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ineducaciongovco-my.sharepoint.com/personal/jreyesd_mineducacion_gov_co/Documents/2026/PAI/SDO/Corte Junio/"/>
    </mc:Choice>
  </mc:AlternateContent>
  <xr:revisionPtr revIDLastSave="67" documentId="8_{8852CD0E-CE4B-4F0F-82DA-E6F09720EBC4}" xr6:coauthVersionLast="47" xr6:coauthVersionMax="47" xr10:uidLastSave="{AFF702AB-6E5E-426B-BDE9-FFE682F83864}"/>
  <bookViews>
    <workbookView xWindow="-120" yWindow="-120" windowWidth="29040" windowHeight="15720" tabRatio="772" xr2:uid="{08DD2A2D-B36C-444E-9B60-791A3BA161B2}"/>
  </bookViews>
  <sheets>
    <sheet name="Indicadores" sheetId="1" r:id="rId1"/>
    <sheet name="Resumen | dimensiones" sheetId="9" r:id="rId2"/>
    <sheet name="Direccionamiento Estratégico." sheetId="2" r:id="rId3"/>
    <sheet name="Información y comunicación." sheetId="6" r:id="rId4"/>
    <sheet name="Control Interno" sheetId="3" r:id="rId5"/>
    <sheet name="Gestión con valores para result" sheetId="4" r:id="rId6"/>
    <sheet name="Gestión del conocimiento." sheetId="5" r:id="rId7"/>
    <sheet name="Talento Humano." sheetId="7" r:id="rId8"/>
    <sheet name="Todas las dimensiones." sheetId="8" r:id="rId9"/>
  </sheets>
  <externalReferences>
    <externalReference r:id="rId10"/>
  </externalReferences>
  <definedNames>
    <definedName name="_xlnm._FilterDatabase" localSheetId="4" hidden="1">'Control Interno'!$A$2:$EH$6</definedName>
    <definedName name="_xlnm._FilterDatabase" localSheetId="2" hidden="1">'Direccionamiento Estratégico.'!$A$2:$EH$123</definedName>
    <definedName name="_xlnm._FilterDatabase" localSheetId="5" hidden="1">'Gestión con valores para result'!$A$2:$EH$25</definedName>
    <definedName name="_xlnm._FilterDatabase" localSheetId="6" hidden="1">'Gestión del conocimiento.'!$A$2:$EH$7</definedName>
    <definedName name="_xlnm._FilterDatabase" localSheetId="0" hidden="1">Indicadores!$A$2:$EH$3</definedName>
    <definedName name="_xlnm._FilterDatabase" localSheetId="3" hidden="1">'Información y comunicación.'!$A$2:$EH$5</definedName>
    <definedName name="_xlnm._FilterDatabase" localSheetId="7" hidden="1">'Talento Humano.'!$A$2:$EH$7</definedName>
    <definedName name="_xlnm._FilterDatabase" localSheetId="8" hidden="1">'Todas las dimensiones.'!$A$2:$EH$4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9" i="9" l="1"/>
  <c r="D12" i="9"/>
  <c r="D11" i="9"/>
  <c r="D10" i="9"/>
  <c r="D8" i="9"/>
  <c r="D7" i="9"/>
  <c r="D6" i="9"/>
  <c r="D5" i="9"/>
  <c r="EP5" i="8" l="1"/>
  <c r="EO5" i="8"/>
  <c r="EN5" i="8"/>
  <c r="EM5" i="8"/>
  <c r="EL5" i="8"/>
  <c r="EK5" i="8"/>
  <c r="EP4" i="8"/>
  <c r="EO4" i="8"/>
  <c r="EN4" i="8"/>
  <c r="EM4" i="8"/>
  <c r="EL4" i="8"/>
  <c r="EK4" i="8"/>
  <c r="EE4" i="8"/>
  <c r="DX4" i="8"/>
  <c r="DQ4" i="8"/>
  <c r="DJ4" i="8"/>
  <c r="DC4" i="8"/>
  <c r="CV4" i="8"/>
  <c r="CO4" i="8"/>
  <c r="CI4" i="8"/>
  <c r="CP4" i="8" s="1"/>
  <c r="CW4" i="8" s="1"/>
  <c r="DD4" i="8" s="1"/>
  <c r="DK4" i="8" s="1"/>
  <c r="DR4" i="8" s="1"/>
  <c r="DY4" i="8" s="1"/>
  <c r="EF4" i="8" s="1"/>
  <c r="CH4" i="8"/>
  <c r="CB4" i="8"/>
  <c r="CA4" i="8"/>
  <c r="BU4" i="8"/>
  <c r="BT4" i="8"/>
  <c r="BN4" i="8"/>
  <c r="BM4" i="8"/>
  <c r="BG4" i="8"/>
  <c r="BF4" i="8"/>
  <c r="EP8" i="7"/>
  <c r="EO8" i="7"/>
  <c r="EN8" i="7"/>
  <c r="EM8" i="7"/>
  <c r="EL8" i="7"/>
  <c r="EK8" i="7"/>
  <c r="EE7" i="7"/>
  <c r="DX7" i="7"/>
  <c r="DQ7" i="7"/>
  <c r="DJ7" i="7"/>
  <c r="DC7" i="7"/>
  <c r="CV7" i="7"/>
  <c r="CP7" i="7"/>
  <c r="CW7" i="7" s="1"/>
  <c r="DD7" i="7" s="1"/>
  <c r="DK7" i="7" s="1"/>
  <c r="DR7" i="7" s="1"/>
  <c r="DY7" i="7" s="1"/>
  <c r="EF7" i="7" s="1"/>
  <c r="CO7" i="7"/>
  <c r="CI7" i="7"/>
  <c r="CH7" i="7"/>
  <c r="CB7" i="7"/>
  <c r="BU7" i="7"/>
  <c r="BT7" i="7"/>
  <c r="BN7" i="7"/>
  <c r="BM7" i="7"/>
  <c r="BG7" i="7"/>
  <c r="BF7" i="7"/>
  <c r="EE6" i="7"/>
  <c r="DX6" i="7"/>
  <c r="DQ6" i="7"/>
  <c r="DJ6" i="7"/>
  <c r="DC6" i="7"/>
  <c r="CV6" i="7"/>
  <c r="CP6" i="7"/>
  <c r="CW6" i="7" s="1"/>
  <c r="DD6" i="7" s="1"/>
  <c r="DK6" i="7" s="1"/>
  <c r="DR6" i="7" s="1"/>
  <c r="DY6" i="7" s="1"/>
  <c r="EF6" i="7" s="1"/>
  <c r="CO6" i="7"/>
  <c r="CI6" i="7"/>
  <c r="CH6" i="7"/>
  <c r="CB6" i="7"/>
  <c r="BU6" i="7"/>
  <c r="BT6" i="7"/>
  <c r="BN6" i="7"/>
  <c r="BM6" i="7"/>
  <c r="BG6" i="7"/>
  <c r="BF6" i="7"/>
  <c r="EE5" i="7"/>
  <c r="DX5" i="7"/>
  <c r="DQ5" i="7"/>
  <c r="DJ5" i="7"/>
  <c r="DC5" i="7"/>
  <c r="CV5" i="7"/>
  <c r="CP5" i="7"/>
  <c r="CW5" i="7" s="1"/>
  <c r="DD5" i="7" s="1"/>
  <c r="DK5" i="7" s="1"/>
  <c r="DR5" i="7" s="1"/>
  <c r="DY5" i="7" s="1"/>
  <c r="EF5" i="7" s="1"/>
  <c r="CO5" i="7"/>
  <c r="CI5" i="7"/>
  <c r="CH5" i="7"/>
  <c r="CB5" i="7"/>
  <c r="BU5" i="7"/>
  <c r="BT5" i="7"/>
  <c r="BN5" i="7"/>
  <c r="BM5" i="7"/>
  <c r="BG5" i="7"/>
  <c r="BF5" i="7"/>
  <c r="EP4" i="7"/>
  <c r="EO4" i="7"/>
  <c r="EN4" i="7"/>
  <c r="EM4" i="7"/>
  <c r="EL4" i="7"/>
  <c r="EK4" i="7"/>
  <c r="EE4" i="7"/>
  <c r="DX4" i="7"/>
  <c r="DQ4" i="7"/>
  <c r="DJ4" i="7"/>
  <c r="DC4" i="7"/>
  <c r="CV4" i="7"/>
  <c r="CP4" i="7"/>
  <c r="CW4" i="7" s="1"/>
  <c r="DD4" i="7" s="1"/>
  <c r="DK4" i="7" s="1"/>
  <c r="DR4" i="7" s="1"/>
  <c r="DY4" i="7" s="1"/>
  <c r="EF4" i="7" s="1"/>
  <c r="CO4" i="7"/>
  <c r="CI4" i="7"/>
  <c r="CH4" i="7"/>
  <c r="CB4" i="7"/>
  <c r="BU4" i="7"/>
  <c r="BT4" i="7"/>
  <c r="BN4" i="7"/>
  <c r="BM4" i="7"/>
  <c r="BG4" i="7"/>
  <c r="BF4" i="7"/>
  <c r="EP6" i="6"/>
  <c r="EO6" i="6"/>
  <c r="EN6" i="6"/>
  <c r="EM6" i="6"/>
  <c r="EL6" i="6"/>
  <c r="EK6" i="6"/>
  <c r="EP5" i="6"/>
  <c r="EO5" i="6"/>
  <c r="EN5" i="6"/>
  <c r="EM5" i="6"/>
  <c r="EL5" i="6"/>
  <c r="EK5" i="6"/>
  <c r="EE5" i="6"/>
  <c r="DX5" i="6"/>
  <c r="DQ5" i="6"/>
  <c r="DJ5" i="6"/>
  <c r="DC5" i="6"/>
  <c r="CV5" i="6"/>
  <c r="CP5" i="6"/>
  <c r="CW5" i="6" s="1"/>
  <c r="DD5" i="6" s="1"/>
  <c r="DK5" i="6" s="1"/>
  <c r="DR5" i="6" s="1"/>
  <c r="DY5" i="6" s="1"/>
  <c r="EF5" i="6" s="1"/>
  <c r="CO5" i="6"/>
  <c r="CI5" i="6"/>
  <c r="CH5" i="6"/>
  <c r="CB5" i="6"/>
  <c r="CA5" i="6"/>
  <c r="BU5" i="6"/>
  <c r="BT5" i="6"/>
  <c r="BN5" i="6"/>
  <c r="BM5" i="6"/>
  <c r="BG5" i="6"/>
  <c r="BF5" i="6"/>
  <c r="EP4" i="6"/>
  <c r="EO4" i="6"/>
  <c r="EN4" i="6"/>
  <c r="EM4" i="6"/>
  <c r="EL4" i="6"/>
  <c r="EK4" i="6"/>
  <c r="EE4" i="6"/>
  <c r="DX4" i="6"/>
  <c r="DQ4" i="6"/>
  <c r="DJ4" i="6"/>
  <c r="DC4" i="6"/>
  <c r="CV4" i="6"/>
  <c r="CP4" i="6"/>
  <c r="CW4" i="6" s="1"/>
  <c r="DD4" i="6" s="1"/>
  <c r="DK4" i="6" s="1"/>
  <c r="DR4" i="6" s="1"/>
  <c r="DY4" i="6" s="1"/>
  <c r="EF4" i="6" s="1"/>
  <c r="CO4" i="6"/>
  <c r="CI4" i="6"/>
  <c r="CH4" i="6"/>
  <c r="CB4" i="6"/>
  <c r="CA4" i="6"/>
  <c r="BU4" i="6"/>
  <c r="BT4" i="6"/>
  <c r="BN4" i="6"/>
  <c r="BM4" i="6"/>
  <c r="BG4" i="6"/>
  <c r="BF4" i="6"/>
  <c r="EP8" i="5"/>
  <c r="EO8" i="5"/>
  <c r="EN8" i="5"/>
  <c r="EM8" i="5"/>
  <c r="EL8" i="5"/>
  <c r="EK8" i="5"/>
  <c r="EE7" i="5"/>
  <c r="DX7" i="5"/>
  <c r="DQ7" i="5"/>
  <c r="DJ7" i="5"/>
  <c r="DC7" i="5"/>
  <c r="CV7" i="5"/>
  <c r="CP7" i="5"/>
  <c r="CW7" i="5" s="1"/>
  <c r="DD7" i="5" s="1"/>
  <c r="DK7" i="5" s="1"/>
  <c r="DR7" i="5" s="1"/>
  <c r="DY7" i="5" s="1"/>
  <c r="EF7" i="5" s="1"/>
  <c r="CO7" i="5"/>
  <c r="CH7" i="5"/>
  <c r="CA7" i="5"/>
  <c r="BU7" i="5"/>
  <c r="CB7" i="5" s="1"/>
  <c r="CI7" i="5" s="1"/>
  <c r="BT7" i="5"/>
  <c r="BM7" i="5"/>
  <c r="BG7" i="5"/>
  <c r="BN7" i="5" s="1"/>
  <c r="BF7" i="5"/>
  <c r="EP6" i="5"/>
  <c r="EO6" i="5"/>
  <c r="EN6" i="5"/>
  <c r="EM6" i="5"/>
  <c r="EL6" i="5"/>
  <c r="EK6" i="5"/>
  <c r="EE6" i="5"/>
  <c r="DX6" i="5"/>
  <c r="DQ6" i="5"/>
  <c r="DJ6" i="5"/>
  <c r="DC6" i="5"/>
  <c r="CV6" i="5"/>
  <c r="CO6" i="5"/>
  <c r="CI6" i="5"/>
  <c r="CP6" i="5" s="1"/>
  <c r="CW6" i="5" s="1"/>
  <c r="DD6" i="5" s="1"/>
  <c r="DK6" i="5" s="1"/>
  <c r="DR6" i="5" s="1"/>
  <c r="DY6" i="5" s="1"/>
  <c r="EF6" i="5" s="1"/>
  <c r="CH6" i="5"/>
  <c r="CB6" i="5"/>
  <c r="CA6" i="5"/>
  <c r="BU6" i="5"/>
  <c r="BT6" i="5"/>
  <c r="BN6" i="5"/>
  <c r="BM6" i="5"/>
  <c r="BG6" i="5"/>
  <c r="BF6" i="5"/>
  <c r="EP5" i="5"/>
  <c r="EO5" i="5"/>
  <c r="EN5" i="5"/>
  <c r="EM5" i="5"/>
  <c r="EL5" i="5"/>
  <c r="EK5" i="5"/>
  <c r="EE5" i="5"/>
  <c r="DX5" i="5"/>
  <c r="DQ5" i="5"/>
  <c r="DJ5" i="5"/>
  <c r="DC5" i="5"/>
  <c r="CV5" i="5"/>
  <c r="CP5" i="5"/>
  <c r="CW5" i="5" s="1"/>
  <c r="DD5" i="5" s="1"/>
  <c r="DK5" i="5" s="1"/>
  <c r="DR5" i="5" s="1"/>
  <c r="DY5" i="5" s="1"/>
  <c r="EF5" i="5" s="1"/>
  <c r="CO5" i="5"/>
  <c r="CI5" i="5"/>
  <c r="CH5" i="5"/>
  <c r="CB5" i="5"/>
  <c r="CA5" i="5"/>
  <c r="BU5" i="5"/>
  <c r="BT5" i="5"/>
  <c r="BN5" i="5"/>
  <c r="BM5" i="5"/>
  <c r="BG5" i="5"/>
  <c r="BF5" i="5"/>
  <c r="EP4" i="5"/>
  <c r="EO4" i="5"/>
  <c r="EN4" i="5"/>
  <c r="EM4" i="5"/>
  <c r="EL4" i="5"/>
  <c r="EK4" i="5"/>
  <c r="EE4" i="5"/>
  <c r="DX4" i="5"/>
  <c r="DQ4" i="5"/>
  <c r="DJ4" i="5"/>
  <c r="DC4" i="5"/>
  <c r="CV4" i="5"/>
  <c r="CO4" i="5"/>
  <c r="CI4" i="5"/>
  <c r="CP4" i="5" s="1"/>
  <c r="CW4" i="5" s="1"/>
  <c r="DD4" i="5" s="1"/>
  <c r="DK4" i="5" s="1"/>
  <c r="DR4" i="5" s="1"/>
  <c r="DY4" i="5" s="1"/>
  <c r="EF4" i="5" s="1"/>
  <c r="CH4" i="5"/>
  <c r="CB4" i="5"/>
  <c r="CA4" i="5"/>
  <c r="BU4" i="5"/>
  <c r="BT4" i="5"/>
  <c r="BN4" i="5"/>
  <c r="BM4" i="5"/>
  <c r="BG4" i="5"/>
  <c r="BF4" i="5"/>
  <c r="EP26" i="4"/>
  <c r="EO26" i="4"/>
  <c r="EN26" i="4"/>
  <c r="EM26" i="4"/>
  <c r="EL26" i="4"/>
  <c r="EK26" i="4"/>
  <c r="EE25" i="4"/>
  <c r="DX25" i="4"/>
  <c r="DQ25" i="4"/>
  <c r="DJ25" i="4"/>
  <c r="DC25" i="4"/>
  <c r="CV25" i="4"/>
  <c r="CP25" i="4"/>
  <c r="CW25" i="4" s="1"/>
  <c r="DD25" i="4" s="1"/>
  <c r="DK25" i="4" s="1"/>
  <c r="DR25" i="4" s="1"/>
  <c r="DY25" i="4" s="1"/>
  <c r="EF25" i="4" s="1"/>
  <c r="CO25" i="4"/>
  <c r="CI25" i="4"/>
  <c r="CH25" i="4"/>
  <c r="CB25" i="4"/>
  <c r="CA25" i="4"/>
  <c r="BU25" i="4"/>
  <c r="BT25" i="4"/>
  <c r="BN25" i="4"/>
  <c r="BM25" i="4"/>
  <c r="BG25" i="4"/>
  <c r="BF25" i="4"/>
  <c r="EE24" i="4"/>
  <c r="DX24" i="4"/>
  <c r="DQ24" i="4"/>
  <c r="DJ24" i="4"/>
  <c r="DC24" i="4"/>
  <c r="CV24" i="4"/>
  <c r="CP24" i="4"/>
  <c r="CW24" i="4" s="1"/>
  <c r="DD24" i="4" s="1"/>
  <c r="DK24" i="4" s="1"/>
  <c r="DR24" i="4" s="1"/>
  <c r="DY24" i="4" s="1"/>
  <c r="EF24" i="4" s="1"/>
  <c r="CO24" i="4"/>
  <c r="CI24" i="4"/>
  <c r="CH24" i="4"/>
  <c r="CB24" i="4"/>
  <c r="CA24" i="4"/>
  <c r="BU24" i="4"/>
  <c r="BT24" i="4"/>
  <c r="BN24" i="4"/>
  <c r="BM24" i="4"/>
  <c r="BG24" i="4"/>
  <c r="BF24" i="4"/>
  <c r="EP23" i="4"/>
  <c r="EO23" i="4"/>
  <c r="EN23" i="4"/>
  <c r="EM23" i="4"/>
  <c r="EL23" i="4"/>
  <c r="EK23" i="4"/>
  <c r="EE23" i="4"/>
  <c r="DX23" i="4"/>
  <c r="DQ23" i="4"/>
  <c r="DJ23" i="4"/>
  <c r="DC23" i="4"/>
  <c r="CV23" i="4"/>
  <c r="CP23" i="4"/>
  <c r="CW23" i="4" s="1"/>
  <c r="DD23" i="4" s="1"/>
  <c r="DK23" i="4" s="1"/>
  <c r="DR23" i="4" s="1"/>
  <c r="DY23" i="4" s="1"/>
  <c r="EF23" i="4" s="1"/>
  <c r="CO23" i="4"/>
  <c r="CI23" i="4"/>
  <c r="CH23" i="4"/>
  <c r="CB23" i="4"/>
  <c r="CA23" i="4"/>
  <c r="BU23" i="4"/>
  <c r="BT23" i="4"/>
  <c r="BN23" i="4"/>
  <c r="BM23" i="4"/>
  <c r="BG23" i="4"/>
  <c r="BF23" i="4"/>
  <c r="EP22" i="4"/>
  <c r="EO22" i="4"/>
  <c r="EN22" i="4"/>
  <c r="EM22" i="4"/>
  <c r="EL22" i="4"/>
  <c r="EK22" i="4"/>
  <c r="EE22" i="4"/>
  <c r="DX22" i="4"/>
  <c r="DQ22" i="4"/>
  <c r="DJ22" i="4"/>
  <c r="DC22" i="4"/>
  <c r="CV22" i="4"/>
  <c r="CP22" i="4"/>
  <c r="CW22" i="4" s="1"/>
  <c r="DD22" i="4" s="1"/>
  <c r="DK22" i="4" s="1"/>
  <c r="DR22" i="4" s="1"/>
  <c r="DY22" i="4" s="1"/>
  <c r="EF22" i="4" s="1"/>
  <c r="CO22" i="4"/>
  <c r="CI22" i="4"/>
  <c r="CH22" i="4"/>
  <c r="CB22" i="4"/>
  <c r="CA22" i="4"/>
  <c r="BU22" i="4"/>
  <c r="BT22" i="4"/>
  <c r="BN22" i="4"/>
  <c r="BM22" i="4"/>
  <c r="BG22" i="4"/>
  <c r="BF22" i="4"/>
  <c r="EP21" i="4"/>
  <c r="EO21" i="4"/>
  <c r="EN21" i="4"/>
  <c r="EM21" i="4"/>
  <c r="EL21" i="4"/>
  <c r="EK21" i="4"/>
  <c r="EE21" i="4"/>
  <c r="DX21" i="4"/>
  <c r="DQ21" i="4"/>
  <c r="DJ21" i="4"/>
  <c r="DC21" i="4"/>
  <c r="CV21" i="4"/>
  <c r="CP21" i="4"/>
  <c r="CW21" i="4" s="1"/>
  <c r="DD21" i="4" s="1"/>
  <c r="DK21" i="4" s="1"/>
  <c r="DR21" i="4" s="1"/>
  <c r="DY21" i="4" s="1"/>
  <c r="EF21" i="4" s="1"/>
  <c r="CO21" i="4"/>
  <c r="CI21" i="4"/>
  <c r="CH21" i="4"/>
  <c r="CB21" i="4"/>
  <c r="CA21" i="4"/>
  <c r="BU21" i="4"/>
  <c r="BT21" i="4"/>
  <c r="BN21" i="4"/>
  <c r="BM21" i="4"/>
  <c r="BG21" i="4"/>
  <c r="BF21" i="4"/>
  <c r="EP20" i="4"/>
  <c r="EO20" i="4"/>
  <c r="EN20" i="4"/>
  <c r="EM20" i="4"/>
  <c r="EL20" i="4"/>
  <c r="EK20" i="4"/>
  <c r="EE20" i="4"/>
  <c r="DX20" i="4"/>
  <c r="DQ20" i="4"/>
  <c r="DJ20" i="4"/>
  <c r="DC20" i="4"/>
  <c r="CV20" i="4"/>
  <c r="CP20" i="4"/>
  <c r="CW20" i="4" s="1"/>
  <c r="DD20" i="4" s="1"/>
  <c r="DK20" i="4" s="1"/>
  <c r="DR20" i="4" s="1"/>
  <c r="DY20" i="4" s="1"/>
  <c r="EF20" i="4" s="1"/>
  <c r="CO20" i="4"/>
  <c r="CI20" i="4"/>
  <c r="CH20" i="4"/>
  <c r="CB20" i="4"/>
  <c r="CA20" i="4"/>
  <c r="BU20" i="4"/>
  <c r="BT20" i="4"/>
  <c r="BN20" i="4"/>
  <c r="BM20" i="4"/>
  <c r="BG20" i="4"/>
  <c r="BF20" i="4"/>
  <c r="EP19" i="4"/>
  <c r="EO19" i="4"/>
  <c r="EN19" i="4"/>
  <c r="EM19" i="4"/>
  <c r="EL19" i="4"/>
  <c r="EK19" i="4"/>
  <c r="EE19" i="4"/>
  <c r="DX19" i="4"/>
  <c r="DQ19" i="4"/>
  <c r="DJ19" i="4"/>
  <c r="DC19" i="4"/>
  <c r="CV19" i="4"/>
  <c r="CO19" i="4"/>
  <c r="CI19" i="4"/>
  <c r="CP19" i="4" s="1"/>
  <c r="CW19" i="4" s="1"/>
  <c r="DD19" i="4" s="1"/>
  <c r="DK19" i="4" s="1"/>
  <c r="DR19" i="4" s="1"/>
  <c r="DY19" i="4" s="1"/>
  <c r="EF19" i="4" s="1"/>
  <c r="CH19" i="4"/>
  <c r="CB19" i="4"/>
  <c r="CA19" i="4"/>
  <c r="BU19" i="4"/>
  <c r="BT19" i="4"/>
  <c r="BN19" i="4"/>
  <c r="BM19" i="4"/>
  <c r="BG19" i="4"/>
  <c r="BF19" i="4"/>
  <c r="EP18" i="4"/>
  <c r="EO18" i="4"/>
  <c r="EN18" i="4"/>
  <c r="EM18" i="4"/>
  <c r="EL18" i="4"/>
  <c r="EK18" i="4"/>
  <c r="EE18" i="4"/>
  <c r="DX18" i="4"/>
  <c r="DQ18" i="4"/>
  <c r="DJ18" i="4"/>
  <c r="DC18" i="4"/>
  <c r="CV18" i="4"/>
  <c r="CP18" i="4"/>
  <c r="CW18" i="4" s="1"/>
  <c r="DD18" i="4" s="1"/>
  <c r="DK18" i="4" s="1"/>
  <c r="DR18" i="4" s="1"/>
  <c r="DY18" i="4" s="1"/>
  <c r="EF18" i="4" s="1"/>
  <c r="CO18" i="4"/>
  <c r="CI18" i="4"/>
  <c r="CH18" i="4"/>
  <c r="CB18" i="4"/>
  <c r="CA18" i="4"/>
  <c r="BU18" i="4"/>
  <c r="BT18" i="4"/>
  <c r="BN18" i="4"/>
  <c r="BM18" i="4"/>
  <c r="BG18" i="4"/>
  <c r="BF18" i="4"/>
  <c r="EP17" i="4"/>
  <c r="EO17" i="4"/>
  <c r="EN17" i="4"/>
  <c r="EM17" i="4"/>
  <c r="EL17" i="4"/>
  <c r="EK17" i="4"/>
  <c r="EE17" i="4"/>
  <c r="DX17" i="4"/>
  <c r="DQ17" i="4"/>
  <c r="DJ17" i="4"/>
  <c r="DC17" i="4"/>
  <c r="CV17" i="4"/>
  <c r="CP17" i="4"/>
  <c r="CW17" i="4" s="1"/>
  <c r="DD17" i="4" s="1"/>
  <c r="DK17" i="4" s="1"/>
  <c r="DR17" i="4" s="1"/>
  <c r="DY17" i="4" s="1"/>
  <c r="EF17" i="4" s="1"/>
  <c r="CO17" i="4"/>
  <c r="CI17" i="4"/>
  <c r="CH17" i="4"/>
  <c r="CB17" i="4"/>
  <c r="CA17" i="4"/>
  <c r="BU17" i="4"/>
  <c r="BT17" i="4"/>
  <c r="BN17" i="4"/>
  <c r="BM17" i="4"/>
  <c r="BG17" i="4"/>
  <c r="BF17" i="4"/>
  <c r="EP16" i="4"/>
  <c r="EO16" i="4"/>
  <c r="EN16" i="4"/>
  <c r="EM16" i="4"/>
  <c r="EL16" i="4"/>
  <c r="EK16" i="4"/>
  <c r="EE16" i="4"/>
  <c r="DX16" i="4"/>
  <c r="DQ16" i="4"/>
  <c r="DJ16" i="4"/>
  <c r="DC16" i="4"/>
  <c r="CV16" i="4"/>
  <c r="CP16" i="4"/>
  <c r="CW16" i="4" s="1"/>
  <c r="DD16" i="4" s="1"/>
  <c r="DK16" i="4" s="1"/>
  <c r="DR16" i="4" s="1"/>
  <c r="DY16" i="4" s="1"/>
  <c r="EF16" i="4" s="1"/>
  <c r="CO16" i="4"/>
  <c r="CI16" i="4"/>
  <c r="CH16" i="4"/>
  <c r="CB16" i="4"/>
  <c r="CA16" i="4"/>
  <c r="BU16" i="4"/>
  <c r="BT16" i="4"/>
  <c r="BN16" i="4"/>
  <c r="BM16" i="4"/>
  <c r="BG16" i="4"/>
  <c r="BF16" i="4"/>
  <c r="EP15" i="4"/>
  <c r="EO15" i="4"/>
  <c r="EN15" i="4"/>
  <c r="EM15" i="4"/>
  <c r="EL15" i="4"/>
  <c r="EK15" i="4"/>
  <c r="EE15" i="4"/>
  <c r="DX15" i="4"/>
  <c r="DQ15" i="4"/>
  <c r="DJ15" i="4"/>
  <c r="DC15" i="4"/>
  <c r="CV15" i="4"/>
  <c r="CP15" i="4"/>
  <c r="CW15" i="4" s="1"/>
  <c r="DD15" i="4" s="1"/>
  <c r="DK15" i="4" s="1"/>
  <c r="DR15" i="4" s="1"/>
  <c r="DY15" i="4" s="1"/>
  <c r="EF15" i="4" s="1"/>
  <c r="CO15" i="4"/>
  <c r="CI15" i="4"/>
  <c r="CH15" i="4"/>
  <c r="CB15" i="4"/>
  <c r="CA15" i="4"/>
  <c r="BU15" i="4"/>
  <c r="BT15" i="4"/>
  <c r="BN15" i="4"/>
  <c r="BM15" i="4"/>
  <c r="BG15" i="4"/>
  <c r="BF15" i="4"/>
  <c r="EP14" i="4"/>
  <c r="EO14" i="4"/>
  <c r="EN14" i="4"/>
  <c r="EM14" i="4"/>
  <c r="EL14" i="4"/>
  <c r="EK14" i="4"/>
  <c r="EE14" i="4"/>
  <c r="DX14" i="4"/>
  <c r="DQ14" i="4"/>
  <c r="DJ14" i="4"/>
  <c r="DC14" i="4"/>
  <c r="CV14" i="4"/>
  <c r="CP14" i="4"/>
  <c r="CW14" i="4" s="1"/>
  <c r="DD14" i="4" s="1"/>
  <c r="DK14" i="4" s="1"/>
  <c r="DR14" i="4" s="1"/>
  <c r="DY14" i="4" s="1"/>
  <c r="EF14" i="4" s="1"/>
  <c r="CO14" i="4"/>
  <c r="CI14" i="4"/>
  <c r="CH14" i="4"/>
  <c r="CB14" i="4"/>
  <c r="CA14" i="4"/>
  <c r="BU14" i="4"/>
  <c r="BT14" i="4"/>
  <c r="BN14" i="4"/>
  <c r="BM14" i="4"/>
  <c r="BG14" i="4"/>
  <c r="BF14" i="4"/>
  <c r="EP13" i="4"/>
  <c r="EO13" i="4"/>
  <c r="EN13" i="4"/>
  <c r="EM13" i="4"/>
  <c r="EL13" i="4"/>
  <c r="EK13" i="4"/>
  <c r="EE13" i="4"/>
  <c r="DX13" i="4"/>
  <c r="DQ13" i="4"/>
  <c r="DJ13" i="4"/>
  <c r="DC13" i="4"/>
  <c r="CV13" i="4"/>
  <c r="CP13" i="4"/>
  <c r="CW13" i="4" s="1"/>
  <c r="DD13" i="4" s="1"/>
  <c r="DK13" i="4" s="1"/>
  <c r="DR13" i="4" s="1"/>
  <c r="DY13" i="4" s="1"/>
  <c r="EF13" i="4" s="1"/>
  <c r="CO13" i="4"/>
  <c r="CI13" i="4"/>
  <c r="CH13" i="4"/>
  <c r="CB13" i="4"/>
  <c r="CA13" i="4"/>
  <c r="BT13" i="4"/>
  <c r="BN13" i="4"/>
  <c r="BU13" i="4" s="1"/>
  <c r="BM13" i="4"/>
  <c r="BG13" i="4"/>
  <c r="BF13" i="4"/>
  <c r="EP12" i="4"/>
  <c r="EO12" i="4"/>
  <c r="EN12" i="4"/>
  <c r="EM12" i="4"/>
  <c r="EL12" i="4"/>
  <c r="EK12" i="4"/>
  <c r="EE12" i="4"/>
  <c r="DX12" i="4"/>
  <c r="DQ12" i="4"/>
  <c r="DJ12" i="4"/>
  <c r="DC12" i="4"/>
  <c r="CV12" i="4"/>
  <c r="CP12" i="4"/>
  <c r="CW12" i="4" s="1"/>
  <c r="DD12" i="4" s="1"/>
  <c r="DK12" i="4" s="1"/>
  <c r="DR12" i="4" s="1"/>
  <c r="DY12" i="4" s="1"/>
  <c r="EF12" i="4" s="1"/>
  <c r="CO12" i="4"/>
  <c r="CI12" i="4"/>
  <c r="CH12" i="4"/>
  <c r="CB12" i="4"/>
  <c r="CA12" i="4"/>
  <c r="BU12" i="4"/>
  <c r="BT12" i="4"/>
  <c r="BN12" i="4"/>
  <c r="BM12" i="4"/>
  <c r="BG12" i="4"/>
  <c r="BF12" i="4"/>
  <c r="EP11" i="4"/>
  <c r="EO11" i="4"/>
  <c r="EN11" i="4"/>
  <c r="EM11" i="4"/>
  <c r="EL11" i="4"/>
  <c r="EK11" i="4"/>
  <c r="EE11" i="4"/>
  <c r="DX11" i="4"/>
  <c r="DQ11" i="4"/>
  <c r="DJ11" i="4"/>
  <c r="DC11" i="4"/>
  <c r="CV11" i="4"/>
  <c r="CO11" i="4"/>
  <c r="CI11" i="4"/>
  <c r="CP11" i="4" s="1"/>
  <c r="CW11" i="4" s="1"/>
  <c r="DD11" i="4" s="1"/>
  <c r="DK11" i="4" s="1"/>
  <c r="DR11" i="4" s="1"/>
  <c r="DY11" i="4" s="1"/>
  <c r="EF11" i="4" s="1"/>
  <c r="CH11" i="4"/>
  <c r="CB11" i="4"/>
  <c r="CA11" i="4"/>
  <c r="BU11" i="4"/>
  <c r="BT11" i="4"/>
  <c r="BN11" i="4"/>
  <c r="BM11" i="4"/>
  <c r="BG11" i="4"/>
  <c r="BF11" i="4"/>
  <c r="EP10" i="4"/>
  <c r="EO10" i="4"/>
  <c r="EN10" i="4"/>
  <c r="EM10" i="4"/>
  <c r="EL10" i="4"/>
  <c r="EK10" i="4"/>
  <c r="EE10" i="4"/>
  <c r="DX10" i="4"/>
  <c r="DQ10" i="4"/>
  <c r="DJ10" i="4"/>
  <c r="DC10" i="4"/>
  <c r="CV10" i="4"/>
  <c r="CP10" i="4"/>
  <c r="CW10" i="4" s="1"/>
  <c r="DD10" i="4" s="1"/>
  <c r="DK10" i="4" s="1"/>
  <c r="DR10" i="4" s="1"/>
  <c r="DY10" i="4" s="1"/>
  <c r="EF10" i="4" s="1"/>
  <c r="CO10" i="4"/>
  <c r="CI10" i="4"/>
  <c r="CH10" i="4"/>
  <c r="CB10" i="4"/>
  <c r="CA10" i="4"/>
  <c r="BU10" i="4"/>
  <c r="BT10" i="4"/>
  <c r="BM10" i="4"/>
  <c r="BG10" i="4"/>
  <c r="BN10" i="4" s="1"/>
  <c r="BF10" i="4"/>
  <c r="EP9" i="4"/>
  <c r="EO9" i="4"/>
  <c r="EN9" i="4"/>
  <c r="EM9" i="4"/>
  <c r="EL9" i="4"/>
  <c r="EK9" i="4"/>
  <c r="EE9" i="4"/>
  <c r="DX9" i="4"/>
  <c r="DQ9" i="4"/>
  <c r="DJ9" i="4"/>
  <c r="DC9" i="4"/>
  <c r="CV9" i="4"/>
  <c r="CP9" i="4"/>
  <c r="CW9" i="4" s="1"/>
  <c r="DD9" i="4" s="1"/>
  <c r="DK9" i="4" s="1"/>
  <c r="DR9" i="4" s="1"/>
  <c r="DY9" i="4" s="1"/>
  <c r="EF9" i="4" s="1"/>
  <c r="CO9" i="4"/>
  <c r="CI9" i="4"/>
  <c r="CH9" i="4"/>
  <c r="CB9" i="4"/>
  <c r="CA9" i="4"/>
  <c r="BU9" i="4"/>
  <c r="BT9" i="4"/>
  <c r="BN9" i="4"/>
  <c r="BM9" i="4"/>
  <c r="BG9" i="4"/>
  <c r="BF9" i="4"/>
  <c r="EP8" i="4"/>
  <c r="EO8" i="4"/>
  <c r="EN8" i="4"/>
  <c r="EM8" i="4"/>
  <c r="EL8" i="4"/>
  <c r="EK8" i="4"/>
  <c r="EE8" i="4"/>
  <c r="DX8" i="4"/>
  <c r="DQ8" i="4"/>
  <c r="DJ8" i="4"/>
  <c r="DC8" i="4"/>
  <c r="CV8" i="4"/>
  <c r="CP8" i="4"/>
  <c r="CW8" i="4" s="1"/>
  <c r="DD8" i="4" s="1"/>
  <c r="DK8" i="4" s="1"/>
  <c r="DR8" i="4" s="1"/>
  <c r="DY8" i="4" s="1"/>
  <c r="EF8" i="4" s="1"/>
  <c r="CO8" i="4"/>
  <c r="CI8" i="4"/>
  <c r="CH8" i="4"/>
  <c r="CB8" i="4"/>
  <c r="CA8" i="4"/>
  <c r="BU8" i="4"/>
  <c r="BT8" i="4"/>
  <c r="BN8" i="4"/>
  <c r="BM8" i="4"/>
  <c r="BG8" i="4"/>
  <c r="BF8" i="4"/>
  <c r="EP7" i="4"/>
  <c r="EO7" i="4"/>
  <c r="EN7" i="4"/>
  <c r="EM7" i="4"/>
  <c r="EL7" i="4"/>
  <c r="EK7" i="4"/>
  <c r="EE7" i="4"/>
  <c r="DX7" i="4"/>
  <c r="DQ7" i="4"/>
  <c r="DJ7" i="4"/>
  <c r="DC7" i="4"/>
  <c r="CV7" i="4"/>
  <c r="CP7" i="4"/>
  <c r="CW7" i="4" s="1"/>
  <c r="DD7" i="4" s="1"/>
  <c r="DK7" i="4" s="1"/>
  <c r="DR7" i="4" s="1"/>
  <c r="DY7" i="4" s="1"/>
  <c r="EF7" i="4" s="1"/>
  <c r="CO7" i="4"/>
  <c r="CI7" i="4"/>
  <c r="CH7" i="4"/>
  <c r="CB7" i="4"/>
  <c r="CA7" i="4"/>
  <c r="BU7" i="4"/>
  <c r="BT7" i="4"/>
  <c r="BN7" i="4"/>
  <c r="BM7" i="4"/>
  <c r="BG7" i="4"/>
  <c r="BF7" i="4"/>
  <c r="EP6" i="4"/>
  <c r="EO6" i="4"/>
  <c r="EN6" i="4"/>
  <c r="EM6" i="4"/>
  <c r="EL6" i="4"/>
  <c r="EK6" i="4"/>
  <c r="EE6" i="4"/>
  <c r="DX6" i="4"/>
  <c r="DQ6" i="4"/>
  <c r="DJ6" i="4"/>
  <c r="DC6" i="4"/>
  <c r="CV6" i="4"/>
  <c r="CP6" i="4"/>
  <c r="CW6" i="4" s="1"/>
  <c r="DD6" i="4" s="1"/>
  <c r="DK6" i="4" s="1"/>
  <c r="DR6" i="4" s="1"/>
  <c r="DY6" i="4" s="1"/>
  <c r="EF6" i="4" s="1"/>
  <c r="CO6" i="4"/>
  <c r="CI6" i="4"/>
  <c r="CH6" i="4"/>
  <c r="CB6" i="4"/>
  <c r="CA6" i="4"/>
  <c r="BU6" i="4"/>
  <c r="BT6" i="4"/>
  <c r="BN6" i="4"/>
  <c r="BM6" i="4"/>
  <c r="BG6" i="4"/>
  <c r="BF6" i="4"/>
  <c r="EP5" i="4"/>
  <c r="EO5" i="4"/>
  <c r="EN5" i="4"/>
  <c r="EM5" i="4"/>
  <c r="EL5" i="4"/>
  <c r="EK5" i="4"/>
  <c r="EE5" i="4"/>
  <c r="DX5" i="4"/>
  <c r="DQ5" i="4"/>
  <c r="DJ5" i="4"/>
  <c r="DC5" i="4"/>
  <c r="CV5" i="4"/>
  <c r="CP5" i="4"/>
  <c r="CW5" i="4" s="1"/>
  <c r="DD5" i="4" s="1"/>
  <c r="DK5" i="4" s="1"/>
  <c r="DR5" i="4" s="1"/>
  <c r="DY5" i="4" s="1"/>
  <c r="EF5" i="4" s="1"/>
  <c r="CO5" i="4"/>
  <c r="CI5" i="4"/>
  <c r="CH5" i="4"/>
  <c r="CB5" i="4"/>
  <c r="CA5" i="4"/>
  <c r="BU5" i="4"/>
  <c r="BT5" i="4"/>
  <c r="BN5" i="4"/>
  <c r="BM5" i="4"/>
  <c r="BG5" i="4"/>
  <c r="BF5" i="4"/>
  <c r="EP4" i="4"/>
  <c r="EO4" i="4"/>
  <c r="EN4" i="4"/>
  <c r="EM4" i="4"/>
  <c r="EL4" i="4"/>
  <c r="EK4" i="4"/>
  <c r="EE4" i="4"/>
  <c r="DX4" i="4"/>
  <c r="DQ4" i="4"/>
  <c r="DJ4" i="4"/>
  <c r="DC4" i="4"/>
  <c r="CV4" i="4"/>
  <c r="CO4" i="4"/>
  <c r="CH4" i="4"/>
  <c r="CA4" i="4"/>
  <c r="BT4" i="4"/>
  <c r="BM4" i="4"/>
  <c r="BG4" i="4"/>
  <c r="BN4" i="4" s="1"/>
  <c r="BU4" i="4" s="1"/>
  <c r="CB4" i="4" s="1"/>
  <c r="CI4" i="4" s="1"/>
  <c r="CP4" i="4" s="1"/>
  <c r="CW4" i="4" s="1"/>
  <c r="DD4" i="4" s="1"/>
  <c r="DK4" i="4" s="1"/>
  <c r="DR4" i="4" s="1"/>
  <c r="DY4" i="4" s="1"/>
  <c r="EF4" i="4" s="1"/>
  <c r="BF4" i="4"/>
  <c r="EP7" i="3"/>
  <c r="EO7" i="3"/>
  <c r="EN7" i="3"/>
  <c r="EM7" i="3"/>
  <c r="EL7" i="3"/>
  <c r="EK7" i="3"/>
  <c r="EP6" i="3"/>
  <c r="EO6" i="3"/>
  <c r="EN6" i="3"/>
  <c r="EM6" i="3"/>
  <c r="EL6" i="3"/>
  <c r="EK6" i="3"/>
  <c r="EE6" i="3"/>
  <c r="DX6" i="3"/>
  <c r="DQ6" i="3"/>
  <c r="DJ6" i="3"/>
  <c r="DC6" i="3"/>
  <c r="CV6" i="3"/>
  <c r="CP6" i="3"/>
  <c r="CW6" i="3" s="1"/>
  <c r="DD6" i="3" s="1"/>
  <c r="DK6" i="3" s="1"/>
  <c r="DR6" i="3" s="1"/>
  <c r="DY6" i="3" s="1"/>
  <c r="EF6" i="3" s="1"/>
  <c r="CO6" i="3"/>
  <c r="CI6" i="3"/>
  <c r="CH6" i="3"/>
  <c r="CB6" i="3"/>
  <c r="CA6" i="3"/>
  <c r="BU6" i="3"/>
  <c r="BT6" i="3"/>
  <c r="BN6" i="3"/>
  <c r="BM6" i="3"/>
  <c r="BG6" i="3"/>
  <c r="BF6" i="3"/>
  <c r="EP5" i="3"/>
  <c r="EO5" i="3"/>
  <c r="EN5" i="3"/>
  <c r="EM5" i="3"/>
  <c r="EL5" i="3"/>
  <c r="EK5" i="3"/>
  <c r="EE5" i="3"/>
  <c r="DX5" i="3"/>
  <c r="DQ5" i="3"/>
  <c r="DJ5" i="3"/>
  <c r="DC5" i="3"/>
  <c r="CV5" i="3"/>
  <c r="CP5" i="3"/>
  <c r="CW5" i="3" s="1"/>
  <c r="DD5" i="3" s="1"/>
  <c r="DK5" i="3" s="1"/>
  <c r="DR5" i="3" s="1"/>
  <c r="DY5" i="3" s="1"/>
  <c r="EF5" i="3" s="1"/>
  <c r="CO5" i="3"/>
  <c r="CI5" i="3"/>
  <c r="CH5" i="3"/>
  <c r="CB5" i="3"/>
  <c r="CA5" i="3"/>
  <c r="BU5" i="3"/>
  <c r="BT5" i="3"/>
  <c r="BN5" i="3"/>
  <c r="BM5" i="3"/>
  <c r="BG5" i="3"/>
  <c r="BF5" i="3"/>
  <c r="EP4" i="3"/>
  <c r="EO4" i="3"/>
  <c r="EN4" i="3"/>
  <c r="EM4" i="3"/>
  <c r="EL4" i="3"/>
  <c r="EK4" i="3"/>
  <c r="EE4" i="3"/>
  <c r="DX4" i="3"/>
  <c r="DQ4" i="3"/>
  <c r="DJ4" i="3"/>
  <c r="DC4" i="3"/>
  <c r="CV4" i="3"/>
  <c r="CP4" i="3"/>
  <c r="CW4" i="3" s="1"/>
  <c r="DD4" i="3" s="1"/>
  <c r="DK4" i="3" s="1"/>
  <c r="DR4" i="3" s="1"/>
  <c r="DY4" i="3" s="1"/>
  <c r="EF4" i="3" s="1"/>
  <c r="CO4" i="3"/>
  <c r="CI4" i="3"/>
  <c r="CH4" i="3"/>
  <c r="CB4" i="3"/>
  <c r="CA4" i="3"/>
  <c r="BU4" i="3"/>
  <c r="BT4" i="3"/>
  <c r="BN4" i="3"/>
  <c r="BM4" i="3"/>
  <c r="BG4" i="3"/>
  <c r="BF4" i="3"/>
  <c r="EP124" i="2"/>
  <c r="EO124" i="2"/>
  <c r="EN124" i="2"/>
  <c r="EM124" i="2"/>
  <c r="EL124" i="2"/>
  <c r="EK124" i="2"/>
  <c r="EE123" i="2"/>
  <c r="DX123" i="2"/>
  <c r="DQ123" i="2"/>
  <c r="DJ123" i="2"/>
  <c r="DC123" i="2"/>
  <c r="CV123" i="2"/>
  <c r="CP123" i="2"/>
  <c r="CW123" i="2" s="1"/>
  <c r="DD123" i="2" s="1"/>
  <c r="DK123" i="2" s="1"/>
  <c r="DR123" i="2" s="1"/>
  <c r="DY123" i="2" s="1"/>
  <c r="EF123" i="2" s="1"/>
  <c r="CO123" i="2"/>
  <c r="CH123" i="2"/>
  <c r="CB123" i="2"/>
  <c r="CI123" i="2" s="1"/>
  <c r="CA123" i="2"/>
  <c r="BU123" i="2"/>
  <c r="BT123" i="2"/>
  <c r="BM123" i="2"/>
  <c r="BG123" i="2"/>
  <c r="BN123" i="2" s="1"/>
  <c r="BF123" i="2"/>
  <c r="EE122" i="2"/>
  <c r="DX122" i="2"/>
  <c r="DQ122" i="2"/>
  <c r="DJ122" i="2"/>
  <c r="DC122" i="2"/>
  <c r="CV122" i="2"/>
  <c r="CP122" i="2"/>
  <c r="CW122" i="2" s="1"/>
  <c r="DD122" i="2" s="1"/>
  <c r="DK122" i="2" s="1"/>
  <c r="DR122" i="2" s="1"/>
  <c r="DY122" i="2" s="1"/>
  <c r="EF122" i="2" s="1"/>
  <c r="CO122" i="2"/>
  <c r="CH122" i="2"/>
  <c r="CA122" i="2"/>
  <c r="BU122" i="2"/>
  <c r="CB122" i="2" s="1"/>
  <c r="CI122" i="2" s="1"/>
  <c r="BT122" i="2"/>
  <c r="BN122" i="2"/>
  <c r="BM122" i="2"/>
  <c r="BG122" i="2"/>
  <c r="BF122" i="2"/>
  <c r="EE121" i="2"/>
  <c r="DX121" i="2"/>
  <c r="DQ121" i="2"/>
  <c r="DJ121" i="2"/>
  <c r="DC121" i="2"/>
  <c r="CV121" i="2"/>
  <c r="CP121" i="2"/>
  <c r="CW121" i="2" s="1"/>
  <c r="DD121" i="2" s="1"/>
  <c r="DK121" i="2" s="1"/>
  <c r="DR121" i="2" s="1"/>
  <c r="DY121" i="2" s="1"/>
  <c r="EF121" i="2" s="1"/>
  <c r="CO121" i="2"/>
  <c r="CH121" i="2"/>
  <c r="CA121" i="2"/>
  <c r="BU121" i="2"/>
  <c r="CB121" i="2" s="1"/>
  <c r="CI121" i="2" s="1"/>
  <c r="BT121" i="2"/>
  <c r="BM121" i="2"/>
  <c r="BG121" i="2"/>
  <c r="BN121" i="2" s="1"/>
  <c r="BF121" i="2"/>
  <c r="EE120" i="2"/>
  <c r="DX120" i="2"/>
  <c r="DQ120" i="2"/>
  <c r="DJ120" i="2"/>
  <c r="DC120" i="2"/>
  <c r="CV120" i="2"/>
  <c r="CP120" i="2"/>
  <c r="CW120" i="2" s="1"/>
  <c r="DD120" i="2" s="1"/>
  <c r="DK120" i="2" s="1"/>
  <c r="DR120" i="2" s="1"/>
  <c r="DY120" i="2" s="1"/>
  <c r="EF120" i="2" s="1"/>
  <c r="CO120" i="2"/>
  <c r="CH120" i="2"/>
  <c r="CB120" i="2"/>
  <c r="CI120" i="2" s="1"/>
  <c r="CA120" i="2"/>
  <c r="BU120" i="2"/>
  <c r="BT120" i="2"/>
  <c r="BM120" i="2"/>
  <c r="BG120" i="2"/>
  <c r="BN120" i="2" s="1"/>
  <c r="BF120" i="2"/>
  <c r="EE119" i="2"/>
  <c r="DX119" i="2"/>
  <c r="DQ119" i="2"/>
  <c r="DJ119" i="2"/>
  <c r="DC119" i="2"/>
  <c r="CV119" i="2"/>
  <c r="CP119" i="2"/>
  <c r="CW119" i="2" s="1"/>
  <c r="DD119" i="2" s="1"/>
  <c r="DK119" i="2" s="1"/>
  <c r="DR119" i="2" s="1"/>
  <c r="DY119" i="2" s="1"/>
  <c r="EF119" i="2" s="1"/>
  <c r="CO119" i="2"/>
  <c r="CH119" i="2"/>
  <c r="CA119" i="2"/>
  <c r="BU119" i="2"/>
  <c r="CB119" i="2" s="1"/>
  <c r="CI119" i="2" s="1"/>
  <c r="BT119" i="2"/>
  <c r="BM119" i="2"/>
  <c r="BG119" i="2"/>
  <c r="BN119" i="2" s="1"/>
  <c r="BF119" i="2"/>
  <c r="EE118" i="2"/>
  <c r="DX118" i="2"/>
  <c r="DQ118" i="2"/>
  <c r="DJ118" i="2"/>
  <c r="DC118" i="2"/>
  <c r="CV118" i="2"/>
  <c r="CO118" i="2"/>
  <c r="CH118" i="2"/>
  <c r="CA118" i="2"/>
  <c r="BT118" i="2"/>
  <c r="BN118" i="2"/>
  <c r="BU118" i="2" s="1"/>
  <c r="CB118" i="2" s="1"/>
  <c r="CI118" i="2" s="1"/>
  <c r="CP118" i="2" s="1"/>
  <c r="CW118" i="2" s="1"/>
  <c r="DD118" i="2" s="1"/>
  <c r="DK118" i="2" s="1"/>
  <c r="DR118" i="2" s="1"/>
  <c r="DY118" i="2" s="1"/>
  <c r="EF118" i="2" s="1"/>
  <c r="BM118" i="2"/>
  <c r="BG118" i="2"/>
  <c r="BF118" i="2"/>
  <c r="EE117" i="2"/>
  <c r="DX117" i="2"/>
  <c r="DQ117" i="2"/>
  <c r="DJ117" i="2"/>
  <c r="DC117" i="2"/>
  <c r="CV117" i="2"/>
  <c r="CO117" i="2"/>
  <c r="CH117" i="2"/>
  <c r="CA117" i="2"/>
  <c r="BT117" i="2"/>
  <c r="BM117" i="2"/>
  <c r="BG117" i="2"/>
  <c r="BN117" i="2" s="1"/>
  <c r="BU117" i="2" s="1"/>
  <c r="CB117" i="2" s="1"/>
  <c r="CI117" i="2" s="1"/>
  <c r="CP117" i="2" s="1"/>
  <c r="CW117" i="2" s="1"/>
  <c r="DD117" i="2" s="1"/>
  <c r="DK117" i="2" s="1"/>
  <c r="DR117" i="2" s="1"/>
  <c r="DY117" i="2" s="1"/>
  <c r="EF117" i="2" s="1"/>
  <c r="BF117" i="2"/>
  <c r="EE116" i="2"/>
  <c r="DX116" i="2"/>
  <c r="DQ116" i="2"/>
  <c r="DJ116" i="2"/>
  <c r="DC116" i="2"/>
  <c r="CV116" i="2"/>
  <c r="CO116" i="2"/>
  <c r="CH116" i="2"/>
  <c r="CA116" i="2"/>
  <c r="BT116" i="2"/>
  <c r="BM116" i="2"/>
  <c r="BG116" i="2"/>
  <c r="BN116" i="2" s="1"/>
  <c r="BU116" i="2" s="1"/>
  <c r="CB116" i="2" s="1"/>
  <c r="CI116" i="2" s="1"/>
  <c r="CP116" i="2" s="1"/>
  <c r="CW116" i="2" s="1"/>
  <c r="DD116" i="2" s="1"/>
  <c r="DK116" i="2" s="1"/>
  <c r="DR116" i="2" s="1"/>
  <c r="DY116" i="2" s="1"/>
  <c r="EF116" i="2" s="1"/>
  <c r="BF116" i="2"/>
  <c r="EE115" i="2"/>
  <c r="DX115" i="2"/>
  <c r="DQ115" i="2"/>
  <c r="DJ115" i="2"/>
  <c r="DC115" i="2"/>
  <c r="CV115" i="2"/>
  <c r="CO115" i="2"/>
  <c r="CH115" i="2"/>
  <c r="CA115" i="2"/>
  <c r="BT115" i="2"/>
  <c r="BM115" i="2"/>
  <c r="BG115" i="2"/>
  <c r="BN115" i="2" s="1"/>
  <c r="BU115" i="2" s="1"/>
  <c r="CB115" i="2" s="1"/>
  <c r="CI115" i="2" s="1"/>
  <c r="CP115" i="2" s="1"/>
  <c r="CW115" i="2" s="1"/>
  <c r="DD115" i="2" s="1"/>
  <c r="DK115" i="2" s="1"/>
  <c r="DR115" i="2" s="1"/>
  <c r="DY115" i="2" s="1"/>
  <c r="EF115" i="2" s="1"/>
  <c r="BF115" i="2"/>
  <c r="EE114" i="2"/>
  <c r="DX114" i="2"/>
  <c r="DQ114" i="2"/>
  <c r="DJ114" i="2"/>
  <c r="DC114" i="2"/>
  <c r="CV114" i="2"/>
  <c r="CO114" i="2"/>
  <c r="CH114" i="2"/>
  <c r="CA114" i="2"/>
  <c r="BT114" i="2"/>
  <c r="BM114" i="2"/>
  <c r="BG114" i="2"/>
  <c r="BN114" i="2" s="1"/>
  <c r="BU114" i="2" s="1"/>
  <c r="CB114" i="2" s="1"/>
  <c r="CI114" i="2" s="1"/>
  <c r="CP114" i="2" s="1"/>
  <c r="CW114" i="2" s="1"/>
  <c r="DD114" i="2" s="1"/>
  <c r="DK114" i="2" s="1"/>
  <c r="DR114" i="2" s="1"/>
  <c r="DY114" i="2" s="1"/>
  <c r="EF114" i="2" s="1"/>
  <c r="BF114" i="2"/>
  <c r="EE113" i="2"/>
  <c r="DX113" i="2"/>
  <c r="DQ113" i="2"/>
  <c r="DJ113" i="2"/>
  <c r="DC113" i="2"/>
  <c r="CV113" i="2"/>
  <c r="CO113" i="2"/>
  <c r="CH113" i="2"/>
  <c r="CA113" i="2"/>
  <c r="BT113" i="2"/>
  <c r="BM113" i="2"/>
  <c r="BG113" i="2"/>
  <c r="BN113" i="2" s="1"/>
  <c r="BU113" i="2" s="1"/>
  <c r="CB113" i="2" s="1"/>
  <c r="CI113" i="2" s="1"/>
  <c r="CP113" i="2" s="1"/>
  <c r="CW113" i="2" s="1"/>
  <c r="DD113" i="2" s="1"/>
  <c r="DK113" i="2" s="1"/>
  <c r="DR113" i="2" s="1"/>
  <c r="DY113" i="2" s="1"/>
  <c r="EF113" i="2" s="1"/>
  <c r="BF113" i="2"/>
  <c r="EE112" i="2"/>
  <c r="DX112" i="2"/>
  <c r="DQ112" i="2"/>
  <c r="DJ112" i="2"/>
  <c r="DC112" i="2"/>
  <c r="CV112" i="2"/>
  <c r="CO112" i="2"/>
  <c r="CH112" i="2"/>
  <c r="CA112" i="2"/>
  <c r="BT112" i="2"/>
  <c r="BM112" i="2"/>
  <c r="BG112" i="2"/>
  <c r="BN112" i="2" s="1"/>
  <c r="BU112" i="2" s="1"/>
  <c r="CB112" i="2" s="1"/>
  <c r="CI112" i="2" s="1"/>
  <c r="CP112" i="2" s="1"/>
  <c r="CW112" i="2" s="1"/>
  <c r="DD112" i="2" s="1"/>
  <c r="DK112" i="2" s="1"/>
  <c r="DR112" i="2" s="1"/>
  <c r="DY112" i="2" s="1"/>
  <c r="EF112" i="2" s="1"/>
  <c r="BF112" i="2"/>
  <c r="EE111" i="2"/>
  <c r="DX111" i="2"/>
  <c r="DQ111" i="2"/>
  <c r="DJ111" i="2"/>
  <c r="DC111" i="2"/>
  <c r="CV111" i="2"/>
  <c r="CO111" i="2"/>
  <c r="CH111" i="2"/>
  <c r="CB111" i="2"/>
  <c r="CI111" i="2" s="1"/>
  <c r="CP111" i="2" s="1"/>
  <c r="CW111" i="2" s="1"/>
  <c r="DD111" i="2" s="1"/>
  <c r="DK111" i="2" s="1"/>
  <c r="DR111" i="2" s="1"/>
  <c r="DY111" i="2" s="1"/>
  <c r="EF111" i="2" s="1"/>
  <c r="CA111" i="2"/>
  <c r="BT111" i="2"/>
  <c r="BM111" i="2"/>
  <c r="BG111" i="2"/>
  <c r="BN111" i="2" s="1"/>
  <c r="BU111" i="2" s="1"/>
  <c r="BF111" i="2"/>
  <c r="EE110" i="2"/>
  <c r="DX110" i="2"/>
  <c r="DQ110" i="2"/>
  <c r="DJ110" i="2"/>
  <c r="DC110" i="2"/>
  <c r="CV110" i="2"/>
  <c r="CO110" i="2"/>
  <c r="CH110" i="2"/>
  <c r="CA110" i="2"/>
  <c r="BT110" i="2"/>
  <c r="BM110" i="2"/>
  <c r="BG110" i="2"/>
  <c r="BN110" i="2" s="1"/>
  <c r="BU110" i="2" s="1"/>
  <c r="CB110" i="2" s="1"/>
  <c r="CI110" i="2" s="1"/>
  <c r="CP110" i="2" s="1"/>
  <c r="CW110" i="2" s="1"/>
  <c r="DD110" i="2" s="1"/>
  <c r="DK110" i="2" s="1"/>
  <c r="DR110" i="2" s="1"/>
  <c r="DY110" i="2" s="1"/>
  <c r="EF110" i="2" s="1"/>
  <c r="BF110" i="2"/>
  <c r="EE109" i="2"/>
  <c r="DX109" i="2"/>
  <c r="DQ109" i="2"/>
  <c r="DJ109" i="2"/>
  <c r="DC109" i="2"/>
  <c r="CV109" i="2"/>
  <c r="CO109" i="2"/>
  <c r="CH109" i="2"/>
  <c r="CA109" i="2"/>
  <c r="BT109" i="2"/>
  <c r="BM109" i="2"/>
  <c r="BG109" i="2"/>
  <c r="BN109" i="2" s="1"/>
  <c r="BU109" i="2" s="1"/>
  <c r="CB109" i="2" s="1"/>
  <c r="CI109" i="2" s="1"/>
  <c r="CP109" i="2" s="1"/>
  <c r="CW109" i="2" s="1"/>
  <c r="DD109" i="2" s="1"/>
  <c r="DK109" i="2" s="1"/>
  <c r="DR109" i="2" s="1"/>
  <c r="DY109" i="2" s="1"/>
  <c r="EF109" i="2" s="1"/>
  <c r="BF109" i="2"/>
  <c r="EE108" i="2"/>
  <c r="DX108" i="2"/>
  <c r="DQ108" i="2"/>
  <c r="DJ108" i="2"/>
  <c r="DC108" i="2"/>
  <c r="CV108" i="2"/>
  <c r="CO108" i="2"/>
  <c r="CH108" i="2"/>
  <c r="CA108" i="2"/>
  <c r="BT108" i="2"/>
  <c r="BM108" i="2"/>
  <c r="BG108" i="2"/>
  <c r="BN108" i="2" s="1"/>
  <c r="BU108" i="2" s="1"/>
  <c r="CB108" i="2" s="1"/>
  <c r="CI108" i="2" s="1"/>
  <c r="CP108" i="2" s="1"/>
  <c r="CW108" i="2" s="1"/>
  <c r="DD108" i="2" s="1"/>
  <c r="DK108" i="2" s="1"/>
  <c r="DR108" i="2" s="1"/>
  <c r="DY108" i="2" s="1"/>
  <c r="EF108" i="2" s="1"/>
  <c r="BF108" i="2"/>
  <c r="EP107" i="2"/>
  <c r="EO107" i="2"/>
  <c r="EN107" i="2"/>
  <c r="EM107" i="2"/>
  <c r="EL107" i="2"/>
  <c r="EK107" i="2"/>
  <c r="EE107" i="2"/>
  <c r="DX107" i="2"/>
  <c r="DQ107" i="2"/>
  <c r="DJ107" i="2"/>
  <c r="DC107" i="2"/>
  <c r="CV107" i="2"/>
  <c r="CP107" i="2"/>
  <c r="CW107" i="2" s="1"/>
  <c r="DD107" i="2" s="1"/>
  <c r="DK107" i="2" s="1"/>
  <c r="DR107" i="2" s="1"/>
  <c r="DY107" i="2" s="1"/>
  <c r="EF107" i="2" s="1"/>
  <c r="CO107" i="2"/>
  <c r="CI107" i="2"/>
  <c r="CH107" i="2"/>
  <c r="CB107" i="2"/>
  <c r="CA107" i="2"/>
  <c r="BU107" i="2"/>
  <c r="BT107" i="2"/>
  <c r="BN107" i="2"/>
  <c r="BM107" i="2"/>
  <c r="BG107" i="2"/>
  <c r="BF107" i="2"/>
  <c r="EP106" i="2"/>
  <c r="EO106" i="2"/>
  <c r="EN106" i="2"/>
  <c r="EM106" i="2"/>
  <c r="EL106" i="2"/>
  <c r="EK106" i="2"/>
  <c r="EE106" i="2"/>
  <c r="DX106" i="2"/>
  <c r="DQ106" i="2"/>
  <c r="DJ106" i="2"/>
  <c r="DC106" i="2"/>
  <c r="CV106" i="2"/>
  <c r="CP106" i="2"/>
  <c r="CW106" i="2" s="1"/>
  <c r="DD106" i="2" s="1"/>
  <c r="DK106" i="2" s="1"/>
  <c r="DR106" i="2" s="1"/>
  <c r="DY106" i="2" s="1"/>
  <c r="EF106" i="2" s="1"/>
  <c r="CO106" i="2"/>
  <c r="CI106" i="2"/>
  <c r="CH106" i="2"/>
  <c r="CB106" i="2"/>
  <c r="CA106" i="2"/>
  <c r="BU106" i="2"/>
  <c r="BT106" i="2"/>
  <c r="BN106" i="2"/>
  <c r="BM106" i="2"/>
  <c r="BG106" i="2"/>
  <c r="BF106" i="2"/>
  <c r="EP105" i="2"/>
  <c r="EO105" i="2"/>
  <c r="EN105" i="2"/>
  <c r="EM105" i="2"/>
  <c r="EL105" i="2"/>
  <c r="EK105" i="2"/>
  <c r="EE105" i="2"/>
  <c r="DX105" i="2"/>
  <c r="DQ105" i="2"/>
  <c r="DJ105" i="2"/>
  <c r="DC105" i="2"/>
  <c r="CV105" i="2"/>
  <c r="CP105" i="2"/>
  <c r="CW105" i="2" s="1"/>
  <c r="DD105" i="2" s="1"/>
  <c r="DK105" i="2" s="1"/>
  <c r="DR105" i="2" s="1"/>
  <c r="DY105" i="2" s="1"/>
  <c r="EF105" i="2" s="1"/>
  <c r="CO105" i="2"/>
  <c r="CI105" i="2"/>
  <c r="CH105" i="2"/>
  <c r="CB105" i="2"/>
  <c r="CA105" i="2"/>
  <c r="BU105" i="2"/>
  <c r="BT105" i="2"/>
  <c r="BN105" i="2"/>
  <c r="BM105" i="2"/>
  <c r="BG105" i="2"/>
  <c r="BF105" i="2"/>
  <c r="EP104" i="2"/>
  <c r="EO104" i="2"/>
  <c r="EN104" i="2"/>
  <c r="EM104" i="2"/>
  <c r="EL104" i="2"/>
  <c r="EK104" i="2"/>
  <c r="EE104" i="2"/>
  <c r="DX104" i="2"/>
  <c r="DQ104" i="2"/>
  <c r="DJ104" i="2"/>
  <c r="DC104" i="2"/>
  <c r="CV104" i="2"/>
  <c r="CP104" i="2"/>
  <c r="CW104" i="2" s="1"/>
  <c r="DD104" i="2" s="1"/>
  <c r="DK104" i="2" s="1"/>
  <c r="DR104" i="2" s="1"/>
  <c r="DY104" i="2" s="1"/>
  <c r="EF104" i="2" s="1"/>
  <c r="CO104" i="2"/>
  <c r="CI104" i="2"/>
  <c r="CH104" i="2"/>
  <c r="CB104" i="2"/>
  <c r="CA104" i="2"/>
  <c r="BU104" i="2"/>
  <c r="BT104" i="2"/>
  <c r="BN104" i="2"/>
  <c r="BM104" i="2"/>
  <c r="BG104" i="2"/>
  <c r="BF104" i="2"/>
  <c r="EP103" i="2"/>
  <c r="EO103" i="2"/>
  <c r="EN103" i="2"/>
  <c r="EM103" i="2"/>
  <c r="EL103" i="2"/>
  <c r="EK103" i="2"/>
  <c r="EE103" i="2"/>
  <c r="DX103" i="2"/>
  <c r="DQ103" i="2"/>
  <c r="DJ103" i="2"/>
  <c r="DC103" i="2"/>
  <c r="CV103" i="2"/>
  <c r="CP103" i="2"/>
  <c r="CW103" i="2" s="1"/>
  <c r="DD103" i="2" s="1"/>
  <c r="DK103" i="2" s="1"/>
  <c r="DR103" i="2" s="1"/>
  <c r="DY103" i="2" s="1"/>
  <c r="EF103" i="2" s="1"/>
  <c r="CO103" i="2"/>
  <c r="CI103" i="2"/>
  <c r="CH103" i="2"/>
  <c r="CB103" i="2"/>
  <c r="CA103" i="2"/>
  <c r="BU103" i="2"/>
  <c r="BT103" i="2"/>
  <c r="BN103" i="2"/>
  <c r="BM103" i="2"/>
  <c r="BG103" i="2"/>
  <c r="BF103" i="2"/>
  <c r="EP102" i="2"/>
  <c r="EO102" i="2"/>
  <c r="EN102" i="2"/>
  <c r="EM102" i="2"/>
  <c r="EL102" i="2"/>
  <c r="EK102" i="2"/>
  <c r="EE102" i="2"/>
  <c r="DX102" i="2"/>
  <c r="DQ102" i="2"/>
  <c r="DJ102" i="2"/>
  <c r="DC102" i="2"/>
  <c r="CV102" i="2"/>
  <c r="CP102" i="2"/>
  <c r="CW102" i="2" s="1"/>
  <c r="DD102" i="2" s="1"/>
  <c r="DK102" i="2" s="1"/>
  <c r="DR102" i="2" s="1"/>
  <c r="DY102" i="2" s="1"/>
  <c r="EF102" i="2" s="1"/>
  <c r="CO102" i="2"/>
  <c r="CI102" i="2"/>
  <c r="CH102" i="2"/>
  <c r="CB102" i="2"/>
  <c r="CA102" i="2"/>
  <c r="BU102" i="2"/>
  <c r="BT102" i="2"/>
  <c r="BN102" i="2"/>
  <c r="BM102" i="2"/>
  <c r="BG102" i="2"/>
  <c r="BF102" i="2"/>
  <c r="EP101" i="2"/>
  <c r="EO101" i="2"/>
  <c r="EN101" i="2"/>
  <c r="EM101" i="2"/>
  <c r="EL101" i="2"/>
  <c r="EK101" i="2"/>
  <c r="EE101" i="2"/>
  <c r="DX101" i="2"/>
  <c r="DQ101" i="2"/>
  <c r="DJ101" i="2"/>
  <c r="DC101" i="2"/>
  <c r="CV101" i="2"/>
  <c r="CP101" i="2"/>
  <c r="CW101" i="2" s="1"/>
  <c r="DD101" i="2" s="1"/>
  <c r="DK101" i="2" s="1"/>
  <c r="DR101" i="2" s="1"/>
  <c r="DY101" i="2" s="1"/>
  <c r="EF101" i="2" s="1"/>
  <c r="CO101" i="2"/>
  <c r="CI101" i="2"/>
  <c r="CH101" i="2"/>
  <c r="CB101" i="2"/>
  <c r="CA101" i="2"/>
  <c r="BT101" i="2"/>
  <c r="BM101" i="2"/>
  <c r="BG101" i="2"/>
  <c r="BN101" i="2" s="1"/>
  <c r="BU101" i="2" s="1"/>
  <c r="BF101" i="2"/>
  <c r="EP100" i="2"/>
  <c r="EO100" i="2"/>
  <c r="EN100" i="2"/>
  <c r="EM100" i="2"/>
  <c r="EL100" i="2"/>
  <c r="EK100" i="2"/>
  <c r="EE100" i="2"/>
  <c r="DX100" i="2"/>
  <c r="DQ100" i="2"/>
  <c r="DJ100" i="2"/>
  <c r="DC100" i="2"/>
  <c r="CV100" i="2"/>
  <c r="CO100" i="2"/>
  <c r="CM100" i="2"/>
  <c r="CP100" i="2" s="1"/>
  <c r="CW100" i="2" s="1"/>
  <c r="DD100" i="2" s="1"/>
  <c r="DK100" i="2" s="1"/>
  <c r="DR100" i="2" s="1"/>
  <c r="DY100" i="2" s="1"/>
  <c r="EF100" i="2" s="1"/>
  <c r="CI100" i="2"/>
  <c r="CH100" i="2"/>
  <c r="CB100" i="2"/>
  <c r="CA100" i="2"/>
  <c r="BT100" i="2"/>
  <c r="BR100" i="2"/>
  <c r="BU100" i="2" s="1"/>
  <c r="BN100" i="2"/>
  <c r="BM100" i="2"/>
  <c r="BG100" i="2"/>
  <c r="BF100" i="2"/>
  <c r="EP99" i="2"/>
  <c r="EO99" i="2"/>
  <c r="EN99" i="2"/>
  <c r="EM99" i="2"/>
  <c r="EL99" i="2"/>
  <c r="EK99" i="2"/>
  <c r="EE99" i="2"/>
  <c r="DX99" i="2"/>
  <c r="DQ99" i="2"/>
  <c r="DJ99" i="2"/>
  <c r="DC99" i="2"/>
  <c r="CV99" i="2"/>
  <c r="CO99" i="2"/>
  <c r="CM99" i="2"/>
  <c r="CP99" i="2" s="1"/>
  <c r="CW99" i="2" s="1"/>
  <c r="DD99" i="2" s="1"/>
  <c r="DK99" i="2" s="1"/>
  <c r="DR99" i="2" s="1"/>
  <c r="DY99" i="2" s="1"/>
  <c r="EF99" i="2" s="1"/>
  <c r="CI99" i="2"/>
  <c r="CH99" i="2"/>
  <c r="CB99" i="2"/>
  <c r="CA99" i="2"/>
  <c r="BT99" i="2"/>
  <c r="BR99" i="2"/>
  <c r="BU99" i="2" s="1"/>
  <c r="BN99" i="2"/>
  <c r="BM99" i="2"/>
  <c r="BG99" i="2"/>
  <c r="BF99" i="2"/>
  <c r="EP98" i="2"/>
  <c r="EO98" i="2"/>
  <c r="EN98" i="2"/>
  <c r="EM98" i="2"/>
  <c r="EL98" i="2"/>
  <c r="EK98" i="2"/>
  <c r="EE98" i="2"/>
  <c r="DX98" i="2"/>
  <c r="DQ98" i="2"/>
  <c r="DJ98" i="2"/>
  <c r="DC98" i="2"/>
  <c r="CV98" i="2"/>
  <c r="CP98" i="2"/>
  <c r="CW98" i="2" s="1"/>
  <c r="DD98" i="2" s="1"/>
  <c r="DK98" i="2" s="1"/>
  <c r="DR98" i="2" s="1"/>
  <c r="DY98" i="2" s="1"/>
  <c r="EF98" i="2" s="1"/>
  <c r="CO98" i="2"/>
  <c r="CH98" i="2"/>
  <c r="CB98" i="2"/>
  <c r="CI98" i="2" s="1"/>
  <c r="CA98" i="2"/>
  <c r="BT98" i="2"/>
  <c r="BM98" i="2"/>
  <c r="BG98" i="2"/>
  <c r="BN98" i="2" s="1"/>
  <c r="BU98" i="2" s="1"/>
  <c r="BF98" i="2"/>
  <c r="EP97" i="2"/>
  <c r="EO97" i="2"/>
  <c r="EN97" i="2"/>
  <c r="EM97" i="2"/>
  <c r="EL97" i="2"/>
  <c r="EK97" i="2"/>
  <c r="EE97" i="2"/>
  <c r="DX97" i="2"/>
  <c r="DQ97" i="2"/>
  <c r="DJ97" i="2"/>
  <c r="DC97" i="2"/>
  <c r="CV97" i="2"/>
  <c r="CP97" i="2"/>
  <c r="CW97" i="2" s="1"/>
  <c r="DD97" i="2" s="1"/>
  <c r="DK97" i="2" s="1"/>
  <c r="DR97" i="2" s="1"/>
  <c r="DY97" i="2" s="1"/>
  <c r="EF97" i="2" s="1"/>
  <c r="CO97" i="2"/>
  <c r="CH97" i="2"/>
  <c r="CB97" i="2"/>
  <c r="CI97" i="2" s="1"/>
  <c r="CA97" i="2"/>
  <c r="BT97" i="2"/>
  <c r="BN97" i="2"/>
  <c r="BU97" i="2" s="1"/>
  <c r="BM97" i="2"/>
  <c r="BG97" i="2"/>
  <c r="BF97" i="2"/>
  <c r="EP96" i="2"/>
  <c r="EO96" i="2"/>
  <c r="EN96" i="2"/>
  <c r="EM96" i="2"/>
  <c r="EL96" i="2"/>
  <c r="EK96" i="2"/>
  <c r="EE96" i="2"/>
  <c r="DX96" i="2"/>
  <c r="DQ96" i="2"/>
  <c r="DJ96" i="2"/>
  <c r="DC96" i="2"/>
  <c r="CV96" i="2"/>
  <c r="CP96" i="2"/>
  <c r="CW96" i="2" s="1"/>
  <c r="DD96" i="2" s="1"/>
  <c r="DK96" i="2" s="1"/>
  <c r="DR96" i="2" s="1"/>
  <c r="DY96" i="2" s="1"/>
  <c r="EF96" i="2" s="1"/>
  <c r="CI96" i="2"/>
  <c r="CH96" i="2"/>
  <c r="CB96" i="2"/>
  <c r="CA96" i="2"/>
  <c r="BU96" i="2"/>
  <c r="BT96" i="2"/>
  <c r="BN96" i="2"/>
  <c r="BM96" i="2"/>
  <c r="BG96" i="2"/>
  <c r="BF96" i="2"/>
  <c r="EP95" i="2"/>
  <c r="EO95" i="2"/>
  <c r="EN95" i="2"/>
  <c r="EM95" i="2"/>
  <c r="EL95" i="2"/>
  <c r="EK95" i="2"/>
  <c r="EE95" i="2"/>
  <c r="DX95" i="2"/>
  <c r="DQ95" i="2"/>
  <c r="DJ95" i="2"/>
  <c r="DC95" i="2"/>
  <c r="CV95" i="2"/>
  <c r="CP95" i="2"/>
  <c r="CW95" i="2" s="1"/>
  <c r="DD95" i="2" s="1"/>
  <c r="DK95" i="2" s="1"/>
  <c r="DR95" i="2" s="1"/>
  <c r="DY95" i="2" s="1"/>
  <c r="EF95" i="2" s="1"/>
  <c r="CO95" i="2"/>
  <c r="CI95" i="2"/>
  <c r="CH95" i="2"/>
  <c r="CB95" i="2"/>
  <c r="CA95" i="2"/>
  <c r="BU95" i="2"/>
  <c r="BT95" i="2"/>
  <c r="BM95" i="2"/>
  <c r="BG95" i="2"/>
  <c r="BN95" i="2" s="1"/>
  <c r="BF95" i="2"/>
  <c r="EP94" i="2"/>
  <c r="EO94" i="2"/>
  <c r="EN94" i="2"/>
  <c r="EM94" i="2"/>
  <c r="EL94" i="2"/>
  <c r="EK94" i="2"/>
  <c r="EE94" i="2"/>
  <c r="DX94" i="2"/>
  <c r="DQ94" i="2"/>
  <c r="DJ94" i="2"/>
  <c r="DC94" i="2"/>
  <c r="CV94" i="2"/>
  <c r="CP94" i="2"/>
  <c r="CW94" i="2" s="1"/>
  <c r="DD94" i="2" s="1"/>
  <c r="DK94" i="2" s="1"/>
  <c r="DR94" i="2" s="1"/>
  <c r="DY94" i="2" s="1"/>
  <c r="EF94" i="2" s="1"/>
  <c r="CO94" i="2"/>
  <c r="CI94" i="2"/>
  <c r="CH94" i="2"/>
  <c r="CB94" i="2"/>
  <c r="CA94" i="2"/>
  <c r="BU94" i="2"/>
  <c r="BT94" i="2"/>
  <c r="BM94" i="2"/>
  <c r="BG94" i="2"/>
  <c r="BN94" i="2" s="1"/>
  <c r="BF94" i="2"/>
  <c r="EP93" i="2"/>
  <c r="EO93" i="2"/>
  <c r="EN93" i="2"/>
  <c r="EM93" i="2"/>
  <c r="EL93" i="2"/>
  <c r="EK93" i="2"/>
  <c r="EE93" i="2"/>
  <c r="DX93" i="2"/>
  <c r="DQ93" i="2"/>
  <c r="DJ93" i="2"/>
  <c r="DC93" i="2"/>
  <c r="CV93" i="2"/>
  <c r="CP93" i="2"/>
  <c r="CW93" i="2" s="1"/>
  <c r="DD93" i="2" s="1"/>
  <c r="DK93" i="2" s="1"/>
  <c r="DR93" i="2" s="1"/>
  <c r="DY93" i="2" s="1"/>
  <c r="EF93" i="2" s="1"/>
  <c r="CO93" i="2"/>
  <c r="CI93" i="2"/>
  <c r="CH93" i="2"/>
  <c r="CB93" i="2"/>
  <c r="CA93" i="2"/>
  <c r="BU93" i="2"/>
  <c r="BT93" i="2"/>
  <c r="BM93" i="2"/>
  <c r="BG93" i="2"/>
  <c r="BN93" i="2" s="1"/>
  <c r="BF93" i="2"/>
  <c r="EP92" i="2"/>
  <c r="EO92" i="2"/>
  <c r="EN92" i="2"/>
  <c r="EM92" i="2"/>
  <c r="EL92" i="2"/>
  <c r="EK92" i="2"/>
  <c r="EP91" i="2"/>
  <c r="EO91" i="2"/>
  <c r="EN91" i="2"/>
  <c r="EM91" i="2"/>
  <c r="EL91" i="2"/>
  <c r="EK91" i="2"/>
  <c r="EE91" i="2"/>
  <c r="DX91" i="2"/>
  <c r="DQ91" i="2"/>
  <c r="DJ91" i="2"/>
  <c r="DC91" i="2"/>
  <c r="CV91" i="2"/>
  <c r="CP91" i="2"/>
  <c r="CW91" i="2" s="1"/>
  <c r="DD91" i="2" s="1"/>
  <c r="DK91" i="2" s="1"/>
  <c r="DR91" i="2" s="1"/>
  <c r="DY91" i="2" s="1"/>
  <c r="EF91" i="2" s="1"/>
  <c r="CO91" i="2"/>
  <c r="CI91" i="2"/>
  <c r="CH91" i="2"/>
  <c r="CB91" i="2"/>
  <c r="CA91" i="2"/>
  <c r="BT91" i="2"/>
  <c r="BM91" i="2"/>
  <c r="BG91" i="2"/>
  <c r="BN91" i="2" s="1"/>
  <c r="BU91" i="2" s="1"/>
  <c r="BF91" i="2"/>
  <c r="EP90" i="2"/>
  <c r="EO90" i="2"/>
  <c r="EN90" i="2"/>
  <c r="EM90" i="2"/>
  <c r="EL90" i="2"/>
  <c r="EK90" i="2"/>
  <c r="EE90" i="2"/>
  <c r="DX90" i="2"/>
  <c r="DQ90" i="2"/>
  <c r="DJ90" i="2"/>
  <c r="DC90" i="2"/>
  <c r="CV90" i="2"/>
  <c r="CP90" i="2"/>
  <c r="CW90" i="2" s="1"/>
  <c r="DD90" i="2" s="1"/>
  <c r="DK90" i="2" s="1"/>
  <c r="DR90" i="2" s="1"/>
  <c r="DY90" i="2" s="1"/>
  <c r="EF90" i="2" s="1"/>
  <c r="CO90" i="2"/>
  <c r="CI90" i="2"/>
  <c r="CH90" i="2"/>
  <c r="CB90" i="2"/>
  <c r="CA90" i="2"/>
  <c r="BU90" i="2"/>
  <c r="BT90" i="2"/>
  <c r="BM90" i="2"/>
  <c r="BG90" i="2"/>
  <c r="BN90" i="2" s="1"/>
  <c r="BF90" i="2"/>
  <c r="EP89" i="2"/>
  <c r="EO89" i="2"/>
  <c r="EN89" i="2"/>
  <c r="EM89" i="2"/>
  <c r="EL89" i="2"/>
  <c r="EK89" i="2"/>
  <c r="EE89" i="2"/>
  <c r="DX89" i="2"/>
  <c r="DQ89" i="2"/>
  <c r="DJ89" i="2"/>
  <c r="DC89" i="2"/>
  <c r="CW89" i="2"/>
  <c r="DD89" i="2" s="1"/>
  <c r="DK89" i="2" s="1"/>
  <c r="DR89" i="2" s="1"/>
  <c r="DY89" i="2" s="1"/>
  <c r="EF89" i="2" s="1"/>
  <c r="CV89" i="2"/>
  <c r="CP89" i="2"/>
  <c r="CO89" i="2"/>
  <c r="CI89" i="2"/>
  <c r="CH89" i="2"/>
  <c r="CB89" i="2"/>
  <c r="CA89" i="2"/>
  <c r="BU89" i="2"/>
  <c r="BT89" i="2"/>
  <c r="BM89" i="2"/>
  <c r="BG89" i="2"/>
  <c r="BN89" i="2" s="1"/>
  <c r="BF89" i="2"/>
  <c r="EP88" i="2"/>
  <c r="EO88" i="2"/>
  <c r="EN88" i="2"/>
  <c r="EM88" i="2"/>
  <c r="EL88" i="2"/>
  <c r="EK88" i="2"/>
  <c r="EE88" i="2"/>
  <c r="DX88" i="2"/>
  <c r="DQ88" i="2"/>
  <c r="DJ88" i="2"/>
  <c r="DD88" i="2"/>
  <c r="DK88" i="2" s="1"/>
  <c r="DR88" i="2" s="1"/>
  <c r="DY88" i="2" s="1"/>
  <c r="EF88" i="2" s="1"/>
  <c r="DC88" i="2"/>
  <c r="CV88" i="2"/>
  <c r="CP88" i="2"/>
  <c r="CW88" i="2" s="1"/>
  <c r="CO88" i="2"/>
  <c r="CI88" i="2"/>
  <c r="CH88" i="2"/>
  <c r="CB88" i="2"/>
  <c r="CA88" i="2"/>
  <c r="BU88" i="2"/>
  <c r="BT88" i="2"/>
  <c r="BM88" i="2"/>
  <c r="BG88" i="2"/>
  <c r="BN88" i="2" s="1"/>
  <c r="BF88" i="2"/>
  <c r="EP87" i="2"/>
  <c r="EO87" i="2"/>
  <c r="EN87" i="2"/>
  <c r="EM87" i="2"/>
  <c r="EL87" i="2"/>
  <c r="EK87" i="2"/>
  <c r="EE87" i="2"/>
  <c r="DX87" i="2"/>
  <c r="DQ87" i="2"/>
  <c r="DJ87" i="2"/>
  <c r="DC87" i="2"/>
  <c r="CW87" i="2"/>
  <c r="DD87" i="2" s="1"/>
  <c r="DK87" i="2" s="1"/>
  <c r="DR87" i="2" s="1"/>
  <c r="DY87" i="2" s="1"/>
  <c r="EF87" i="2" s="1"/>
  <c r="CV87" i="2"/>
  <c r="CP87" i="2"/>
  <c r="CO87" i="2"/>
  <c r="CI87" i="2"/>
  <c r="CH87" i="2"/>
  <c r="CB87" i="2"/>
  <c r="CA87" i="2"/>
  <c r="BT87" i="2"/>
  <c r="BM87" i="2"/>
  <c r="BG87" i="2"/>
  <c r="BN87" i="2" s="1"/>
  <c r="BU87" i="2" s="1"/>
  <c r="BF87" i="2"/>
  <c r="EP86" i="2"/>
  <c r="EO86" i="2"/>
  <c r="EN86" i="2"/>
  <c r="EM86" i="2"/>
  <c r="EL86" i="2"/>
  <c r="EK86" i="2"/>
  <c r="EE86" i="2"/>
  <c r="DX86" i="2"/>
  <c r="DQ86" i="2"/>
  <c r="DJ86" i="2"/>
  <c r="DC86" i="2"/>
  <c r="CV86" i="2"/>
  <c r="CP86" i="2"/>
  <c r="CW86" i="2" s="1"/>
  <c r="DD86" i="2" s="1"/>
  <c r="DK86" i="2" s="1"/>
  <c r="DR86" i="2" s="1"/>
  <c r="DY86" i="2" s="1"/>
  <c r="EF86" i="2" s="1"/>
  <c r="CO86" i="2"/>
  <c r="CI86" i="2"/>
  <c r="CH86" i="2"/>
  <c r="CB86" i="2"/>
  <c r="CA86" i="2"/>
  <c r="BU86" i="2"/>
  <c r="BT86" i="2"/>
  <c r="BM86" i="2"/>
  <c r="BG86" i="2"/>
  <c r="BN86" i="2" s="1"/>
  <c r="BF86" i="2"/>
  <c r="EP85" i="2"/>
  <c r="EO85" i="2"/>
  <c r="EN85" i="2"/>
  <c r="EM85" i="2"/>
  <c r="EL85" i="2"/>
  <c r="EK85" i="2"/>
  <c r="EE85" i="2"/>
  <c r="DX85" i="2"/>
  <c r="DQ85" i="2"/>
  <c r="DJ85" i="2"/>
  <c r="DC85" i="2"/>
  <c r="CV85" i="2"/>
  <c r="CP85" i="2"/>
  <c r="CW85" i="2" s="1"/>
  <c r="DD85" i="2" s="1"/>
  <c r="DK85" i="2" s="1"/>
  <c r="DR85" i="2" s="1"/>
  <c r="DY85" i="2" s="1"/>
  <c r="EF85" i="2" s="1"/>
  <c r="CO85" i="2"/>
  <c r="CI85" i="2"/>
  <c r="CH85" i="2"/>
  <c r="CB85" i="2"/>
  <c r="CA85" i="2"/>
  <c r="BU85" i="2"/>
  <c r="BT85" i="2"/>
  <c r="BN85" i="2"/>
  <c r="BM85" i="2"/>
  <c r="BG85" i="2"/>
  <c r="BF85" i="2"/>
  <c r="EP84" i="2"/>
  <c r="EO84" i="2"/>
  <c r="EN84" i="2"/>
  <c r="EM84" i="2"/>
  <c r="EL84" i="2"/>
  <c r="EK84" i="2"/>
  <c r="EE84" i="2"/>
  <c r="DX84" i="2"/>
  <c r="DQ84" i="2"/>
  <c r="DJ84" i="2"/>
  <c r="DC84" i="2"/>
  <c r="CV84" i="2"/>
  <c r="CP84" i="2"/>
  <c r="CW84" i="2" s="1"/>
  <c r="DD84" i="2" s="1"/>
  <c r="DK84" i="2" s="1"/>
  <c r="DR84" i="2" s="1"/>
  <c r="DY84" i="2" s="1"/>
  <c r="EF84" i="2" s="1"/>
  <c r="CO84" i="2"/>
  <c r="CI84" i="2"/>
  <c r="CH84" i="2"/>
  <c r="CB84" i="2"/>
  <c r="CA84" i="2"/>
  <c r="BU84" i="2"/>
  <c r="BT84" i="2"/>
  <c r="BM84" i="2"/>
  <c r="BG84" i="2"/>
  <c r="BN84" i="2" s="1"/>
  <c r="BF84" i="2"/>
  <c r="EP83" i="2"/>
  <c r="EO83" i="2"/>
  <c r="EN83" i="2"/>
  <c r="EM83" i="2"/>
  <c r="EL83" i="2"/>
  <c r="EK83" i="2"/>
  <c r="EE83" i="2"/>
  <c r="DX83" i="2"/>
  <c r="DQ83" i="2"/>
  <c r="DJ83" i="2"/>
  <c r="DC83" i="2"/>
  <c r="CV83" i="2"/>
  <c r="CO83" i="2"/>
  <c r="CH83" i="2"/>
  <c r="CA83" i="2"/>
  <c r="BT83" i="2"/>
  <c r="BM83" i="2"/>
  <c r="BG83" i="2"/>
  <c r="BN83" i="2" s="1"/>
  <c r="BU83" i="2" s="1"/>
  <c r="CB83" i="2" s="1"/>
  <c r="CI83" i="2" s="1"/>
  <c r="CP83" i="2" s="1"/>
  <c r="CW83" i="2" s="1"/>
  <c r="DD83" i="2" s="1"/>
  <c r="DK83" i="2" s="1"/>
  <c r="DR83" i="2" s="1"/>
  <c r="DY83" i="2" s="1"/>
  <c r="EF83" i="2" s="1"/>
  <c r="BF83" i="2"/>
  <c r="EP82" i="2"/>
  <c r="EO82" i="2"/>
  <c r="EN82" i="2"/>
  <c r="EM82" i="2"/>
  <c r="EL82" i="2"/>
  <c r="EK82" i="2"/>
  <c r="EE82" i="2"/>
  <c r="DX82" i="2"/>
  <c r="DQ82" i="2"/>
  <c r="DJ82" i="2"/>
  <c r="DC82" i="2"/>
  <c r="CV82" i="2"/>
  <c r="CO82" i="2"/>
  <c r="CH82" i="2"/>
  <c r="CA82" i="2"/>
  <c r="BT82" i="2"/>
  <c r="BM82" i="2"/>
  <c r="BG82" i="2"/>
  <c r="BN82" i="2" s="1"/>
  <c r="BU82" i="2" s="1"/>
  <c r="CB82" i="2" s="1"/>
  <c r="CI82" i="2" s="1"/>
  <c r="CP82" i="2" s="1"/>
  <c r="CW82" i="2" s="1"/>
  <c r="DD82" i="2" s="1"/>
  <c r="DK82" i="2" s="1"/>
  <c r="DR82" i="2" s="1"/>
  <c r="DY82" i="2" s="1"/>
  <c r="EF82" i="2" s="1"/>
  <c r="BF82" i="2"/>
  <c r="EP81" i="2"/>
  <c r="EO81" i="2"/>
  <c r="EN81" i="2"/>
  <c r="EM81" i="2"/>
  <c r="EL81" i="2"/>
  <c r="EK81" i="2"/>
  <c r="EE81" i="2"/>
  <c r="DX81" i="2"/>
  <c r="DQ81" i="2"/>
  <c r="DJ81" i="2"/>
  <c r="DC81" i="2"/>
  <c r="CV81" i="2"/>
  <c r="CO81" i="2"/>
  <c r="CH81" i="2"/>
  <c r="CA81" i="2"/>
  <c r="BT81" i="2"/>
  <c r="BM81" i="2"/>
  <c r="BG81" i="2"/>
  <c r="BN81" i="2" s="1"/>
  <c r="BU81" i="2" s="1"/>
  <c r="CB81" i="2" s="1"/>
  <c r="CI81" i="2" s="1"/>
  <c r="CP81" i="2" s="1"/>
  <c r="CW81" i="2" s="1"/>
  <c r="DD81" i="2" s="1"/>
  <c r="DK81" i="2" s="1"/>
  <c r="DR81" i="2" s="1"/>
  <c r="DY81" i="2" s="1"/>
  <c r="EF81" i="2" s="1"/>
  <c r="BF81" i="2"/>
  <c r="EP80" i="2"/>
  <c r="EO80" i="2"/>
  <c r="EN80" i="2"/>
  <c r="EM80" i="2"/>
  <c r="EL80" i="2"/>
  <c r="EK80" i="2"/>
  <c r="EE80" i="2"/>
  <c r="DX80" i="2"/>
  <c r="DQ80" i="2"/>
  <c r="DJ80" i="2"/>
  <c r="DC80" i="2"/>
  <c r="CV80" i="2"/>
  <c r="CO80" i="2"/>
  <c r="CH80" i="2"/>
  <c r="CA80" i="2"/>
  <c r="BT80" i="2"/>
  <c r="BM80" i="2"/>
  <c r="BG80" i="2"/>
  <c r="BN80" i="2" s="1"/>
  <c r="BU80" i="2" s="1"/>
  <c r="CB80" i="2" s="1"/>
  <c r="CI80" i="2" s="1"/>
  <c r="CP80" i="2" s="1"/>
  <c r="CW80" i="2" s="1"/>
  <c r="DD80" i="2" s="1"/>
  <c r="DK80" i="2" s="1"/>
  <c r="DR80" i="2" s="1"/>
  <c r="DY80" i="2" s="1"/>
  <c r="EF80" i="2" s="1"/>
  <c r="BF80" i="2"/>
  <c r="EP79" i="2"/>
  <c r="EO79" i="2"/>
  <c r="EN79" i="2"/>
  <c r="EM79" i="2"/>
  <c r="EL79" i="2"/>
  <c r="EK79" i="2"/>
  <c r="EE79" i="2"/>
  <c r="DX79" i="2"/>
  <c r="DQ79" i="2"/>
  <c r="DJ79" i="2"/>
  <c r="DC79" i="2"/>
  <c r="CV79" i="2"/>
  <c r="CP79" i="2"/>
  <c r="CW79" i="2" s="1"/>
  <c r="DD79" i="2" s="1"/>
  <c r="DK79" i="2" s="1"/>
  <c r="DR79" i="2" s="1"/>
  <c r="DY79" i="2" s="1"/>
  <c r="EF79" i="2" s="1"/>
  <c r="CO79" i="2"/>
  <c r="CH79" i="2"/>
  <c r="CA79" i="2"/>
  <c r="BT79" i="2"/>
  <c r="BM79" i="2"/>
  <c r="BG79" i="2"/>
  <c r="BN79" i="2" s="1"/>
  <c r="BU79" i="2" s="1"/>
  <c r="CB79" i="2" s="1"/>
  <c r="CI79" i="2" s="1"/>
  <c r="BF79" i="2"/>
  <c r="EP78" i="2"/>
  <c r="EO78" i="2"/>
  <c r="EN78" i="2"/>
  <c r="EM78" i="2"/>
  <c r="EL78" i="2"/>
  <c r="EK78" i="2"/>
  <c r="EE78" i="2"/>
  <c r="DX78" i="2"/>
  <c r="DQ78" i="2"/>
  <c r="DJ78" i="2"/>
  <c r="DC78" i="2"/>
  <c r="CV78" i="2"/>
  <c r="CP78" i="2"/>
  <c r="CW78" i="2" s="1"/>
  <c r="DD78" i="2" s="1"/>
  <c r="DK78" i="2" s="1"/>
  <c r="DR78" i="2" s="1"/>
  <c r="DY78" i="2" s="1"/>
  <c r="EF78" i="2" s="1"/>
  <c r="CO78" i="2"/>
  <c r="CH78" i="2"/>
  <c r="CA78" i="2"/>
  <c r="BT78" i="2"/>
  <c r="BM78" i="2"/>
  <c r="BG78" i="2"/>
  <c r="BN78" i="2" s="1"/>
  <c r="BU78" i="2" s="1"/>
  <c r="CB78" i="2" s="1"/>
  <c r="CI78" i="2" s="1"/>
  <c r="BF78" i="2"/>
  <c r="EP77" i="2"/>
  <c r="EO77" i="2"/>
  <c r="EN77" i="2"/>
  <c r="EM77" i="2"/>
  <c r="EL77" i="2"/>
  <c r="EK77" i="2"/>
  <c r="EE77" i="2"/>
  <c r="DX77" i="2"/>
  <c r="DQ77" i="2"/>
  <c r="DJ77" i="2"/>
  <c r="DC77" i="2"/>
  <c r="CW77" i="2"/>
  <c r="DD77" i="2" s="1"/>
  <c r="DK77" i="2" s="1"/>
  <c r="DR77" i="2" s="1"/>
  <c r="DY77" i="2" s="1"/>
  <c r="EF77" i="2" s="1"/>
  <c r="CV77" i="2"/>
  <c r="CP77" i="2"/>
  <c r="CO77" i="2"/>
  <c r="CH77" i="2"/>
  <c r="CB77" i="2"/>
  <c r="CI77" i="2" s="1"/>
  <c r="CA77" i="2"/>
  <c r="BT77" i="2"/>
  <c r="BN77" i="2"/>
  <c r="BU77" i="2" s="1"/>
  <c r="BM77" i="2"/>
  <c r="BG77" i="2"/>
  <c r="BF77" i="2"/>
  <c r="EP76" i="2"/>
  <c r="EO76" i="2"/>
  <c r="EN76" i="2"/>
  <c r="EM76" i="2"/>
  <c r="EL76" i="2"/>
  <c r="EK76" i="2"/>
  <c r="EE76" i="2"/>
  <c r="DX76" i="2"/>
  <c r="DQ76" i="2"/>
  <c r="DJ76" i="2"/>
  <c r="DC76" i="2"/>
  <c r="CV76" i="2"/>
  <c r="CO76" i="2"/>
  <c r="CH76" i="2"/>
  <c r="CA76" i="2"/>
  <c r="BT76" i="2"/>
  <c r="BM76" i="2"/>
  <c r="BG76" i="2"/>
  <c r="BN76" i="2" s="1"/>
  <c r="BU76" i="2" s="1"/>
  <c r="CB76" i="2" s="1"/>
  <c r="CI76" i="2" s="1"/>
  <c r="CP76" i="2" s="1"/>
  <c r="CW76" i="2" s="1"/>
  <c r="DD76" i="2" s="1"/>
  <c r="DK76" i="2" s="1"/>
  <c r="DR76" i="2" s="1"/>
  <c r="DY76" i="2" s="1"/>
  <c r="EF76" i="2" s="1"/>
  <c r="BF76" i="2"/>
  <c r="EP75" i="2"/>
  <c r="EO75" i="2"/>
  <c r="EN75" i="2"/>
  <c r="EM75" i="2"/>
  <c r="EL75" i="2"/>
  <c r="EK75" i="2"/>
  <c r="EE75" i="2"/>
  <c r="DX75" i="2"/>
  <c r="DQ75" i="2"/>
  <c r="DJ75" i="2"/>
  <c r="DC75" i="2"/>
  <c r="CV75" i="2"/>
  <c r="CO75" i="2"/>
  <c r="CH75" i="2"/>
  <c r="CA75" i="2"/>
  <c r="BU75" i="2"/>
  <c r="CB75" i="2" s="1"/>
  <c r="CI75" i="2" s="1"/>
  <c r="CP75" i="2" s="1"/>
  <c r="CW75" i="2" s="1"/>
  <c r="DD75" i="2" s="1"/>
  <c r="DK75" i="2" s="1"/>
  <c r="DR75" i="2" s="1"/>
  <c r="DY75" i="2" s="1"/>
  <c r="EF75" i="2" s="1"/>
  <c r="BT75" i="2"/>
  <c r="BM75" i="2"/>
  <c r="BG75" i="2"/>
  <c r="BN75" i="2" s="1"/>
  <c r="BF75" i="2"/>
  <c r="EP74" i="2"/>
  <c r="EO74" i="2"/>
  <c r="EN74" i="2"/>
  <c r="EM74" i="2"/>
  <c r="EL74" i="2"/>
  <c r="EK74" i="2"/>
  <c r="EE74" i="2"/>
  <c r="DX74" i="2"/>
  <c r="DQ74" i="2"/>
  <c r="DJ74" i="2"/>
  <c r="DC74" i="2"/>
  <c r="CV74" i="2"/>
  <c r="CP74" i="2"/>
  <c r="CW74" i="2" s="1"/>
  <c r="DD74" i="2" s="1"/>
  <c r="DK74" i="2" s="1"/>
  <c r="DR74" i="2" s="1"/>
  <c r="DY74" i="2" s="1"/>
  <c r="EF74" i="2" s="1"/>
  <c r="CO74" i="2"/>
  <c r="CI74" i="2"/>
  <c r="CH74" i="2"/>
  <c r="CB74" i="2"/>
  <c r="CA74" i="2"/>
  <c r="BU74" i="2"/>
  <c r="BT74" i="2"/>
  <c r="BM74" i="2"/>
  <c r="BG74" i="2"/>
  <c r="BN74" i="2" s="1"/>
  <c r="BF74" i="2"/>
  <c r="EP73" i="2"/>
  <c r="EO73" i="2"/>
  <c r="EN73" i="2"/>
  <c r="EM73" i="2"/>
  <c r="EL73" i="2"/>
  <c r="EK73" i="2"/>
  <c r="EE73" i="2"/>
  <c r="DX73" i="2"/>
  <c r="DQ73" i="2"/>
  <c r="DJ73" i="2"/>
  <c r="DC73" i="2"/>
  <c r="CV73" i="2"/>
  <c r="CO73" i="2"/>
  <c r="CH73" i="2"/>
  <c r="CA73" i="2"/>
  <c r="BT73" i="2"/>
  <c r="BM73" i="2"/>
  <c r="BG73" i="2"/>
  <c r="BN73" i="2" s="1"/>
  <c r="BU73" i="2" s="1"/>
  <c r="CB73" i="2" s="1"/>
  <c r="CI73" i="2" s="1"/>
  <c r="CP73" i="2" s="1"/>
  <c r="CW73" i="2" s="1"/>
  <c r="DD73" i="2" s="1"/>
  <c r="DK73" i="2" s="1"/>
  <c r="DR73" i="2" s="1"/>
  <c r="DY73" i="2" s="1"/>
  <c r="EF73" i="2" s="1"/>
  <c r="BF73" i="2"/>
  <c r="EP72" i="2"/>
  <c r="EO72" i="2"/>
  <c r="EN72" i="2"/>
  <c r="EM72" i="2"/>
  <c r="EL72" i="2"/>
  <c r="EK72" i="2"/>
  <c r="EE72" i="2"/>
  <c r="DX72" i="2"/>
  <c r="DQ72" i="2"/>
  <c r="DJ72" i="2"/>
  <c r="DC72" i="2"/>
  <c r="CV72" i="2"/>
  <c r="CO72" i="2"/>
  <c r="CH72" i="2"/>
  <c r="CA72" i="2"/>
  <c r="BT72" i="2"/>
  <c r="BM72" i="2"/>
  <c r="BG72" i="2"/>
  <c r="BN72" i="2" s="1"/>
  <c r="BU72" i="2" s="1"/>
  <c r="CB72" i="2" s="1"/>
  <c r="CI72" i="2" s="1"/>
  <c r="CP72" i="2" s="1"/>
  <c r="CW72" i="2" s="1"/>
  <c r="DD72" i="2" s="1"/>
  <c r="DK72" i="2" s="1"/>
  <c r="DR72" i="2" s="1"/>
  <c r="DY72" i="2" s="1"/>
  <c r="EF72" i="2" s="1"/>
  <c r="BF72" i="2"/>
  <c r="EP71" i="2"/>
  <c r="EO71" i="2"/>
  <c r="EN71" i="2"/>
  <c r="EM71" i="2"/>
  <c r="EL71" i="2"/>
  <c r="EK71" i="2"/>
  <c r="EE71" i="2"/>
  <c r="DX71" i="2"/>
  <c r="DQ71" i="2"/>
  <c r="DJ71" i="2"/>
  <c r="DC71" i="2"/>
  <c r="CV71" i="2"/>
  <c r="CO71" i="2"/>
  <c r="CI71" i="2"/>
  <c r="CP71" i="2" s="1"/>
  <c r="CW71" i="2" s="1"/>
  <c r="DD71" i="2" s="1"/>
  <c r="DK71" i="2" s="1"/>
  <c r="DR71" i="2" s="1"/>
  <c r="DY71" i="2" s="1"/>
  <c r="EF71" i="2" s="1"/>
  <c r="CH71" i="2"/>
  <c r="CA71" i="2"/>
  <c r="BT71" i="2"/>
  <c r="BM71" i="2"/>
  <c r="BG71" i="2"/>
  <c r="BN71" i="2" s="1"/>
  <c r="BU71" i="2" s="1"/>
  <c r="CB71" i="2" s="1"/>
  <c r="BF71" i="2"/>
  <c r="EP70" i="2"/>
  <c r="EO70" i="2"/>
  <c r="EN70" i="2"/>
  <c r="EM70" i="2"/>
  <c r="EL70" i="2"/>
  <c r="EK70" i="2"/>
  <c r="EE70" i="2"/>
  <c r="DX70" i="2"/>
  <c r="DQ70" i="2"/>
  <c r="DJ70" i="2"/>
  <c r="DC70" i="2"/>
  <c r="CV70" i="2"/>
  <c r="CO70" i="2"/>
  <c r="CH70" i="2"/>
  <c r="CA70" i="2"/>
  <c r="BT70" i="2"/>
  <c r="BM70" i="2"/>
  <c r="BG70" i="2"/>
  <c r="BN70" i="2" s="1"/>
  <c r="BU70" i="2" s="1"/>
  <c r="CB70" i="2" s="1"/>
  <c r="CI70" i="2" s="1"/>
  <c r="CP70" i="2" s="1"/>
  <c r="CW70" i="2" s="1"/>
  <c r="DD70" i="2" s="1"/>
  <c r="DK70" i="2" s="1"/>
  <c r="DR70" i="2" s="1"/>
  <c r="DY70" i="2" s="1"/>
  <c r="EF70" i="2" s="1"/>
  <c r="BF70" i="2"/>
  <c r="EP69" i="2"/>
  <c r="EO69" i="2"/>
  <c r="EN69" i="2"/>
  <c r="EM69" i="2"/>
  <c r="EL69" i="2"/>
  <c r="EK69" i="2"/>
  <c r="EE69" i="2"/>
  <c r="DX69" i="2"/>
  <c r="DQ69" i="2"/>
  <c r="DJ69" i="2"/>
  <c r="DC69" i="2"/>
  <c r="CV69" i="2"/>
  <c r="CP69" i="2"/>
  <c r="CW69" i="2" s="1"/>
  <c r="DD69" i="2" s="1"/>
  <c r="DK69" i="2" s="1"/>
  <c r="DR69" i="2" s="1"/>
  <c r="DY69" i="2" s="1"/>
  <c r="EF69" i="2" s="1"/>
  <c r="CO69" i="2"/>
  <c r="CI69" i="2"/>
  <c r="CH69" i="2"/>
  <c r="CA69" i="2"/>
  <c r="BU69" i="2"/>
  <c r="CB69" i="2" s="1"/>
  <c r="BT69" i="2"/>
  <c r="BM69" i="2"/>
  <c r="BG69" i="2"/>
  <c r="BN69" i="2" s="1"/>
  <c r="BF69" i="2"/>
  <c r="EP68" i="2"/>
  <c r="EO68" i="2"/>
  <c r="EN68" i="2"/>
  <c r="EM68" i="2"/>
  <c r="EL68" i="2"/>
  <c r="EK68" i="2"/>
  <c r="EE68" i="2"/>
  <c r="DX68" i="2"/>
  <c r="DQ68" i="2"/>
  <c r="DJ68" i="2"/>
  <c r="DC68" i="2"/>
  <c r="CV68" i="2"/>
  <c r="CP68" i="2"/>
  <c r="CW68" i="2" s="1"/>
  <c r="DD68" i="2" s="1"/>
  <c r="DK68" i="2" s="1"/>
  <c r="DR68" i="2" s="1"/>
  <c r="DY68" i="2" s="1"/>
  <c r="EF68" i="2" s="1"/>
  <c r="CO68" i="2"/>
  <c r="CH68" i="2"/>
  <c r="CA68" i="2"/>
  <c r="BT68" i="2"/>
  <c r="BN68" i="2"/>
  <c r="BU68" i="2" s="1"/>
  <c r="CB68" i="2" s="1"/>
  <c r="CI68" i="2" s="1"/>
  <c r="BM68" i="2"/>
  <c r="BG68" i="2"/>
  <c r="BF68" i="2"/>
  <c r="EP67" i="2"/>
  <c r="EO67" i="2"/>
  <c r="EN67" i="2"/>
  <c r="EM67" i="2"/>
  <c r="EL67" i="2"/>
  <c r="EK67" i="2"/>
  <c r="EE67" i="2"/>
  <c r="DX67" i="2"/>
  <c r="DQ67" i="2"/>
  <c r="DJ67" i="2"/>
  <c r="DC67" i="2"/>
  <c r="CV67" i="2"/>
  <c r="CP67" i="2"/>
  <c r="CW67" i="2" s="1"/>
  <c r="DD67" i="2" s="1"/>
  <c r="DK67" i="2" s="1"/>
  <c r="DR67" i="2" s="1"/>
  <c r="DY67" i="2" s="1"/>
  <c r="EF67" i="2" s="1"/>
  <c r="CO67" i="2"/>
  <c r="CH67" i="2"/>
  <c r="CA67" i="2"/>
  <c r="BU67" i="2"/>
  <c r="CB67" i="2" s="1"/>
  <c r="CI67" i="2" s="1"/>
  <c r="BT67" i="2"/>
  <c r="BM67" i="2"/>
  <c r="BG67" i="2"/>
  <c r="BN67" i="2" s="1"/>
  <c r="BF67" i="2"/>
  <c r="EP66" i="2"/>
  <c r="EO66" i="2"/>
  <c r="EN66" i="2"/>
  <c r="EM66" i="2"/>
  <c r="EL66" i="2"/>
  <c r="EK66" i="2"/>
  <c r="EE66" i="2"/>
  <c r="DX66" i="2"/>
  <c r="DQ66" i="2"/>
  <c r="DJ66" i="2"/>
  <c r="DD66" i="2"/>
  <c r="DK66" i="2" s="1"/>
  <c r="DR66" i="2" s="1"/>
  <c r="DY66" i="2" s="1"/>
  <c r="EF66" i="2" s="1"/>
  <c r="DC66" i="2"/>
  <c r="CV66" i="2"/>
  <c r="CP66" i="2"/>
  <c r="CW66" i="2" s="1"/>
  <c r="CO66" i="2"/>
  <c r="CH66" i="2"/>
  <c r="CA66" i="2"/>
  <c r="BU66" i="2"/>
  <c r="CB66" i="2" s="1"/>
  <c r="CI66" i="2" s="1"/>
  <c r="BT66" i="2"/>
  <c r="BM66" i="2"/>
  <c r="BG66" i="2"/>
  <c r="BN66" i="2" s="1"/>
  <c r="BF66" i="2"/>
  <c r="EP65" i="2"/>
  <c r="EO65" i="2"/>
  <c r="EN65" i="2"/>
  <c r="EM65" i="2"/>
  <c r="EL65" i="2"/>
  <c r="EK65" i="2"/>
  <c r="EE65" i="2"/>
  <c r="DX65" i="2"/>
  <c r="DQ65" i="2"/>
  <c r="DJ65" i="2"/>
  <c r="DC65" i="2"/>
  <c r="CV65" i="2"/>
  <c r="CO65" i="2"/>
  <c r="CH65" i="2"/>
  <c r="CA65" i="2"/>
  <c r="BT65" i="2"/>
  <c r="BM65" i="2"/>
  <c r="BG65" i="2"/>
  <c r="BN65" i="2" s="1"/>
  <c r="BU65" i="2" s="1"/>
  <c r="CB65" i="2" s="1"/>
  <c r="CI65" i="2" s="1"/>
  <c r="CP65" i="2" s="1"/>
  <c r="CW65" i="2" s="1"/>
  <c r="DD65" i="2" s="1"/>
  <c r="DK65" i="2" s="1"/>
  <c r="DR65" i="2" s="1"/>
  <c r="DY65" i="2" s="1"/>
  <c r="EF65" i="2" s="1"/>
  <c r="BF65" i="2"/>
  <c r="EP64" i="2"/>
  <c r="EO64" i="2"/>
  <c r="EN64" i="2"/>
  <c r="EM64" i="2"/>
  <c r="EL64" i="2"/>
  <c r="EK64" i="2"/>
  <c r="EE64" i="2"/>
  <c r="DX64" i="2"/>
  <c r="DQ64" i="2"/>
  <c r="DJ64" i="2"/>
  <c r="DC64" i="2"/>
  <c r="CV64" i="2"/>
  <c r="CO64" i="2"/>
  <c r="CH64" i="2"/>
  <c r="CA64" i="2"/>
  <c r="BT64" i="2"/>
  <c r="BN64" i="2"/>
  <c r="BU64" i="2" s="1"/>
  <c r="CB64" i="2" s="1"/>
  <c r="CI64" i="2" s="1"/>
  <c r="CP64" i="2" s="1"/>
  <c r="CW64" i="2" s="1"/>
  <c r="DD64" i="2" s="1"/>
  <c r="DK64" i="2" s="1"/>
  <c r="DR64" i="2" s="1"/>
  <c r="DY64" i="2" s="1"/>
  <c r="EF64" i="2" s="1"/>
  <c r="BM64" i="2"/>
  <c r="BG64" i="2"/>
  <c r="BF64" i="2"/>
  <c r="EP63" i="2"/>
  <c r="EO63" i="2"/>
  <c r="EN63" i="2"/>
  <c r="EM63" i="2"/>
  <c r="EL63" i="2"/>
  <c r="EK63" i="2"/>
  <c r="EE63" i="2"/>
  <c r="DX63" i="2"/>
  <c r="DQ63" i="2"/>
  <c r="DJ63" i="2"/>
  <c r="DC63" i="2"/>
  <c r="CV63" i="2"/>
  <c r="CO63" i="2"/>
  <c r="CH63" i="2"/>
  <c r="CA63" i="2"/>
  <c r="BT63" i="2"/>
  <c r="BM63" i="2"/>
  <c r="BG63" i="2"/>
  <c r="BN63" i="2" s="1"/>
  <c r="BU63" i="2" s="1"/>
  <c r="CB63" i="2" s="1"/>
  <c r="CI63" i="2" s="1"/>
  <c r="CP63" i="2" s="1"/>
  <c r="CW63" i="2" s="1"/>
  <c r="DD63" i="2" s="1"/>
  <c r="DK63" i="2" s="1"/>
  <c r="DR63" i="2" s="1"/>
  <c r="DY63" i="2" s="1"/>
  <c r="EF63" i="2" s="1"/>
  <c r="BF63" i="2"/>
  <c r="EP62" i="2"/>
  <c r="EO62" i="2"/>
  <c r="EN62" i="2"/>
  <c r="EM62" i="2"/>
  <c r="EL62" i="2"/>
  <c r="EK62" i="2"/>
  <c r="EE62" i="2"/>
  <c r="DX62" i="2"/>
  <c r="DQ62" i="2"/>
  <c r="DJ62" i="2"/>
  <c r="DC62" i="2"/>
  <c r="CV62" i="2"/>
  <c r="CO62" i="2"/>
  <c r="CH62" i="2"/>
  <c r="CA62" i="2"/>
  <c r="BT62" i="2"/>
  <c r="BM62" i="2"/>
  <c r="BG62" i="2"/>
  <c r="BN62" i="2" s="1"/>
  <c r="BU62" i="2" s="1"/>
  <c r="CB62" i="2" s="1"/>
  <c r="CI62" i="2" s="1"/>
  <c r="CP62" i="2" s="1"/>
  <c r="CW62" i="2" s="1"/>
  <c r="DD62" i="2" s="1"/>
  <c r="DK62" i="2" s="1"/>
  <c r="DR62" i="2" s="1"/>
  <c r="DY62" i="2" s="1"/>
  <c r="EF62" i="2" s="1"/>
  <c r="BF62" i="2"/>
  <c r="EP61" i="2"/>
  <c r="EO61" i="2"/>
  <c r="EN61" i="2"/>
  <c r="EM61" i="2"/>
  <c r="EL61" i="2"/>
  <c r="EK61" i="2"/>
  <c r="EE61" i="2"/>
  <c r="DX61" i="2"/>
  <c r="DQ61" i="2"/>
  <c r="DJ61" i="2"/>
  <c r="DC61" i="2"/>
  <c r="CV61" i="2"/>
  <c r="CO61" i="2"/>
  <c r="CH61" i="2"/>
  <c r="CA61" i="2"/>
  <c r="BT61" i="2"/>
  <c r="BM61" i="2"/>
  <c r="BG61" i="2"/>
  <c r="BN61" i="2" s="1"/>
  <c r="BU61" i="2" s="1"/>
  <c r="CB61" i="2" s="1"/>
  <c r="CI61" i="2" s="1"/>
  <c r="CP61" i="2" s="1"/>
  <c r="CW61" i="2" s="1"/>
  <c r="DD61" i="2" s="1"/>
  <c r="DK61" i="2" s="1"/>
  <c r="DR61" i="2" s="1"/>
  <c r="DY61" i="2" s="1"/>
  <c r="EF61" i="2" s="1"/>
  <c r="BF61" i="2"/>
  <c r="EP60" i="2"/>
  <c r="EO60" i="2"/>
  <c r="EN60" i="2"/>
  <c r="EM60" i="2"/>
  <c r="EL60" i="2"/>
  <c r="EK60" i="2"/>
  <c r="EE60" i="2"/>
  <c r="DX60" i="2"/>
  <c r="DQ60" i="2"/>
  <c r="DJ60" i="2"/>
  <c r="DC60" i="2"/>
  <c r="CV60" i="2"/>
  <c r="CO60" i="2"/>
  <c r="CH60" i="2"/>
  <c r="CA60" i="2"/>
  <c r="BT60" i="2"/>
  <c r="BM60" i="2"/>
  <c r="BG60" i="2"/>
  <c r="BN60" i="2" s="1"/>
  <c r="BU60" i="2" s="1"/>
  <c r="CB60" i="2" s="1"/>
  <c r="CI60" i="2" s="1"/>
  <c r="CP60" i="2" s="1"/>
  <c r="CW60" i="2" s="1"/>
  <c r="DD60" i="2" s="1"/>
  <c r="DK60" i="2" s="1"/>
  <c r="DR60" i="2" s="1"/>
  <c r="DY60" i="2" s="1"/>
  <c r="EF60" i="2" s="1"/>
  <c r="BF60" i="2"/>
  <c r="EP59" i="2"/>
  <c r="EO59" i="2"/>
  <c r="EN59" i="2"/>
  <c r="EM59" i="2"/>
  <c r="EL59" i="2"/>
  <c r="EK59" i="2"/>
  <c r="EE59" i="2"/>
  <c r="DX59" i="2"/>
  <c r="DQ59" i="2"/>
  <c r="DJ59" i="2"/>
  <c r="DC59" i="2"/>
  <c r="CV59" i="2"/>
  <c r="CO59" i="2"/>
  <c r="CH59" i="2"/>
  <c r="CA59" i="2"/>
  <c r="BT59" i="2"/>
  <c r="BM59" i="2"/>
  <c r="BG59" i="2"/>
  <c r="BN59" i="2" s="1"/>
  <c r="BU59" i="2" s="1"/>
  <c r="CB59" i="2" s="1"/>
  <c r="CI59" i="2" s="1"/>
  <c r="CP59" i="2" s="1"/>
  <c r="CW59" i="2" s="1"/>
  <c r="DD59" i="2" s="1"/>
  <c r="DK59" i="2" s="1"/>
  <c r="DR59" i="2" s="1"/>
  <c r="DY59" i="2" s="1"/>
  <c r="EF59" i="2" s="1"/>
  <c r="BF59" i="2"/>
  <c r="EP58" i="2"/>
  <c r="EO58" i="2"/>
  <c r="EN58" i="2"/>
  <c r="EM58" i="2"/>
  <c r="EL58" i="2"/>
  <c r="EK58" i="2"/>
  <c r="EE58" i="2"/>
  <c r="DX58" i="2"/>
  <c r="DQ58" i="2"/>
  <c r="DJ58" i="2"/>
  <c r="DC58" i="2"/>
  <c r="CV58" i="2"/>
  <c r="CO58" i="2"/>
  <c r="CH58" i="2"/>
  <c r="CA58" i="2"/>
  <c r="BT58" i="2"/>
  <c r="BM58" i="2"/>
  <c r="BG58" i="2"/>
  <c r="BN58" i="2" s="1"/>
  <c r="BU58" i="2" s="1"/>
  <c r="CB58" i="2" s="1"/>
  <c r="CI58" i="2" s="1"/>
  <c r="CP58" i="2" s="1"/>
  <c r="CW58" i="2" s="1"/>
  <c r="DD58" i="2" s="1"/>
  <c r="DK58" i="2" s="1"/>
  <c r="DR58" i="2" s="1"/>
  <c r="DY58" i="2" s="1"/>
  <c r="EF58" i="2" s="1"/>
  <c r="BF58" i="2"/>
  <c r="EP57" i="2"/>
  <c r="EO57" i="2"/>
  <c r="EN57" i="2"/>
  <c r="EM57" i="2"/>
  <c r="EL57" i="2"/>
  <c r="EK57" i="2"/>
  <c r="EE57" i="2"/>
  <c r="DX57" i="2"/>
  <c r="DQ57" i="2"/>
  <c r="DJ57" i="2"/>
  <c r="DC57" i="2"/>
  <c r="CV57" i="2"/>
  <c r="CO57" i="2"/>
  <c r="CH57" i="2"/>
  <c r="CA57" i="2"/>
  <c r="BU57" i="2"/>
  <c r="CB57" i="2" s="1"/>
  <c r="CI57" i="2" s="1"/>
  <c r="CP57" i="2" s="1"/>
  <c r="CW57" i="2" s="1"/>
  <c r="DD57" i="2" s="1"/>
  <c r="DK57" i="2" s="1"/>
  <c r="DR57" i="2" s="1"/>
  <c r="DY57" i="2" s="1"/>
  <c r="EF57" i="2" s="1"/>
  <c r="BT57" i="2"/>
  <c r="BM57" i="2"/>
  <c r="BG57" i="2"/>
  <c r="BN57" i="2" s="1"/>
  <c r="BF57" i="2"/>
  <c r="EP56" i="2"/>
  <c r="EO56" i="2"/>
  <c r="EN56" i="2"/>
  <c r="EM56" i="2"/>
  <c r="EL56" i="2"/>
  <c r="EK56" i="2"/>
  <c r="EE56" i="2"/>
  <c r="DX56" i="2"/>
  <c r="DQ56" i="2"/>
  <c r="DJ56" i="2"/>
  <c r="DC56" i="2"/>
  <c r="CV56" i="2"/>
  <c r="CO56" i="2"/>
  <c r="CH56" i="2"/>
  <c r="CA56" i="2"/>
  <c r="BT56" i="2"/>
  <c r="BN56" i="2"/>
  <c r="BU56" i="2" s="1"/>
  <c r="CB56" i="2" s="1"/>
  <c r="CI56" i="2" s="1"/>
  <c r="CP56" i="2" s="1"/>
  <c r="CW56" i="2" s="1"/>
  <c r="DD56" i="2" s="1"/>
  <c r="DK56" i="2" s="1"/>
  <c r="DR56" i="2" s="1"/>
  <c r="DY56" i="2" s="1"/>
  <c r="EF56" i="2" s="1"/>
  <c r="BM56" i="2"/>
  <c r="BG56" i="2"/>
  <c r="BF56" i="2"/>
  <c r="EP55" i="2"/>
  <c r="EO55" i="2"/>
  <c r="EN55" i="2"/>
  <c r="EM55" i="2"/>
  <c r="EL55" i="2"/>
  <c r="EK55" i="2"/>
  <c r="EE55" i="2"/>
  <c r="DX55" i="2"/>
  <c r="DQ55" i="2"/>
  <c r="DJ55" i="2"/>
  <c r="DC55" i="2"/>
  <c r="CV55" i="2"/>
  <c r="CO55" i="2"/>
  <c r="CH55" i="2"/>
  <c r="CA55" i="2"/>
  <c r="BT55" i="2"/>
  <c r="BM55" i="2"/>
  <c r="BG55" i="2"/>
  <c r="BN55" i="2" s="1"/>
  <c r="BU55" i="2" s="1"/>
  <c r="CB55" i="2" s="1"/>
  <c r="CI55" i="2" s="1"/>
  <c r="CP55" i="2" s="1"/>
  <c r="CW55" i="2" s="1"/>
  <c r="DD55" i="2" s="1"/>
  <c r="DK55" i="2" s="1"/>
  <c r="DR55" i="2" s="1"/>
  <c r="DY55" i="2" s="1"/>
  <c r="EF55" i="2" s="1"/>
  <c r="BF55" i="2"/>
  <c r="EP54" i="2"/>
  <c r="EO54" i="2"/>
  <c r="EN54" i="2"/>
  <c r="EM54" i="2"/>
  <c r="EL54" i="2"/>
  <c r="EK54" i="2"/>
  <c r="EE54" i="2"/>
  <c r="DX54" i="2"/>
  <c r="DQ54" i="2"/>
  <c r="DJ54" i="2"/>
  <c r="DC54" i="2"/>
  <c r="CV54" i="2"/>
  <c r="CO54" i="2"/>
  <c r="CI54" i="2"/>
  <c r="CP54" i="2" s="1"/>
  <c r="CW54" i="2" s="1"/>
  <c r="DD54" i="2" s="1"/>
  <c r="DK54" i="2" s="1"/>
  <c r="DR54" i="2" s="1"/>
  <c r="DY54" i="2" s="1"/>
  <c r="EF54" i="2" s="1"/>
  <c r="CH54" i="2"/>
  <c r="CB54" i="2"/>
  <c r="CA54" i="2"/>
  <c r="BU54" i="2"/>
  <c r="BT54" i="2"/>
  <c r="BN54" i="2"/>
  <c r="BM54" i="2"/>
  <c r="BG54" i="2"/>
  <c r="BF54" i="2"/>
  <c r="EP53" i="2"/>
  <c r="EO53" i="2"/>
  <c r="EN53" i="2"/>
  <c r="EM53" i="2"/>
  <c r="EL53" i="2"/>
  <c r="EK53" i="2"/>
  <c r="EE53" i="2"/>
  <c r="DX53" i="2"/>
  <c r="DQ53" i="2"/>
  <c r="DJ53" i="2"/>
  <c r="DC53" i="2"/>
  <c r="CV53" i="2"/>
  <c r="CO53" i="2"/>
  <c r="CI53" i="2"/>
  <c r="CP53" i="2" s="1"/>
  <c r="CW53" i="2" s="1"/>
  <c r="DD53" i="2" s="1"/>
  <c r="DK53" i="2" s="1"/>
  <c r="DR53" i="2" s="1"/>
  <c r="DY53" i="2" s="1"/>
  <c r="EF53" i="2" s="1"/>
  <c r="CH53" i="2"/>
  <c r="CA53" i="2"/>
  <c r="BU53" i="2"/>
  <c r="CB53" i="2" s="1"/>
  <c r="BT53" i="2"/>
  <c r="BN53" i="2"/>
  <c r="BM53" i="2"/>
  <c r="BG53" i="2"/>
  <c r="BF53" i="2"/>
  <c r="EP52" i="2"/>
  <c r="EO52" i="2"/>
  <c r="EN52" i="2"/>
  <c r="EM52" i="2"/>
  <c r="EL52" i="2"/>
  <c r="EK52" i="2"/>
  <c r="EE52" i="2"/>
  <c r="DX52" i="2"/>
  <c r="DQ52" i="2"/>
  <c r="DJ52" i="2"/>
  <c r="DC52" i="2"/>
  <c r="CV52" i="2"/>
  <c r="CO52" i="2"/>
  <c r="CH52" i="2"/>
  <c r="CA52" i="2"/>
  <c r="BU52" i="2"/>
  <c r="CB52" i="2" s="1"/>
  <c r="CI52" i="2" s="1"/>
  <c r="CP52" i="2" s="1"/>
  <c r="CW52" i="2" s="1"/>
  <c r="DD52" i="2" s="1"/>
  <c r="DK52" i="2" s="1"/>
  <c r="DR52" i="2" s="1"/>
  <c r="DY52" i="2" s="1"/>
  <c r="EF52" i="2" s="1"/>
  <c r="BT52" i="2"/>
  <c r="BN52" i="2"/>
  <c r="BM52" i="2"/>
  <c r="BG52" i="2"/>
  <c r="BF52" i="2"/>
  <c r="EP51" i="2"/>
  <c r="EO51" i="2"/>
  <c r="EN51" i="2"/>
  <c r="EM51" i="2"/>
  <c r="EL51" i="2"/>
  <c r="EK51" i="2"/>
  <c r="EE51" i="2"/>
  <c r="DX51" i="2"/>
  <c r="DQ51" i="2"/>
  <c r="DJ51" i="2"/>
  <c r="DC51" i="2"/>
  <c r="CV51" i="2"/>
  <c r="CO51" i="2"/>
  <c r="CH51" i="2"/>
  <c r="CA51" i="2"/>
  <c r="BT51" i="2"/>
  <c r="BM51" i="2"/>
  <c r="BG51" i="2"/>
  <c r="BN51" i="2" s="1"/>
  <c r="BU51" i="2" s="1"/>
  <c r="CB51" i="2" s="1"/>
  <c r="CI51" i="2" s="1"/>
  <c r="CP51" i="2" s="1"/>
  <c r="CW51" i="2" s="1"/>
  <c r="DD51" i="2" s="1"/>
  <c r="DK51" i="2" s="1"/>
  <c r="DR51" i="2" s="1"/>
  <c r="DY51" i="2" s="1"/>
  <c r="EF51" i="2" s="1"/>
  <c r="BF51" i="2"/>
  <c r="EP50" i="2"/>
  <c r="EO50" i="2"/>
  <c r="EN50" i="2"/>
  <c r="EM50" i="2"/>
  <c r="EL50" i="2"/>
  <c r="EK50" i="2"/>
  <c r="EE50" i="2"/>
  <c r="DX50" i="2"/>
  <c r="DQ50" i="2"/>
  <c r="DJ50" i="2"/>
  <c r="DC50" i="2"/>
  <c r="CV50" i="2"/>
  <c r="CO50" i="2"/>
  <c r="CH50" i="2"/>
  <c r="CA50" i="2"/>
  <c r="BT50" i="2"/>
  <c r="BM50" i="2"/>
  <c r="BG50" i="2"/>
  <c r="BN50" i="2" s="1"/>
  <c r="BU50" i="2" s="1"/>
  <c r="CB50" i="2" s="1"/>
  <c r="CI50" i="2" s="1"/>
  <c r="CP50" i="2" s="1"/>
  <c r="CW50" i="2" s="1"/>
  <c r="DD50" i="2" s="1"/>
  <c r="DK50" i="2" s="1"/>
  <c r="DR50" i="2" s="1"/>
  <c r="DY50" i="2" s="1"/>
  <c r="EF50" i="2" s="1"/>
  <c r="BF50" i="2"/>
  <c r="EP49" i="2"/>
  <c r="EO49" i="2"/>
  <c r="EN49" i="2"/>
  <c r="EM49" i="2"/>
  <c r="EL49" i="2"/>
  <c r="EK49" i="2"/>
  <c r="EE49" i="2"/>
  <c r="DX49" i="2"/>
  <c r="DQ49" i="2"/>
  <c r="DJ49" i="2"/>
  <c r="DC49" i="2"/>
  <c r="CV49" i="2"/>
  <c r="CO49" i="2"/>
  <c r="CH49" i="2"/>
  <c r="CA49" i="2"/>
  <c r="BT49" i="2"/>
  <c r="BM49" i="2"/>
  <c r="BG49" i="2"/>
  <c r="BN49" i="2" s="1"/>
  <c r="BU49" i="2" s="1"/>
  <c r="CB49" i="2" s="1"/>
  <c r="CI49" i="2" s="1"/>
  <c r="CP49" i="2" s="1"/>
  <c r="CW49" i="2" s="1"/>
  <c r="DD49" i="2" s="1"/>
  <c r="DK49" i="2" s="1"/>
  <c r="DR49" i="2" s="1"/>
  <c r="DY49" i="2" s="1"/>
  <c r="EF49" i="2" s="1"/>
  <c r="BF49" i="2"/>
  <c r="EP48" i="2"/>
  <c r="EO48" i="2"/>
  <c r="EN48" i="2"/>
  <c r="EM48" i="2"/>
  <c r="EL48" i="2"/>
  <c r="EK48" i="2"/>
  <c r="EE48" i="2"/>
  <c r="DX48" i="2"/>
  <c r="DQ48" i="2"/>
  <c r="DJ48" i="2"/>
  <c r="DC48" i="2"/>
  <c r="CV48" i="2"/>
  <c r="CO48" i="2"/>
  <c r="CH48" i="2"/>
  <c r="CA48" i="2"/>
  <c r="BT48" i="2"/>
  <c r="BM48" i="2"/>
  <c r="BG48" i="2"/>
  <c r="BN48" i="2" s="1"/>
  <c r="BU48" i="2" s="1"/>
  <c r="CB48" i="2" s="1"/>
  <c r="CI48" i="2" s="1"/>
  <c r="CP48" i="2" s="1"/>
  <c r="CW48" i="2" s="1"/>
  <c r="DD48" i="2" s="1"/>
  <c r="DK48" i="2" s="1"/>
  <c r="DR48" i="2" s="1"/>
  <c r="DY48" i="2" s="1"/>
  <c r="EF48" i="2" s="1"/>
  <c r="BF48" i="2"/>
  <c r="EP47" i="2"/>
  <c r="EO47" i="2"/>
  <c r="EN47" i="2"/>
  <c r="EM47" i="2"/>
  <c r="EL47" i="2"/>
  <c r="EK47" i="2"/>
  <c r="EE47" i="2"/>
  <c r="DX47" i="2"/>
  <c r="DQ47" i="2"/>
  <c r="DJ47" i="2"/>
  <c r="DC47" i="2"/>
  <c r="CV47" i="2"/>
  <c r="CO47" i="2"/>
  <c r="CI47" i="2"/>
  <c r="CP47" i="2" s="1"/>
  <c r="CW47" i="2" s="1"/>
  <c r="DD47" i="2" s="1"/>
  <c r="DK47" i="2" s="1"/>
  <c r="DR47" i="2" s="1"/>
  <c r="DY47" i="2" s="1"/>
  <c r="EF47" i="2" s="1"/>
  <c r="CH47" i="2"/>
  <c r="CB47" i="2"/>
  <c r="CA47" i="2"/>
  <c r="BT47" i="2"/>
  <c r="BM47" i="2"/>
  <c r="BG47" i="2"/>
  <c r="BN47" i="2" s="1"/>
  <c r="BU47" i="2" s="1"/>
  <c r="BF47" i="2"/>
  <c r="EP46" i="2"/>
  <c r="EO46" i="2"/>
  <c r="EN46" i="2"/>
  <c r="EM46" i="2"/>
  <c r="EL46" i="2"/>
  <c r="EK46" i="2"/>
  <c r="EE46" i="2"/>
  <c r="DX46" i="2"/>
  <c r="DQ46" i="2"/>
  <c r="DJ46" i="2"/>
  <c r="DC46" i="2"/>
  <c r="CV46" i="2"/>
  <c r="CO46" i="2"/>
  <c r="CH46" i="2"/>
  <c r="CA46" i="2"/>
  <c r="BT46" i="2"/>
  <c r="BM46" i="2"/>
  <c r="BG46" i="2"/>
  <c r="BN46" i="2" s="1"/>
  <c r="BU46" i="2" s="1"/>
  <c r="CB46" i="2" s="1"/>
  <c r="CI46" i="2" s="1"/>
  <c r="CP46" i="2" s="1"/>
  <c r="CW46" i="2" s="1"/>
  <c r="DD46" i="2" s="1"/>
  <c r="DK46" i="2" s="1"/>
  <c r="DR46" i="2" s="1"/>
  <c r="DY46" i="2" s="1"/>
  <c r="EF46" i="2" s="1"/>
  <c r="BF46" i="2"/>
  <c r="EP45" i="2"/>
  <c r="EO45" i="2"/>
  <c r="EN45" i="2"/>
  <c r="EM45" i="2"/>
  <c r="EL45" i="2"/>
  <c r="EK45" i="2"/>
  <c r="EE45" i="2"/>
  <c r="DX45" i="2"/>
  <c r="DQ45" i="2"/>
  <c r="DJ45" i="2"/>
  <c r="DC45" i="2"/>
  <c r="CV45" i="2"/>
  <c r="CP45" i="2"/>
  <c r="CW45" i="2" s="1"/>
  <c r="DD45" i="2" s="1"/>
  <c r="DK45" i="2" s="1"/>
  <c r="DR45" i="2" s="1"/>
  <c r="DY45" i="2" s="1"/>
  <c r="EF45" i="2" s="1"/>
  <c r="CO45" i="2"/>
  <c r="CH45" i="2"/>
  <c r="CB45" i="2"/>
  <c r="CI45" i="2" s="1"/>
  <c r="CA45" i="2"/>
  <c r="BT45" i="2"/>
  <c r="BN45" i="2"/>
  <c r="BU45" i="2" s="1"/>
  <c r="BM45" i="2"/>
  <c r="BG45" i="2"/>
  <c r="BF45" i="2"/>
  <c r="EP44" i="2"/>
  <c r="EO44" i="2"/>
  <c r="EN44" i="2"/>
  <c r="EM44" i="2"/>
  <c r="EL44" i="2"/>
  <c r="EK44" i="2"/>
  <c r="EE44" i="2"/>
  <c r="DX44" i="2"/>
  <c r="DQ44" i="2"/>
  <c r="DJ44" i="2"/>
  <c r="DC44" i="2"/>
  <c r="CW44" i="2"/>
  <c r="DD44" i="2" s="1"/>
  <c r="DK44" i="2" s="1"/>
  <c r="DR44" i="2" s="1"/>
  <c r="DY44" i="2" s="1"/>
  <c r="EF44" i="2" s="1"/>
  <c r="CV44" i="2"/>
  <c r="CP44" i="2"/>
  <c r="CO44" i="2"/>
  <c r="CH44" i="2"/>
  <c r="CB44" i="2"/>
  <c r="CI44" i="2" s="1"/>
  <c r="CA44" i="2"/>
  <c r="BT44" i="2"/>
  <c r="BN44" i="2"/>
  <c r="BU44" i="2" s="1"/>
  <c r="BM44" i="2"/>
  <c r="BG44" i="2"/>
  <c r="BF44" i="2"/>
  <c r="EP43" i="2"/>
  <c r="EO43" i="2"/>
  <c r="EN43" i="2"/>
  <c r="EM43" i="2"/>
  <c r="EL43" i="2"/>
  <c r="EK43" i="2"/>
  <c r="EE43" i="2"/>
  <c r="DX43" i="2"/>
  <c r="DQ43" i="2"/>
  <c r="DJ43" i="2"/>
  <c r="DC43" i="2"/>
  <c r="CV43" i="2"/>
  <c r="CP43" i="2"/>
  <c r="CW43" i="2" s="1"/>
  <c r="DD43" i="2" s="1"/>
  <c r="DK43" i="2" s="1"/>
  <c r="DR43" i="2" s="1"/>
  <c r="DY43" i="2" s="1"/>
  <c r="EF43" i="2" s="1"/>
  <c r="CO43" i="2"/>
  <c r="CH43" i="2"/>
  <c r="CB43" i="2"/>
  <c r="CI43" i="2" s="1"/>
  <c r="CA43" i="2"/>
  <c r="BT43" i="2"/>
  <c r="BN43" i="2"/>
  <c r="BU43" i="2" s="1"/>
  <c r="BM43" i="2"/>
  <c r="BG43" i="2"/>
  <c r="BF43" i="2"/>
  <c r="EP42" i="2"/>
  <c r="EO42" i="2"/>
  <c r="EN42" i="2"/>
  <c r="EM42" i="2"/>
  <c r="EL42" i="2"/>
  <c r="EK42" i="2"/>
  <c r="EE42" i="2"/>
  <c r="DX42" i="2"/>
  <c r="DQ42" i="2"/>
  <c r="DJ42" i="2"/>
  <c r="DC42" i="2"/>
  <c r="CV42" i="2"/>
  <c r="CP42" i="2"/>
  <c r="CW42" i="2" s="1"/>
  <c r="DD42" i="2" s="1"/>
  <c r="DK42" i="2" s="1"/>
  <c r="DR42" i="2" s="1"/>
  <c r="DY42" i="2" s="1"/>
  <c r="EF42" i="2" s="1"/>
  <c r="CO42" i="2"/>
  <c r="CI42" i="2"/>
  <c r="CH42" i="2"/>
  <c r="CB42" i="2"/>
  <c r="CA42" i="2"/>
  <c r="BU42" i="2"/>
  <c r="BT42" i="2"/>
  <c r="BN42" i="2"/>
  <c r="BM42" i="2"/>
  <c r="BG42" i="2"/>
  <c r="BF42" i="2"/>
  <c r="EP41" i="2"/>
  <c r="EO41" i="2"/>
  <c r="EN41" i="2"/>
  <c r="EM41" i="2"/>
  <c r="EL41" i="2"/>
  <c r="EK41" i="2"/>
  <c r="EE41" i="2"/>
  <c r="DX41" i="2"/>
  <c r="DQ41" i="2"/>
  <c r="DJ41" i="2"/>
  <c r="DC41" i="2"/>
  <c r="CV41" i="2"/>
  <c r="CP41" i="2"/>
  <c r="CW41" i="2" s="1"/>
  <c r="DD41" i="2" s="1"/>
  <c r="DK41" i="2" s="1"/>
  <c r="DR41" i="2" s="1"/>
  <c r="DY41" i="2" s="1"/>
  <c r="EF41" i="2" s="1"/>
  <c r="CO41" i="2"/>
  <c r="CI41" i="2"/>
  <c r="CH41" i="2"/>
  <c r="CB41" i="2"/>
  <c r="CA41" i="2"/>
  <c r="BU41" i="2"/>
  <c r="BT41" i="2"/>
  <c r="BN41" i="2"/>
  <c r="BM41" i="2"/>
  <c r="BG41" i="2"/>
  <c r="BF41" i="2"/>
  <c r="EP40" i="2"/>
  <c r="EO40" i="2"/>
  <c r="EN40" i="2"/>
  <c r="EM40" i="2"/>
  <c r="EL40" i="2"/>
  <c r="EK40" i="2"/>
  <c r="EE40" i="2"/>
  <c r="DX40" i="2"/>
  <c r="DQ40" i="2"/>
  <c r="DJ40" i="2"/>
  <c r="DC40" i="2"/>
  <c r="CV40" i="2"/>
  <c r="CP40" i="2"/>
  <c r="CW40" i="2" s="1"/>
  <c r="DD40" i="2" s="1"/>
  <c r="DK40" i="2" s="1"/>
  <c r="DR40" i="2" s="1"/>
  <c r="DY40" i="2" s="1"/>
  <c r="EF40" i="2" s="1"/>
  <c r="CO40" i="2"/>
  <c r="CI40" i="2"/>
  <c r="CH40" i="2"/>
  <c r="CB40" i="2"/>
  <c r="CA40" i="2"/>
  <c r="BU40" i="2"/>
  <c r="BT40" i="2"/>
  <c r="BN40" i="2"/>
  <c r="BM40" i="2"/>
  <c r="BG40" i="2"/>
  <c r="BF40" i="2"/>
  <c r="EP39" i="2"/>
  <c r="EO39" i="2"/>
  <c r="EN39" i="2"/>
  <c r="EM39" i="2"/>
  <c r="EL39" i="2"/>
  <c r="EK39" i="2"/>
  <c r="EE39" i="2"/>
  <c r="DX39" i="2"/>
  <c r="DQ39" i="2"/>
  <c r="DJ39" i="2"/>
  <c r="DC39" i="2"/>
  <c r="CV39" i="2"/>
  <c r="CP39" i="2"/>
  <c r="CW39" i="2" s="1"/>
  <c r="DD39" i="2" s="1"/>
  <c r="DK39" i="2" s="1"/>
  <c r="DR39" i="2" s="1"/>
  <c r="DY39" i="2" s="1"/>
  <c r="EF39" i="2" s="1"/>
  <c r="CO39" i="2"/>
  <c r="CI39" i="2"/>
  <c r="CH39" i="2"/>
  <c r="CB39" i="2"/>
  <c r="CA39" i="2"/>
  <c r="BU39" i="2"/>
  <c r="BT39" i="2"/>
  <c r="BN39" i="2"/>
  <c r="BM39" i="2"/>
  <c r="BG39" i="2"/>
  <c r="BF39" i="2"/>
  <c r="EP38" i="2"/>
  <c r="EO38" i="2"/>
  <c r="EN38" i="2"/>
  <c r="EM38" i="2"/>
  <c r="EL38" i="2"/>
  <c r="EK38" i="2"/>
  <c r="EE38" i="2"/>
  <c r="DX38" i="2"/>
  <c r="DQ38" i="2"/>
  <c r="DJ38" i="2"/>
  <c r="DC38" i="2"/>
  <c r="CV38" i="2"/>
  <c r="CP38" i="2"/>
  <c r="CW38" i="2" s="1"/>
  <c r="DD38" i="2" s="1"/>
  <c r="DK38" i="2" s="1"/>
  <c r="DR38" i="2" s="1"/>
  <c r="DY38" i="2" s="1"/>
  <c r="EF38" i="2" s="1"/>
  <c r="CO38" i="2"/>
  <c r="CH38" i="2"/>
  <c r="CA38" i="2"/>
  <c r="BT38" i="2"/>
  <c r="BM38" i="2"/>
  <c r="BG38" i="2"/>
  <c r="BN38" i="2" s="1"/>
  <c r="BU38" i="2" s="1"/>
  <c r="CB38" i="2" s="1"/>
  <c r="CI38" i="2" s="1"/>
  <c r="BF38" i="2"/>
  <c r="EP37" i="2"/>
  <c r="EO37" i="2"/>
  <c r="EN37" i="2"/>
  <c r="EM37" i="2"/>
  <c r="EL37" i="2"/>
  <c r="EK37" i="2"/>
  <c r="EE37" i="2"/>
  <c r="DX37" i="2"/>
  <c r="DQ37" i="2"/>
  <c r="DJ37" i="2"/>
  <c r="DC37" i="2"/>
  <c r="CV37" i="2"/>
  <c r="CO37" i="2"/>
  <c r="CH37" i="2"/>
  <c r="CA37" i="2"/>
  <c r="BT37" i="2"/>
  <c r="BM37" i="2"/>
  <c r="BG37" i="2"/>
  <c r="BN37" i="2" s="1"/>
  <c r="BU37" i="2" s="1"/>
  <c r="CB37" i="2" s="1"/>
  <c r="CI37" i="2" s="1"/>
  <c r="CP37" i="2" s="1"/>
  <c r="CW37" i="2" s="1"/>
  <c r="DD37" i="2" s="1"/>
  <c r="DK37" i="2" s="1"/>
  <c r="DR37" i="2" s="1"/>
  <c r="DY37" i="2" s="1"/>
  <c r="EF37" i="2" s="1"/>
  <c r="BF37" i="2"/>
  <c r="EP36" i="2"/>
  <c r="EO36" i="2"/>
  <c r="EN36" i="2"/>
  <c r="EM36" i="2"/>
  <c r="EL36" i="2"/>
  <c r="EK36" i="2"/>
  <c r="EE36" i="2"/>
  <c r="DX36" i="2"/>
  <c r="DQ36" i="2"/>
  <c r="DJ36" i="2"/>
  <c r="DC36" i="2"/>
  <c r="CV36" i="2"/>
  <c r="CO36" i="2"/>
  <c r="CH36" i="2"/>
  <c r="CA36" i="2"/>
  <c r="BT36" i="2"/>
  <c r="BM36" i="2"/>
  <c r="BG36" i="2"/>
  <c r="BN36" i="2" s="1"/>
  <c r="BU36" i="2" s="1"/>
  <c r="CB36" i="2" s="1"/>
  <c r="CI36" i="2" s="1"/>
  <c r="CP36" i="2" s="1"/>
  <c r="CW36" i="2" s="1"/>
  <c r="DD36" i="2" s="1"/>
  <c r="DK36" i="2" s="1"/>
  <c r="DR36" i="2" s="1"/>
  <c r="DY36" i="2" s="1"/>
  <c r="EF36" i="2" s="1"/>
  <c r="BF36" i="2"/>
  <c r="EP35" i="2"/>
  <c r="EO35" i="2"/>
  <c r="EN35" i="2"/>
  <c r="EM35" i="2"/>
  <c r="EL35" i="2"/>
  <c r="EK35" i="2"/>
  <c r="EE35" i="2"/>
  <c r="DX35" i="2"/>
  <c r="DQ35" i="2"/>
  <c r="DJ35" i="2"/>
  <c r="DC35" i="2"/>
  <c r="CV35" i="2"/>
  <c r="CO35" i="2"/>
  <c r="CH35" i="2"/>
  <c r="CA35" i="2"/>
  <c r="BT35" i="2"/>
  <c r="BM35" i="2"/>
  <c r="BG35" i="2"/>
  <c r="BN35" i="2" s="1"/>
  <c r="BU35" i="2" s="1"/>
  <c r="CB35" i="2" s="1"/>
  <c r="CI35" i="2" s="1"/>
  <c r="CP35" i="2" s="1"/>
  <c r="CW35" i="2" s="1"/>
  <c r="DD35" i="2" s="1"/>
  <c r="DK35" i="2" s="1"/>
  <c r="DR35" i="2" s="1"/>
  <c r="DY35" i="2" s="1"/>
  <c r="EF35" i="2" s="1"/>
  <c r="BF35" i="2"/>
  <c r="EP34" i="2"/>
  <c r="EO34" i="2"/>
  <c r="EN34" i="2"/>
  <c r="EM34" i="2"/>
  <c r="EL34" i="2"/>
  <c r="EK34" i="2"/>
  <c r="EE34" i="2"/>
  <c r="DX34" i="2"/>
  <c r="DQ34" i="2"/>
  <c r="DJ34" i="2"/>
  <c r="DC34" i="2"/>
  <c r="CV34" i="2"/>
  <c r="CO34" i="2"/>
  <c r="CH34" i="2"/>
  <c r="CA34" i="2"/>
  <c r="BT34" i="2"/>
  <c r="BM34" i="2"/>
  <c r="BG34" i="2"/>
  <c r="BN34" i="2" s="1"/>
  <c r="BU34" i="2" s="1"/>
  <c r="CB34" i="2" s="1"/>
  <c r="CI34" i="2" s="1"/>
  <c r="CP34" i="2" s="1"/>
  <c r="CW34" i="2" s="1"/>
  <c r="DD34" i="2" s="1"/>
  <c r="DK34" i="2" s="1"/>
  <c r="DR34" i="2" s="1"/>
  <c r="DY34" i="2" s="1"/>
  <c r="EF34" i="2" s="1"/>
  <c r="BF34" i="2"/>
  <c r="EP33" i="2"/>
  <c r="EO33" i="2"/>
  <c r="EN33" i="2"/>
  <c r="EM33" i="2"/>
  <c r="EL33" i="2"/>
  <c r="EK33" i="2"/>
  <c r="EE33" i="2"/>
  <c r="DX33" i="2"/>
  <c r="DQ33" i="2"/>
  <c r="DJ33" i="2"/>
  <c r="DC33" i="2"/>
  <c r="CV33" i="2"/>
  <c r="CO33" i="2"/>
  <c r="CH33" i="2"/>
  <c r="CA33" i="2"/>
  <c r="BT33" i="2"/>
  <c r="BM33" i="2"/>
  <c r="BG33" i="2"/>
  <c r="BN33" i="2" s="1"/>
  <c r="BU33" i="2" s="1"/>
  <c r="CB33" i="2" s="1"/>
  <c r="CI33" i="2" s="1"/>
  <c r="CP33" i="2" s="1"/>
  <c r="CW33" i="2" s="1"/>
  <c r="DD33" i="2" s="1"/>
  <c r="DK33" i="2" s="1"/>
  <c r="DR33" i="2" s="1"/>
  <c r="DY33" i="2" s="1"/>
  <c r="EF33" i="2" s="1"/>
  <c r="BF33" i="2"/>
  <c r="EP32" i="2"/>
  <c r="EO32" i="2"/>
  <c r="EN32" i="2"/>
  <c r="EM32" i="2"/>
  <c r="EL32" i="2"/>
  <c r="EK32" i="2"/>
  <c r="EE32" i="2"/>
  <c r="DX32" i="2"/>
  <c r="DQ32" i="2"/>
  <c r="DJ32" i="2"/>
  <c r="DC32" i="2"/>
  <c r="CV32" i="2"/>
  <c r="CP32" i="2"/>
  <c r="CW32" i="2" s="1"/>
  <c r="DD32" i="2" s="1"/>
  <c r="DK32" i="2" s="1"/>
  <c r="DR32" i="2" s="1"/>
  <c r="DY32" i="2" s="1"/>
  <c r="EF32" i="2" s="1"/>
  <c r="CO32" i="2"/>
  <c r="CH32" i="2"/>
  <c r="CA32" i="2"/>
  <c r="BT32" i="2"/>
  <c r="BM32" i="2"/>
  <c r="BG32" i="2"/>
  <c r="BN32" i="2" s="1"/>
  <c r="BU32" i="2" s="1"/>
  <c r="CB32" i="2" s="1"/>
  <c r="CI32" i="2" s="1"/>
  <c r="BF32" i="2"/>
  <c r="EP31" i="2"/>
  <c r="EO31" i="2"/>
  <c r="EN31" i="2"/>
  <c r="EM31" i="2"/>
  <c r="EL31" i="2"/>
  <c r="EK31" i="2"/>
  <c r="EE31" i="2"/>
  <c r="DX31" i="2"/>
  <c r="DQ31" i="2"/>
  <c r="DJ31" i="2"/>
  <c r="DC31" i="2"/>
  <c r="CV31" i="2"/>
  <c r="CP31" i="2"/>
  <c r="CW31" i="2" s="1"/>
  <c r="DD31" i="2" s="1"/>
  <c r="DK31" i="2" s="1"/>
  <c r="DR31" i="2" s="1"/>
  <c r="DY31" i="2" s="1"/>
  <c r="EF31" i="2" s="1"/>
  <c r="CO31" i="2"/>
  <c r="CH31" i="2"/>
  <c r="CA31" i="2"/>
  <c r="BT31" i="2"/>
  <c r="BM31" i="2"/>
  <c r="BG31" i="2"/>
  <c r="BN31" i="2" s="1"/>
  <c r="BU31" i="2" s="1"/>
  <c r="CB31" i="2" s="1"/>
  <c r="CI31" i="2" s="1"/>
  <c r="BF31" i="2"/>
  <c r="EP30" i="2"/>
  <c r="EO30" i="2"/>
  <c r="EN30" i="2"/>
  <c r="EM30" i="2"/>
  <c r="EL30" i="2"/>
  <c r="EK30" i="2"/>
  <c r="EE30" i="2"/>
  <c r="DX30" i="2"/>
  <c r="DQ30" i="2"/>
  <c r="DJ30" i="2"/>
  <c r="DC30" i="2"/>
  <c r="CV30" i="2"/>
  <c r="CP30" i="2"/>
  <c r="CW30" i="2" s="1"/>
  <c r="DD30" i="2" s="1"/>
  <c r="DK30" i="2" s="1"/>
  <c r="DR30" i="2" s="1"/>
  <c r="DY30" i="2" s="1"/>
  <c r="EF30" i="2" s="1"/>
  <c r="CO30" i="2"/>
  <c r="CH30" i="2"/>
  <c r="CA30" i="2"/>
  <c r="BT30" i="2"/>
  <c r="BM30" i="2"/>
  <c r="BG30" i="2"/>
  <c r="BN30" i="2" s="1"/>
  <c r="BU30" i="2" s="1"/>
  <c r="CB30" i="2" s="1"/>
  <c r="CI30" i="2" s="1"/>
  <c r="BF30" i="2"/>
  <c r="EP29" i="2"/>
  <c r="EO29" i="2"/>
  <c r="EN29" i="2"/>
  <c r="EM29" i="2"/>
  <c r="EL29" i="2"/>
  <c r="EK29" i="2"/>
  <c r="EE29" i="2"/>
  <c r="DX29" i="2"/>
  <c r="DQ29" i="2"/>
  <c r="DJ29" i="2"/>
  <c r="DC29" i="2"/>
  <c r="CV29" i="2"/>
  <c r="CO29" i="2"/>
  <c r="CH29" i="2"/>
  <c r="CA29" i="2"/>
  <c r="BT29" i="2"/>
  <c r="BM29" i="2"/>
  <c r="BG29" i="2"/>
  <c r="BN29" i="2" s="1"/>
  <c r="BU29" i="2" s="1"/>
  <c r="CB29" i="2" s="1"/>
  <c r="CI29" i="2" s="1"/>
  <c r="CP29" i="2" s="1"/>
  <c r="CW29" i="2" s="1"/>
  <c r="DD29" i="2" s="1"/>
  <c r="DK29" i="2" s="1"/>
  <c r="DR29" i="2" s="1"/>
  <c r="DY29" i="2" s="1"/>
  <c r="EF29" i="2" s="1"/>
  <c r="BF29" i="2"/>
  <c r="EE28" i="2"/>
  <c r="DX28" i="2"/>
  <c r="DQ28" i="2"/>
  <c r="DJ28" i="2"/>
  <c r="DC28" i="2"/>
  <c r="CV28" i="2"/>
  <c r="CO28" i="2"/>
  <c r="CH28" i="2"/>
  <c r="CA28" i="2"/>
  <c r="BT28" i="2"/>
  <c r="BM28" i="2"/>
  <c r="BG28" i="2"/>
  <c r="BN28" i="2" s="1"/>
  <c r="BU28" i="2" s="1"/>
  <c r="CB28" i="2" s="1"/>
  <c r="CI28" i="2" s="1"/>
  <c r="CP28" i="2" s="1"/>
  <c r="CW28" i="2" s="1"/>
  <c r="DD28" i="2" s="1"/>
  <c r="DK28" i="2" s="1"/>
  <c r="DR28" i="2" s="1"/>
  <c r="DY28" i="2" s="1"/>
  <c r="EF28" i="2" s="1"/>
  <c r="BF28" i="2"/>
  <c r="EP27" i="2"/>
  <c r="EO27" i="2"/>
  <c r="EN27" i="2"/>
  <c r="EM27" i="2"/>
  <c r="EL27" i="2"/>
  <c r="EK27" i="2"/>
  <c r="EE27" i="2"/>
  <c r="DX27" i="2"/>
  <c r="DQ27" i="2"/>
  <c r="DJ27" i="2"/>
  <c r="DC27" i="2"/>
  <c r="CV27" i="2"/>
  <c r="CP27" i="2"/>
  <c r="CW27" i="2" s="1"/>
  <c r="DD27" i="2" s="1"/>
  <c r="DK27" i="2" s="1"/>
  <c r="DR27" i="2" s="1"/>
  <c r="DY27" i="2" s="1"/>
  <c r="EF27" i="2" s="1"/>
  <c r="CO27" i="2"/>
  <c r="CI27" i="2"/>
  <c r="CH27" i="2"/>
  <c r="CB27" i="2"/>
  <c r="CA27" i="2"/>
  <c r="BU27" i="2"/>
  <c r="BT27" i="2"/>
  <c r="BN27" i="2"/>
  <c r="BM27" i="2"/>
  <c r="BG27" i="2"/>
  <c r="BF27" i="2"/>
  <c r="EP26" i="2"/>
  <c r="EO26" i="2"/>
  <c r="EN26" i="2"/>
  <c r="EM26" i="2"/>
  <c r="EL26" i="2"/>
  <c r="EK26" i="2"/>
  <c r="EE26" i="2"/>
  <c r="DX26" i="2"/>
  <c r="DQ26" i="2"/>
  <c r="DJ26" i="2"/>
  <c r="DC26" i="2"/>
  <c r="CV26" i="2"/>
  <c r="CO26" i="2"/>
  <c r="CH26" i="2"/>
  <c r="CB26" i="2"/>
  <c r="CI26" i="2" s="1"/>
  <c r="CP26" i="2" s="1"/>
  <c r="CW26" i="2" s="1"/>
  <c r="DD26" i="2" s="1"/>
  <c r="DK26" i="2" s="1"/>
  <c r="DR26" i="2" s="1"/>
  <c r="DY26" i="2" s="1"/>
  <c r="EF26" i="2" s="1"/>
  <c r="CA26" i="2"/>
  <c r="BT26" i="2"/>
  <c r="BM26" i="2"/>
  <c r="BG26" i="2"/>
  <c r="BN26" i="2" s="1"/>
  <c r="BU26" i="2" s="1"/>
  <c r="BF26" i="2"/>
  <c r="EP25" i="2"/>
  <c r="EO25" i="2"/>
  <c r="EN25" i="2"/>
  <c r="EM25" i="2"/>
  <c r="EL25" i="2"/>
  <c r="EK25" i="2"/>
  <c r="EE25" i="2"/>
  <c r="DX25" i="2"/>
  <c r="DQ25" i="2"/>
  <c r="DJ25" i="2"/>
  <c r="DC25" i="2"/>
  <c r="CV25" i="2"/>
  <c r="CO25" i="2"/>
  <c r="CH25" i="2"/>
  <c r="CA25" i="2"/>
  <c r="BT25" i="2"/>
  <c r="BM25" i="2"/>
  <c r="BG25" i="2"/>
  <c r="BN25" i="2" s="1"/>
  <c r="BU25" i="2" s="1"/>
  <c r="CB25" i="2" s="1"/>
  <c r="CI25" i="2" s="1"/>
  <c r="CP25" i="2" s="1"/>
  <c r="CW25" i="2" s="1"/>
  <c r="DD25" i="2" s="1"/>
  <c r="DK25" i="2" s="1"/>
  <c r="DR25" i="2" s="1"/>
  <c r="DY25" i="2" s="1"/>
  <c r="EF25" i="2" s="1"/>
  <c r="BF25" i="2"/>
  <c r="EP24" i="2"/>
  <c r="EO24" i="2"/>
  <c r="EN24" i="2"/>
  <c r="EM24" i="2"/>
  <c r="EL24" i="2"/>
  <c r="EK24" i="2"/>
  <c r="EE24" i="2"/>
  <c r="DX24" i="2"/>
  <c r="DQ24" i="2"/>
  <c r="DJ24" i="2"/>
  <c r="DC24" i="2"/>
  <c r="CV24" i="2"/>
  <c r="CO24" i="2"/>
  <c r="CH24" i="2"/>
  <c r="CA24" i="2"/>
  <c r="BT24" i="2"/>
  <c r="BM24" i="2"/>
  <c r="BG24" i="2"/>
  <c r="BN24" i="2" s="1"/>
  <c r="BU24" i="2" s="1"/>
  <c r="CB24" i="2" s="1"/>
  <c r="CI24" i="2" s="1"/>
  <c r="CP24" i="2" s="1"/>
  <c r="CW24" i="2" s="1"/>
  <c r="DD24" i="2" s="1"/>
  <c r="DK24" i="2" s="1"/>
  <c r="DR24" i="2" s="1"/>
  <c r="DY24" i="2" s="1"/>
  <c r="EF24" i="2" s="1"/>
  <c r="BF24" i="2"/>
  <c r="EP23" i="2"/>
  <c r="EO23" i="2"/>
  <c r="EN23" i="2"/>
  <c r="EM23" i="2"/>
  <c r="EL23" i="2"/>
  <c r="EK23" i="2"/>
  <c r="EE23" i="2"/>
  <c r="DX23" i="2"/>
  <c r="DQ23" i="2"/>
  <c r="DJ23" i="2"/>
  <c r="DC23" i="2"/>
  <c r="CV23" i="2"/>
  <c r="CP23" i="2"/>
  <c r="CW23" i="2" s="1"/>
  <c r="DD23" i="2" s="1"/>
  <c r="DK23" i="2" s="1"/>
  <c r="DR23" i="2" s="1"/>
  <c r="DY23" i="2" s="1"/>
  <c r="EF23" i="2" s="1"/>
  <c r="CO23" i="2"/>
  <c r="CI23" i="2"/>
  <c r="CH23" i="2"/>
  <c r="CB23" i="2"/>
  <c r="CA23" i="2"/>
  <c r="BU23" i="2"/>
  <c r="BT23" i="2"/>
  <c r="BN23" i="2"/>
  <c r="BM23" i="2"/>
  <c r="BG23" i="2"/>
  <c r="BF23" i="2"/>
  <c r="EP22" i="2"/>
  <c r="EO22" i="2"/>
  <c r="EN22" i="2"/>
  <c r="EM22" i="2"/>
  <c r="EL22" i="2"/>
  <c r="EK22" i="2"/>
  <c r="EE22" i="2"/>
  <c r="DX22" i="2"/>
  <c r="DQ22" i="2"/>
  <c r="DJ22" i="2"/>
  <c r="DC22" i="2"/>
  <c r="CW22" i="2"/>
  <c r="DD22" i="2" s="1"/>
  <c r="DK22" i="2" s="1"/>
  <c r="DR22" i="2" s="1"/>
  <c r="DY22" i="2" s="1"/>
  <c r="EF22" i="2" s="1"/>
  <c r="CV22" i="2"/>
  <c r="CP22" i="2"/>
  <c r="CO22" i="2"/>
  <c r="CI22" i="2"/>
  <c r="CH22" i="2"/>
  <c r="CB22" i="2"/>
  <c r="CA22" i="2"/>
  <c r="BU22" i="2"/>
  <c r="BT22" i="2"/>
  <c r="BN22" i="2"/>
  <c r="BM22" i="2"/>
  <c r="BG22" i="2"/>
  <c r="BF22" i="2"/>
  <c r="EP21" i="2"/>
  <c r="EO21" i="2"/>
  <c r="EN21" i="2"/>
  <c r="EM21" i="2"/>
  <c r="EL21" i="2"/>
  <c r="EK21" i="2"/>
  <c r="EE21" i="2"/>
  <c r="DX21" i="2"/>
  <c r="DQ21" i="2"/>
  <c r="DJ21" i="2"/>
  <c r="DC21" i="2"/>
  <c r="CV21" i="2"/>
  <c r="CO21" i="2"/>
  <c r="CI21" i="2"/>
  <c r="CP21" i="2" s="1"/>
  <c r="CW21" i="2" s="1"/>
  <c r="DD21" i="2" s="1"/>
  <c r="DK21" i="2" s="1"/>
  <c r="DR21" i="2" s="1"/>
  <c r="DY21" i="2" s="1"/>
  <c r="EF21" i="2" s="1"/>
  <c r="CH21" i="2"/>
  <c r="CA21" i="2"/>
  <c r="BT21" i="2"/>
  <c r="BN21" i="2"/>
  <c r="BU21" i="2" s="1"/>
  <c r="CB21" i="2" s="1"/>
  <c r="BM21" i="2"/>
  <c r="BG21" i="2"/>
  <c r="BF21" i="2"/>
  <c r="EP20" i="2"/>
  <c r="EO20" i="2"/>
  <c r="EN20" i="2"/>
  <c r="EM20" i="2"/>
  <c r="EL20" i="2"/>
  <c r="EK20" i="2"/>
  <c r="EE20" i="2"/>
  <c r="DX20" i="2"/>
  <c r="DQ20" i="2"/>
  <c r="DJ20" i="2"/>
  <c r="DC20" i="2"/>
  <c r="CW20" i="2"/>
  <c r="DD20" i="2" s="1"/>
  <c r="DK20" i="2" s="1"/>
  <c r="DR20" i="2" s="1"/>
  <c r="DY20" i="2" s="1"/>
  <c r="EF20" i="2" s="1"/>
  <c r="CV20" i="2"/>
  <c r="CP20" i="2"/>
  <c r="CO20" i="2"/>
  <c r="CI20" i="2"/>
  <c r="CH20" i="2"/>
  <c r="CA20" i="2"/>
  <c r="BT20" i="2"/>
  <c r="BN20" i="2"/>
  <c r="BU20" i="2" s="1"/>
  <c r="CB20" i="2" s="1"/>
  <c r="BM20" i="2"/>
  <c r="BG20" i="2"/>
  <c r="BF20" i="2"/>
  <c r="EP19" i="2"/>
  <c r="EO19" i="2"/>
  <c r="EN19" i="2"/>
  <c r="EM19" i="2"/>
  <c r="EL19" i="2"/>
  <c r="EK19" i="2"/>
  <c r="EE19" i="2"/>
  <c r="DX19" i="2"/>
  <c r="DQ19" i="2"/>
  <c r="DJ19" i="2"/>
  <c r="DC19" i="2"/>
  <c r="CV19" i="2"/>
  <c r="CO19" i="2"/>
  <c r="CI19" i="2"/>
  <c r="CP19" i="2" s="1"/>
  <c r="CW19" i="2" s="1"/>
  <c r="DD19" i="2" s="1"/>
  <c r="DK19" i="2" s="1"/>
  <c r="DR19" i="2" s="1"/>
  <c r="DY19" i="2" s="1"/>
  <c r="EF19" i="2" s="1"/>
  <c r="CH19" i="2"/>
  <c r="CA19" i="2"/>
  <c r="BT19" i="2"/>
  <c r="BN19" i="2"/>
  <c r="BU19" i="2" s="1"/>
  <c r="CB19" i="2" s="1"/>
  <c r="BM19" i="2"/>
  <c r="BG19" i="2"/>
  <c r="BF19" i="2"/>
  <c r="EP18" i="2"/>
  <c r="EO18" i="2"/>
  <c r="EN18" i="2"/>
  <c r="EM18" i="2"/>
  <c r="EL18" i="2"/>
  <c r="EK18" i="2"/>
  <c r="EE18" i="2"/>
  <c r="DX18" i="2"/>
  <c r="DQ18" i="2"/>
  <c r="DJ18" i="2"/>
  <c r="DC18" i="2"/>
  <c r="CV18" i="2"/>
  <c r="CO18" i="2"/>
  <c r="CI18" i="2"/>
  <c r="CP18" i="2" s="1"/>
  <c r="CW18" i="2" s="1"/>
  <c r="DD18" i="2" s="1"/>
  <c r="DK18" i="2" s="1"/>
  <c r="DR18" i="2" s="1"/>
  <c r="DY18" i="2" s="1"/>
  <c r="EF18" i="2" s="1"/>
  <c r="CH18" i="2"/>
  <c r="CB18" i="2"/>
  <c r="CA18" i="2"/>
  <c r="BT18" i="2"/>
  <c r="BN18" i="2"/>
  <c r="BU18" i="2" s="1"/>
  <c r="BM18" i="2"/>
  <c r="BG18" i="2"/>
  <c r="BF18" i="2"/>
  <c r="EP17" i="2"/>
  <c r="EO17" i="2"/>
  <c r="EN17" i="2"/>
  <c r="EM17" i="2"/>
  <c r="EL17" i="2"/>
  <c r="EK17" i="2"/>
  <c r="EE17" i="2"/>
  <c r="DX17" i="2"/>
  <c r="DQ17" i="2"/>
  <c r="DJ17" i="2"/>
  <c r="DC17" i="2"/>
  <c r="CV17" i="2"/>
  <c r="CP17" i="2"/>
  <c r="CW17" i="2" s="1"/>
  <c r="DD17" i="2" s="1"/>
  <c r="DK17" i="2" s="1"/>
  <c r="DR17" i="2" s="1"/>
  <c r="DY17" i="2" s="1"/>
  <c r="EF17" i="2" s="1"/>
  <c r="CO17" i="2"/>
  <c r="CI17" i="2"/>
  <c r="CH17" i="2"/>
  <c r="CB17" i="2"/>
  <c r="CA17" i="2"/>
  <c r="BU17" i="2"/>
  <c r="BT17" i="2"/>
  <c r="BN17" i="2"/>
  <c r="BM17" i="2"/>
  <c r="BG17" i="2"/>
  <c r="BF17" i="2"/>
  <c r="EP16" i="2"/>
  <c r="EO16" i="2"/>
  <c r="EN16" i="2"/>
  <c r="EM16" i="2"/>
  <c r="EL16" i="2"/>
  <c r="EK16" i="2"/>
  <c r="EE16" i="2"/>
  <c r="DX16" i="2"/>
  <c r="DQ16" i="2"/>
  <c r="DJ16" i="2"/>
  <c r="DC16" i="2"/>
  <c r="CV16" i="2"/>
  <c r="CP16" i="2"/>
  <c r="CW16" i="2" s="1"/>
  <c r="DD16" i="2" s="1"/>
  <c r="DK16" i="2" s="1"/>
  <c r="DR16" i="2" s="1"/>
  <c r="DY16" i="2" s="1"/>
  <c r="EF16" i="2" s="1"/>
  <c r="CO16" i="2"/>
  <c r="CI16" i="2"/>
  <c r="CH16" i="2"/>
  <c r="CB16" i="2"/>
  <c r="CA16" i="2"/>
  <c r="BU16" i="2"/>
  <c r="BT16" i="2"/>
  <c r="BN16" i="2"/>
  <c r="BM16" i="2"/>
  <c r="BG16" i="2"/>
  <c r="BF16" i="2"/>
  <c r="EP15" i="2"/>
  <c r="EO15" i="2"/>
  <c r="EN15" i="2"/>
  <c r="EM15" i="2"/>
  <c r="EL15" i="2"/>
  <c r="EK15" i="2"/>
  <c r="EE15" i="2"/>
  <c r="DX15" i="2"/>
  <c r="DQ15" i="2"/>
  <c r="DJ15" i="2"/>
  <c r="DC15" i="2"/>
  <c r="CV15" i="2"/>
  <c r="CP15" i="2"/>
  <c r="CW15" i="2" s="1"/>
  <c r="DD15" i="2" s="1"/>
  <c r="DK15" i="2" s="1"/>
  <c r="DR15" i="2" s="1"/>
  <c r="DY15" i="2" s="1"/>
  <c r="EF15" i="2" s="1"/>
  <c r="CO15" i="2"/>
  <c r="CI15" i="2"/>
  <c r="CH15" i="2"/>
  <c r="CB15" i="2"/>
  <c r="CA15" i="2"/>
  <c r="BU15" i="2"/>
  <c r="BT15" i="2"/>
  <c r="BN15" i="2"/>
  <c r="BM15" i="2"/>
  <c r="BG15" i="2"/>
  <c r="BF15" i="2"/>
  <c r="EP14" i="2"/>
  <c r="EO14" i="2"/>
  <c r="EN14" i="2"/>
  <c r="EM14" i="2"/>
  <c r="EL14" i="2"/>
  <c r="EK14" i="2"/>
  <c r="EE14" i="2"/>
  <c r="DX14" i="2"/>
  <c r="DQ14" i="2"/>
  <c r="DJ14" i="2"/>
  <c r="DC14" i="2"/>
  <c r="CV14" i="2"/>
  <c r="CP14" i="2"/>
  <c r="CW14" i="2" s="1"/>
  <c r="DD14" i="2" s="1"/>
  <c r="DK14" i="2" s="1"/>
  <c r="DR14" i="2" s="1"/>
  <c r="DY14" i="2" s="1"/>
  <c r="EF14" i="2" s="1"/>
  <c r="CO14" i="2"/>
  <c r="CI14" i="2"/>
  <c r="CH14" i="2"/>
  <c r="CB14" i="2"/>
  <c r="CA14" i="2"/>
  <c r="BU14" i="2"/>
  <c r="BT14" i="2"/>
  <c r="BN14" i="2"/>
  <c r="BM14" i="2"/>
  <c r="BG14" i="2"/>
  <c r="BF14" i="2"/>
  <c r="EP13" i="2"/>
  <c r="EO13" i="2"/>
  <c r="EN13" i="2"/>
  <c r="EM13" i="2"/>
  <c r="EL13" i="2"/>
  <c r="EK13" i="2"/>
  <c r="EE13" i="2"/>
  <c r="DX13" i="2"/>
  <c r="DQ13" i="2"/>
  <c r="DJ13" i="2"/>
  <c r="DC13" i="2"/>
  <c r="CV13" i="2"/>
  <c r="CP13" i="2"/>
  <c r="CW13" i="2" s="1"/>
  <c r="DD13" i="2" s="1"/>
  <c r="DK13" i="2" s="1"/>
  <c r="DR13" i="2" s="1"/>
  <c r="DY13" i="2" s="1"/>
  <c r="EF13" i="2" s="1"/>
  <c r="CO13" i="2"/>
  <c r="CI13" i="2"/>
  <c r="CH13" i="2"/>
  <c r="CB13" i="2"/>
  <c r="CA13" i="2"/>
  <c r="BU13" i="2"/>
  <c r="BT13" i="2"/>
  <c r="BN13" i="2"/>
  <c r="BM13" i="2"/>
  <c r="BG13" i="2"/>
  <c r="BF13" i="2"/>
  <c r="EP12" i="2"/>
  <c r="EO12" i="2"/>
  <c r="EN12" i="2"/>
  <c r="EM12" i="2"/>
  <c r="EL12" i="2"/>
  <c r="EK12" i="2"/>
  <c r="EE12" i="2"/>
  <c r="DX12" i="2"/>
  <c r="DQ12" i="2"/>
  <c r="DJ12" i="2"/>
  <c r="DC12" i="2"/>
  <c r="CV12" i="2"/>
  <c r="CP12" i="2"/>
  <c r="CW12" i="2" s="1"/>
  <c r="DD12" i="2" s="1"/>
  <c r="DK12" i="2" s="1"/>
  <c r="DR12" i="2" s="1"/>
  <c r="DY12" i="2" s="1"/>
  <c r="EF12" i="2" s="1"/>
  <c r="CO12" i="2"/>
  <c r="CI12" i="2"/>
  <c r="CH12" i="2"/>
  <c r="CB12" i="2"/>
  <c r="CA12" i="2"/>
  <c r="BU12" i="2"/>
  <c r="BT12" i="2"/>
  <c r="BN12" i="2"/>
  <c r="BM12" i="2"/>
  <c r="BG12" i="2"/>
  <c r="BF12" i="2"/>
  <c r="EP11" i="2"/>
  <c r="EO11" i="2"/>
  <c r="EN11" i="2"/>
  <c r="EM11" i="2"/>
  <c r="EL11" i="2"/>
  <c r="EK11" i="2"/>
  <c r="EE11" i="2"/>
  <c r="DX11" i="2"/>
  <c r="DQ11" i="2"/>
  <c r="DJ11" i="2"/>
  <c r="DC11" i="2"/>
  <c r="CV11" i="2"/>
  <c r="CP11" i="2"/>
  <c r="CW11" i="2" s="1"/>
  <c r="DD11" i="2" s="1"/>
  <c r="DK11" i="2" s="1"/>
  <c r="DR11" i="2" s="1"/>
  <c r="DY11" i="2" s="1"/>
  <c r="EF11" i="2" s="1"/>
  <c r="CO11" i="2"/>
  <c r="CI11" i="2"/>
  <c r="CH11" i="2"/>
  <c r="CB11" i="2"/>
  <c r="CA11" i="2"/>
  <c r="BU11" i="2"/>
  <c r="BT11" i="2"/>
  <c r="BN11" i="2"/>
  <c r="BM11" i="2"/>
  <c r="BG11" i="2"/>
  <c r="BF11" i="2"/>
  <c r="EP10" i="2"/>
  <c r="EO10" i="2"/>
  <c r="EN10" i="2"/>
  <c r="EM10" i="2"/>
  <c r="EL10" i="2"/>
  <c r="EK10" i="2"/>
  <c r="EE10" i="2"/>
  <c r="DX10" i="2"/>
  <c r="DQ10" i="2"/>
  <c r="DJ10" i="2"/>
  <c r="DC10" i="2"/>
  <c r="CV10" i="2"/>
  <c r="CP10" i="2"/>
  <c r="CW10" i="2" s="1"/>
  <c r="DD10" i="2" s="1"/>
  <c r="DK10" i="2" s="1"/>
  <c r="DR10" i="2" s="1"/>
  <c r="DY10" i="2" s="1"/>
  <c r="EF10" i="2" s="1"/>
  <c r="CO10" i="2"/>
  <c r="CI10" i="2"/>
  <c r="CH10" i="2"/>
  <c r="CB10" i="2"/>
  <c r="CA10" i="2"/>
  <c r="BU10" i="2"/>
  <c r="BT10" i="2"/>
  <c r="BN10" i="2"/>
  <c r="BM10" i="2"/>
  <c r="BG10" i="2"/>
  <c r="BF10" i="2"/>
  <c r="EP9" i="2"/>
  <c r="EO9" i="2"/>
  <c r="EN9" i="2"/>
  <c r="EM9" i="2"/>
  <c r="EL9" i="2"/>
  <c r="EK9" i="2"/>
  <c r="EE9" i="2"/>
  <c r="DX9" i="2"/>
  <c r="DQ9" i="2"/>
  <c r="DJ9" i="2"/>
  <c r="DC9" i="2"/>
  <c r="CV9" i="2"/>
  <c r="CP9" i="2"/>
  <c r="CW9" i="2" s="1"/>
  <c r="DD9" i="2" s="1"/>
  <c r="DK9" i="2" s="1"/>
  <c r="DR9" i="2" s="1"/>
  <c r="DY9" i="2" s="1"/>
  <c r="EF9" i="2" s="1"/>
  <c r="CO9" i="2"/>
  <c r="CI9" i="2"/>
  <c r="CH9" i="2"/>
  <c r="CB9" i="2"/>
  <c r="CA9" i="2"/>
  <c r="BU9" i="2"/>
  <c r="BT9" i="2"/>
  <c r="BN9" i="2"/>
  <c r="BM9" i="2"/>
  <c r="BG9" i="2"/>
  <c r="BF9" i="2"/>
  <c r="EP8" i="2"/>
  <c r="EO8" i="2"/>
  <c r="EN8" i="2"/>
  <c r="EM8" i="2"/>
  <c r="EL8" i="2"/>
  <c r="EK8" i="2"/>
  <c r="EE8" i="2"/>
  <c r="DX8" i="2"/>
  <c r="DQ8" i="2"/>
  <c r="DJ8" i="2"/>
  <c r="DC8" i="2"/>
  <c r="CV8" i="2"/>
  <c r="CP8" i="2"/>
  <c r="CW8" i="2" s="1"/>
  <c r="DD8" i="2" s="1"/>
  <c r="DK8" i="2" s="1"/>
  <c r="DR8" i="2" s="1"/>
  <c r="DY8" i="2" s="1"/>
  <c r="EF8" i="2" s="1"/>
  <c r="CO8" i="2"/>
  <c r="CI8" i="2"/>
  <c r="CH8" i="2"/>
  <c r="CB8" i="2"/>
  <c r="CA8" i="2"/>
  <c r="BU8" i="2"/>
  <c r="BT8" i="2"/>
  <c r="BN8" i="2"/>
  <c r="BM8" i="2"/>
  <c r="BG8" i="2"/>
  <c r="BF8" i="2"/>
  <c r="EP7" i="2"/>
  <c r="EO7" i="2"/>
  <c r="EN7" i="2"/>
  <c r="EM7" i="2"/>
  <c r="EL7" i="2"/>
  <c r="EK7" i="2"/>
  <c r="EE7" i="2"/>
  <c r="DX7" i="2"/>
  <c r="DQ7" i="2"/>
  <c r="DJ7" i="2"/>
  <c r="DC7" i="2"/>
  <c r="CV7" i="2"/>
  <c r="CP7" i="2"/>
  <c r="CW7" i="2" s="1"/>
  <c r="DD7" i="2" s="1"/>
  <c r="DK7" i="2" s="1"/>
  <c r="DR7" i="2" s="1"/>
  <c r="DY7" i="2" s="1"/>
  <c r="EF7" i="2" s="1"/>
  <c r="CO7" i="2"/>
  <c r="CI7" i="2"/>
  <c r="CH7" i="2"/>
  <c r="CB7" i="2"/>
  <c r="CA7" i="2"/>
  <c r="BU7" i="2"/>
  <c r="BT7" i="2"/>
  <c r="BN7" i="2"/>
  <c r="BM7" i="2"/>
  <c r="BG7" i="2"/>
  <c r="BF7" i="2"/>
  <c r="EP6" i="2"/>
  <c r="EO6" i="2"/>
  <c r="EN6" i="2"/>
  <c r="EM6" i="2"/>
  <c r="EL6" i="2"/>
  <c r="EK6" i="2"/>
  <c r="EE6" i="2"/>
  <c r="DX6" i="2"/>
  <c r="DQ6" i="2"/>
  <c r="DJ6" i="2"/>
  <c r="DC6" i="2"/>
  <c r="CV6" i="2"/>
  <c r="CP6" i="2"/>
  <c r="CW6" i="2" s="1"/>
  <c r="DD6" i="2" s="1"/>
  <c r="DK6" i="2" s="1"/>
  <c r="DR6" i="2" s="1"/>
  <c r="DY6" i="2" s="1"/>
  <c r="EF6" i="2" s="1"/>
  <c r="CO6" i="2"/>
  <c r="CI6" i="2"/>
  <c r="CH6" i="2"/>
  <c r="CB6" i="2"/>
  <c r="CA6" i="2"/>
  <c r="BU6" i="2"/>
  <c r="BT6" i="2"/>
  <c r="BN6" i="2"/>
  <c r="BM6" i="2"/>
  <c r="BG6" i="2"/>
  <c r="BF6" i="2"/>
  <c r="EP5" i="2"/>
  <c r="EO5" i="2"/>
  <c r="EN5" i="2"/>
  <c r="EM5" i="2"/>
  <c r="EL5" i="2"/>
  <c r="EK5" i="2"/>
  <c r="EE5" i="2"/>
  <c r="DX5" i="2"/>
  <c r="DQ5" i="2"/>
  <c r="DJ5" i="2"/>
  <c r="DC5" i="2"/>
  <c r="CV5" i="2"/>
  <c r="CP5" i="2"/>
  <c r="CW5" i="2" s="1"/>
  <c r="DD5" i="2" s="1"/>
  <c r="DK5" i="2" s="1"/>
  <c r="DR5" i="2" s="1"/>
  <c r="DY5" i="2" s="1"/>
  <c r="EF5" i="2" s="1"/>
  <c r="CO5" i="2"/>
  <c r="CI5" i="2"/>
  <c r="CH5" i="2"/>
  <c r="CB5" i="2"/>
  <c r="CA5" i="2"/>
  <c r="BU5" i="2"/>
  <c r="BT5" i="2"/>
  <c r="BN5" i="2"/>
  <c r="BM5" i="2"/>
  <c r="BG5" i="2"/>
  <c r="BF5" i="2"/>
  <c r="EP4" i="2"/>
  <c r="EO4" i="2"/>
  <c r="EN4" i="2"/>
  <c r="EM4" i="2"/>
  <c r="EL4" i="2"/>
  <c r="EK4" i="2"/>
  <c r="EE4" i="2"/>
  <c r="DX4" i="2"/>
  <c r="DQ4" i="2"/>
  <c r="DJ4" i="2"/>
  <c r="DC4" i="2"/>
  <c r="CV4" i="2"/>
  <c r="CP4" i="2"/>
  <c r="CW4" i="2" s="1"/>
  <c r="DD4" i="2" s="1"/>
  <c r="DK4" i="2" s="1"/>
  <c r="DR4" i="2" s="1"/>
  <c r="DY4" i="2" s="1"/>
  <c r="EF4" i="2" s="1"/>
  <c r="CO4" i="2"/>
  <c r="CI4" i="2"/>
  <c r="CH4" i="2"/>
  <c r="CB4" i="2"/>
  <c r="CA4" i="2"/>
  <c r="BU4" i="2"/>
  <c r="BT4" i="2"/>
  <c r="BN4" i="2"/>
  <c r="BM4" i="2"/>
  <c r="BG4" i="2"/>
  <c r="BF4" i="2"/>
  <c r="EP160" i="1" l="1"/>
  <c r="EO160" i="1"/>
  <c r="EN160" i="1"/>
  <c r="EM160" i="1"/>
  <c r="EL160" i="1"/>
  <c r="EK160" i="1"/>
  <c r="EE159" i="1"/>
  <c r="DX159" i="1"/>
  <c r="DQ159" i="1"/>
  <c r="DJ159" i="1"/>
  <c r="DC159" i="1"/>
  <c r="CV159" i="1"/>
  <c r="CW159" i="1"/>
  <c r="DD159" i="1" s="1"/>
  <c r="DK159" i="1" s="1"/>
  <c r="DR159" i="1" s="1"/>
  <c r="DY159" i="1" s="1"/>
  <c r="EF159" i="1" s="1"/>
  <c r="EE158" i="1"/>
  <c r="DX158" i="1"/>
  <c r="DQ158" i="1"/>
  <c r="DJ158" i="1"/>
  <c r="DC158" i="1"/>
  <c r="CV158" i="1"/>
  <c r="CW158" i="1"/>
  <c r="DD158" i="1" s="1"/>
  <c r="DK158" i="1" s="1"/>
  <c r="DR158" i="1" s="1"/>
  <c r="DY158" i="1" s="1"/>
  <c r="EF158" i="1" s="1"/>
  <c r="EE157" i="1"/>
  <c r="DX157" i="1"/>
  <c r="DQ157" i="1"/>
  <c r="DJ157" i="1"/>
  <c r="DC157" i="1"/>
  <c r="CV157" i="1"/>
  <c r="CW157" i="1"/>
  <c r="DD157" i="1" s="1"/>
  <c r="DK157" i="1" s="1"/>
  <c r="DR157" i="1" s="1"/>
  <c r="DY157" i="1" s="1"/>
  <c r="EF157" i="1" s="1"/>
  <c r="EE156" i="1"/>
  <c r="DX156" i="1"/>
  <c r="DQ156" i="1"/>
  <c r="DJ156" i="1"/>
  <c r="DC156" i="1"/>
  <c r="CV156" i="1"/>
  <c r="CW156" i="1"/>
  <c r="DD156" i="1" s="1"/>
  <c r="DK156" i="1" s="1"/>
  <c r="DR156" i="1" s="1"/>
  <c r="DY156" i="1" s="1"/>
  <c r="EF156" i="1" s="1"/>
  <c r="EE155" i="1"/>
  <c r="DX155" i="1"/>
  <c r="DQ155" i="1"/>
  <c r="DJ155" i="1"/>
  <c r="DC155" i="1"/>
  <c r="CV155" i="1"/>
  <c r="CW155" i="1"/>
  <c r="DD155" i="1" s="1"/>
  <c r="DK155" i="1" s="1"/>
  <c r="DR155" i="1" s="1"/>
  <c r="DY155" i="1" s="1"/>
  <c r="EF155" i="1" s="1"/>
  <c r="EE154" i="1"/>
  <c r="DX154" i="1"/>
  <c r="DQ154" i="1"/>
  <c r="DJ154" i="1"/>
  <c r="DC154" i="1"/>
  <c r="CW154" i="1"/>
  <c r="DD154" i="1" s="1"/>
  <c r="DK154" i="1" s="1"/>
  <c r="DR154" i="1" s="1"/>
  <c r="DY154" i="1" s="1"/>
  <c r="EF154" i="1" s="1"/>
  <c r="CV154" i="1"/>
  <c r="EE153" i="1"/>
  <c r="DX153" i="1"/>
  <c r="DQ153" i="1"/>
  <c r="DJ153" i="1"/>
  <c r="DC153" i="1"/>
  <c r="CW153" i="1"/>
  <c r="DD153" i="1" s="1"/>
  <c r="DK153" i="1" s="1"/>
  <c r="DR153" i="1" s="1"/>
  <c r="DY153" i="1" s="1"/>
  <c r="EF153" i="1" s="1"/>
  <c r="CV153" i="1"/>
  <c r="EE152" i="1"/>
  <c r="DX152" i="1"/>
  <c r="DQ152" i="1"/>
  <c r="DJ152" i="1"/>
  <c r="DC152" i="1"/>
  <c r="CV152" i="1"/>
  <c r="CW152" i="1"/>
  <c r="DD152" i="1" s="1"/>
  <c r="DK152" i="1" s="1"/>
  <c r="DR152" i="1" s="1"/>
  <c r="DY152" i="1" s="1"/>
  <c r="EF152" i="1" s="1"/>
  <c r="EE151" i="1"/>
  <c r="DX151" i="1"/>
  <c r="DQ151" i="1"/>
  <c r="DJ151" i="1"/>
  <c r="DC151" i="1"/>
  <c r="CV151" i="1"/>
  <c r="CW151" i="1"/>
  <c r="DD151" i="1" s="1"/>
  <c r="DK151" i="1" s="1"/>
  <c r="DR151" i="1" s="1"/>
  <c r="DY151" i="1" s="1"/>
  <c r="EF151" i="1" s="1"/>
  <c r="EE150" i="1"/>
  <c r="DX150" i="1"/>
  <c r="DQ150" i="1"/>
  <c r="DJ150" i="1"/>
  <c r="DC150" i="1"/>
  <c r="CV150" i="1"/>
  <c r="CW150" i="1"/>
  <c r="DD150" i="1" s="1"/>
  <c r="DK150" i="1" s="1"/>
  <c r="DR150" i="1" s="1"/>
  <c r="DY150" i="1" s="1"/>
  <c r="EF150" i="1" s="1"/>
  <c r="EE149" i="1"/>
  <c r="DX149" i="1"/>
  <c r="DQ149" i="1"/>
  <c r="DJ149" i="1"/>
  <c r="DC149" i="1"/>
  <c r="CV149" i="1"/>
  <c r="CW149" i="1"/>
  <c r="DD149" i="1" s="1"/>
  <c r="DK149" i="1" s="1"/>
  <c r="DR149" i="1" s="1"/>
  <c r="DY149" i="1" s="1"/>
  <c r="EF149" i="1" s="1"/>
  <c r="EE148" i="1"/>
  <c r="DX148" i="1"/>
  <c r="DQ148" i="1"/>
  <c r="DJ148" i="1"/>
  <c r="DC148" i="1"/>
  <c r="CV148" i="1"/>
  <c r="CW148" i="1"/>
  <c r="DD148" i="1" s="1"/>
  <c r="DK148" i="1" s="1"/>
  <c r="DR148" i="1" s="1"/>
  <c r="DY148" i="1" s="1"/>
  <c r="EF148" i="1" s="1"/>
  <c r="EE147" i="1"/>
  <c r="DX147" i="1"/>
  <c r="DQ147" i="1"/>
  <c r="DJ147" i="1"/>
  <c r="DC147" i="1"/>
  <c r="CV147" i="1"/>
  <c r="CW147" i="1"/>
  <c r="DD147" i="1" s="1"/>
  <c r="DK147" i="1" s="1"/>
  <c r="DR147" i="1" s="1"/>
  <c r="DY147" i="1" s="1"/>
  <c r="EF147" i="1" s="1"/>
  <c r="EE146" i="1"/>
  <c r="DX146" i="1"/>
  <c r="DQ146" i="1"/>
  <c r="DJ146" i="1"/>
  <c r="DC146" i="1"/>
  <c r="CV146" i="1"/>
  <c r="CW146" i="1"/>
  <c r="DD146" i="1" s="1"/>
  <c r="DK146" i="1" s="1"/>
  <c r="DR146" i="1" s="1"/>
  <c r="DY146" i="1" s="1"/>
  <c r="EF146" i="1" s="1"/>
  <c r="EE145" i="1"/>
  <c r="DX145" i="1"/>
  <c r="DQ145" i="1"/>
  <c r="DJ145" i="1"/>
  <c r="DC145" i="1"/>
  <c r="CV145" i="1"/>
  <c r="CW145" i="1"/>
  <c r="DD145" i="1" s="1"/>
  <c r="DK145" i="1" s="1"/>
  <c r="DR145" i="1" s="1"/>
  <c r="DY145" i="1" s="1"/>
  <c r="EF145" i="1" s="1"/>
  <c r="EE144" i="1"/>
  <c r="DX144" i="1"/>
  <c r="DQ144" i="1"/>
  <c r="DJ144" i="1"/>
  <c r="DC144" i="1"/>
  <c r="CV144" i="1"/>
  <c r="CW144" i="1"/>
  <c r="DD144" i="1" s="1"/>
  <c r="DK144" i="1" s="1"/>
  <c r="DR144" i="1" s="1"/>
  <c r="DY144" i="1" s="1"/>
  <c r="EF144" i="1" s="1"/>
  <c r="EE143" i="1"/>
  <c r="DX143" i="1"/>
  <c r="DQ143" i="1"/>
  <c r="DJ143" i="1"/>
  <c r="DC143" i="1"/>
  <c r="CV143" i="1"/>
  <c r="CW143" i="1"/>
  <c r="DD143" i="1" s="1"/>
  <c r="DK143" i="1" s="1"/>
  <c r="DR143" i="1" s="1"/>
  <c r="DY143" i="1" s="1"/>
  <c r="EF143" i="1" s="1"/>
  <c r="EE142" i="1"/>
  <c r="DX142" i="1"/>
  <c r="DQ142" i="1"/>
  <c r="DJ142" i="1"/>
  <c r="DC142" i="1"/>
  <c r="CV142" i="1"/>
  <c r="CW142" i="1"/>
  <c r="DD142" i="1" s="1"/>
  <c r="DK142" i="1" s="1"/>
  <c r="DR142" i="1" s="1"/>
  <c r="DY142" i="1" s="1"/>
  <c r="EF142" i="1" s="1"/>
  <c r="EE141" i="1"/>
  <c r="DX141" i="1"/>
  <c r="DQ141" i="1"/>
  <c r="DJ141" i="1"/>
  <c r="DC141" i="1"/>
  <c r="CV141" i="1"/>
  <c r="CW141" i="1"/>
  <c r="DD141" i="1" s="1"/>
  <c r="DK141" i="1" s="1"/>
  <c r="DR141" i="1" s="1"/>
  <c r="DY141" i="1" s="1"/>
  <c r="EF141" i="1" s="1"/>
  <c r="EE140" i="1"/>
  <c r="DX140" i="1"/>
  <c r="DQ140" i="1"/>
  <c r="DJ140" i="1"/>
  <c r="DC140" i="1"/>
  <c r="CV140" i="1"/>
  <c r="CW140" i="1"/>
  <c r="DD140" i="1" s="1"/>
  <c r="DK140" i="1" s="1"/>
  <c r="DR140" i="1" s="1"/>
  <c r="DY140" i="1" s="1"/>
  <c r="EF140" i="1" s="1"/>
  <c r="EE139" i="1"/>
  <c r="DX139" i="1"/>
  <c r="DQ139" i="1"/>
  <c r="DJ139" i="1"/>
  <c r="DC139" i="1"/>
  <c r="CW139" i="1"/>
  <c r="DD139" i="1" s="1"/>
  <c r="DK139" i="1" s="1"/>
  <c r="DR139" i="1" s="1"/>
  <c r="DY139" i="1" s="1"/>
  <c r="EF139" i="1" s="1"/>
  <c r="CV139" i="1"/>
  <c r="EE138" i="1"/>
  <c r="DX138" i="1"/>
  <c r="DQ138" i="1"/>
  <c r="DJ138" i="1"/>
  <c r="DC138" i="1"/>
  <c r="CW138" i="1"/>
  <c r="DD138" i="1" s="1"/>
  <c r="DK138" i="1" s="1"/>
  <c r="DR138" i="1" s="1"/>
  <c r="DY138" i="1" s="1"/>
  <c r="EF138" i="1" s="1"/>
  <c r="CV138" i="1"/>
  <c r="EP137" i="1"/>
  <c r="EO137" i="1"/>
  <c r="EN137" i="1"/>
  <c r="EM137" i="1"/>
  <c r="EL137" i="1"/>
  <c r="EK137" i="1"/>
  <c r="EE137" i="1"/>
  <c r="DX137" i="1"/>
  <c r="DQ137" i="1"/>
  <c r="DJ137" i="1"/>
  <c r="DC137" i="1"/>
  <c r="CW137" i="1"/>
  <c r="DD137" i="1" s="1"/>
  <c r="DK137" i="1" s="1"/>
  <c r="DR137" i="1" s="1"/>
  <c r="DY137" i="1" s="1"/>
  <c r="EF137" i="1" s="1"/>
  <c r="CV137" i="1"/>
  <c r="EP136" i="1"/>
  <c r="EO136" i="1"/>
  <c r="EN136" i="1"/>
  <c r="EM136" i="1"/>
  <c r="EL136" i="1"/>
  <c r="EK136" i="1"/>
  <c r="EE136" i="1"/>
  <c r="DX136" i="1"/>
  <c r="DQ136" i="1"/>
  <c r="DJ136" i="1"/>
  <c r="DC136" i="1"/>
  <c r="CV136" i="1"/>
  <c r="CW136" i="1"/>
  <c r="DD136" i="1" s="1"/>
  <c r="DK136" i="1" s="1"/>
  <c r="DR136" i="1" s="1"/>
  <c r="DY136" i="1" s="1"/>
  <c r="EF136" i="1" s="1"/>
  <c r="EP135" i="1"/>
  <c r="EO135" i="1"/>
  <c r="EN135" i="1"/>
  <c r="EM135" i="1"/>
  <c r="EL135" i="1"/>
  <c r="EK135" i="1"/>
  <c r="EE135" i="1"/>
  <c r="DX135" i="1"/>
  <c r="DQ135" i="1"/>
  <c r="DJ135" i="1"/>
  <c r="DC135" i="1"/>
  <c r="CW135" i="1"/>
  <c r="DD135" i="1" s="1"/>
  <c r="DK135" i="1" s="1"/>
  <c r="DR135" i="1" s="1"/>
  <c r="DY135" i="1" s="1"/>
  <c r="EF135" i="1" s="1"/>
  <c r="CV135" i="1"/>
  <c r="EP134" i="1"/>
  <c r="EO134" i="1"/>
  <c r="EN134" i="1"/>
  <c r="EM134" i="1"/>
  <c r="EL134" i="1"/>
  <c r="EK134" i="1"/>
  <c r="EE134" i="1"/>
  <c r="DX134" i="1"/>
  <c r="DQ134" i="1"/>
  <c r="DJ134" i="1"/>
  <c r="DC134" i="1"/>
  <c r="CV134" i="1"/>
  <c r="CW134" i="1"/>
  <c r="DD134" i="1" s="1"/>
  <c r="DK134" i="1" s="1"/>
  <c r="DR134" i="1" s="1"/>
  <c r="DY134" i="1" s="1"/>
  <c r="EF134" i="1" s="1"/>
  <c r="EP133" i="1"/>
  <c r="EO133" i="1"/>
  <c r="EN133" i="1"/>
  <c r="EM133" i="1"/>
  <c r="EL133" i="1"/>
  <c r="EK133" i="1"/>
  <c r="EE133" i="1"/>
  <c r="DX133" i="1"/>
  <c r="DQ133" i="1"/>
  <c r="DJ133" i="1"/>
  <c r="DC133" i="1"/>
  <c r="CV133" i="1"/>
  <c r="CW133" i="1"/>
  <c r="DD133" i="1" s="1"/>
  <c r="DK133" i="1" s="1"/>
  <c r="DR133" i="1" s="1"/>
  <c r="DY133" i="1" s="1"/>
  <c r="EF133" i="1" s="1"/>
  <c r="EP132" i="1"/>
  <c r="EO132" i="1"/>
  <c r="EN132" i="1"/>
  <c r="EM132" i="1"/>
  <c r="EL132" i="1"/>
  <c r="EK132" i="1"/>
  <c r="EE132" i="1"/>
  <c r="DX132" i="1"/>
  <c r="DQ132" i="1"/>
  <c r="DJ132" i="1"/>
  <c r="DC132" i="1"/>
  <c r="CW132" i="1"/>
  <c r="DD132" i="1" s="1"/>
  <c r="DK132" i="1" s="1"/>
  <c r="DR132" i="1" s="1"/>
  <c r="DY132" i="1" s="1"/>
  <c r="EF132" i="1" s="1"/>
  <c r="CV132" i="1"/>
  <c r="EP131" i="1"/>
  <c r="EO131" i="1"/>
  <c r="EN131" i="1"/>
  <c r="EM131" i="1"/>
  <c r="EL131" i="1"/>
  <c r="EK131" i="1"/>
  <c r="EE131" i="1"/>
  <c r="DX131" i="1"/>
  <c r="DQ131" i="1"/>
  <c r="DJ131" i="1"/>
  <c r="DC131" i="1"/>
  <c r="CV131" i="1"/>
  <c r="CW131" i="1"/>
  <c r="DD131" i="1" s="1"/>
  <c r="DK131" i="1" s="1"/>
  <c r="DR131" i="1" s="1"/>
  <c r="DY131" i="1" s="1"/>
  <c r="EF131" i="1" s="1"/>
  <c r="EP130" i="1"/>
  <c r="EO130" i="1"/>
  <c r="EN130" i="1"/>
  <c r="EM130" i="1"/>
  <c r="EL130" i="1"/>
  <c r="EK130" i="1"/>
  <c r="EE130" i="1"/>
  <c r="DX130" i="1"/>
  <c r="DQ130" i="1"/>
  <c r="DJ130" i="1"/>
  <c r="DC130" i="1"/>
  <c r="CW130" i="1"/>
  <c r="DD130" i="1" s="1"/>
  <c r="DK130" i="1" s="1"/>
  <c r="DR130" i="1" s="1"/>
  <c r="DY130" i="1" s="1"/>
  <c r="EF130" i="1" s="1"/>
  <c r="CV130" i="1"/>
  <c r="EP129" i="1"/>
  <c r="EO129" i="1"/>
  <c r="EN129" i="1"/>
  <c r="EM129" i="1"/>
  <c r="EL129" i="1"/>
  <c r="EK129" i="1"/>
  <c r="EE129" i="1"/>
  <c r="DX129" i="1"/>
  <c r="DQ129" i="1"/>
  <c r="DJ129" i="1"/>
  <c r="DC129" i="1"/>
  <c r="CV129" i="1"/>
  <c r="CW129" i="1"/>
  <c r="DD129" i="1" s="1"/>
  <c r="DK129" i="1" s="1"/>
  <c r="DR129" i="1" s="1"/>
  <c r="DY129" i="1" s="1"/>
  <c r="EF129" i="1" s="1"/>
  <c r="EP128" i="1"/>
  <c r="EO128" i="1"/>
  <c r="EN128" i="1"/>
  <c r="EM128" i="1"/>
  <c r="EL128" i="1"/>
  <c r="EK128" i="1"/>
  <c r="EE128" i="1"/>
  <c r="DX128" i="1"/>
  <c r="DQ128" i="1"/>
  <c r="DJ128" i="1"/>
  <c r="DC128" i="1"/>
  <c r="CV128" i="1"/>
  <c r="CW128" i="1"/>
  <c r="DD128" i="1" s="1"/>
  <c r="DK128" i="1" s="1"/>
  <c r="DR128" i="1" s="1"/>
  <c r="DY128" i="1" s="1"/>
  <c r="EF128" i="1" s="1"/>
  <c r="EP127" i="1"/>
  <c r="EO127" i="1"/>
  <c r="EN127" i="1"/>
  <c r="EM127" i="1"/>
  <c r="EL127" i="1"/>
  <c r="EK127" i="1"/>
  <c r="EE127" i="1"/>
  <c r="DX127" i="1"/>
  <c r="DQ127" i="1"/>
  <c r="DJ127" i="1"/>
  <c r="DC127" i="1"/>
  <c r="CV127" i="1"/>
  <c r="CW127" i="1"/>
  <c r="DD127" i="1" s="1"/>
  <c r="DK127" i="1" s="1"/>
  <c r="DR127" i="1" s="1"/>
  <c r="DY127" i="1" s="1"/>
  <c r="EF127" i="1" s="1"/>
  <c r="EP126" i="1"/>
  <c r="EO126" i="1"/>
  <c r="EN126" i="1"/>
  <c r="EM126" i="1"/>
  <c r="EL126" i="1"/>
  <c r="EK126" i="1"/>
  <c r="EE126" i="1"/>
  <c r="DX126" i="1"/>
  <c r="DQ126" i="1"/>
  <c r="DJ126" i="1"/>
  <c r="DC126" i="1"/>
  <c r="CV126" i="1"/>
  <c r="CW126" i="1"/>
  <c r="DD126" i="1" s="1"/>
  <c r="DK126" i="1" s="1"/>
  <c r="DR126" i="1" s="1"/>
  <c r="DY126" i="1" s="1"/>
  <c r="EF126" i="1" s="1"/>
  <c r="EP125" i="1"/>
  <c r="EO125" i="1"/>
  <c r="EN125" i="1"/>
  <c r="EM125" i="1"/>
  <c r="EL125" i="1"/>
  <c r="EK125" i="1"/>
  <c r="EE125" i="1"/>
  <c r="DX125" i="1"/>
  <c r="DQ125" i="1"/>
  <c r="DJ125" i="1"/>
  <c r="DC125" i="1"/>
  <c r="CV125" i="1"/>
  <c r="CW125" i="1"/>
  <c r="DD125" i="1" s="1"/>
  <c r="DK125" i="1" s="1"/>
  <c r="DR125" i="1" s="1"/>
  <c r="DY125" i="1" s="1"/>
  <c r="EF125" i="1" s="1"/>
  <c r="EP124" i="1"/>
  <c r="EO124" i="1"/>
  <c r="EN124" i="1"/>
  <c r="EM124" i="1"/>
  <c r="EL124" i="1"/>
  <c r="EK124" i="1"/>
  <c r="EE124" i="1"/>
  <c r="DX124" i="1"/>
  <c r="DQ124" i="1"/>
  <c r="DJ124" i="1"/>
  <c r="DC124" i="1"/>
  <c r="CV124" i="1"/>
  <c r="CW124" i="1"/>
  <c r="DD124" i="1" s="1"/>
  <c r="DK124" i="1" s="1"/>
  <c r="DR124" i="1" s="1"/>
  <c r="DY124" i="1" s="1"/>
  <c r="EF124" i="1" s="1"/>
  <c r="EP123" i="1"/>
  <c r="EO123" i="1"/>
  <c r="EN123" i="1"/>
  <c r="EM123" i="1"/>
  <c r="EL123" i="1"/>
  <c r="EK123" i="1"/>
  <c r="EE123" i="1"/>
  <c r="DX123" i="1"/>
  <c r="DQ123" i="1"/>
  <c r="DJ123" i="1"/>
  <c r="DC123" i="1"/>
  <c r="CV123" i="1"/>
  <c r="CW123" i="1"/>
  <c r="DD123" i="1" s="1"/>
  <c r="DK123" i="1" s="1"/>
  <c r="DR123" i="1" s="1"/>
  <c r="DY123" i="1" s="1"/>
  <c r="EF123" i="1" s="1"/>
  <c r="EP122" i="1"/>
  <c r="EO122" i="1"/>
  <c r="EN122" i="1"/>
  <c r="EM122" i="1"/>
  <c r="EL122" i="1"/>
  <c r="EK122" i="1"/>
  <c r="EE122" i="1"/>
  <c r="DX122" i="1"/>
  <c r="DQ122" i="1"/>
  <c r="DJ122" i="1"/>
  <c r="DC122" i="1"/>
  <c r="CV122" i="1"/>
  <c r="CW122" i="1"/>
  <c r="DD122" i="1" s="1"/>
  <c r="DK122" i="1" s="1"/>
  <c r="DR122" i="1" s="1"/>
  <c r="DY122" i="1" s="1"/>
  <c r="EF122" i="1" s="1"/>
  <c r="EP121" i="1"/>
  <c r="EO121" i="1"/>
  <c r="EN121" i="1"/>
  <c r="EM121" i="1"/>
  <c r="EL121" i="1"/>
  <c r="EK121" i="1"/>
  <c r="EE121" i="1"/>
  <c r="DX121" i="1"/>
  <c r="DQ121" i="1"/>
  <c r="DJ121" i="1"/>
  <c r="DC121" i="1"/>
  <c r="CV121" i="1"/>
  <c r="CW121" i="1"/>
  <c r="DD121" i="1" s="1"/>
  <c r="DK121" i="1" s="1"/>
  <c r="DR121" i="1" s="1"/>
  <c r="DY121" i="1" s="1"/>
  <c r="EF121" i="1" s="1"/>
  <c r="EP120" i="1"/>
  <c r="EO120" i="1"/>
  <c r="EN120" i="1"/>
  <c r="EM120" i="1"/>
  <c r="EL120" i="1"/>
  <c r="EK120" i="1"/>
  <c r="EE120" i="1"/>
  <c r="DX120" i="1"/>
  <c r="DQ120" i="1"/>
  <c r="DJ120" i="1"/>
  <c r="DC120" i="1"/>
  <c r="CV120" i="1"/>
  <c r="CW120" i="1"/>
  <c r="DD120" i="1" s="1"/>
  <c r="DK120" i="1" s="1"/>
  <c r="DR120" i="1" s="1"/>
  <c r="DY120" i="1" s="1"/>
  <c r="EF120" i="1" s="1"/>
  <c r="EP119" i="1"/>
  <c r="EO119" i="1"/>
  <c r="EN119" i="1"/>
  <c r="EM119" i="1"/>
  <c r="EL119" i="1"/>
  <c r="EK119" i="1"/>
  <c r="EE119" i="1"/>
  <c r="DX119" i="1"/>
  <c r="DQ119" i="1"/>
  <c r="DJ119" i="1"/>
  <c r="DC119" i="1"/>
  <c r="CV119" i="1"/>
  <c r="CW119" i="1"/>
  <c r="DD119" i="1" s="1"/>
  <c r="DK119" i="1" s="1"/>
  <c r="DR119" i="1" s="1"/>
  <c r="DY119" i="1" s="1"/>
  <c r="EF119" i="1" s="1"/>
  <c r="EP118" i="1"/>
  <c r="EO118" i="1"/>
  <c r="EN118" i="1"/>
  <c r="EM118" i="1"/>
  <c r="EL118" i="1"/>
  <c r="EK118" i="1"/>
  <c r="EE118" i="1"/>
  <c r="DX118" i="1"/>
  <c r="DQ118" i="1"/>
  <c r="DJ118" i="1"/>
  <c r="DC118" i="1"/>
  <c r="CW118" i="1"/>
  <c r="DD118" i="1" s="1"/>
  <c r="DK118" i="1" s="1"/>
  <c r="DR118" i="1" s="1"/>
  <c r="DY118" i="1" s="1"/>
  <c r="EF118" i="1" s="1"/>
  <c r="CV118" i="1"/>
  <c r="EP117" i="1"/>
  <c r="EO117" i="1"/>
  <c r="EN117" i="1"/>
  <c r="EM117" i="1"/>
  <c r="EL117" i="1"/>
  <c r="EK117" i="1"/>
  <c r="EE117" i="1"/>
  <c r="DX117" i="1"/>
  <c r="DQ117" i="1"/>
  <c r="DJ117" i="1"/>
  <c r="DC117" i="1"/>
  <c r="CV117" i="1"/>
  <c r="CW117" i="1"/>
  <c r="DD117" i="1" s="1"/>
  <c r="DK117" i="1" s="1"/>
  <c r="DR117" i="1" s="1"/>
  <c r="DY117" i="1" s="1"/>
  <c r="EF117" i="1" s="1"/>
  <c r="EP116" i="1"/>
  <c r="EO116" i="1"/>
  <c r="EN116" i="1"/>
  <c r="EM116" i="1"/>
  <c r="EL116" i="1"/>
  <c r="EK116" i="1"/>
  <c r="EE116" i="1"/>
  <c r="DX116" i="1"/>
  <c r="DQ116" i="1"/>
  <c r="DJ116" i="1"/>
  <c r="DC116" i="1"/>
  <c r="CV116" i="1"/>
  <c r="CW116" i="1"/>
  <c r="DD116" i="1" s="1"/>
  <c r="DK116" i="1" s="1"/>
  <c r="DR116" i="1" s="1"/>
  <c r="DY116" i="1" s="1"/>
  <c r="EF116" i="1" s="1"/>
  <c r="EP115" i="1"/>
  <c r="EO115" i="1"/>
  <c r="EN115" i="1"/>
  <c r="EM115" i="1"/>
  <c r="EL115" i="1"/>
  <c r="EK115" i="1"/>
  <c r="EE115" i="1"/>
  <c r="DX115" i="1"/>
  <c r="DQ115" i="1"/>
  <c r="DJ115" i="1"/>
  <c r="DC115" i="1"/>
  <c r="CV115" i="1"/>
  <c r="CW115" i="1"/>
  <c r="DD115" i="1" s="1"/>
  <c r="DK115" i="1" s="1"/>
  <c r="DR115" i="1" s="1"/>
  <c r="DY115" i="1" s="1"/>
  <c r="EF115" i="1" s="1"/>
  <c r="EP114" i="1"/>
  <c r="EO114" i="1"/>
  <c r="EN114" i="1"/>
  <c r="EM114" i="1"/>
  <c r="EL114" i="1"/>
  <c r="EK114" i="1"/>
  <c r="EE114" i="1"/>
  <c r="DX114" i="1"/>
  <c r="DQ114" i="1"/>
  <c r="DJ114" i="1"/>
  <c r="DC114" i="1"/>
  <c r="CW114" i="1"/>
  <c r="DD114" i="1" s="1"/>
  <c r="DK114" i="1" s="1"/>
  <c r="DR114" i="1" s="1"/>
  <c r="DY114" i="1" s="1"/>
  <c r="EF114" i="1" s="1"/>
  <c r="CV114" i="1"/>
  <c r="EP113" i="1"/>
  <c r="EO113" i="1"/>
  <c r="EN113" i="1"/>
  <c r="EM113" i="1"/>
  <c r="EL113" i="1"/>
  <c r="EK113" i="1"/>
  <c r="EE113" i="1"/>
  <c r="DX113" i="1"/>
  <c r="DQ113" i="1"/>
  <c r="DJ113" i="1"/>
  <c r="DC113" i="1"/>
  <c r="CV113" i="1"/>
  <c r="CW113" i="1"/>
  <c r="DD113" i="1" s="1"/>
  <c r="DK113" i="1" s="1"/>
  <c r="DR113" i="1" s="1"/>
  <c r="DY113" i="1" s="1"/>
  <c r="EF113" i="1" s="1"/>
  <c r="EP112" i="1"/>
  <c r="EO112" i="1"/>
  <c r="EN112" i="1"/>
  <c r="EM112" i="1"/>
  <c r="EL112" i="1"/>
  <c r="EK112" i="1"/>
  <c r="EE112" i="1"/>
  <c r="DX112" i="1"/>
  <c r="DQ112" i="1"/>
  <c r="DJ112" i="1"/>
  <c r="DC112" i="1"/>
  <c r="CV112" i="1"/>
  <c r="CW112" i="1"/>
  <c r="DD112" i="1" s="1"/>
  <c r="DK112" i="1" s="1"/>
  <c r="DR112" i="1" s="1"/>
  <c r="DY112" i="1" s="1"/>
  <c r="EF112" i="1" s="1"/>
  <c r="EP111" i="1"/>
  <c r="EO111" i="1"/>
  <c r="EN111" i="1"/>
  <c r="EM111" i="1"/>
  <c r="EL111" i="1"/>
  <c r="EK111" i="1"/>
  <c r="EE111" i="1"/>
  <c r="DX111" i="1"/>
  <c r="DQ111" i="1"/>
  <c r="DJ111" i="1"/>
  <c r="DC111" i="1"/>
  <c r="CV111" i="1"/>
  <c r="CW111" i="1"/>
  <c r="DD111" i="1" s="1"/>
  <c r="DK111" i="1" s="1"/>
  <c r="DR111" i="1" s="1"/>
  <c r="DY111" i="1" s="1"/>
  <c r="EF111" i="1" s="1"/>
  <c r="EP110" i="1"/>
  <c r="EO110" i="1"/>
  <c r="EN110" i="1"/>
  <c r="EM110" i="1"/>
  <c r="EL110" i="1"/>
  <c r="EK110" i="1"/>
  <c r="EE110" i="1"/>
  <c r="DX110" i="1"/>
  <c r="DQ110" i="1"/>
  <c r="DJ110" i="1"/>
  <c r="DC110" i="1"/>
  <c r="CW110" i="1"/>
  <c r="DD110" i="1" s="1"/>
  <c r="DK110" i="1" s="1"/>
  <c r="DR110" i="1" s="1"/>
  <c r="DY110" i="1" s="1"/>
  <c r="EF110" i="1" s="1"/>
  <c r="CV110" i="1"/>
  <c r="EP109" i="1"/>
  <c r="EO109" i="1"/>
  <c r="EN109" i="1"/>
  <c r="EM109" i="1"/>
  <c r="EL109" i="1"/>
  <c r="EK109" i="1"/>
  <c r="EE109" i="1"/>
  <c r="DX109" i="1"/>
  <c r="DQ109" i="1"/>
  <c r="DJ109" i="1"/>
  <c r="DC109" i="1"/>
  <c r="CV109" i="1"/>
  <c r="CW109" i="1"/>
  <c r="DD109" i="1" s="1"/>
  <c r="DK109" i="1" s="1"/>
  <c r="DR109" i="1" s="1"/>
  <c r="DY109" i="1" s="1"/>
  <c r="EF109" i="1" s="1"/>
  <c r="EP108" i="1"/>
  <c r="EO108" i="1"/>
  <c r="EN108" i="1"/>
  <c r="EM108" i="1"/>
  <c r="EL108" i="1"/>
  <c r="EK108" i="1"/>
  <c r="EE108" i="1"/>
  <c r="DX108" i="1"/>
  <c r="DQ108" i="1"/>
  <c r="DJ108" i="1"/>
  <c r="DC108" i="1"/>
  <c r="CV108" i="1"/>
  <c r="CW108" i="1"/>
  <c r="DD108" i="1" s="1"/>
  <c r="DK108" i="1" s="1"/>
  <c r="DR108" i="1" s="1"/>
  <c r="DY108" i="1" s="1"/>
  <c r="EF108" i="1" s="1"/>
  <c r="EP107" i="1"/>
  <c r="EO107" i="1"/>
  <c r="EN107" i="1"/>
  <c r="EM107" i="1"/>
  <c r="EL107" i="1"/>
  <c r="EK107" i="1"/>
  <c r="EE107" i="1"/>
  <c r="DX107" i="1"/>
  <c r="DQ107" i="1"/>
  <c r="DJ107" i="1"/>
  <c r="DC107" i="1"/>
  <c r="CV107" i="1"/>
  <c r="CW107" i="1"/>
  <c r="DD107" i="1" s="1"/>
  <c r="DK107" i="1" s="1"/>
  <c r="DR107" i="1" s="1"/>
  <c r="DY107" i="1" s="1"/>
  <c r="EF107" i="1" s="1"/>
  <c r="EP106" i="1"/>
  <c r="EO106" i="1"/>
  <c r="EN106" i="1"/>
  <c r="EM106" i="1"/>
  <c r="EL106" i="1"/>
  <c r="EK106" i="1"/>
  <c r="EE106" i="1"/>
  <c r="DX106" i="1"/>
  <c r="DQ106" i="1"/>
  <c r="DJ106" i="1"/>
  <c r="DC106" i="1"/>
  <c r="CV106" i="1"/>
  <c r="CW106" i="1"/>
  <c r="DD106" i="1" s="1"/>
  <c r="DK106" i="1" s="1"/>
  <c r="DR106" i="1" s="1"/>
  <c r="DY106" i="1" s="1"/>
  <c r="EF106" i="1" s="1"/>
  <c r="EP105" i="1"/>
  <c r="EO105" i="1"/>
  <c r="EN105" i="1"/>
  <c r="EM105" i="1"/>
  <c r="EL105" i="1"/>
  <c r="EK105" i="1"/>
  <c r="EE105" i="1"/>
  <c r="DX105" i="1"/>
  <c r="DQ105" i="1"/>
  <c r="DJ105" i="1"/>
  <c r="DC105" i="1"/>
  <c r="CV105" i="1"/>
  <c r="CW105" i="1"/>
  <c r="DD105" i="1" s="1"/>
  <c r="DK105" i="1" s="1"/>
  <c r="DR105" i="1" s="1"/>
  <c r="DY105" i="1" s="1"/>
  <c r="EF105" i="1" s="1"/>
  <c r="EP104" i="1"/>
  <c r="EO104" i="1"/>
  <c r="EN104" i="1"/>
  <c r="EM104" i="1"/>
  <c r="EL104" i="1"/>
  <c r="EK104" i="1"/>
  <c r="EE104" i="1"/>
  <c r="DX104" i="1"/>
  <c r="DQ104" i="1"/>
  <c r="DJ104" i="1"/>
  <c r="DC104" i="1"/>
  <c r="CV104" i="1"/>
  <c r="CW104" i="1"/>
  <c r="DD104" i="1" s="1"/>
  <c r="DK104" i="1" s="1"/>
  <c r="DR104" i="1" s="1"/>
  <c r="DY104" i="1" s="1"/>
  <c r="EF104" i="1" s="1"/>
  <c r="EP103" i="1"/>
  <c r="EO103" i="1"/>
  <c r="EN103" i="1"/>
  <c r="EM103" i="1"/>
  <c r="EL103" i="1"/>
  <c r="EK103" i="1"/>
  <c r="EE103" i="1"/>
  <c r="DX103" i="1"/>
  <c r="DQ103" i="1"/>
  <c r="DJ103" i="1"/>
  <c r="DC103" i="1"/>
  <c r="CV103" i="1"/>
  <c r="CW103" i="1"/>
  <c r="DD103" i="1" s="1"/>
  <c r="DK103" i="1" s="1"/>
  <c r="DR103" i="1" s="1"/>
  <c r="DY103" i="1" s="1"/>
  <c r="EF103" i="1" s="1"/>
  <c r="EP102" i="1"/>
  <c r="EO102" i="1"/>
  <c r="EN102" i="1"/>
  <c r="EM102" i="1"/>
  <c r="EL102" i="1"/>
  <c r="EK102" i="1"/>
  <c r="EE102" i="1"/>
  <c r="DX102" i="1"/>
  <c r="DQ102" i="1"/>
  <c r="DJ102" i="1"/>
  <c r="DC102" i="1"/>
  <c r="CW102" i="1"/>
  <c r="DD102" i="1" s="1"/>
  <c r="DK102" i="1" s="1"/>
  <c r="DR102" i="1" s="1"/>
  <c r="DY102" i="1" s="1"/>
  <c r="EF102" i="1" s="1"/>
  <c r="CV102" i="1"/>
  <c r="EP101" i="1"/>
  <c r="EO101" i="1"/>
  <c r="EN101" i="1"/>
  <c r="EM101" i="1"/>
  <c r="EL101" i="1"/>
  <c r="EK101" i="1"/>
  <c r="EE101" i="1"/>
  <c r="DX101" i="1"/>
  <c r="DQ101" i="1"/>
  <c r="DJ101" i="1"/>
  <c r="DC101" i="1"/>
  <c r="CV101" i="1"/>
  <c r="CW101" i="1"/>
  <c r="DD101" i="1" s="1"/>
  <c r="DK101" i="1" s="1"/>
  <c r="DR101" i="1" s="1"/>
  <c r="DY101" i="1" s="1"/>
  <c r="EF101" i="1" s="1"/>
  <c r="EP100" i="1"/>
  <c r="EO100" i="1"/>
  <c r="EN100" i="1"/>
  <c r="EM100" i="1"/>
  <c r="EL100" i="1"/>
  <c r="EK100" i="1"/>
  <c r="EE100" i="1"/>
  <c r="DX100" i="1"/>
  <c r="DQ100" i="1"/>
  <c r="DJ100" i="1"/>
  <c r="DC100" i="1"/>
  <c r="CV100" i="1"/>
  <c r="CW100" i="1"/>
  <c r="DD100" i="1" s="1"/>
  <c r="DK100" i="1" s="1"/>
  <c r="DR100" i="1" s="1"/>
  <c r="DY100" i="1" s="1"/>
  <c r="EF100" i="1" s="1"/>
  <c r="EP99" i="1"/>
  <c r="EO99" i="1"/>
  <c r="EN99" i="1"/>
  <c r="EM99" i="1"/>
  <c r="EL99" i="1"/>
  <c r="EK99" i="1"/>
  <c r="EE99" i="1"/>
  <c r="DX99" i="1"/>
  <c r="DQ99" i="1"/>
  <c r="DJ99" i="1"/>
  <c r="DC99" i="1"/>
  <c r="CW99" i="1"/>
  <c r="DD99" i="1" s="1"/>
  <c r="DK99" i="1" s="1"/>
  <c r="DR99" i="1" s="1"/>
  <c r="DY99" i="1" s="1"/>
  <c r="EF99" i="1" s="1"/>
  <c r="CV99" i="1"/>
  <c r="EP98" i="1"/>
  <c r="EO98" i="1"/>
  <c r="EN98" i="1"/>
  <c r="EM98" i="1"/>
  <c r="EL98" i="1"/>
  <c r="EK98" i="1"/>
  <c r="EE98" i="1"/>
  <c r="DX98" i="1"/>
  <c r="DQ98" i="1"/>
  <c r="DJ98" i="1"/>
  <c r="DC98" i="1"/>
  <c r="CW98" i="1"/>
  <c r="DD98" i="1" s="1"/>
  <c r="DK98" i="1" s="1"/>
  <c r="DR98" i="1" s="1"/>
  <c r="DY98" i="1" s="1"/>
  <c r="EF98" i="1" s="1"/>
  <c r="CV98" i="1"/>
  <c r="EP97" i="1"/>
  <c r="EO97" i="1"/>
  <c r="EN97" i="1"/>
  <c r="EM97" i="1"/>
  <c r="EL97" i="1"/>
  <c r="EK97" i="1"/>
  <c r="EE97" i="1"/>
  <c r="DX97" i="1"/>
  <c r="DQ97" i="1"/>
  <c r="DJ97" i="1"/>
  <c r="DC97" i="1"/>
  <c r="CW97" i="1"/>
  <c r="DD97" i="1" s="1"/>
  <c r="DK97" i="1" s="1"/>
  <c r="DR97" i="1" s="1"/>
  <c r="DY97" i="1" s="1"/>
  <c r="EF97" i="1" s="1"/>
  <c r="CV97" i="1"/>
  <c r="EP96" i="1"/>
  <c r="EO96" i="1"/>
  <c r="EN96" i="1"/>
  <c r="EM96" i="1"/>
  <c r="EL96" i="1"/>
  <c r="EK96" i="1"/>
  <c r="EE96" i="1"/>
  <c r="DX96" i="1"/>
  <c r="DQ96" i="1"/>
  <c r="DJ96" i="1"/>
  <c r="DC96" i="1"/>
  <c r="CV96" i="1"/>
  <c r="CW96" i="1"/>
  <c r="DD96" i="1" s="1"/>
  <c r="DK96" i="1" s="1"/>
  <c r="DR96" i="1" s="1"/>
  <c r="DY96" i="1" s="1"/>
  <c r="EF96" i="1" s="1"/>
  <c r="EP95" i="1"/>
  <c r="EO95" i="1"/>
  <c r="EN95" i="1"/>
  <c r="EM95" i="1"/>
  <c r="EL95" i="1"/>
  <c r="EK95" i="1"/>
  <c r="EE95" i="1"/>
  <c r="DX95" i="1"/>
  <c r="DQ95" i="1"/>
  <c r="DJ95" i="1"/>
  <c r="DC95" i="1"/>
  <c r="CV95" i="1"/>
  <c r="CW95" i="1"/>
  <c r="DD95" i="1" s="1"/>
  <c r="DK95" i="1" s="1"/>
  <c r="DR95" i="1" s="1"/>
  <c r="DY95" i="1" s="1"/>
  <c r="EF95" i="1" s="1"/>
  <c r="EP94" i="1"/>
  <c r="EO94" i="1"/>
  <c r="EN94" i="1"/>
  <c r="EM94" i="1"/>
  <c r="EL94" i="1"/>
  <c r="EK94" i="1"/>
  <c r="EE94" i="1"/>
  <c r="DX94" i="1"/>
  <c r="DQ94" i="1"/>
  <c r="DJ94" i="1"/>
  <c r="DC94" i="1"/>
  <c r="CV94" i="1"/>
  <c r="CW94" i="1"/>
  <c r="DD94" i="1" s="1"/>
  <c r="DK94" i="1" s="1"/>
  <c r="DR94" i="1" s="1"/>
  <c r="DY94" i="1" s="1"/>
  <c r="EF94" i="1" s="1"/>
  <c r="EP93" i="1"/>
  <c r="EO93" i="1"/>
  <c r="EN93" i="1"/>
  <c r="EM93" i="1"/>
  <c r="EL93" i="1"/>
  <c r="EK93" i="1"/>
  <c r="EP92" i="1"/>
  <c r="EO92" i="1"/>
  <c r="EN92" i="1"/>
  <c r="EM92" i="1"/>
  <c r="EL92" i="1"/>
  <c r="EK92" i="1"/>
  <c r="EE92" i="1"/>
  <c r="DX92" i="1"/>
  <c r="DQ92" i="1"/>
  <c r="DJ92" i="1"/>
  <c r="DC92" i="1"/>
  <c r="CW92" i="1"/>
  <c r="DD92" i="1" s="1"/>
  <c r="DK92" i="1" s="1"/>
  <c r="DR92" i="1" s="1"/>
  <c r="DY92" i="1" s="1"/>
  <c r="EF92" i="1" s="1"/>
  <c r="CV92" i="1"/>
  <c r="EP91" i="1"/>
  <c r="EO91" i="1"/>
  <c r="EN91" i="1"/>
  <c r="EM91" i="1"/>
  <c r="EL91" i="1"/>
  <c r="EK91" i="1"/>
  <c r="EE91" i="1"/>
  <c r="DX91" i="1"/>
  <c r="DQ91" i="1"/>
  <c r="DJ91" i="1"/>
  <c r="DC91" i="1"/>
  <c r="CV91" i="1"/>
  <c r="CW91" i="1"/>
  <c r="DD91" i="1" s="1"/>
  <c r="DK91" i="1" s="1"/>
  <c r="DR91" i="1" s="1"/>
  <c r="DY91" i="1" s="1"/>
  <c r="EF91" i="1" s="1"/>
  <c r="EP90" i="1"/>
  <c r="EO90" i="1"/>
  <c r="EN90" i="1"/>
  <c r="EM90" i="1"/>
  <c r="EL90" i="1"/>
  <c r="EK90" i="1"/>
  <c r="EE90" i="1"/>
  <c r="DX90" i="1"/>
  <c r="DQ90" i="1"/>
  <c r="DJ90" i="1"/>
  <c r="DC90" i="1"/>
  <c r="CV90" i="1"/>
  <c r="CW90" i="1"/>
  <c r="DD90" i="1" s="1"/>
  <c r="DK90" i="1" s="1"/>
  <c r="DR90" i="1" s="1"/>
  <c r="DY90" i="1" s="1"/>
  <c r="EF90" i="1" s="1"/>
  <c r="EP89" i="1"/>
  <c r="EO89" i="1"/>
  <c r="EN89" i="1"/>
  <c r="EM89" i="1"/>
  <c r="EL89" i="1"/>
  <c r="EK89" i="1"/>
  <c r="EE89" i="1"/>
  <c r="DX89" i="1"/>
  <c r="DQ89" i="1"/>
  <c r="DJ89" i="1"/>
  <c r="DC89" i="1"/>
  <c r="CV89" i="1"/>
  <c r="CW89" i="1"/>
  <c r="DD89" i="1" s="1"/>
  <c r="DK89" i="1" s="1"/>
  <c r="DR89" i="1" s="1"/>
  <c r="DY89" i="1" s="1"/>
  <c r="EF89" i="1" s="1"/>
  <c r="EP88" i="1"/>
  <c r="EO88" i="1"/>
  <c r="EN88" i="1"/>
  <c r="EM88" i="1"/>
  <c r="EL88" i="1"/>
  <c r="EK88" i="1"/>
  <c r="EE88" i="1"/>
  <c r="DX88" i="1"/>
  <c r="DQ88" i="1"/>
  <c r="DJ88" i="1"/>
  <c r="DC88" i="1"/>
  <c r="CV88" i="1"/>
  <c r="CW88" i="1"/>
  <c r="DD88" i="1" s="1"/>
  <c r="DK88" i="1" s="1"/>
  <c r="DR88" i="1" s="1"/>
  <c r="DY88" i="1" s="1"/>
  <c r="EF88" i="1" s="1"/>
  <c r="EP87" i="1"/>
  <c r="EO87" i="1"/>
  <c r="EN87" i="1"/>
  <c r="EM87" i="1"/>
  <c r="EL87" i="1"/>
  <c r="EK87" i="1"/>
  <c r="EE87" i="1"/>
  <c r="DX87" i="1"/>
  <c r="DQ87" i="1"/>
  <c r="DJ87" i="1"/>
  <c r="DC87" i="1"/>
  <c r="CV87" i="1"/>
  <c r="CW87" i="1"/>
  <c r="DD87" i="1" s="1"/>
  <c r="DK87" i="1" s="1"/>
  <c r="DR87" i="1" s="1"/>
  <c r="DY87" i="1" s="1"/>
  <c r="EF87" i="1" s="1"/>
  <c r="EP86" i="1"/>
  <c r="EO86" i="1"/>
  <c r="EN86" i="1"/>
  <c r="EM86" i="1"/>
  <c r="EL86" i="1"/>
  <c r="EK86" i="1"/>
  <c r="EE86" i="1"/>
  <c r="DX86" i="1"/>
  <c r="DQ86" i="1"/>
  <c r="DJ86" i="1"/>
  <c r="DC86" i="1"/>
  <c r="CV86" i="1"/>
  <c r="CW86" i="1"/>
  <c r="DD86" i="1" s="1"/>
  <c r="DK86" i="1" s="1"/>
  <c r="DR86" i="1" s="1"/>
  <c r="DY86" i="1" s="1"/>
  <c r="EF86" i="1" s="1"/>
  <c r="EP85" i="1"/>
  <c r="EO85" i="1"/>
  <c r="EN85" i="1"/>
  <c r="EM85" i="1"/>
  <c r="EL85" i="1"/>
  <c r="EK85" i="1"/>
  <c r="EE85" i="1"/>
  <c r="DX85" i="1"/>
  <c r="DQ85" i="1"/>
  <c r="DJ85" i="1"/>
  <c r="DC85" i="1"/>
  <c r="CV85" i="1"/>
  <c r="CW85" i="1"/>
  <c r="DD85" i="1" s="1"/>
  <c r="DK85" i="1" s="1"/>
  <c r="DR85" i="1" s="1"/>
  <c r="DY85" i="1" s="1"/>
  <c r="EF85" i="1" s="1"/>
  <c r="EP84" i="1"/>
  <c r="EO84" i="1"/>
  <c r="EN84" i="1"/>
  <c r="EM84" i="1"/>
  <c r="EL84" i="1"/>
  <c r="EK84" i="1"/>
  <c r="EE84" i="1"/>
  <c r="DX84" i="1"/>
  <c r="DQ84" i="1"/>
  <c r="DJ84" i="1"/>
  <c r="DC84" i="1"/>
  <c r="CV84" i="1"/>
  <c r="CW84" i="1"/>
  <c r="DD84" i="1" s="1"/>
  <c r="DK84" i="1" s="1"/>
  <c r="DR84" i="1" s="1"/>
  <c r="DY84" i="1" s="1"/>
  <c r="EF84" i="1" s="1"/>
  <c r="EP83" i="1"/>
  <c r="EO83" i="1"/>
  <c r="EN83" i="1"/>
  <c r="EM83" i="1"/>
  <c r="EL83" i="1"/>
  <c r="EK83" i="1"/>
  <c r="EE83" i="1"/>
  <c r="DX83" i="1"/>
  <c r="DQ83" i="1"/>
  <c r="DJ83" i="1"/>
  <c r="DC83" i="1"/>
  <c r="CV83" i="1"/>
  <c r="CW83" i="1"/>
  <c r="DD83" i="1" s="1"/>
  <c r="DK83" i="1" s="1"/>
  <c r="DR83" i="1" s="1"/>
  <c r="DY83" i="1" s="1"/>
  <c r="EF83" i="1" s="1"/>
  <c r="EP82" i="1"/>
  <c r="EO82" i="1"/>
  <c r="EN82" i="1"/>
  <c r="EM82" i="1"/>
  <c r="EL82" i="1"/>
  <c r="EK82" i="1"/>
  <c r="EE82" i="1"/>
  <c r="DX82" i="1"/>
  <c r="DQ82" i="1"/>
  <c r="DJ82" i="1"/>
  <c r="DC82" i="1"/>
  <c r="CV82" i="1"/>
  <c r="CW82" i="1"/>
  <c r="DD82" i="1" s="1"/>
  <c r="DK82" i="1" s="1"/>
  <c r="DR82" i="1" s="1"/>
  <c r="DY82" i="1" s="1"/>
  <c r="EF82" i="1" s="1"/>
  <c r="EP81" i="1"/>
  <c r="EO81" i="1"/>
  <c r="EN81" i="1"/>
  <c r="EM81" i="1"/>
  <c r="EL81" i="1"/>
  <c r="EK81" i="1"/>
  <c r="EE81" i="1"/>
  <c r="DX81" i="1"/>
  <c r="DQ81" i="1"/>
  <c r="DJ81" i="1"/>
  <c r="DC81" i="1"/>
  <c r="CV81" i="1"/>
  <c r="CW81" i="1"/>
  <c r="DD81" i="1" s="1"/>
  <c r="DK81" i="1" s="1"/>
  <c r="DR81" i="1" s="1"/>
  <c r="DY81" i="1" s="1"/>
  <c r="EF81" i="1" s="1"/>
  <c r="EP80" i="1"/>
  <c r="EO80" i="1"/>
  <c r="EN80" i="1"/>
  <c r="EM80" i="1"/>
  <c r="EL80" i="1"/>
  <c r="EK80" i="1"/>
  <c r="EE80" i="1"/>
  <c r="DX80" i="1"/>
  <c r="DQ80" i="1"/>
  <c r="DJ80" i="1"/>
  <c r="DC80" i="1"/>
  <c r="CV80" i="1"/>
  <c r="CW80" i="1"/>
  <c r="DD80" i="1" s="1"/>
  <c r="DK80" i="1" s="1"/>
  <c r="DR80" i="1" s="1"/>
  <c r="DY80" i="1" s="1"/>
  <c r="EF80" i="1" s="1"/>
  <c r="EP79" i="1"/>
  <c r="EO79" i="1"/>
  <c r="EN79" i="1"/>
  <c r="EM79" i="1"/>
  <c r="EL79" i="1"/>
  <c r="EK79" i="1"/>
  <c r="EE79" i="1"/>
  <c r="DX79" i="1"/>
  <c r="DQ79" i="1"/>
  <c r="DJ79" i="1"/>
  <c r="DC79" i="1"/>
  <c r="CW79" i="1"/>
  <c r="DD79" i="1" s="1"/>
  <c r="DK79" i="1" s="1"/>
  <c r="DR79" i="1" s="1"/>
  <c r="DY79" i="1" s="1"/>
  <c r="EF79" i="1" s="1"/>
  <c r="CV79" i="1"/>
  <c r="EP78" i="1"/>
  <c r="EO78" i="1"/>
  <c r="EN78" i="1"/>
  <c r="EM78" i="1"/>
  <c r="EL78" i="1"/>
  <c r="EK78" i="1"/>
  <c r="EE78" i="1"/>
  <c r="DX78" i="1"/>
  <c r="DQ78" i="1"/>
  <c r="DJ78" i="1"/>
  <c r="DC78" i="1"/>
  <c r="CV78" i="1"/>
  <c r="CW78" i="1"/>
  <c r="DD78" i="1" s="1"/>
  <c r="DK78" i="1" s="1"/>
  <c r="DR78" i="1" s="1"/>
  <c r="DY78" i="1" s="1"/>
  <c r="EF78" i="1" s="1"/>
  <c r="EP77" i="1"/>
  <c r="EO77" i="1"/>
  <c r="EN77" i="1"/>
  <c r="EM77" i="1"/>
  <c r="EL77" i="1"/>
  <c r="EK77" i="1"/>
  <c r="EE77" i="1"/>
  <c r="DX77" i="1"/>
  <c r="DQ77" i="1"/>
  <c r="DJ77" i="1"/>
  <c r="DC77" i="1"/>
  <c r="CV77" i="1"/>
  <c r="CW77" i="1"/>
  <c r="DD77" i="1" s="1"/>
  <c r="DK77" i="1" s="1"/>
  <c r="DR77" i="1" s="1"/>
  <c r="DY77" i="1" s="1"/>
  <c r="EF77" i="1" s="1"/>
  <c r="EP76" i="1"/>
  <c r="EO76" i="1"/>
  <c r="EN76" i="1"/>
  <c r="EM76" i="1"/>
  <c r="EL76" i="1"/>
  <c r="EK76" i="1"/>
  <c r="EE76" i="1"/>
  <c r="DX76" i="1"/>
  <c r="DQ76" i="1"/>
  <c r="DJ76" i="1"/>
  <c r="DC76" i="1"/>
  <c r="CV76" i="1"/>
  <c r="CW76" i="1"/>
  <c r="DD76" i="1" s="1"/>
  <c r="DK76" i="1" s="1"/>
  <c r="DR76" i="1" s="1"/>
  <c r="DY76" i="1" s="1"/>
  <c r="EF76" i="1" s="1"/>
  <c r="EP75" i="1"/>
  <c r="EO75" i="1"/>
  <c r="EN75" i="1"/>
  <c r="EM75" i="1"/>
  <c r="EL75" i="1"/>
  <c r="EK75" i="1"/>
  <c r="EE75" i="1"/>
  <c r="DX75" i="1"/>
  <c r="DQ75" i="1"/>
  <c r="DJ75" i="1"/>
  <c r="DC75" i="1"/>
  <c r="CW75" i="1"/>
  <c r="DD75" i="1" s="1"/>
  <c r="DK75" i="1" s="1"/>
  <c r="DR75" i="1" s="1"/>
  <c r="DY75" i="1" s="1"/>
  <c r="EF75" i="1" s="1"/>
  <c r="CV75" i="1"/>
  <c r="EP74" i="1"/>
  <c r="EO74" i="1"/>
  <c r="EN74" i="1"/>
  <c r="EM74" i="1"/>
  <c r="EL74" i="1"/>
  <c r="EK74" i="1"/>
  <c r="EE74" i="1"/>
  <c r="DX74" i="1"/>
  <c r="DQ74" i="1"/>
  <c r="DJ74" i="1"/>
  <c r="DC74" i="1"/>
  <c r="CV74" i="1"/>
  <c r="CW74" i="1"/>
  <c r="DD74" i="1" s="1"/>
  <c r="DK74" i="1" s="1"/>
  <c r="DR74" i="1" s="1"/>
  <c r="DY74" i="1" s="1"/>
  <c r="EF74" i="1" s="1"/>
  <c r="EP73" i="1"/>
  <c r="EO73" i="1"/>
  <c r="EN73" i="1"/>
  <c r="EM73" i="1"/>
  <c r="EL73" i="1"/>
  <c r="EK73" i="1"/>
  <c r="EE73" i="1"/>
  <c r="DX73" i="1"/>
  <c r="DQ73" i="1"/>
  <c r="DJ73" i="1"/>
  <c r="DC73" i="1"/>
  <c r="CV73" i="1"/>
  <c r="CW73" i="1"/>
  <c r="DD73" i="1" s="1"/>
  <c r="DK73" i="1" s="1"/>
  <c r="DR73" i="1" s="1"/>
  <c r="DY73" i="1" s="1"/>
  <c r="EF73" i="1" s="1"/>
  <c r="EP72" i="1"/>
  <c r="EO72" i="1"/>
  <c r="EN72" i="1"/>
  <c r="EM72" i="1"/>
  <c r="EL72" i="1"/>
  <c r="EK72" i="1"/>
  <c r="EE72" i="1"/>
  <c r="DX72" i="1"/>
  <c r="DQ72" i="1"/>
  <c r="DJ72" i="1"/>
  <c r="DC72" i="1"/>
  <c r="CV72" i="1"/>
  <c r="CW72" i="1"/>
  <c r="DD72" i="1" s="1"/>
  <c r="DK72" i="1" s="1"/>
  <c r="DR72" i="1" s="1"/>
  <c r="DY72" i="1" s="1"/>
  <c r="EF72" i="1" s="1"/>
  <c r="EP71" i="1"/>
  <c r="EO71" i="1"/>
  <c r="EN71" i="1"/>
  <c r="EM71" i="1"/>
  <c r="EL71" i="1"/>
  <c r="EK71" i="1"/>
  <c r="EE71" i="1"/>
  <c r="DX71" i="1"/>
  <c r="DQ71" i="1"/>
  <c r="DJ71" i="1"/>
  <c r="DC71" i="1"/>
  <c r="CV71" i="1"/>
  <c r="CW71" i="1"/>
  <c r="DD71" i="1" s="1"/>
  <c r="DK71" i="1" s="1"/>
  <c r="DR71" i="1" s="1"/>
  <c r="DY71" i="1" s="1"/>
  <c r="EF71" i="1" s="1"/>
  <c r="EP70" i="1"/>
  <c r="EO70" i="1"/>
  <c r="EN70" i="1"/>
  <c r="EM70" i="1"/>
  <c r="EL70" i="1"/>
  <c r="EK70" i="1"/>
  <c r="EE70" i="1"/>
  <c r="DX70" i="1"/>
  <c r="DQ70" i="1"/>
  <c r="DJ70" i="1"/>
  <c r="DC70" i="1"/>
  <c r="CV70" i="1"/>
  <c r="CW70" i="1"/>
  <c r="DD70" i="1" s="1"/>
  <c r="DK70" i="1" s="1"/>
  <c r="DR70" i="1" s="1"/>
  <c r="DY70" i="1" s="1"/>
  <c r="EF70" i="1" s="1"/>
  <c r="EP69" i="1"/>
  <c r="EO69" i="1"/>
  <c r="EN69" i="1"/>
  <c r="EM69" i="1"/>
  <c r="EL69" i="1"/>
  <c r="EK69" i="1"/>
  <c r="EE69" i="1"/>
  <c r="DX69" i="1"/>
  <c r="DQ69" i="1"/>
  <c r="DJ69" i="1"/>
  <c r="DC69" i="1"/>
  <c r="CW69" i="1"/>
  <c r="DD69" i="1" s="1"/>
  <c r="DK69" i="1" s="1"/>
  <c r="DR69" i="1" s="1"/>
  <c r="DY69" i="1" s="1"/>
  <c r="EF69" i="1" s="1"/>
  <c r="CV69" i="1"/>
  <c r="EP68" i="1"/>
  <c r="EO68" i="1"/>
  <c r="EN68" i="1"/>
  <c r="EM68" i="1"/>
  <c r="EL68" i="1"/>
  <c r="EK68" i="1"/>
  <c r="EE68" i="1"/>
  <c r="DX68" i="1"/>
  <c r="DQ68" i="1"/>
  <c r="DJ68" i="1"/>
  <c r="DC68" i="1"/>
  <c r="CV68" i="1"/>
  <c r="CW68" i="1"/>
  <c r="DD68" i="1" s="1"/>
  <c r="DK68" i="1" s="1"/>
  <c r="DR68" i="1" s="1"/>
  <c r="DY68" i="1" s="1"/>
  <c r="EF68" i="1" s="1"/>
  <c r="EP67" i="1"/>
  <c r="EO67" i="1"/>
  <c r="EN67" i="1"/>
  <c r="EM67" i="1"/>
  <c r="EL67" i="1"/>
  <c r="EK67" i="1"/>
  <c r="EE67" i="1"/>
  <c r="DX67" i="1"/>
  <c r="DQ67" i="1"/>
  <c r="DJ67" i="1"/>
  <c r="DC67" i="1"/>
  <c r="CV67" i="1"/>
  <c r="CW67" i="1"/>
  <c r="DD67" i="1" s="1"/>
  <c r="DK67" i="1" s="1"/>
  <c r="DR67" i="1" s="1"/>
  <c r="DY67" i="1" s="1"/>
  <c r="EF67" i="1" s="1"/>
  <c r="EP66" i="1"/>
  <c r="EO66" i="1"/>
  <c r="EN66" i="1"/>
  <c r="EM66" i="1"/>
  <c r="EL66" i="1"/>
  <c r="EK66" i="1"/>
  <c r="EE66" i="1"/>
  <c r="DX66" i="1"/>
  <c r="DQ66" i="1"/>
  <c r="DJ66" i="1"/>
  <c r="DC66" i="1"/>
  <c r="CV66" i="1"/>
  <c r="CW66" i="1"/>
  <c r="DD66" i="1" s="1"/>
  <c r="DK66" i="1" s="1"/>
  <c r="DR66" i="1" s="1"/>
  <c r="DY66" i="1" s="1"/>
  <c r="EF66" i="1" s="1"/>
  <c r="EP65" i="1"/>
  <c r="EO65" i="1"/>
  <c r="EN65" i="1"/>
  <c r="EM65" i="1"/>
  <c r="EL65" i="1"/>
  <c r="EK65" i="1"/>
  <c r="EE65" i="1"/>
  <c r="DX65" i="1"/>
  <c r="DQ65" i="1"/>
  <c r="DJ65" i="1"/>
  <c r="DC65" i="1"/>
  <c r="CV65" i="1"/>
  <c r="CW65" i="1"/>
  <c r="DD65" i="1" s="1"/>
  <c r="DK65" i="1" s="1"/>
  <c r="DR65" i="1" s="1"/>
  <c r="DY65" i="1" s="1"/>
  <c r="EF65" i="1" s="1"/>
  <c r="EP64" i="1"/>
  <c r="EO64" i="1"/>
  <c r="EN64" i="1"/>
  <c r="EM64" i="1"/>
  <c r="EL64" i="1"/>
  <c r="EK64" i="1"/>
  <c r="EE64" i="1"/>
  <c r="DX64" i="1"/>
  <c r="DQ64" i="1"/>
  <c r="DJ64" i="1"/>
  <c r="DC64" i="1"/>
  <c r="CV64" i="1"/>
  <c r="CW64" i="1"/>
  <c r="DD64" i="1" s="1"/>
  <c r="DK64" i="1" s="1"/>
  <c r="DR64" i="1" s="1"/>
  <c r="DY64" i="1" s="1"/>
  <c r="EF64" i="1" s="1"/>
  <c r="EP63" i="1"/>
  <c r="EO63" i="1"/>
  <c r="EN63" i="1"/>
  <c r="EM63" i="1"/>
  <c r="EL63" i="1"/>
  <c r="EK63" i="1"/>
  <c r="EE63" i="1"/>
  <c r="DX63" i="1"/>
  <c r="DQ63" i="1"/>
  <c r="DJ63" i="1"/>
  <c r="DC63" i="1"/>
  <c r="CV63" i="1"/>
  <c r="CW63" i="1"/>
  <c r="DD63" i="1" s="1"/>
  <c r="DK63" i="1" s="1"/>
  <c r="DR63" i="1" s="1"/>
  <c r="DY63" i="1" s="1"/>
  <c r="EF63" i="1" s="1"/>
  <c r="EP62" i="1"/>
  <c r="EO62" i="1"/>
  <c r="EN62" i="1"/>
  <c r="EM62" i="1"/>
  <c r="EL62" i="1"/>
  <c r="EK62" i="1"/>
  <c r="EE62" i="1"/>
  <c r="DX62" i="1"/>
  <c r="DQ62" i="1"/>
  <c r="DJ62" i="1"/>
  <c r="DC62" i="1"/>
  <c r="CV62" i="1"/>
  <c r="CW62" i="1"/>
  <c r="DD62" i="1" s="1"/>
  <c r="DK62" i="1" s="1"/>
  <c r="DR62" i="1" s="1"/>
  <c r="DY62" i="1" s="1"/>
  <c r="EF62" i="1" s="1"/>
  <c r="EP61" i="1"/>
  <c r="EO61" i="1"/>
  <c r="EN61" i="1"/>
  <c r="EM61" i="1"/>
  <c r="EL61" i="1"/>
  <c r="EK61" i="1"/>
  <c r="EE61" i="1"/>
  <c r="DX61" i="1"/>
  <c r="DQ61" i="1"/>
  <c r="DJ61" i="1"/>
  <c r="DC61" i="1"/>
  <c r="CV61" i="1"/>
  <c r="CW61" i="1"/>
  <c r="DD61" i="1" s="1"/>
  <c r="DK61" i="1" s="1"/>
  <c r="DR61" i="1" s="1"/>
  <c r="DY61" i="1" s="1"/>
  <c r="EF61" i="1" s="1"/>
  <c r="EP60" i="1"/>
  <c r="EO60" i="1"/>
  <c r="EN60" i="1"/>
  <c r="EM60" i="1"/>
  <c r="EL60" i="1"/>
  <c r="EK60" i="1"/>
  <c r="EE60" i="1"/>
  <c r="DX60" i="1"/>
  <c r="DQ60" i="1"/>
  <c r="DJ60" i="1"/>
  <c r="DC60" i="1"/>
  <c r="CV60" i="1"/>
  <c r="CW60" i="1"/>
  <c r="DD60" i="1" s="1"/>
  <c r="DK60" i="1" s="1"/>
  <c r="DR60" i="1" s="1"/>
  <c r="DY60" i="1" s="1"/>
  <c r="EF60" i="1" s="1"/>
  <c r="EP59" i="1"/>
  <c r="EO59" i="1"/>
  <c r="EN59" i="1"/>
  <c r="EM59" i="1"/>
  <c r="EL59" i="1"/>
  <c r="EK59" i="1"/>
  <c r="EE59" i="1"/>
  <c r="DX59" i="1"/>
  <c r="DQ59" i="1"/>
  <c r="DJ59" i="1"/>
  <c r="DC59" i="1"/>
  <c r="CV59" i="1"/>
  <c r="CW59" i="1"/>
  <c r="DD59" i="1" s="1"/>
  <c r="DK59" i="1" s="1"/>
  <c r="DR59" i="1" s="1"/>
  <c r="DY59" i="1" s="1"/>
  <c r="EF59" i="1" s="1"/>
  <c r="EP58" i="1"/>
  <c r="EO58" i="1"/>
  <c r="EN58" i="1"/>
  <c r="EM58" i="1"/>
  <c r="EL58" i="1"/>
  <c r="EK58" i="1"/>
  <c r="EE58" i="1"/>
  <c r="DX58" i="1"/>
  <c r="DQ58" i="1"/>
  <c r="DJ58" i="1"/>
  <c r="DC58" i="1"/>
  <c r="CV58" i="1"/>
  <c r="CW58" i="1"/>
  <c r="DD58" i="1" s="1"/>
  <c r="DK58" i="1" s="1"/>
  <c r="DR58" i="1" s="1"/>
  <c r="DY58" i="1" s="1"/>
  <c r="EF58" i="1" s="1"/>
  <c r="EP57" i="1"/>
  <c r="EO57" i="1"/>
  <c r="EN57" i="1"/>
  <c r="EM57" i="1"/>
  <c r="EL57" i="1"/>
  <c r="EK57" i="1"/>
  <c r="EE57" i="1"/>
  <c r="DX57" i="1"/>
  <c r="DQ57" i="1"/>
  <c r="DJ57" i="1"/>
  <c r="DC57" i="1"/>
  <c r="CV57" i="1"/>
  <c r="CW57" i="1"/>
  <c r="DD57" i="1" s="1"/>
  <c r="DK57" i="1" s="1"/>
  <c r="DR57" i="1" s="1"/>
  <c r="DY57" i="1" s="1"/>
  <c r="EF57" i="1" s="1"/>
  <c r="EP56" i="1"/>
  <c r="EO56" i="1"/>
  <c r="EN56" i="1"/>
  <c r="EM56" i="1"/>
  <c r="EL56" i="1"/>
  <c r="EK56" i="1"/>
  <c r="EE56" i="1"/>
  <c r="DX56" i="1"/>
  <c r="DQ56" i="1"/>
  <c r="DJ56" i="1"/>
  <c r="DC56" i="1"/>
  <c r="CV56" i="1"/>
  <c r="CW56" i="1"/>
  <c r="DD56" i="1" s="1"/>
  <c r="DK56" i="1" s="1"/>
  <c r="DR56" i="1" s="1"/>
  <c r="DY56" i="1" s="1"/>
  <c r="EF56" i="1" s="1"/>
  <c r="EP55" i="1"/>
  <c r="EO55" i="1"/>
  <c r="EN55" i="1"/>
  <c r="EM55" i="1"/>
  <c r="EL55" i="1"/>
  <c r="EK55" i="1"/>
  <c r="EE55" i="1"/>
  <c r="DX55" i="1"/>
  <c r="DQ55" i="1"/>
  <c r="DJ55" i="1"/>
  <c r="DC55" i="1"/>
  <c r="CV55" i="1"/>
  <c r="CW55" i="1"/>
  <c r="DD55" i="1" s="1"/>
  <c r="DK55" i="1" s="1"/>
  <c r="DR55" i="1" s="1"/>
  <c r="DY55" i="1" s="1"/>
  <c r="EF55" i="1" s="1"/>
  <c r="EP54" i="1"/>
  <c r="EO54" i="1"/>
  <c r="EN54" i="1"/>
  <c r="EM54" i="1"/>
  <c r="EL54" i="1"/>
  <c r="EK54" i="1"/>
  <c r="EE54" i="1"/>
  <c r="DX54" i="1"/>
  <c r="DQ54" i="1"/>
  <c r="DJ54" i="1"/>
  <c r="DC54" i="1"/>
  <c r="CV54" i="1"/>
  <c r="CW54" i="1"/>
  <c r="DD54" i="1" s="1"/>
  <c r="DK54" i="1" s="1"/>
  <c r="DR54" i="1" s="1"/>
  <c r="DY54" i="1" s="1"/>
  <c r="EF54" i="1" s="1"/>
  <c r="EP53" i="1"/>
  <c r="EO53" i="1"/>
  <c r="EN53" i="1"/>
  <c r="EM53" i="1"/>
  <c r="EL53" i="1"/>
  <c r="EK53" i="1"/>
  <c r="EE53" i="1"/>
  <c r="DX53" i="1"/>
  <c r="DQ53" i="1"/>
  <c r="DJ53" i="1"/>
  <c r="DC53" i="1"/>
  <c r="CV53" i="1"/>
  <c r="CW53" i="1"/>
  <c r="DD53" i="1" s="1"/>
  <c r="DK53" i="1" s="1"/>
  <c r="DR53" i="1" s="1"/>
  <c r="DY53" i="1" s="1"/>
  <c r="EF53" i="1" s="1"/>
  <c r="EP52" i="1"/>
  <c r="EO52" i="1"/>
  <c r="EN52" i="1"/>
  <c r="EM52" i="1"/>
  <c r="EL52" i="1"/>
  <c r="EK52" i="1"/>
  <c r="EE52" i="1"/>
  <c r="DX52" i="1"/>
  <c r="DQ52" i="1"/>
  <c r="DJ52" i="1"/>
  <c r="DC52" i="1"/>
  <c r="CV52" i="1"/>
  <c r="CW52" i="1"/>
  <c r="DD52" i="1" s="1"/>
  <c r="DK52" i="1" s="1"/>
  <c r="DR52" i="1" s="1"/>
  <c r="DY52" i="1" s="1"/>
  <c r="EF52" i="1" s="1"/>
  <c r="EP51" i="1"/>
  <c r="EO51" i="1"/>
  <c r="EN51" i="1"/>
  <c r="EM51" i="1"/>
  <c r="EL51" i="1"/>
  <c r="EK51" i="1"/>
  <c r="EE51" i="1"/>
  <c r="DX51" i="1"/>
  <c r="DQ51" i="1"/>
  <c r="DJ51" i="1"/>
  <c r="DC51" i="1"/>
  <c r="CV51" i="1"/>
  <c r="CW51" i="1"/>
  <c r="DD51" i="1" s="1"/>
  <c r="DK51" i="1" s="1"/>
  <c r="DR51" i="1" s="1"/>
  <c r="DY51" i="1" s="1"/>
  <c r="EF51" i="1" s="1"/>
  <c r="EP50" i="1"/>
  <c r="EO50" i="1"/>
  <c r="EN50" i="1"/>
  <c r="EM50" i="1"/>
  <c r="EL50" i="1"/>
  <c r="EK50" i="1"/>
  <c r="EE50" i="1"/>
  <c r="DX50" i="1"/>
  <c r="DQ50" i="1"/>
  <c r="DJ50" i="1"/>
  <c r="DC50" i="1"/>
  <c r="CV50" i="1"/>
  <c r="CW50" i="1"/>
  <c r="DD50" i="1" s="1"/>
  <c r="DK50" i="1" s="1"/>
  <c r="DR50" i="1" s="1"/>
  <c r="DY50" i="1" s="1"/>
  <c r="EF50" i="1" s="1"/>
  <c r="EP49" i="1"/>
  <c r="EO49" i="1"/>
  <c r="EN49" i="1"/>
  <c r="EM49" i="1"/>
  <c r="EL49" i="1"/>
  <c r="EK49" i="1"/>
  <c r="EE49" i="1"/>
  <c r="DX49" i="1"/>
  <c r="DQ49" i="1"/>
  <c r="DJ49" i="1"/>
  <c r="DC49" i="1"/>
  <c r="CV49" i="1"/>
  <c r="CW49" i="1"/>
  <c r="DD49" i="1" s="1"/>
  <c r="DK49" i="1" s="1"/>
  <c r="DR49" i="1" s="1"/>
  <c r="DY49" i="1" s="1"/>
  <c r="EF49" i="1" s="1"/>
  <c r="EP48" i="1"/>
  <c r="EO48" i="1"/>
  <c r="EN48" i="1"/>
  <c r="EM48" i="1"/>
  <c r="EL48" i="1"/>
  <c r="EK48" i="1"/>
  <c r="EE48" i="1"/>
  <c r="DX48" i="1"/>
  <c r="DQ48" i="1"/>
  <c r="DJ48" i="1"/>
  <c r="DC48" i="1"/>
  <c r="CV48" i="1"/>
  <c r="CW48" i="1"/>
  <c r="DD48" i="1" s="1"/>
  <c r="DK48" i="1" s="1"/>
  <c r="DR48" i="1" s="1"/>
  <c r="DY48" i="1" s="1"/>
  <c r="EF48" i="1" s="1"/>
  <c r="EP47" i="1"/>
  <c r="EO47" i="1"/>
  <c r="EN47" i="1"/>
  <c r="EM47" i="1"/>
  <c r="EL47" i="1"/>
  <c r="EK47" i="1"/>
  <c r="EE47" i="1"/>
  <c r="DX47" i="1"/>
  <c r="DQ47" i="1"/>
  <c r="DJ47" i="1"/>
  <c r="DC47" i="1"/>
  <c r="CV47" i="1"/>
  <c r="CW47" i="1"/>
  <c r="DD47" i="1" s="1"/>
  <c r="DK47" i="1" s="1"/>
  <c r="DR47" i="1" s="1"/>
  <c r="DY47" i="1" s="1"/>
  <c r="EF47" i="1" s="1"/>
  <c r="EP46" i="1"/>
  <c r="EO46" i="1"/>
  <c r="EN46" i="1"/>
  <c r="EM46" i="1"/>
  <c r="EL46" i="1"/>
  <c r="EK46" i="1"/>
  <c r="EE46" i="1"/>
  <c r="DX46" i="1"/>
  <c r="DQ46" i="1"/>
  <c r="DJ46" i="1"/>
  <c r="DC46" i="1"/>
  <c r="CV46" i="1"/>
  <c r="CW46" i="1"/>
  <c r="DD46" i="1" s="1"/>
  <c r="DK46" i="1" s="1"/>
  <c r="DR46" i="1" s="1"/>
  <c r="DY46" i="1" s="1"/>
  <c r="EF46" i="1" s="1"/>
  <c r="EP45" i="1"/>
  <c r="EO45" i="1"/>
  <c r="EN45" i="1"/>
  <c r="EM45" i="1"/>
  <c r="EL45" i="1"/>
  <c r="EK45" i="1"/>
  <c r="EE45" i="1"/>
  <c r="DX45" i="1"/>
  <c r="DQ45" i="1"/>
  <c r="DJ45" i="1"/>
  <c r="DC45" i="1"/>
  <c r="CW45" i="1"/>
  <c r="DD45" i="1" s="1"/>
  <c r="DK45" i="1" s="1"/>
  <c r="DR45" i="1" s="1"/>
  <c r="DY45" i="1" s="1"/>
  <c r="EF45" i="1" s="1"/>
  <c r="CV45" i="1"/>
  <c r="EP44" i="1"/>
  <c r="EO44" i="1"/>
  <c r="EN44" i="1"/>
  <c r="EM44" i="1"/>
  <c r="EL44" i="1"/>
  <c r="EK44" i="1"/>
  <c r="EE44" i="1"/>
  <c r="DX44" i="1"/>
  <c r="DQ44" i="1"/>
  <c r="DJ44" i="1"/>
  <c r="DC44" i="1"/>
  <c r="CV44" i="1"/>
  <c r="CW44" i="1"/>
  <c r="DD44" i="1" s="1"/>
  <c r="DK44" i="1" s="1"/>
  <c r="DR44" i="1" s="1"/>
  <c r="DY44" i="1" s="1"/>
  <c r="EF44" i="1" s="1"/>
  <c r="EP43" i="1"/>
  <c r="EO43" i="1"/>
  <c r="EN43" i="1"/>
  <c r="EM43" i="1"/>
  <c r="EL43" i="1"/>
  <c r="EK43" i="1"/>
  <c r="EE43" i="1"/>
  <c r="DX43" i="1"/>
  <c r="DQ43" i="1"/>
  <c r="DJ43" i="1"/>
  <c r="DC43" i="1"/>
  <c r="CW43" i="1"/>
  <c r="DD43" i="1" s="1"/>
  <c r="DK43" i="1" s="1"/>
  <c r="DR43" i="1" s="1"/>
  <c r="DY43" i="1" s="1"/>
  <c r="EF43" i="1" s="1"/>
  <c r="CV43" i="1"/>
  <c r="EP42" i="1"/>
  <c r="EO42" i="1"/>
  <c r="EN42" i="1"/>
  <c r="EM42" i="1"/>
  <c r="EL42" i="1"/>
  <c r="EK42" i="1"/>
  <c r="EE42" i="1"/>
  <c r="DX42" i="1"/>
  <c r="DQ42" i="1"/>
  <c r="DJ42" i="1"/>
  <c r="DC42" i="1"/>
  <c r="CV42" i="1"/>
  <c r="CW42" i="1"/>
  <c r="DD42" i="1" s="1"/>
  <c r="DK42" i="1" s="1"/>
  <c r="DR42" i="1" s="1"/>
  <c r="DY42" i="1" s="1"/>
  <c r="EF42" i="1" s="1"/>
  <c r="EP41" i="1"/>
  <c r="EO41" i="1"/>
  <c r="EN41" i="1"/>
  <c r="EM41" i="1"/>
  <c r="EL41" i="1"/>
  <c r="EK41" i="1"/>
  <c r="EE41" i="1"/>
  <c r="DX41" i="1"/>
  <c r="DQ41" i="1"/>
  <c r="DJ41" i="1"/>
  <c r="DC41" i="1"/>
  <c r="CV41" i="1"/>
  <c r="CW41" i="1"/>
  <c r="DD41" i="1" s="1"/>
  <c r="DK41" i="1" s="1"/>
  <c r="DR41" i="1" s="1"/>
  <c r="DY41" i="1" s="1"/>
  <c r="EF41" i="1" s="1"/>
  <c r="EP40" i="1"/>
  <c r="EO40" i="1"/>
  <c r="EN40" i="1"/>
  <c r="EM40" i="1"/>
  <c r="EL40" i="1"/>
  <c r="EK40" i="1"/>
  <c r="EE40" i="1"/>
  <c r="DX40" i="1"/>
  <c r="DQ40" i="1"/>
  <c r="DJ40" i="1"/>
  <c r="DC40" i="1"/>
  <c r="CV40" i="1"/>
  <c r="CW40" i="1"/>
  <c r="DD40" i="1" s="1"/>
  <c r="DK40" i="1" s="1"/>
  <c r="DR40" i="1" s="1"/>
  <c r="DY40" i="1" s="1"/>
  <c r="EF40" i="1" s="1"/>
  <c r="EP39" i="1"/>
  <c r="EO39" i="1"/>
  <c r="EN39" i="1"/>
  <c r="EM39" i="1"/>
  <c r="EL39" i="1"/>
  <c r="EK39" i="1"/>
  <c r="EE39" i="1"/>
  <c r="DX39" i="1"/>
  <c r="DQ39" i="1"/>
  <c r="DJ39" i="1"/>
  <c r="DC39" i="1"/>
  <c r="CV39" i="1"/>
  <c r="CW39" i="1"/>
  <c r="DD39" i="1" s="1"/>
  <c r="DK39" i="1" s="1"/>
  <c r="DR39" i="1" s="1"/>
  <c r="DY39" i="1" s="1"/>
  <c r="EF39" i="1" s="1"/>
  <c r="EP38" i="1"/>
  <c r="EO38" i="1"/>
  <c r="EN38" i="1"/>
  <c r="EM38" i="1"/>
  <c r="EL38" i="1"/>
  <c r="EK38" i="1"/>
  <c r="EE38" i="1"/>
  <c r="DX38" i="1"/>
  <c r="DQ38" i="1"/>
  <c r="DJ38" i="1"/>
  <c r="DC38" i="1"/>
  <c r="CV38" i="1"/>
  <c r="CW38" i="1"/>
  <c r="DD38" i="1" s="1"/>
  <c r="DK38" i="1" s="1"/>
  <c r="DR38" i="1" s="1"/>
  <c r="DY38" i="1" s="1"/>
  <c r="EF38" i="1" s="1"/>
  <c r="EP37" i="1"/>
  <c r="EO37" i="1"/>
  <c r="EN37" i="1"/>
  <c r="EM37" i="1"/>
  <c r="EL37" i="1"/>
  <c r="EK37" i="1"/>
  <c r="EE37" i="1"/>
  <c r="DX37" i="1"/>
  <c r="DQ37" i="1"/>
  <c r="DJ37" i="1"/>
  <c r="DC37" i="1"/>
  <c r="CV37" i="1"/>
  <c r="CW37" i="1"/>
  <c r="DD37" i="1" s="1"/>
  <c r="DK37" i="1" s="1"/>
  <c r="DR37" i="1" s="1"/>
  <c r="DY37" i="1" s="1"/>
  <c r="EF37" i="1" s="1"/>
  <c r="EP36" i="1"/>
  <c r="EO36" i="1"/>
  <c r="EN36" i="1"/>
  <c r="EM36" i="1"/>
  <c r="EL36" i="1"/>
  <c r="EK36" i="1"/>
  <c r="EE36" i="1"/>
  <c r="DX36" i="1"/>
  <c r="DQ36" i="1"/>
  <c r="DJ36" i="1"/>
  <c r="DC36" i="1"/>
  <c r="CV36" i="1"/>
  <c r="CW36" i="1"/>
  <c r="DD36" i="1" s="1"/>
  <c r="DK36" i="1" s="1"/>
  <c r="DR36" i="1" s="1"/>
  <c r="DY36" i="1" s="1"/>
  <c r="EF36" i="1" s="1"/>
  <c r="EP35" i="1"/>
  <c r="EO35" i="1"/>
  <c r="EN35" i="1"/>
  <c r="EM35" i="1"/>
  <c r="EL35" i="1"/>
  <c r="EK35" i="1"/>
  <c r="EE35" i="1"/>
  <c r="DX35" i="1"/>
  <c r="DQ35" i="1"/>
  <c r="DJ35" i="1"/>
  <c r="DC35" i="1"/>
  <c r="CV35" i="1"/>
  <c r="CW35" i="1"/>
  <c r="DD35" i="1" s="1"/>
  <c r="DK35" i="1" s="1"/>
  <c r="DR35" i="1" s="1"/>
  <c r="DY35" i="1" s="1"/>
  <c r="EF35" i="1" s="1"/>
  <c r="EP34" i="1"/>
  <c r="EO34" i="1"/>
  <c r="EN34" i="1"/>
  <c r="EM34" i="1"/>
  <c r="EL34" i="1"/>
  <c r="EK34" i="1"/>
  <c r="EE34" i="1"/>
  <c r="DX34" i="1"/>
  <c r="DQ34" i="1"/>
  <c r="DJ34" i="1"/>
  <c r="DC34" i="1"/>
  <c r="CV34" i="1"/>
  <c r="CW34" i="1"/>
  <c r="DD34" i="1" s="1"/>
  <c r="DK34" i="1" s="1"/>
  <c r="DR34" i="1" s="1"/>
  <c r="DY34" i="1" s="1"/>
  <c r="EF34" i="1" s="1"/>
  <c r="EP33" i="1"/>
  <c r="EO33" i="1"/>
  <c r="EN33" i="1"/>
  <c r="EM33" i="1"/>
  <c r="EL33" i="1"/>
  <c r="EK33" i="1"/>
  <c r="EE33" i="1"/>
  <c r="DX33" i="1"/>
  <c r="DQ33" i="1"/>
  <c r="DJ33" i="1"/>
  <c r="DC33" i="1"/>
  <c r="CV33" i="1"/>
  <c r="CW33" i="1"/>
  <c r="DD33" i="1" s="1"/>
  <c r="DK33" i="1" s="1"/>
  <c r="DR33" i="1" s="1"/>
  <c r="DY33" i="1" s="1"/>
  <c r="EF33" i="1" s="1"/>
  <c r="EP32" i="1"/>
  <c r="EO32" i="1"/>
  <c r="EN32" i="1"/>
  <c r="EM32" i="1"/>
  <c r="EL32" i="1"/>
  <c r="EK32" i="1"/>
  <c r="EE32" i="1"/>
  <c r="DX32" i="1"/>
  <c r="DQ32" i="1"/>
  <c r="DJ32" i="1"/>
  <c r="DC32" i="1"/>
  <c r="CV32" i="1"/>
  <c r="CW32" i="1"/>
  <c r="DD32" i="1" s="1"/>
  <c r="DK32" i="1" s="1"/>
  <c r="DR32" i="1" s="1"/>
  <c r="DY32" i="1" s="1"/>
  <c r="EF32" i="1" s="1"/>
  <c r="EP31" i="1"/>
  <c r="EO31" i="1"/>
  <c r="EN31" i="1"/>
  <c r="EM31" i="1"/>
  <c r="EL31" i="1"/>
  <c r="EK31" i="1"/>
  <c r="EE31" i="1"/>
  <c r="DX31" i="1"/>
  <c r="DQ31" i="1"/>
  <c r="DJ31" i="1"/>
  <c r="DC31" i="1"/>
  <c r="CV31" i="1"/>
  <c r="CW31" i="1"/>
  <c r="DD31" i="1" s="1"/>
  <c r="DK31" i="1" s="1"/>
  <c r="DR31" i="1" s="1"/>
  <c r="DY31" i="1" s="1"/>
  <c r="EF31" i="1" s="1"/>
  <c r="EP30" i="1"/>
  <c r="EO30" i="1"/>
  <c r="EN30" i="1"/>
  <c r="EM30" i="1"/>
  <c r="EL30" i="1"/>
  <c r="EK30" i="1"/>
  <c r="EE30" i="1"/>
  <c r="DX30" i="1"/>
  <c r="DQ30" i="1"/>
  <c r="DJ30" i="1"/>
  <c r="DC30" i="1"/>
  <c r="CV30" i="1"/>
  <c r="CW30" i="1"/>
  <c r="DD30" i="1" s="1"/>
  <c r="DK30" i="1" s="1"/>
  <c r="DR30" i="1" s="1"/>
  <c r="DY30" i="1" s="1"/>
  <c r="EF30" i="1" s="1"/>
  <c r="EP29" i="1"/>
  <c r="EO29" i="1"/>
  <c r="EN29" i="1"/>
  <c r="EM29" i="1"/>
  <c r="EL29" i="1"/>
  <c r="EK29" i="1"/>
  <c r="EE29" i="1"/>
  <c r="DX29" i="1"/>
  <c r="DQ29" i="1"/>
  <c r="DJ29" i="1"/>
  <c r="DC29" i="1"/>
  <c r="CV29" i="1"/>
  <c r="CW29" i="1"/>
  <c r="DD29" i="1" s="1"/>
  <c r="DK29" i="1" s="1"/>
  <c r="DR29" i="1" s="1"/>
  <c r="DY29" i="1" s="1"/>
  <c r="EF29" i="1" s="1"/>
  <c r="EE28" i="1"/>
  <c r="DX28" i="1"/>
  <c r="DQ28" i="1"/>
  <c r="DJ28" i="1"/>
  <c r="DC28" i="1"/>
  <c r="CV28" i="1"/>
  <c r="CW28" i="1"/>
  <c r="DD28" i="1" s="1"/>
  <c r="DK28" i="1" s="1"/>
  <c r="DR28" i="1" s="1"/>
  <c r="DY28" i="1" s="1"/>
  <c r="EF28" i="1" s="1"/>
  <c r="EP27" i="1"/>
  <c r="EO27" i="1"/>
  <c r="EN27" i="1"/>
  <c r="EM27" i="1"/>
  <c r="EL27" i="1"/>
  <c r="EK27" i="1"/>
  <c r="EE27" i="1"/>
  <c r="DX27" i="1"/>
  <c r="DQ27" i="1"/>
  <c r="DJ27" i="1"/>
  <c r="DC27" i="1"/>
  <c r="CV27" i="1"/>
  <c r="CW27" i="1"/>
  <c r="DD27" i="1" s="1"/>
  <c r="DK27" i="1" s="1"/>
  <c r="DR27" i="1" s="1"/>
  <c r="DY27" i="1" s="1"/>
  <c r="EF27" i="1" s="1"/>
  <c r="EP26" i="1"/>
  <c r="EO26" i="1"/>
  <c r="EN26" i="1"/>
  <c r="EM26" i="1"/>
  <c r="EL26" i="1"/>
  <c r="EK26" i="1"/>
  <c r="EE26" i="1"/>
  <c r="DX26" i="1"/>
  <c r="DQ26" i="1"/>
  <c r="DJ26" i="1"/>
  <c r="DC26" i="1"/>
  <c r="CV26" i="1"/>
  <c r="CW26" i="1"/>
  <c r="DD26" i="1" s="1"/>
  <c r="DK26" i="1" s="1"/>
  <c r="DR26" i="1" s="1"/>
  <c r="DY26" i="1" s="1"/>
  <c r="EF26" i="1" s="1"/>
  <c r="EP25" i="1"/>
  <c r="EO25" i="1"/>
  <c r="EN25" i="1"/>
  <c r="EM25" i="1"/>
  <c r="EL25" i="1"/>
  <c r="EK25" i="1"/>
  <c r="EE25" i="1"/>
  <c r="DX25" i="1"/>
  <c r="DQ25" i="1"/>
  <c r="DJ25" i="1"/>
  <c r="DC25" i="1"/>
  <c r="CV25" i="1"/>
  <c r="CW25" i="1"/>
  <c r="DD25" i="1" s="1"/>
  <c r="DK25" i="1" s="1"/>
  <c r="DR25" i="1" s="1"/>
  <c r="DY25" i="1" s="1"/>
  <c r="EF25" i="1" s="1"/>
  <c r="EP24" i="1"/>
  <c r="EO24" i="1"/>
  <c r="EN24" i="1"/>
  <c r="EM24" i="1"/>
  <c r="EL24" i="1"/>
  <c r="EK24" i="1"/>
  <c r="EE24" i="1"/>
  <c r="DX24" i="1"/>
  <c r="DQ24" i="1"/>
  <c r="DJ24" i="1"/>
  <c r="DC24" i="1"/>
  <c r="CV24" i="1"/>
  <c r="CW24" i="1"/>
  <c r="DD24" i="1" s="1"/>
  <c r="DK24" i="1" s="1"/>
  <c r="DR24" i="1" s="1"/>
  <c r="DY24" i="1" s="1"/>
  <c r="EF24" i="1" s="1"/>
  <c r="EP23" i="1"/>
  <c r="EO23" i="1"/>
  <c r="EN23" i="1"/>
  <c r="EM23" i="1"/>
  <c r="EL23" i="1"/>
  <c r="EK23" i="1"/>
  <c r="EE23" i="1"/>
  <c r="DX23" i="1"/>
  <c r="DQ23" i="1"/>
  <c r="DJ23" i="1"/>
  <c r="DC23" i="1"/>
  <c r="CV23" i="1"/>
  <c r="CW23" i="1"/>
  <c r="DD23" i="1" s="1"/>
  <c r="DK23" i="1" s="1"/>
  <c r="DR23" i="1" s="1"/>
  <c r="DY23" i="1" s="1"/>
  <c r="EF23" i="1" s="1"/>
  <c r="EP22" i="1"/>
  <c r="EO22" i="1"/>
  <c r="EN22" i="1"/>
  <c r="EM22" i="1"/>
  <c r="EL22" i="1"/>
  <c r="EK22" i="1"/>
  <c r="EE22" i="1"/>
  <c r="DX22" i="1"/>
  <c r="DQ22" i="1"/>
  <c r="DJ22" i="1"/>
  <c r="DC22" i="1"/>
  <c r="CV22" i="1"/>
  <c r="CW22" i="1"/>
  <c r="DD22" i="1" s="1"/>
  <c r="DK22" i="1" s="1"/>
  <c r="DR22" i="1" s="1"/>
  <c r="DY22" i="1" s="1"/>
  <c r="EF22" i="1" s="1"/>
  <c r="EP21" i="1"/>
  <c r="EO21" i="1"/>
  <c r="EN21" i="1"/>
  <c r="EM21" i="1"/>
  <c r="EL21" i="1"/>
  <c r="EK21" i="1"/>
  <c r="EE21" i="1"/>
  <c r="DX21" i="1"/>
  <c r="DQ21" i="1"/>
  <c r="DJ21" i="1"/>
  <c r="DC21" i="1"/>
  <c r="CV21" i="1"/>
  <c r="CW21" i="1"/>
  <c r="DD21" i="1" s="1"/>
  <c r="DK21" i="1" s="1"/>
  <c r="DR21" i="1" s="1"/>
  <c r="DY21" i="1" s="1"/>
  <c r="EF21" i="1" s="1"/>
  <c r="EP20" i="1"/>
  <c r="EO20" i="1"/>
  <c r="EN20" i="1"/>
  <c r="EM20" i="1"/>
  <c r="EL20" i="1"/>
  <c r="EK20" i="1"/>
  <c r="EE20" i="1"/>
  <c r="DX20" i="1"/>
  <c r="DQ20" i="1"/>
  <c r="DJ20" i="1"/>
  <c r="DC20" i="1"/>
  <c r="CV20" i="1"/>
  <c r="CW20" i="1"/>
  <c r="DD20" i="1" s="1"/>
  <c r="DK20" i="1" s="1"/>
  <c r="DR20" i="1" s="1"/>
  <c r="DY20" i="1" s="1"/>
  <c r="EF20" i="1" s="1"/>
  <c r="EP19" i="1"/>
  <c r="EO19" i="1"/>
  <c r="EN19" i="1"/>
  <c r="EM19" i="1"/>
  <c r="EL19" i="1"/>
  <c r="EK19" i="1"/>
  <c r="EE19" i="1"/>
  <c r="DX19" i="1"/>
  <c r="DQ19" i="1"/>
  <c r="DJ19" i="1"/>
  <c r="DC19" i="1"/>
  <c r="CV19" i="1"/>
  <c r="CW19" i="1"/>
  <c r="DD19" i="1" s="1"/>
  <c r="DK19" i="1" s="1"/>
  <c r="DR19" i="1" s="1"/>
  <c r="DY19" i="1" s="1"/>
  <c r="EF19" i="1" s="1"/>
  <c r="EP18" i="1"/>
  <c r="EO18" i="1"/>
  <c r="EN18" i="1"/>
  <c r="EM18" i="1"/>
  <c r="EL18" i="1"/>
  <c r="EK18" i="1"/>
  <c r="EE18" i="1"/>
  <c r="DX18" i="1"/>
  <c r="DQ18" i="1"/>
  <c r="DJ18" i="1"/>
  <c r="DC18" i="1"/>
  <c r="CV18" i="1"/>
  <c r="CW18" i="1"/>
  <c r="DD18" i="1" s="1"/>
  <c r="DK18" i="1" s="1"/>
  <c r="DR18" i="1" s="1"/>
  <c r="DY18" i="1" s="1"/>
  <c r="EF18" i="1" s="1"/>
  <c r="EP17" i="1"/>
  <c r="EO17" i="1"/>
  <c r="EN17" i="1"/>
  <c r="EM17" i="1"/>
  <c r="EL17" i="1"/>
  <c r="EK17" i="1"/>
  <c r="EE17" i="1"/>
  <c r="DX17" i="1"/>
  <c r="DQ17" i="1"/>
  <c r="DJ17" i="1"/>
  <c r="DC17" i="1"/>
  <c r="CV17" i="1"/>
  <c r="CW17" i="1"/>
  <c r="DD17" i="1" s="1"/>
  <c r="DK17" i="1" s="1"/>
  <c r="DR17" i="1" s="1"/>
  <c r="DY17" i="1" s="1"/>
  <c r="EF17" i="1" s="1"/>
  <c r="EP16" i="1"/>
  <c r="EO16" i="1"/>
  <c r="EN16" i="1"/>
  <c r="EM16" i="1"/>
  <c r="EL16" i="1"/>
  <c r="EK16" i="1"/>
  <c r="EE16" i="1"/>
  <c r="DX16" i="1"/>
  <c r="DQ16" i="1"/>
  <c r="DJ16" i="1"/>
  <c r="DC16" i="1"/>
  <c r="CV16" i="1"/>
  <c r="CW16" i="1"/>
  <c r="DD16" i="1" s="1"/>
  <c r="DK16" i="1" s="1"/>
  <c r="DR16" i="1" s="1"/>
  <c r="DY16" i="1" s="1"/>
  <c r="EF16" i="1" s="1"/>
  <c r="EP15" i="1"/>
  <c r="EO15" i="1"/>
  <c r="EN15" i="1"/>
  <c r="EM15" i="1"/>
  <c r="EL15" i="1"/>
  <c r="EK15" i="1"/>
  <c r="EE15" i="1"/>
  <c r="DX15" i="1"/>
  <c r="DQ15" i="1"/>
  <c r="DJ15" i="1"/>
  <c r="DC15" i="1"/>
  <c r="CW15" i="1"/>
  <c r="DD15" i="1" s="1"/>
  <c r="DK15" i="1" s="1"/>
  <c r="DR15" i="1" s="1"/>
  <c r="DY15" i="1" s="1"/>
  <c r="EF15" i="1" s="1"/>
  <c r="CV15" i="1"/>
  <c r="EP14" i="1"/>
  <c r="EO14" i="1"/>
  <c r="EN14" i="1"/>
  <c r="EM14" i="1"/>
  <c r="EL14" i="1"/>
  <c r="EK14" i="1"/>
  <c r="EE14" i="1"/>
  <c r="DX14" i="1"/>
  <c r="DQ14" i="1"/>
  <c r="DJ14" i="1"/>
  <c r="DC14" i="1"/>
  <c r="CV14" i="1"/>
  <c r="CW14" i="1"/>
  <c r="DD14" i="1" s="1"/>
  <c r="DK14" i="1" s="1"/>
  <c r="DR14" i="1" s="1"/>
  <c r="DY14" i="1" s="1"/>
  <c r="EF14" i="1" s="1"/>
  <c r="EP13" i="1"/>
  <c r="EO13" i="1"/>
  <c r="EN13" i="1"/>
  <c r="EM13" i="1"/>
  <c r="EL13" i="1"/>
  <c r="EK13" i="1"/>
  <c r="EE13" i="1"/>
  <c r="DX13" i="1"/>
  <c r="DQ13" i="1"/>
  <c r="DJ13" i="1"/>
  <c r="DC13" i="1"/>
  <c r="CV13" i="1"/>
  <c r="CW13" i="1"/>
  <c r="DD13" i="1" s="1"/>
  <c r="DK13" i="1" s="1"/>
  <c r="DR13" i="1" s="1"/>
  <c r="DY13" i="1" s="1"/>
  <c r="EF13" i="1" s="1"/>
  <c r="EP12" i="1"/>
  <c r="EO12" i="1"/>
  <c r="EN12" i="1"/>
  <c r="EM12" i="1"/>
  <c r="EL12" i="1"/>
  <c r="EK12" i="1"/>
  <c r="EE12" i="1"/>
  <c r="DX12" i="1"/>
  <c r="DQ12" i="1"/>
  <c r="DJ12" i="1"/>
  <c r="DC12" i="1"/>
  <c r="CV12" i="1"/>
  <c r="CW12" i="1"/>
  <c r="DD12" i="1" s="1"/>
  <c r="DK12" i="1" s="1"/>
  <c r="DR12" i="1" s="1"/>
  <c r="DY12" i="1" s="1"/>
  <c r="EF12" i="1" s="1"/>
  <c r="EP11" i="1"/>
  <c r="EO11" i="1"/>
  <c r="EN11" i="1"/>
  <c r="EM11" i="1"/>
  <c r="EL11" i="1"/>
  <c r="EK11" i="1"/>
  <c r="EE11" i="1"/>
  <c r="DX11" i="1"/>
  <c r="DQ11" i="1"/>
  <c r="DJ11" i="1"/>
  <c r="DC11" i="1"/>
  <c r="CV11" i="1"/>
  <c r="CW11" i="1"/>
  <c r="DD11" i="1" s="1"/>
  <c r="DK11" i="1" s="1"/>
  <c r="DR11" i="1" s="1"/>
  <c r="DY11" i="1" s="1"/>
  <c r="EF11" i="1" s="1"/>
  <c r="EP10" i="1"/>
  <c r="EO10" i="1"/>
  <c r="EN10" i="1"/>
  <c r="EM10" i="1"/>
  <c r="EL10" i="1"/>
  <c r="EK10" i="1"/>
  <c r="EE10" i="1"/>
  <c r="DX10" i="1"/>
  <c r="DQ10" i="1"/>
  <c r="DJ10" i="1"/>
  <c r="DC10" i="1"/>
  <c r="CV10" i="1"/>
  <c r="CW10" i="1"/>
  <c r="DD10" i="1" s="1"/>
  <c r="DK10" i="1" s="1"/>
  <c r="DR10" i="1" s="1"/>
  <c r="DY10" i="1" s="1"/>
  <c r="EF10" i="1" s="1"/>
  <c r="EP9" i="1"/>
  <c r="EO9" i="1"/>
  <c r="EN9" i="1"/>
  <c r="EM9" i="1"/>
  <c r="EL9" i="1"/>
  <c r="EK9" i="1"/>
  <c r="EE9" i="1"/>
  <c r="DX9" i="1"/>
  <c r="DQ9" i="1"/>
  <c r="DJ9" i="1"/>
  <c r="DC9" i="1"/>
  <c r="CV9" i="1"/>
  <c r="CW9" i="1"/>
  <c r="DD9" i="1" s="1"/>
  <c r="DK9" i="1" s="1"/>
  <c r="DR9" i="1" s="1"/>
  <c r="DY9" i="1" s="1"/>
  <c r="EF9" i="1" s="1"/>
  <c r="EP8" i="1"/>
  <c r="EO8" i="1"/>
  <c r="EN8" i="1"/>
  <c r="EM8" i="1"/>
  <c r="EL8" i="1"/>
  <c r="EK8" i="1"/>
  <c r="EE8" i="1"/>
  <c r="DX8" i="1"/>
  <c r="DQ8" i="1"/>
  <c r="DJ8" i="1"/>
  <c r="DC8" i="1"/>
  <c r="CW8" i="1"/>
  <c r="DD8" i="1" s="1"/>
  <c r="DK8" i="1" s="1"/>
  <c r="DR8" i="1" s="1"/>
  <c r="DY8" i="1" s="1"/>
  <c r="EF8" i="1" s="1"/>
  <c r="CV8" i="1"/>
  <c r="EP7" i="1"/>
  <c r="EO7" i="1"/>
  <c r="EN7" i="1"/>
  <c r="EM7" i="1"/>
  <c r="EL7" i="1"/>
  <c r="EK7" i="1"/>
  <c r="EE7" i="1"/>
  <c r="DX7" i="1"/>
  <c r="DQ7" i="1"/>
  <c r="DJ7" i="1"/>
  <c r="DC7" i="1"/>
  <c r="CV7" i="1"/>
  <c r="CW7" i="1"/>
  <c r="DD7" i="1" s="1"/>
  <c r="DK7" i="1" s="1"/>
  <c r="DR7" i="1" s="1"/>
  <c r="DY7" i="1" s="1"/>
  <c r="EF7" i="1" s="1"/>
  <c r="EP6" i="1"/>
  <c r="EO6" i="1"/>
  <c r="EN6" i="1"/>
  <c r="EM6" i="1"/>
  <c r="EL6" i="1"/>
  <c r="EK6" i="1"/>
  <c r="EE6" i="1"/>
  <c r="DX6" i="1"/>
  <c r="DQ6" i="1"/>
  <c r="DJ6" i="1"/>
  <c r="DC6" i="1"/>
  <c r="CV6" i="1"/>
  <c r="CW6" i="1"/>
  <c r="DD6" i="1" s="1"/>
  <c r="DK6" i="1" s="1"/>
  <c r="DR6" i="1" s="1"/>
  <c r="DY6" i="1" s="1"/>
  <c r="EF6" i="1" s="1"/>
  <c r="EP5" i="1"/>
  <c r="EO5" i="1"/>
  <c r="EN5" i="1"/>
  <c r="EM5" i="1"/>
  <c r="EL5" i="1"/>
  <c r="EK5" i="1"/>
  <c r="EE5" i="1"/>
  <c r="DX5" i="1"/>
  <c r="DQ5" i="1"/>
  <c r="DJ5" i="1"/>
  <c r="DC5" i="1"/>
  <c r="CV5" i="1"/>
  <c r="CW5" i="1"/>
  <c r="DD5" i="1" s="1"/>
  <c r="DK5" i="1" s="1"/>
  <c r="DR5" i="1" s="1"/>
  <c r="DY5" i="1" s="1"/>
  <c r="EF5" i="1" s="1"/>
  <c r="EP4" i="1"/>
  <c r="EO4" i="1"/>
  <c r="EN4" i="1"/>
  <c r="EM4" i="1"/>
  <c r="EL4" i="1"/>
  <c r="EK4" i="1"/>
  <c r="EE4" i="1"/>
  <c r="DX4" i="1"/>
  <c r="DQ4" i="1"/>
  <c r="DJ4" i="1"/>
  <c r="DC4" i="1"/>
  <c r="CW4" i="1"/>
  <c r="DD4" i="1" s="1"/>
  <c r="DK4" i="1" s="1"/>
  <c r="DR4" i="1" s="1"/>
  <c r="DY4" i="1" s="1"/>
  <c r="EF4" i="1" s="1"/>
  <c r="CV4" i="1"/>
</calcChain>
</file>

<file path=xl/sharedStrings.xml><?xml version="1.0" encoding="utf-8"?>
<sst xmlns="http://schemas.openxmlformats.org/spreadsheetml/2006/main" count="16841" uniqueCount="1483">
  <si>
    <t xml:space="preserve">Responsable </t>
  </si>
  <si>
    <t>Articulación MIPG y SIG</t>
  </si>
  <si>
    <t>Alineación con la planeación</t>
  </si>
  <si>
    <t>Ficha técnica</t>
  </si>
  <si>
    <t>Alineación políticas transversales</t>
  </si>
  <si>
    <t>Alineación con otros compromisos</t>
  </si>
  <si>
    <t>Programación de metas cuatrienio</t>
  </si>
  <si>
    <t>Avances cuatrienio</t>
  </si>
  <si>
    <t>Reporte 2026</t>
  </si>
  <si>
    <t>Nivel</t>
  </si>
  <si>
    <t>Despacho o dirección</t>
  </si>
  <si>
    <t>Dependencia</t>
  </si>
  <si>
    <t>Dimensión MIPG</t>
  </si>
  <si>
    <t>Objetivo del SIG</t>
  </si>
  <si>
    <t>Proceso del SIG</t>
  </si>
  <si>
    <t>Meta Objetivos de Desarrollo Sostenible (ODS)</t>
  </si>
  <si>
    <t>Transformación</t>
  </si>
  <si>
    <t>Pilar</t>
  </si>
  <si>
    <t xml:space="preserve">Catalizador </t>
  </si>
  <si>
    <t>Componente</t>
  </si>
  <si>
    <t>Eje estratégico</t>
  </si>
  <si>
    <t>Estrategia</t>
  </si>
  <si>
    <t>ID Indicador</t>
  </si>
  <si>
    <t>Nombre del indicador</t>
  </si>
  <si>
    <t>Tipo de indicador</t>
  </si>
  <si>
    <t>Tipo de acumulación</t>
  </si>
  <si>
    <t>Fórmula de cálculo</t>
  </si>
  <si>
    <t>Unidad de medida</t>
  </si>
  <si>
    <t>Periodicidad</t>
  </si>
  <si>
    <t>Días de rezago</t>
  </si>
  <si>
    <t>Medio de verificación</t>
  </si>
  <si>
    <t>Origen</t>
  </si>
  <si>
    <t xml:space="preserve">Macrometa </t>
  </si>
  <si>
    <t>Étnicos - Indígenas</t>
  </si>
  <si>
    <t>Étnicos - Comunidad Negra, Afrocolombiana, Raizal y Palenquera</t>
  </si>
  <si>
    <t>Étnicos - Rrom</t>
  </si>
  <si>
    <t>Equidad de la Mujer</t>
  </si>
  <si>
    <t>Primera Infancia, Infancia y Adolescencia</t>
  </si>
  <si>
    <t>Víctimas</t>
  </si>
  <si>
    <t>Participación Ciudadana</t>
  </si>
  <si>
    <t>Discapacidad</t>
  </si>
  <si>
    <t>TIC</t>
  </si>
  <si>
    <t>CTeI</t>
  </si>
  <si>
    <t>Iniciativas PPI</t>
  </si>
  <si>
    <t>Derechos Humanos</t>
  </si>
  <si>
    <t xml:space="preserve">Pactos Territoriales </t>
  </si>
  <si>
    <r>
      <t xml:space="preserve">CONPES 
</t>
    </r>
    <r>
      <rPr>
        <sz val="9"/>
        <color theme="0"/>
        <rFont val="Aptos Narrow"/>
        <family val="2"/>
        <scheme val="minor"/>
      </rPr>
      <t>(Número documento )</t>
    </r>
  </si>
  <si>
    <t>Otros</t>
  </si>
  <si>
    <t>Línea Base 2022</t>
  </si>
  <si>
    <t>Meta 2023</t>
  </si>
  <si>
    <t>Meta 2024</t>
  </si>
  <si>
    <t>Meta 2025</t>
  </si>
  <si>
    <t>Meta 2026</t>
  </si>
  <si>
    <t>Meta cuatrienio</t>
  </si>
  <si>
    <t>Avance 2023</t>
  </si>
  <si>
    <t>Avance 2024</t>
  </si>
  <si>
    <t>Avance 2025</t>
  </si>
  <si>
    <t>Avance 2026</t>
  </si>
  <si>
    <t>Meta enero</t>
  </si>
  <si>
    <t>Avance cuantitativo enero</t>
  </si>
  <si>
    <t>Reporte cualitativo enero</t>
  </si>
  <si>
    <t>% Meta enero</t>
  </si>
  <si>
    <t>% Avance enero</t>
  </si>
  <si>
    <t>Validado enero</t>
  </si>
  <si>
    <t>Observaciones validación enero</t>
  </si>
  <si>
    <t>Meta febrero</t>
  </si>
  <si>
    <t>Avance cuantitativo febrero</t>
  </si>
  <si>
    <t>Reporte cualitativo febrero</t>
  </si>
  <si>
    <t>% Meta febrero</t>
  </si>
  <si>
    <t>% Avance febrero</t>
  </si>
  <si>
    <t>Validado febrero</t>
  </si>
  <si>
    <t>Observaciones validación febrero</t>
  </si>
  <si>
    <t>Meta marzo</t>
  </si>
  <si>
    <t>Avance cuantitativo marzo</t>
  </si>
  <si>
    <t>Reporte cualitativo marzo</t>
  </si>
  <si>
    <t>% Meta marzo</t>
  </si>
  <si>
    <t>% Avance marzo</t>
  </si>
  <si>
    <t>Validado marzo</t>
  </si>
  <si>
    <t>Observaciones validación marzo</t>
  </si>
  <si>
    <t>Meta abril</t>
  </si>
  <si>
    <t>Avance cuantitativo abril</t>
  </si>
  <si>
    <t>Reporte cualitativo abril</t>
  </si>
  <si>
    <t>% Meta abril</t>
  </si>
  <si>
    <t>% Avance abril</t>
  </si>
  <si>
    <t>Validado abril</t>
  </si>
  <si>
    <t>Observaciones validación abril</t>
  </si>
  <si>
    <t>Meta mayo</t>
  </si>
  <si>
    <t>Avance cuantitativo mayo</t>
  </si>
  <si>
    <t>Reporte cualitativo mayo</t>
  </si>
  <si>
    <t>% Meta mayo</t>
  </si>
  <si>
    <t>% Avance mayo</t>
  </si>
  <si>
    <t>Validado mayo</t>
  </si>
  <si>
    <t>Observaciones validación mayo</t>
  </si>
  <si>
    <t>Meta junio</t>
  </si>
  <si>
    <t>Avance cuantitativo junio</t>
  </si>
  <si>
    <t>Reporte cualitativo junio</t>
  </si>
  <si>
    <t>% Meta junio</t>
  </si>
  <si>
    <t>% Avance junio</t>
  </si>
  <si>
    <t>Validado junio</t>
  </si>
  <si>
    <t>Observaciones validación junio</t>
  </si>
  <si>
    <t>Meta julio</t>
  </si>
  <si>
    <t>Avance cuantitativo julio</t>
  </si>
  <si>
    <t>Reporte cualitativo julio</t>
  </si>
  <si>
    <t>% Meta julio</t>
  </si>
  <si>
    <t>% Avance julio</t>
  </si>
  <si>
    <t>Validado julio</t>
  </si>
  <si>
    <t>Observaciones validación julio</t>
  </si>
  <si>
    <t>Meta agosto</t>
  </si>
  <si>
    <t>Avance cuantitativo agosto</t>
  </si>
  <si>
    <t>Reporte cualitativo agosto</t>
  </si>
  <si>
    <t>% Meta agosto</t>
  </si>
  <si>
    <t>% Avance agosto</t>
  </si>
  <si>
    <t>Validado agosto</t>
  </si>
  <si>
    <t>Observaciones validación agosto</t>
  </si>
  <si>
    <t>Meta septiembre</t>
  </si>
  <si>
    <t>Avance cuantitativo septiembre</t>
  </si>
  <si>
    <t>Reporte cualitativo septiembre</t>
  </si>
  <si>
    <t>% Meta septiembre</t>
  </si>
  <si>
    <t>% Avance septiembre</t>
  </si>
  <si>
    <t>Validado septiembre</t>
  </si>
  <si>
    <t>Observaciones validación septiembre</t>
  </si>
  <si>
    <t>Meta octubre</t>
  </si>
  <si>
    <t>Avance cuantitativo octubre</t>
  </si>
  <si>
    <t>Reporte cualitativo octubre</t>
  </si>
  <si>
    <t>% Meta octubre</t>
  </si>
  <si>
    <t>% Avance octubre</t>
  </si>
  <si>
    <t>Validado octubre</t>
  </si>
  <si>
    <t>Observaciones validación octubre</t>
  </si>
  <si>
    <t>Meta noviembre</t>
  </si>
  <si>
    <t>Avance cuantitativo noviembre</t>
  </si>
  <si>
    <t>Reporte cualitativo noviembre</t>
  </si>
  <si>
    <t>% Meta noviembre</t>
  </si>
  <si>
    <t>% Avance noviembre</t>
  </si>
  <si>
    <t>Validado noviembre</t>
  </si>
  <si>
    <t>Observaciones validación noviembre</t>
  </si>
  <si>
    <t>Meta diciembre</t>
  </si>
  <si>
    <t>Avance cuantitativo diciembre</t>
  </si>
  <si>
    <t>Reporte cualitativo diciembre</t>
  </si>
  <si>
    <t>% Meta diciembre</t>
  </si>
  <si>
    <t>% Avance diciembre</t>
  </si>
  <si>
    <t>Validado diciembre</t>
  </si>
  <si>
    <t>Observaciones validación diciembre</t>
  </si>
  <si>
    <r>
      <t xml:space="preserve">MPC
</t>
    </r>
    <r>
      <rPr>
        <sz val="9"/>
        <color theme="0"/>
        <rFont val="Aptos Narrow"/>
        <family val="2"/>
        <scheme val="minor"/>
      </rPr>
      <t>Mesa Permanente de Concertación</t>
    </r>
  </si>
  <si>
    <r>
      <t xml:space="preserve">MRA
</t>
    </r>
    <r>
      <rPr>
        <sz val="9"/>
        <color theme="0"/>
        <rFont val="Aptos Narrow"/>
        <family val="2"/>
        <scheme val="minor"/>
      </rPr>
      <t>Mesa Regional Amazónica</t>
    </r>
  </si>
  <si>
    <r>
      <t xml:space="preserve"> CRIC
</t>
    </r>
    <r>
      <rPr>
        <sz val="9"/>
        <color theme="0"/>
        <rFont val="Aptos Narrow"/>
        <family val="2"/>
        <scheme val="minor"/>
      </rPr>
      <t>Consejo Regional Indígena del Cauca</t>
    </r>
  </si>
  <si>
    <r>
      <t xml:space="preserve"> CRIDEC
</t>
    </r>
    <r>
      <rPr>
        <sz val="9"/>
        <color theme="0"/>
        <rFont val="Aptos Narrow"/>
        <family val="2"/>
        <scheme val="minor"/>
      </rPr>
      <t>Consejo Regional Indígena de Caldas</t>
    </r>
  </si>
  <si>
    <r>
      <t xml:space="preserve"> CRIHU
</t>
    </r>
    <r>
      <rPr>
        <sz val="9"/>
        <color theme="0"/>
        <rFont val="Aptos Narrow"/>
        <family val="2"/>
        <scheme val="minor"/>
      </rPr>
      <t>Consejo Regional Indígena del Huila</t>
    </r>
  </si>
  <si>
    <t>Otras mesas</t>
  </si>
  <si>
    <t>Sigla Dirección</t>
  </si>
  <si>
    <t>Catalizador</t>
  </si>
  <si>
    <t>Eje de transformación</t>
  </si>
  <si>
    <t>VPBM</t>
  </si>
  <si>
    <t>Dirección de Calidad para la Educación Preescolar, Básica y Media</t>
  </si>
  <si>
    <t>Direccionamiento Estratégico.</t>
  </si>
  <si>
    <t>2. Aumentar los niveles de satisfacción del cliente y de los grupos de valor.</t>
  </si>
  <si>
    <t>Implementación de la política</t>
  </si>
  <si>
    <t>4.5  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</si>
  <si>
    <t>2. Seguridad humana y justicia social</t>
  </si>
  <si>
    <t>2. Superación de privaciones como fundamento de la dignidad humana y condiciones básicas para el bienestar</t>
  </si>
  <si>
    <t>3. Educación de calidad para reducir la desigualdad</t>
  </si>
  <si>
    <t>b. Resignificación de la jornada escolar: más que tiempo</t>
  </si>
  <si>
    <t>2. Formación Integral</t>
  </si>
  <si>
    <t xml:space="preserve">2. Implementación del Programa Tutorias para el aprendizaje y la Formación Integral (PTAFI 3.0) </t>
  </si>
  <si>
    <t>Número de docentes y directivos docentes que participan en procesos de formación y/o acompañamiento situado</t>
  </si>
  <si>
    <t>Producto</t>
  </si>
  <si>
    <t>Flujo</t>
  </si>
  <si>
    <t>Sumatoria número de docentes y directivos docentes que participan en procesos de formación y/o acompañamiento situado.</t>
  </si>
  <si>
    <t>Número</t>
  </si>
  <si>
    <t>Semestral</t>
  </si>
  <si>
    <t>Base de datos de los docentes y directivos docentes que participan en proceso de formación.</t>
  </si>
  <si>
    <t>Institucional</t>
  </si>
  <si>
    <t>Educación Integral</t>
  </si>
  <si>
    <t> </t>
  </si>
  <si>
    <t>X</t>
  </si>
  <si>
    <t>SI</t>
  </si>
  <si>
    <t>No aplica, su reporte es semestral</t>
  </si>
  <si>
    <t>16/04/2025
No aplica, su reporte es semestral</t>
  </si>
  <si>
    <t>Avance Cualitativo: El Ministerio de Educación avanzó en el fortalecimiento del número de docentes y directivos docentes que participan en procesos de formación y/o acompañamiento situado, a través del PTAFI 3.0.
Cuellos de botella: No se identifican cuellos de botella en el periodo de reporte.
Restricciones: No aplica.
Justificación: Durante el mes de junio, en el desarrollo de la Ruta de acompañamiento pedagógico del momento II, se apoyaron 103.001 actores educativos en territorio, correspondientes a 823 directivos docentes, 101.063 docentes, 1.026 dinamizadores pedagógicos y educadores indígenas y 89 profesionales de apoyo. Estas acciones contribuyeron al fortalecimiento de las capacidades pedagógicas de los equipos educativos para avanzar en los procesos de armonización y articulación curricular.</t>
  </si>
  <si>
    <t>08.07.2026 OAPF:  
• Oportunidad: Se reportó dentro del plazo para el reporte de junio 2026. Cumplió.
• Completitud: Incluyó los cuatro componentes del reporte. La redacción es clara y cumple con orientaciones.
• Consistencia: El reporte cumple con los cuatro componentes de la Guía de seguimiento al PAI. Cumplió.
• Medios de verificación: Se aportó la base de datos de los docentes acompañados. Cumplió</t>
  </si>
  <si>
    <t>Pendiente Validar</t>
  </si>
  <si>
    <t>Subdirección de Fomento de Competencias</t>
  </si>
  <si>
    <t>3. Expansión de capacidades: más y mejores oportunidades de la población para lograr sus proyectos de vida</t>
  </si>
  <si>
    <t>c. Dignificación y desarrollo de la profesión docente para una educación de calidad</t>
  </si>
  <si>
    <t>4. Poder pedagógico popular</t>
  </si>
  <si>
    <t>1. Fortalecimiento de capacidades para el desarrollo de competencias de docentes y directivos docentes.</t>
  </si>
  <si>
    <t>Número de educadores de educación inicial, preescolar, básica y media beneficiados con programas de Formación continua.</t>
  </si>
  <si>
    <t xml:space="preserve">Acumulado </t>
  </si>
  <si>
    <t>Sumatoria de educadores de educación inicial, preescolar, básica y media beneficiados con programas de Formación continua.</t>
  </si>
  <si>
    <t>Anual</t>
  </si>
  <si>
    <t>Base de datos con el número de educadores de educación inicial, preescolar, básica y media beneficiados con programas de Formación continua.</t>
  </si>
  <si>
    <t>No aplica, su reporte es anual</t>
  </si>
  <si>
    <t>16/04/2025
No aplica, su reporte es anual</t>
  </si>
  <si>
    <t>Número de educadores de educación inicial, preescolar, básica y media beneficiados con programas de posgrado.</t>
  </si>
  <si>
    <t>Sumatoria de educadores de educación inicial, preescolar, básica y media beneficiados con programas de  posgrado</t>
  </si>
  <si>
    <t>Base de datos con los educadores de educación inicial, preescolar, básica y media beneficiados programas de posgrado.</t>
  </si>
  <si>
    <t>f. Gestión territorial educativa y comunitaria</t>
  </si>
  <si>
    <t>5. Capacidades territoriales</t>
  </si>
  <si>
    <t>3. Fortalecimiento y relacionamiento con los sistemas educativos étnicos y de las comunidades campesinas.</t>
  </si>
  <si>
    <t>Número de entidades territoriales que desarrollan la implementación de la Cátedra de Estudios Afrocolombianos</t>
  </si>
  <si>
    <t>Sumatoria de entidades territoriales que desarrollan la implementación de la Cátedra de Estudios Afrocolombianos</t>
  </si>
  <si>
    <t>Trimestral</t>
  </si>
  <si>
    <t>Acta o listas de asistencia</t>
  </si>
  <si>
    <t>No aplica, su reporte es trimestral</t>
  </si>
  <si>
    <t xml:space="preserve">Avance Cualitativo: El Ministerio de Educación Nacional, en cumplimiento de los compromisos establecidos en el Plan Nacional de Desarrollo 2022‑2026, se encuentra en etapa precontractual para dar cumplimiento para la vigencia 2026 con un proceso de méritos.  
Cuellos de botella: Demoras en el proceso precontractual del proceso. MEl Ministerio de Educación Nacional en el cumplimiento de su compromiso con las comunidades negras, afrocolombianas, raizales y palenqueras, adoptado en el ítem "NT2-56 El Ministerio de Educación Nacional formulará e implementará un plan para promover el desarrollo de la catedra de estudios afrocolombianos en establecimientos públicos y privados. Así mismo, acompaña con asistencia técnica a los establecimientos educativos etnoeducadores para asegurar la reorganización Curricular atendiendo lo dispuesto en el artículo 39 de la Ley 70 de 199". Propone Celebrar un convenio o contrato directo con una universidad de Colombia, para la implementación de la cátedra de estudios afrocolombianos .
El Ministerio de Educación Nacional (MEN), en cumplimiento de los compromisos establecidos en el Plan Nacional de Desarrollo 2022‑2026, se encuentra en etapa precontractual para dar cumplimiento para la vigencia 2026 con un proceso de méritosodalidad de contratación por el tema de ley de garantías
Restricciones: Otra/Demoras en el proceso precontractual del proceso.
Justificación: </t>
  </si>
  <si>
    <t>16.04.2026 OAPF:  
• Oportunidad: Cumple con el criterio de oportunidad
• Completitud: Incluyó los cuatro componentes del reporte. La redacción es clara y cumple con orientaciones.
• Consistencia: El reporte hace mención a los cuellos de botella que se vienen presentado y que han dificultado el avance cuantitativo del indicador. Cumplió.
• Medios de verificación: No se aportan evidencias teniendo en cuenta las dificultades en la implementación del indicador. Cumplió</t>
  </si>
  <si>
    <t>Avance Cualitativo: El Ministerio de Educación Nacional, en cumplimiento de los compromisos establecidos en el Plan Nacional de Desarrollo 2022‑2026, se encuentra en etapa precontractual para dar cumplimiento para la vigencia 2026 con un proceso de méritos.  
Cuellos de botella: Demoras en el proceso precontractual del proceso. 
Restricciones: Otra/Demoras en el proceso precontractual del proceso. 
Justificación: El Ministerio de Educación Nacional (MEN), en cumplimiento de los compromisos establecidos en el Plan Nacional de Desarrollo 2022‑2026, se encuentra en etapa precontractual para dar cumplimiento para la vigencia 2026 con un proceso de méritos el cual fue aprobado en comité de contratación el día 5 de junio de 2026, y volvio a ingresar a comité el día 24 de junio de manera asincrónica para ajuste en el presupuesto.  El día 27 de junio inicio el proceso de oferta según cronograma aprobado</t>
  </si>
  <si>
    <t xml:space="preserve">08.07.2026 OAPF:  
• Oportunidad: Se reportó dentro del plazo para el reporte de junio 2026. Cumplió.
• Completitud: Incluyó los cuatro componentes del reporte. La redacción es clara y cumple con orientaciones de la Guía de seguimiento al PAI.
• Consistencia: Se mencionaron los cuellos de botella y dificultades. Cumplió.
• Medios de verificación: No se aportaron medios de verificación porque el p0roceso aún se encuentra en proceso contractual </t>
  </si>
  <si>
    <t>1. Aumentar de manera sostenida el Índice Anual de Desempeño Institucional.</t>
  </si>
  <si>
    <t>g. Educación media para la construcción de proyectos de vida.</t>
  </si>
  <si>
    <t>3. Educación Media: General y Sistema regional de educación media y superior, en zonas de ruralidad dispersa (SIMES)</t>
  </si>
  <si>
    <t>1. Implementación de estrategias de acceso, permanencia y calidad para el fortalecimiento de la Educación Media.</t>
  </si>
  <si>
    <t>Tasa de tránsito inmediato de grado 9 a grado 10</t>
  </si>
  <si>
    <t>Resultado</t>
  </si>
  <si>
    <t>(Número de estudiantes grado 10° de establecimientos educativos oficiales matriculados en el año t que estaban matriculados en grado 9° en el año (t-1) / Número total de estudiantes grado 9° de establecimientos educativos oficiales matriculados en el año (t-1) ) * 100</t>
  </si>
  <si>
    <t>Porcentaje</t>
  </si>
  <si>
    <t>Base de datos
Formato desagregaciones</t>
  </si>
  <si>
    <t>PND-Sectorial</t>
  </si>
  <si>
    <t>Avance Cualitativo: El Ministerio de Educación Nacional continuó con la implementación de la estrategia SIMES desde las líneas 1 (ampliación de la oferta educativa) y 2 (fortalecimiento de la Educación Media incluyendo el grado 9) que permitan las trayectorias educativas completas.
Cuellos de botella: Demora en el proceso de nombramientos de la planta docente por parte de algunas Entidades Territoriales Certificadas – ETC.
Restricciones: Otra/ Demora en el proceso de nombramientos de la planta docente por parte de algunas Entidades Territoriales Certificadas – ETC.
Justificación: Teniendo en cuenta que, a partir de la estrategia SIMES, se generaron 2.329 cargos distribuidos en 1.703 docentes de aula, 591 docentes orientadores y 35 directivos docentes para 24 Entidades Territoriales Certificadas (ETC), con el propósito de garantizar la trayectoria educativa en las zonas rurales, el Ministerio de Educación Nacional realizó seguimiento a cada una de las entidades para asegurar que, al inicio del año escolar 2026, los docentes se encuentren vinculados y ubicados en los establecimientos educativos beneficiados con la ampliación. No obstante, algunas ETC aún no han finalizado el proceso; frente a ello, el Ministerio continúa brindando acompañamiento permanente.
Asimismo, los implementadores en territorio llevaron a cabo encuentros municipales con docentes y con las Entidades Territoriales Certificadas (ETC), con el fin de concertar el cronograma de acompañamiento a los establecimientos educativos y de las asistencias técnicas dirigidas a las ETC.</t>
  </si>
  <si>
    <t>04.02.2026 OAPF:
- Oportunidad: Se reportó dentro del plazo limite para el reporte de enero. Cumplió.
- Consistencia: Se valida que la justificación amplía detalles de los avances en el indicador,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</si>
  <si>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Avance Cualitativo: El Ministerio de Educación Nacional avanzó, a través de la estrategia SIMES, en el desarrollo de las líneas 1 (ampliación de la oferta educativa) y 2 (fortalecimiento de la educación media, incluyendo el grado 9.º), mediante acciones orientadas a promover trayectorias educativas completas.
Cuellos de botella: No se identificaron cuellos de botella o limitaciones en el periodo.
Restricciones: No aplica.
Justificación: Desde la estrategia SIMES – línea 1, el Ministerio de Educación Nacional continuó realizando encuentros virtuales con las Entidades Territoriales Certificadas (ETC) para hacer seguimiento y brindar acompañamiento al proceso de ampliación de la planta docente viabilizada para 2026, con el fin de avanzar de manera oportuna en el nombramiento de docentes y su incorporación en los establecimientos educativos donde se amplió la oferta educativa.
En la línea 2, los implementadores (Universidades UNIMINUTO, La Salle y CEIPA – ASEGEST) avanzaron en la realización de talleres municipales dirigidos a actores de la comunidad educativa —docentes, directivos docentes, funcionarios de las Secretarías de Educación y representantes del sector productivo, entre otros— orientados al fortalecimiento de la educación media.</t>
  </si>
  <si>
    <t>06.03.2026 OAPF:
- Oportunidad: Se reportó dentro del plazo limite para el reporte de febrero.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marzo de 2026. La validación final depende el DNP.</t>
  </si>
  <si>
    <t xml:space="preserve">Avance Cualitativo: El Ministerio de Educación Nacional continuó implementando la estrategia SIMES en sus líneas 1 y 2, orientadas a ampliar la oferta educativa y fortalecer la educación media, con el fin de garantizar trayectorias educativas completas.
Cuellos de botella: Reprogramación de actividades debido a problemas de orden público o situaciones climáticas.
Restricción: Otra/ Reprogramación de actividades debido a problemas de orden público o situaciones climáticas.
Justificación: En el marco de la estrategia SIMES, se continuó con el acompañamiento a las Entidades Territoriales Certificadas orientado al cumplimiento en el nombramiento de docentes y orientadores SIMES, así como en la conversión de directores a rectores en los establecimientos educativos donde se ha ampliado la educación media. Por su parte, los implementadores avanzaron en el desarrollo de encuentros y visitas a establecimientos educativos mediante talleres de Orientación Socio Ocupacional dirigidos a estudiantes de grados 9°, 10° y 11°, así como en el trabajo con docentes y comunidades a través de Proyectos Pedagógicos Productivos. </t>
  </si>
  <si>
    <t>06.04.2026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</si>
  <si>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Avance Cualitativo: El Ministerio de Educación continuó implementado la estrategia SIMES en la que a través de sus líneas 1 (ampliación de la oferta educativa) y 2 (fortalecimiento de la Educación Media incluyendo el grado 9) favorece las trayectorias educativas completas en territorios focalizados.
Cuellos de botella: Cuellos de botella: Demoras en el nombramiento de los docentes por parte de algunas Secretarías de Educación. 
Restricciones: Otra/Demoras en el nombramiento de los docentes por parte de algunas Secretarías de Educación. 
Justificación: Se realizó seguimiento y acompañamiento a los nombramientos de docentes viabilizados para las sedes ampliadas, así como de los orientadores, uno por cada establecimiento educativo de los municipios SIMES. Si bien se evidencian avances significativos en este proceso, aún hay Secretarías de Educación que no han finalizado los nombramientos.
De acuerdo con la información del SIMAT, en los grados donde se ha implementado la ampliación (427 sedes), se registra un incremento de 7.552 estudiantes en la matrícula, beneficiando en total a 77.707 estudiantes matriculados en dichas sedes.
Por otra parte, en los establecimientos educativos que cuentan con educación media, los implementadores en territorio avanzaron en el desarrollo de talleres de orientación socio-ocupacional y en la implementación de proyectos pedagógicos productivos, dirigidos a estudiantes desde grado noveno. Estas acciones contribuyen al fortalecimiento de capacidades y a garantizar el tránsito de la educación básica a la media.</t>
  </si>
  <si>
    <t>05.05.2026 OAPF:
- Oportunidad: Se reportó dentro del plazo limite para el reporte de Abril.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</si>
  <si>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Avance Cualitativo: El Ministerio de Educación Nacional continuó sus avances a través de las estrategias SIMES y ESenTuCole permitiendo ampliar coberturas que garanticen las trayectorias educativas completas en territorios focalizados.
Cuellos de botella: Inconsistencias entre la información reportada por algunas Secretarías de Educación y los registros disponibles en el Sistema Humano, que obedecen a demoras en el cargue de la información, errores involuntarios en la caracterización de los docentes dentro de la plataforma, entre otros.
Restricciones: Otra/ Inconsistencias entre la información reportada por algunas Secretarías de Educación y los registros disponibles en el Sistema Humano, que obedecen a demoras en el cargue de la información, errores involuntarios en la caracterización de los docentes dentro de la plataforma, entre otros.
Justificación:Durante el periodo reportado, la línea 1 de la estrategia SIMES continuó avanzando en los nombramientos de la planta docente viabilizada, alcanzando un 65 % de ejecución. Las entidades territoriales de Arauca, Casanare, Huila y Tolima lograron el 100 % de los nombramientos previstos. En cuanto a los 591 docentes orientadores viabilizados, se alcanzó un avance del 40 % en su vinculación.
Asimismo, en articulación con la Universidad Pedagógica Nacional, se diseñaron talleres de formación dirigidos a las Secretarías de Educación para fortalecer componentes de la educación media y promover el tránsito entre los diferentes niveles educativos. Estos espacios formativos fueron programados en cuatro sesiones para el mes de junio.
Por su parte, la estrategia ESenTuCole vinculó 11 instituciones educativas: tres en La Guajira, ubicadas en Albania, Barrancas y Riohacha, y ocho en Boyacá, en los municipios de Cómbita, Guateque, Oicatá, Samacá, Soracá, Sotaquirá y Villa de Leyva."</t>
  </si>
  <si>
    <t xml:space="preserve">Avance Cualitativo: El Ministerio de Educación Nacional continuó avanzando, a través de la estrategia SIMES, en la ampliación de coberturas que garanticen las trayectorias educativas completas de niñas, niños, adolescentes y jóvenes en los territorios focalizados.
Cuellos de botella: Cuellos de botella: Demoras en el nombramiento de los docentes por parte de algunas Secretarías de Educación. 
Restricciones: Otra/Demoras en el nombramiento de los docentes por parte de algunas Secretarías de Educación. 
Justificación: Se avanzó en el proceso de nombramiento de la planta viabilizada para los territorios SIMES. De acuerdo con la información reportada en el Sistema Humano, el nombramiento de docentes de aula alcanzó un avance del 77 %, mientras que el de docentes orientadores llegó al 58 % y el de directivos docentes al 51 %. Asimismo, finalizaron los proyectos ejecutados por los implementadores Universidad de La Salle, UNIMINUTO y ASEGEST en 18 de los 20 territorios SIMES, consolidando las acciones previstas en el marco de la estrategia.
De igual manera, se realizaron tres encuentros con las 24 Entidades Territoriales Certificadas (ETC) de los 20 SIMES, con el propósito de socializar el plan de acompañamiento de la estrategia, fortalecer la articulación institucional y concertar acciones para su implementación territorial, con énfasis en el fortalecimiento pedagógico y de las trayectorias educativas. </t>
  </si>
  <si>
    <t>02.07.2026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</si>
  <si>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Establecimientos educativos que incorporan la formación integral y la educación CRESE (ciudadana, para la reconciliación, antirracista, socioemocional y para el cambio climático) en prácticas pedagógicas basadas en la realidad</t>
  </si>
  <si>
    <t xml:space="preserve">Sumatoria de número de establecimientos educativos cuyos estudiantes participan en algún proceso de formación integral (artes, deportes, ciencia y tecnología) y que después de un proceso de formación y acompañamiento con tutores de PTA, implementan estrategias pedagógicas CRESE. </t>
  </si>
  <si>
    <t>Bases de datos del MEN y de entidades aliadas
Formato desagregaciones</t>
  </si>
  <si>
    <t xml:space="preserve">Avance Cualitativo: El Ministerio de Educación inició el  alistamiento y planeación para 2026 de las estrategias de formación integral  en los establecimientos educativos oficiales focalizados con tutor vinculado.
Cuellos de botella: No se identificaron cuellos de botella o limitaciones en el periodo.
Restricciones: No aplica.
Justificación: Se retomaron los avances en la narrativa de la ruta de acompañamiento y formación pedagógica 2025, con el fin de incidir en la planeación institucional realizada por los establecimientos educativos durante el mes de enero, de manera que se incorporara la implementación de estrategias de formación integral, principalmente centros de interés y proyectos pedagógicos de educación CRESE. Asimismo, se inició la planeación del Momento I de la ruta de acompañamiento y formación pedagógica 2026, con el propósito de establecer las orientaciones para los establecimientos educativos focalizados en el Programa.
Por otra parte, con las entidades aliadas se proyectó la realización de mesas técnicas a partir de febrero, orientadas a identificar los criterios del Ministerio de Educación Nacional que definen la priorización de los establecimientos educativos para la implementación de centros de interés, en el marco de la focalización general de Formación Integral. </t>
  </si>
  <si>
    <t>05.02.2026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</si>
  <si>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 xml:space="preserve">Avance Cualitativo: El Ministerio de Educación inició la implementación de la ruta 2026 con el Momento I para la lectura de contexto e implementación de estrategias de formación integral en los establecimientos educativos oficiales focalizados, en beneficio de la educación de calidad de las y los estudiantes.
Cuellos de botella: No se identificaron cuellos de botella o limitaciones en el periodo.
Restricciones: No aplica.
Justificación:  Se elaboraron y socializaron con las 96 entidades territoriales certificadas (ETC) las orientaciones metodológicas correspondientes al Momento I para su implementación en la vigencia 2026. Estas orientaciones buscan brindar lineamientos técnicos y pedagógicos a formadores(as), docentes tutores(as) y practicantes para la construcción participativa, situada y contextualizada del Plan de Formación Integral de cada establecimiento educativo.
En una mesa técnica con el ICBF se definieron acuerdos para avanzar en el plan de acción de la Línea 2, orientada a la promoción del desarrollo y la formación integral en territorio, mediante la articulación de estrategias para el desarrollo de habilidades y talentos en artes, deportes, cultura, educación ambiental y ciencia y tecnología. Asimismo, con aliados intersectoriales se establecieron criterios, tiempos y acuerdos para la focalización preliminar de establecimientos educativos donde se implementarán los centros de interés en 2026.
</t>
  </si>
  <si>
    <t>Avance Cualitativo: El Ministerio de Educación avanzó en la implementación del Momento I la Ruta Pedagógica con el objetivo de implementar las estrategias de formación integral, Educación CRESE y los centros de interés en los establecimientos educativos focalizados.
Cuellos de botella: Demora en el inicio de la implementación por parte de algunos aliados intersectoriales.
Restricción: Otra/Demora en el inicio de la implementación por parte de algunos aliados intersectoriales.
Justificación: Se realizó el Encuentro de Tutores y Tutoras – Momento I 2026, orientado a la apropiación de lineamientos y al fortalecimiento de capacidades de 4.589 tutores. Este momento se enfoca en el diagnóstico y lectura de contexto, la actualización del Plan de Formación Integral y la continuidad de estrategias como centros de interés, proyectos pedagógicos y educación CRESE.
Por otra parte, se avanzó en la articulación intersectorial mediante reuniones con MinDeporte, donde se identificaron puntos de trabajo conjunto para la promoción de los Juegos Intercolegiados Nacionales 2026. Así mismo, a nivel interno del MEN se coordinaron acciones para el Encuentro con aliados de Formación Integral y Educación CRESE. En mesa técnica con ICBF se revisaron avances en la focalización de establecimientos educativos en el marco de la Línea 2, y en el espacio de trabajo sobre la “Ley Artes al Aula” se definieron roles y funciones de la mesa directiva intersectorial encargada de la toma de decisiones y avales.</t>
  </si>
  <si>
    <t>Avance Cualitativo: El Ministerio de Educación avanzó en la implementación de los centros de interés y los proyectos de Educación CRESE, así como el acompañamiento a docentes tutores, docentes y directivos docentes en los establecimientos educativos focalizados con las estrategias de formación integral.
Cuellos de botella: Demora en el inicio de implementación de la oferta por parte de algunas entidades aliadas. 
Restricciones: Otra/Demora en el inicio de implementación de la oferta por parte de algunas entidades aliadas. 
Justificación: Se realizó el Encuentro Nacional del Equipo del PTA FI 3.0 – Momento II 2026, con la participación de 66 Formadores y Formadoras, cuyo propósito fue la apropiación de las orientaciones para avanzar en la articulación curricular de la formación integral, mediante la implementación fortalecida del Plan de Formación Integral, la incorporación de ajustes pedagógicos y la apropiación de los lineamientos curriculares, en coherencia con las capacidades institucionales desarrolladas
Por otra parte, se realizó la socialización de la oferta intersectorial dirigido a los líderes, lideresas de Calidad, Equipos de Esquemas de Ampliación en Jornada Única; Jornada Escolar Complementaria; Tiempo Escolar y al equipo territorial PTAFI 3.0 de las Entidades Territoriales Certificadas. En este espacio se presentó la oferta de centros de interés para la formación integral que las entidades aliadas ofrecen para continuar aportando al desarrollo integral de las niñas, niños, adolescentes y jóvenes</t>
  </si>
  <si>
    <t>Avance Cualitativo: El Ministerio de Educación avanzó en la implementación de los centros de interés y los proyectos de Educación CRESE, así como el acompañamiento a docentes tutores, docentes y directivos docentes en los establecimientos educativos focalizados con las estrategias de formación integral.
Cuellos de botella: No se identificaron cuellos de botella o limitaciones en el periodo.
Restricciones: No aplica.
Justificación:Se avanzó en la implementación de la Ruta de Acompañamiento Pedagógico en los establecimientos educativos focalizados, fortaleciendo la armonización y articulación curricular entre centros de interés, proyectos pedagógicos y el horizonte institucional. Se desarrollaron encuentros presenciales con tutores para fortalecer la apropiación de las orientaciones del Momento II, promover el análisis de aprendizajes derivados de las prácticas pedagógicas y consolidar los procesos de acompañamiento situado.
Asimismo, se realizó mesa técnica con el ICBF para avanzar en la articulación entre la Educación CRESE y la estrategia Casas Atrapasueños, definiendo acciones conjuntas para la socialización de resultados y aprendizajes territoriales. Adicionalmente, se contribuyó a la elaboración del documento de implementación de la política de la Ley de Artes al Aula, mediante aportes a su introducción, justificación, antecedentes, marco conceptual y alcance desde la perspectiva de la formación integral.</t>
  </si>
  <si>
    <t xml:space="preserve">Avance Cualitativo: El Ministerio de Educación avanzó en la implementación de los centros de interés y los proyectos de Educación CRESE, así como el acompañamiento a docentes tutores, docentes y directivos docentes en los establecimientos educativos focalizados con las estrategias de formación integral.
Cuellos de botella: No se identificaron cuellos de botella o limitaciones en el periodo.
Restricciones: No aplica.
Justificación: Se avanzó en la implementación de la Ruta de Acompañamiento Pedagógico, mediante acciones orientadas a profundizar la armonización y la articulación curricular de las experiencias y prácticas pedagógicas orientadas a la formación integral. Este proceso consolidó la integración y coherencia entre los Centros de Interés, los proyectos pedagógicos y el horizonte institucional en los establecimientos educativos focalizados con tutor vinculado.
Además, se realizaron encuentros microrregionales virtuales con las microrregiones de La Guajira, Bolívar, San Andrés, Córdoba, Sucre, Cesar, Magdalena, Atlántico, Cauca, Chocó, Putumayo, Amazonas, Nariño, Norte de Santander, Santander, Güainía, Guaviare, Vaupés, Caquetá, Cundinamarca, Antioquia, Medellín, Boyacá, Meta, Vichada, Tolima, Huila, Eje Cafetero, Arauca y Casanare, en los que se presentó balance y avances en la implementación de centros de interés aliados intersectoriales, Computadores para Educar, MinCulturas, MinDeporte, MinTIC e ICBF. </t>
  </si>
  <si>
    <t xml:space="preserve"> 03.07.2026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</si>
  <si>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Subdirección de Referentes y Evaluación Educativa</t>
  </si>
  <si>
    <t>3. Evaluación de la formación integral</t>
  </si>
  <si>
    <t>Establecimientos educativos que implementan evaluación de formación integral y de educación CRESE (ciudadana, para la reconciliación, antirracista, socioemocional y para el cambio climático) con enfoques étnicos y poblacionales</t>
  </si>
  <si>
    <t xml:space="preserve">Sumatoria de los Establecimientos Educativos que implementan evaluación de formación integral y de educación CRESE (ciudadana, para la reconciliación, antirracista, socioemocional y para el cambio climático) </t>
  </si>
  <si>
    <t>Base de datos de los establecimientos educativos que implementan evaluación de formación integral y de educación CRESE
Formato desagregaciones</t>
  </si>
  <si>
    <t xml:space="preserve">Avance Cualitativo: El Ministerio de Educación Nacional llevó a cabo la implementación de las pruebas SER, incluyendo los componentes de Bienestar Físico, Educación Artística y Cultural y Ciudadanía y Desarrollo Socioemocional (CRESE), con enfoque étnico y poblacional y coherencia con el enfoque de curso de vida. 
Cuellos de botella: No se identificaron cuellos de botella o limitaciones en el periodo.
Restricciones: No aplica.
Justificación: Se avanzó en la implementación de las pruebas SER, incluyendo los componentes de Bienestar Físico, Educación Artística y Cultural y Ciudadanía y Desarrollo Socioemocional (CRESE), con enfoque étnico y poblacional y coherencia con el enfoque de curso de vida. Como resultado, 805.258 estudiantes de 641 establecimientos educativos participaron en la prueba CRESE en los grados 5.º y 9.º, y se aplicó la prueba de Bienestar Físico a 14.454 estudiantes de 5.º y 15.166 de 9.º. </t>
  </si>
  <si>
    <t>04.02.2026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</si>
  <si>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Avance Cualitativo: El Ministerio de Educación Nacional avanzó en la preparación de la implementación de la estrategia Quiero Ser, Quiero Saber, dirigida al seguimiento de los aprendizajes en el marco de la política de formación integral, que incluye pruebas de matemáticas, lenguaje y socioemocionales con enfoque étnico.
Cuellos de botella: No se identificaron cuellos de botella o limitaciones en el periodo.
Restricciones: No aplica.
Justificación: Se iniciaron las acciones preparatorias para la primera aplicación de la estrategia, programada del 9 al 27 de marzo. En esta aplicación participarán estudiantes de los grados 3.°, 5.°, 7.° y 9.°, mediante las modalidades online y offline. Asimismo, se garantizarán condiciones de participación con enfoque étnico para estudiantes de grados 5.° y 9.° a nivel nacional hablantes de wayuunaiki, nasayuwe, kubeo y criollo palenquero, así como usuarios de Lengua de Señas Colombiana (LSC), quienes podrán seleccionar la lengua en la que desean presentar la prueba. Esta implementación contribuye al seguimiento de los aprendizajes en la política de formación integral.</t>
  </si>
  <si>
    <t>Avance Cualitativo: El Ministerio de Educación avanzó en la preparación de la implementación de la estrategia Quiero Ser, Quiero Saber, dirigida al seguimiento de los aprendizajes en el marco de la política de formación integral.
Cuellos de botella: No se identificaron cuellos de botella o limitaciones en el periodo.
Restricciones: No aplica.
Justificación: En el marco de la estrategia Quiero Ser, Quiero Saber para la vigencia 2026, se avanzó con la implementación de la primera ventana de aplicación, programada del 9 al 27 de marzo, la cual, por alta demanda de la comunidad educativa, se extendió hasta el 10 de abril. En esta aplicación participan estudiantes de los grados 3.°, 5.°, 7.° y 9.°, mediante las modalidades online y offline. Asimismo, se garantizarán condiciones de participación con enfoque étnico para estudiantes de grados 5.° y 9.° a nivel nacional hablantes de wayuunaiki, nasayuwe, kubeo y criollo palenquero, así como usuarios de Lengua de Señas Colombiana (LSC), quienes podrán seleccionar la lengua en la que desean presentar la prueba. Esta implementación contribuye al seguimiento de los aprendizajes en la política de formación integral.</t>
  </si>
  <si>
    <t>06..04.2026 OAPF:
- Oportunidad: Se reportó dentro del plazo limite para el reporte de Marzo. Cumplió.
- Consistencia: Se valida que la justificación amplía detalles de los avances en el indicador, de igual manera describe cualitativamente los avances obtenidos como durante el periodo.
- Completitud: Se valida que el reporte cumple con los cuatro componentes de un reporte según la Guía de seguimiento al PAI. Tanto el avance como la justificación son claros. Cumplió.
- Medios de verificación: No aplica por periodicidad y rezago.</t>
  </si>
  <si>
    <t>Avance Cualitativo:El Ministerio de Educación avanzó en la preparación de la implementación de la estrategia Quiero Ser, Quiero Saber dirigida al seguimiento de los aprendizajes en el marco de la política de formación integral, que incluye pruebas de matemáticas, lenguaje y socioemocionales en clave de curso de vida. 
Cuellos de botella: No se identificaron cuellos de botella o limitaciones en el periodo.
Restricciones: No aplica.
Justificación: En el marco de la estrategia Quiero Ser, Quiero Saber 2026, se implementó la primera ventana de aplicación del 9 al 27 de marzo, extendida hasta el 10 de abril por alta demanda. Participaron estudiantes de grados 3.°, 5.°, 7.° y 9.° en modalidades online y offline. En total, 1.227.365 estudiantes de 10.838 establecimientos presentaron la evaluación: 1.063.450 en modalidad online y 163.915 offline. Por grado, participaron 297.334 (3.°), 335.008 (5.°), 311.925 (7.°) y 283.098 (9.°). Frente al universo registrado, se cuenta con 2.736.043 estudiantes y 14.418 establecimientos, de los cuales 2.256.023 estudiantes y 8.284 colegios son del sector oficial, y 480.020 estudiantes y 6.134 colegios del sector privado.</t>
  </si>
  <si>
    <t>05.05.2026 OAPF:
- Oportunidad: Se reportó dentro del plazo limite para el reporte de Abril.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</si>
  <si>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Avance Cualitativo: El Ministerio de Educación avanzó en la preparación de la estrategia Quiero Ser, Quiero Saber 2026 para el seguimiento de los aprendizajes y competencias socioemocionales, con enfoque étnico y de curso de vida.
Cuellos de botella: No se identificaron cuellos de botella o limitaciones en el periodo.
Restricciones: No aplica.
Justificación: Se avanzó en la generación, validación y socialización de los resultados de la primera aplicación de la estrategia Quiero Ser, Quiero Saber, mediante la publicación de reportes dirigidos a las Entidades Territoriales Certificadas, directivos docentes y demás actores educativos. Esto reportes están disponibles en la plataforma y cuenta con distintos niveles de desagregación —estudiante, grado, establecimiento educativo y sede—, favoreciendo el análisis de resultados y su uso pedagógico. Estos avances fortalecen la toma de decisiones basada en evidencia y consolidan la evaluación formativa como una herramienta para el mejoramiento de los aprendizajes.</t>
  </si>
  <si>
    <t>02.06.2026 OAPF:
- Oportunidad: Se reportó dentro del plazo limite para el reporte de Mayo.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</si>
  <si>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Avance Cualitativo: El Ministerio de Educación avanzó en la preparación de la estrategia Quiero Ser, Quiero Saber 2026 para el seguimiento de los aprendizajes y competencias socioemocionales, con enfoque étnico y de curso de vida.
Cuellos de botella: No se identificaron cuellos de botella o limitaciones en el periodo.
Restricciones: No aplica.
Justificación:Se dio continuidad a la estrategia de evaluación formativa Quiero Ser, Quiero Saber mediante el alistamiento de la segunda aplicación, cuyo calendario fue actualizado, estableciendo como nueva ventana de aplicación el periodo comprendido entre el 13 y el 31 de julio, acompañado de acciones de divulgación y orientación dirigidas a las Entidades Territoriales Certificadas y a los establecimientos educativos para promover su participación. Así mismo, se fortaleció la estrategia de uso pedagógico de los resultados con la publicación en la plataforma de la Caja de Herramientas de Quiero Ser, Quiero Saber, integrada por recursos educativos que orientan la lectura, interpretación y aprovechamiento de los resultados para la toma de decisiones pedagógicas y el mejoramiento de los aprendizajes.</t>
  </si>
  <si>
    <t>Estudiantes de grados transición a sexto en establecimientos educativos oficiales beneficiarios de programas para promover el desarrollo integral y reducir brechas y rezagos de los aprendizajes</t>
  </si>
  <si>
    <t>Sumatoria de estudiantes de grado transición a sexto en establecimientos educativos oficiales que son beneficiados con programas para promover el desarrollo integral y reducir brechas y rezagos de los aprendizajes.</t>
  </si>
  <si>
    <t>Base de datos de los estudiantes de grados transición a sexto en establecimientos educativos oficiales beneficiarios de programas para promover el desarrollo integral y reducir brechas y rezagos de los aprendizajes
Formato desagregaciones</t>
  </si>
  <si>
    <t>Avance Cualitativo: El Ministerio de Educación inició el alistamiento y planeación para 2026 de las estrategias de formación en los que participan estudiantes de grados transición a sexto de los establecimientos educativos oficiales focalizados.
Cuellos de botella: No se identificaron cuellos de botella o limitaciones en el periodo.
Restricciones: No aplica
Justificación: El Programa de Tutorías para el Aprendizaje y la Formación Integral PTA FI 3.0, retomó los avances en la narrativa de la ruta de acompañamiento y formación pedagógica de 2025, para incidir en la planeación institucional que realizaron los establecimientos educativos en el mes de enero, de forma que se incluyera la implementación de estrategias de formación integral, principalmente centros de interés y proyectos pedagógicos de educación CRESE).
Inició la planeación del Momento I de la ruta de acompañamiento y formación pedagógica de 2026, con el propósito de vincular a estudiantes a estrategias de formación integral a partir de febrero. Igualmente, durante enero avanzó la convocatoria para la selección de estudiantes que realizarán las prácticas en escuelas rurales del país.</t>
  </si>
  <si>
    <t>Avance Cualitativo: El Ministerio de Educación avanzó en la implementación de la ruta 2026 del PTAFI, incorporando los intereses y necesidades de estudiantes de transición a sexto grado en los proyectos pedagógicos y estrategias de formación de establecimientos educativos oficiales focalizados.
Cuellos de botella: No se identificaron cuellos de botella o limitaciones en el periodo.
Restricciones: No aplica.
Justificación:  Se dio inicio a la implementación del Momento I de la ruta de acompañamiento y formación pedagógica 2026, mediante la elaboración, socialización y envío de las orientaciones a las entidades territoriales certificadas. Esta acción tuvo como finalidad promover la vinculación efectiva de los estudiantes a las estrategias de formación integral en los establecimientos educativos focalizados.
Asimismo, se adelantó la convocatoria del componente de practicantes del PTAFI 3.0, fortaleciendo el acompañamiento pedagógico en establecimientos educativos rurales. La convocatoria registró 769 postulaciones, de las cuales 723 aspirantes fueron habilitados, lo que permitió ampliar la capacidad de apoyo y presencia en territorio.</t>
  </si>
  <si>
    <t>Avance Cualitativo: El Ministerio de Educación avanzó en la implementación del Momento I de la Ruta Pedagógica del PTAFI 3.0, para fortalecer los procesos de formación integral que beneficia a estudiantes de los grados transición a sexto.
Cuellos de botella: No se identificaron cuellos de botella o limitaciones en el periodo.
Restricciones: No aplica.
Justificación: Se llevó a cabo el encuentro de tutores y tutoras – Momento I 2026 a nivel territorial, el cual permitió fortalecer las capacidades de las y los tutores en la implementación de los procesos de formación integral en estudiantes de los grados transición a sexto. Estos insumos buscan ser articulados y armonizados con los proyectos educativos (PEI, PEC, PEICR, PECI). Asimismo, se integran las estrategias de formación integral, como los Centros de Interés, los proyectos pedagógicos y la educación CRESE, orientados al desarrollo integral de niñas, niños, adolescentes y jóvenes, contribuyendo así a la reducción de brechas y rezagos en los aprendizajes.</t>
  </si>
  <si>
    <t>Avance Cualitativo: El Ministerio de Educación avanzó en la implementación de los centros de interés en el marco de las estrategias de formación integral y educación CRESE en los que participan estudiantes de grados transición a sexto de los establecimientos educativos oficiales focalizados.
Cuellos de botella: No se identificaron cuellos de botella o limitaciones en el periodo.
Restricciones: No aplica.
Justificación: Se llevó a cabo el Encuentro de Formadores y Formadoras – Momento II 2026 a nivel territorial. Este espacio permitió fortalecer las capacidades de los formadores y formadoras, con el propósito de consolidar los procesos de formación integral que impacta a estudiantes de los grados de transición a sexto. Los insumos derivados de este encuentro serán articulados y armonizados con los proyectos educativos, en coherencia con las apuestas institucionales.</t>
  </si>
  <si>
    <t>Avance Cualitativo: El Ministerio de Educación avanzó en la implementación de la Ruta Pedagógica del PTAFI 3.0, para fortalecer los procesos de formación integral que beneficien a estudiantes de los grados transición a sexto, contribuyendo al fortalecimiento de sus trayectorias educativas.
Cuellos de botella: No se identificaron cuellos de botella o limitaciones en el periodo.
Restricciones: No aplica.
Justificación: Se llevó a cabo el Encuentro de Formadores/as y Tutores/as del Momento II 2026 a nivel territorial. Este espacio permitió fortalecer las capacidades de las y los tutores con el propósito de consolidar los procesos de formación integral que impacten a estudiantes de los grados transición a sexto.
Los insumos derivados de este encuentro estuvieron orientados a la implementación acompañada del Plan de Formación Integral, el reconocimiento y análisis de aprendizajes derivados de las prácticas pedagógicas, el fortalecimiento de la armonización entre centros de interés y currículo, el avance en la articulación curricular desde experiencias y acompañamiento situado, la incorporación progresiva de ajustes a las prácticas pedagógicas y la apropiación de lineamientos curriculares para la formación integral, los cuales contribuirán al fortalecimiento de los proyectos educativos institucionales y comunitarios en coherencia con las apuestas institucionales y territoriales.</t>
  </si>
  <si>
    <t>Avance Cualitativo:  El Ministerio de Educación avanzó en la implementación de la ruta pedagógica del PTAFI 3.0, para fortalecer los procesos de formación integral que benefician a estudiantes de los grados transición a sexto, contribuyendo al fortalecimiento de sus trayectorias educativas.
Cuellos de botella: No se identificaron cuellos de botella o limitaciones en el periodo.
Restricciones: No aplica.
Justificación: En el desarrollo del Momento II de la Ruta de Acompañamiento Pedagógico, se realizaron, encuentros presenciales con formadores y docentes tutores en los departamentos de Magdalena, La Guajira, Atlántico, Cesar, Boyacá, Cundinamarca y Sucre. Estas jornadas convocaron aproximadamente a 1.458 docentes tutores y se constituyeron en escenarios de diálogo, construcción colectiva e intercambio de saberes.
En consecuencia, se promovió la reflexión pedagógica situada mediante el análisis de los desafíos propios de cada contexto, la incorporación de ajustes progresivos y la apropiación de los lineamientos curriculares. Estas acciones favorecerán el desarrollo integral de estudiantes de los grados transición a sexto, contribuyendo al fortalecimiento de sus trayectorias educativas y a su permanencia y desarrollo integral en el sistema educativo.</t>
  </si>
  <si>
    <t xml:space="preserve"> 02.07.2026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</si>
  <si>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Porcentaje de Establecimientos Educativos rurales en categoría de desempeño D en las pruebas Saber 11</t>
  </si>
  <si>
    <t xml:space="preserve">Reducción </t>
  </si>
  <si>
    <t>[Establecimientos Educativos oficiales rurales en categoría D según resultados Pruebas Saber 11 del año anterior / Establecimientos Educativos oficiales rurales evaluados en Pruebas Saber 11] * 100</t>
  </si>
  <si>
    <t>Base de datos ICFES: Resultados de la aplicación de la prueba saber 11 con los Establecimientos Educativos rurales en categoría de desempeño D
Formato desagregaciones</t>
  </si>
  <si>
    <t>Avance Cualitativo: El Ministerio de Educación Nacional adelantó la fase de planeación técnica y normativa para dar cumplimiento a la Ley 2156 de 2021, que establece la exención del pago de la tarifa del examen de Estado Saber 11 para población víctima del conflicto armado.
Cuellos de botella: Demora en la expedición del decreto.
Restricciones: Otra/ Demora en la expedición del decreto.
Justificación: Se avanzó en la planeación técnica y normativa para cumplir la Ley 2156 de 2021, que exime del pago del examen Saber 11 a la población víctima del conflicto armado. La elaboración del decreto requiere validaciones técnicas, financieras y la coordinación con otras entidades para asegurar su solidez, coherencia y respaldo jurídico. Este proceso responsable busca garantizar que la medida beneficie efectivamente a quienes corresponda. Su implementación contribuye a reducir las brechas de acceso a la evaluación entre estudiantes vulnerables, especialmente en zonas rurales, fortaleciendo la equidad educativa y apoyando la disminución del porcentaje de establecimientos rurales en categoría D en las pruebas Saber 11.</t>
  </si>
  <si>
    <t xml:space="preserve">Avance Cualitativo: El Ministerio de Educación Nacional avanzó en la fase de planeación técnica y normativa para dar cumplimiento a la Ley 2156 de 2021, que establece la exención del pago de la tarifa del examen de Estado Saber 11 para población víctima del conflicto armado.
Cuellos de botella: Demora en la expedición del decreto.
Restricciones: Otra/ Demora en la expedición del decreto.
Justificación: Se continúo con la verificación técnica y financiera de la propuesta normativa, así como la articulación con otras entidades del Estado con el fin de garantizar la calidad, consistencia y seguridad jurídica del acto administrativo para la expedición del decreto demanda.  Lo anterior, dado que la expedición obedece a un proceso responsable y coordinado, en el que se prioriza la solidez técnica y la validez de la información, en atención a la población víctima del conflicto armado que será beneficiaria directa de la aplicación de la Ley 2156 de 2021.  
Actualmente, el MEN se encuentra a la espera de la entrega, por parte del Icfes, de la base de datos de establecimientos educativos rurales que presentaron la prueba para realizar el cálculo, información necesaria para el reporte del indicador.
</t>
  </si>
  <si>
    <t>06.03.2026 OAPF:
- Oportunidad: Se reportó dentro del plazo limite para el reporte de febrero. Cumplió.
- Consistencia: Se valida que la justificación amplía detalles de los avances en el indicador,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marzo de 2026. La validación final depende el DNP.</t>
  </si>
  <si>
    <t>Avance Cualitativo: El Ministerio de Educación adelantó la gestión para la consolidación y remisión de la información requerida para el cálculo del indicador, con base en los resultados oficiales de las pruebas Saber 11 y la clasificación de establecimientos educativos por categoría de desempeño publicada por el Icfes.
Cuellos de botella: Demoras por parte del ICFES en la entrega de los resultados consolidados y oficiales de las pruebas Saber 11, incluyendo la clasificación de los establecimientos educativos por categoría de desempeño y la identificación de aquellos ubicados en zona rural, con el fin de calcular el porcentaje de establecimientos en categoría D.
Restricción: Otra/: Demoras por parte del ICFES en la entrega de los resultados consolidados y oficiales de las pruebas Saber 11.
Justificación: De acuerdo con el calendario establecido por el Instituto Colombiano para la Evaluación de la Educación (Icfes), el Ministerio de Educación Nacional se encuentra a la espera de contar con la información consolidada y oficial por parte del Icfes para realizar el cálculo del indicador y efectuar el reporte correspondiente.  En este sentido, aunque ya fue publicada la clasificación de los establecimientos educativos por categoría de desempeño, el MEN se encuentra a la espera, por parte del Icfes, de los resultados consolidados y oficiales de las pruebas Saber 11 que incorporen dicha marca, en particular para identificar los establecimientos ubicados en zona rural y así calcular el porcentaje de establecimientos en categoría D.</t>
  </si>
  <si>
    <t>Avance Cualitativo: El Ministerio de Educación adelantó la gestión para la consolidación de la información requerida para el cálculo del indicador, con base en los resultados oficiales de las pruebas Saber 11 y la clasificación de establecimientos educativos por categoría de desempeño publicada por el Icfes.
Cuellos de botella: No se identificaron cuellos de botella o limitaciones en el periodo.
Restricciones: No aplica.
Justificación: De acuerdo con la información remitida por el Instituto Colombiano para la Evaluación de la Educación (Icfes) en el mes de marzo, el Ministerio de Educación Nacional llevó a cabo el procesamiento de los resultados oficiales de las pruebas Saber 11 remitidos por el Icfes y consolidó la información correspondiente al porcentaje de establecimientos en categoría D en zona rural.</t>
  </si>
  <si>
    <t xml:space="preserve">Avance Cualitativo: El Ministerio de Educación Nacional adelantó la gestión para la actualización de los marcos de evaluación de las pruebas Saber 11 en concordancia con los nuevos lineamientos curriculares de Formación Integral para llevar a cabo la implementación de la prueba por parte del Icfes.
Cuellos de botella: No se identificaron cuellos de botella o limitaciones en el periodo.
Restricciones: No aplica.
Justificación:  Se avanzó en la actualización de los marcos de evaluación de las pruebas Saber 11, en articulación con los Lineamientos Curriculares para la Formación Integral. Para ello, se realizaron reuniones técnicas con el Icfes y mesas de trabajo con los equipos de la Subdirección de Referentes y Evaluación, orientadas a consolidar aportes conceptuales y metodológicos para la actualización de los marcos. Estas acciones fortalecen las condiciones técnicas necesarias para la implementación de los ajustes en las pruebas y el seguimiento a los aprendizajes y al desempeño de los establecimientos educativos.
</t>
  </si>
  <si>
    <t>Avance Cualitativo: El Ministerio de Educación adelantó la gestión para la actualización de los marcos de evaluación de las pruebas Saber 11 en concordancia con los nuevos lineamientos curriculares de Formación Integral para llevar a cabo la implementación de la prueba por parte del Icfes.
Cuellos de botella: No se identificaron cuellos de botella o limitaciones en el periodo.
Restricciones: No aplica.
Justificación: Se continuó avanzando en la actualización de los marcos de evaluación de las pruebas Saber 11, en articulación con los Lineamientos Curriculares para la Formación Integral. En este periodo se dio continuidad a las mesas técnicas de trabajo con el Icfes y los equipos de la Subdirección de Referentes y Evaluación de la Calidad Educativa, orientadas a la revisión, ajuste y validación de los referentes conceptuales y metodológicos que sustentarán la actualización de los marcos de evaluación. Estos avances fortalecen la alineación entre el currículo y la evaluación, y consolidan las condiciones técnicas para la implementación de los nuevos marcos y el seguimiento a los aprendizajes y al desempeño de los establecimientos educativos.</t>
  </si>
  <si>
    <t>1. Coordinación oferta intersectorial</t>
  </si>
  <si>
    <t>Establecimientos educativos oficiales con ampliación y/o resignificación del tiempo escolar para la formación integral</t>
  </si>
  <si>
    <t>Capacidad</t>
  </si>
  <si>
    <t xml:space="preserve">Sumatoria de establecimientos educativos oficiales que cuentan con un esquema de ampliación de la jornada escolar y/o que resignifique el uso del tiempo escolar para la formación integral </t>
  </si>
  <si>
    <t>Bases de datos con los EE que cuentan con esquemas de ampliación y/o resignificación del tiempo escolar, resultantes del análisis de:
Sistema Integrado de Matrícula (SIMAT) y reporte de la Superintendencia de Subsidio Familiar, reportes de entidades aliadas.
Formato desagregaciones</t>
  </si>
  <si>
    <t>Avance Cualitativo: El Ministerio de Educación Nacional realizó el análisis de los planes de Implementación de Tiempo Escolar (PITE) entregados por 24 Entidades Territoriales Certificadas con proyecciones de establecimientos educativos que amplían jornada escolar.
Cuellos de botella: Demoras por parte de algunas entidades territoriales certificadas en el envío de los Planes de Implementación de Tiempo Escolar (PITE).
Restricciones: Otra/ Demoras por parte de algunas entidades territoriales certificadas en el envío de los Planes de Implementación de Tiempo Escolar (PITE).
Justificación: Se realizó el análisis de los planes de implementación de tiempo escolar que incluyen las apuestas estratégicas; los crecimientos proyectados y el plan de mejora de Jornada Única; la caracterización, reporte y proyecciones de crecimiento de la Jornada Escolar Complementaria de las Entidades Territoriales Certificadas de Arauca, Bucaramanga, Cesar, Ciénaga, Córdoba, Dosquebradas, Funza, Fusagasugá, Magdalena, Manizales, Mosquera, Neiva, Palmira, Pereira, Piedecuesta, Quindío, Sincelejo, Soacha, Sucre, Tolima, Turbo, Vichada y Zipaquirá
Por otra parte, se firmó el contrato entre el MEN y la Universidad Industrial de Santander cuyo objeto es realizar seguimiento, acompañamiento y fortalecimiento a los esquemas de ampliación y resignificación del tiempo escolar en el marco de la formación integral en establecimientos educativos y entidades territoriales certificadas.</t>
  </si>
  <si>
    <t>05.02.2026 OAPF:
- Oportunidad: Se reportó dentro del plazo limite para el reporte de enero. Cumplió.
- Consistencia: Se valida que la justificación amplía detalles de los avances en el indicador, de igual manera describe cualitativamente los avances obtenidos durante el periodo, como los cuellos de botella presentados.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</si>
  <si>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Avance cualitativo: El Ministerio de Educación Nacional adelantó asistencia técnica a las Secretarías de Educación en el marco de la implementación de la implementación de la Jornada Única. 
Cuellos de botella: No se identificaron cuellos de botella o limitaciones en el periodo.
Restricciones: No aplica.
Justificación: Se brindó asistencia técnica a las entidades territoriales de Villavicencio, Turbo, Itagüí y Cartago, en la que se presentó el marco normativo de la jornada escolar, se aportaron orientaciones para la resignificación del tiempo escolar y se resolvieron inquietudes sobre la prestación del servicio, el tiempo de permanencia y las oportunidades de ampliación mediante centros de interés.
Asimismo, se realizó una reunión con la Universidad Industrial de Santander para revisar avances y retos frente a la convocatoria pública que permitirá seleccionar profesionales para acompañar a 500 establecimientos educativos en 2026 para el fortalecimiento de los esquemas de ampliación y resignificación del tiempo escolar.
Finalmente, en la mesa de trabajo de Foniñez se abordaron temas relacionados con el intercambio de información, convenios con cajas de compensación, alimentación en la jornada escolar y la actualización de la Circular 018 de 2023.</t>
  </si>
  <si>
    <t>Avance Cualitativo: El Ministerio de Educación realizó asistencia técnica a funcionarios nuevos de las Secretarías de Educación socializando los aspectos generales para implementar Jornada Única.
Cuellos de botella: No se identificaron cuellos de botella o limitaciones en el periodo.
Restricciones: No aplica.
Justificación: Se llevó a cabo asistencia técnica integrada en la que participaron las Entidades Territoriales de Buenaventura, Caquetá, Cauca, Chocó, Córdoba, Cundinamarca, Envigado, Guaviare, Ibagué, Mosquera, Pereira, Putumayo, Risaralda, Sabaneta, San Andrés, Sincelejo, Tunja, Vaupés, Yopal. En esta, se brindaron orientaciones en los aspectos generales de la gestión e implementación de la Jornada Única a funcionarios nuevos y recién vinculados en la Entidades Territoriales Certificadas que lideran procesos de tiempo escolar. 
Por otro lado, en el marco del contrato con la Universidad Industrial de Santander que tiene como objeto realizar seguimiento y acompañamiento a los esquemas se ampliación y resignificación del tiempo escolar, se hizo envío del banco de hojas de vida de los profesionales candidatos que acompañarían en la ejecución del contrato; desde el MEN se procedió con la valoración y preselección de profesionales de acompañamiento.</t>
  </si>
  <si>
    <t>Avance Cualitativo: El Ministerio de Educación adelantó un webinar dirigido a secretarías de educación orientado a los temas de ampliación y resignificación del tiempo escolar para la formación integral haciendo énfasis en los aspectos pedagógicos de la Jornada Única.
Cuellos de botella: Demora en el inicio de la implementación de la ruta de acompañamiento a 500 establecimientos educativos y 56 secretarías de educación certificadas en el marco del Contrato CO1.PCCNTR.9165218 con la Universidad Industrial de Santander- UIS.
Restricciones: Demora en el inicio de la implementación de la ruta de acompañamiento a 500 establecimientos educativos.
Justificación: Se desarrolló un webinar dirigido a los y las profesionales responsables de liderar los esquemas de ampliación en las Entidades Territoriales Certificadas, en el cual se brindaron orientaciones sobre la ampliación y resignificación del tiempo escolar para la formación integral. Este espacio hizo especial énfasis en los aspectos pedagógicos de la Jornada Única, con el propósito de fortalecer las capacidades técnicas de las secretarías de educación, dada su función de acompañamiento a los establecimientos educativos.
De manera complementaria, se llevaron a cabo reuniones de seguimiento con la Universidad Industrial de Santander, en las que se presentaron avances en el proceso de contratación, se revisó el cronograma y el plan de trabajo, y se realizaron precisiones de carácter administrativo. Así mismo, en el marco de una mesa técnica, se ajustaron y precisaron los momentos de la ruta de acompañamiento dirigida a 500 establecimientos educativos y 56 secretarías de educación certificadas.</t>
  </si>
  <si>
    <t>Avance Cualitativo: El Ministerio de Educación socializó el Contrato MEN–UIS con las Secretarías de Educación. Asimismo, desarrolló una jornada de inducción dirigida a los profesionales de la Universidad Industrial de Santander que acompañarán a los establecimientos educativos en el marco de la ejecución del contrato.
Cuellos de botella: Demora en el inicio de la implementación de la ruta de acompañamiento a 500 establecimientos educativos y 56 secretarías de educación certificadas en el marco del contrato con la Universidad Industrial de Santander.
Restricción: Otra/Demora en el inicio de la implementación de la ruta de acompañamiento a 500 establecimientos educativos y 56 secretarías de educación certificadas en el marco del contrato con la Universidad Industrial de Santander.
Justificación: Se realizó una jornada de socialización con las Secretarías de Educación en la que se presentó el objeto, los objetivos y la ruta de implementación definidos en el Contrato MEN–UIS para el acompañamiento y fortalecimiento de los esquemas de ampliación y resignificación del tiempo escolar.
Se llevó a cabo una jornada de inducción dirigida al equipo territorial, con el propósito de fortalecer sus capacidades conceptuales, pedagógicas y metodológicas para el seguimiento, acompañamiento y fortalecimiento de los esquemas de ampliación y resignificación del tiempo escolar en los establecimientos educativos y Secretarías de Educación focalizados.
Asimismo, se brindó asistencia técnica integral a las ETC de Boyacá, Tunja, Duitama y Sogamoso en las líneas de acción priorizadas en sus hojas de ruta para el fortalecimiento territorial. De igual forma, se desarrolló asistencia técnica a la ETC de Envigado en temas relacionados con la implementación del Decreto 0277 de 2025.</t>
  </si>
  <si>
    <t>02.06.2026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</si>
  <si>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Avance Cualitativo: El Ministerio de Educación Nacional brindó asistencia técnica, en respuesta a las solicitudes de las Secretarías de Educación Certificadas, y realizó reuniones de seguimiento y mesas técnicas pedagógicas en el marco del contrato suscrito con la Universidad Industrial de Santander.
Cuellos de botella: Retraso en el cumplimiento del cronograma de ejecución del contrato,  demoras en la contratación del personal por parte de la Universidad Industrial de Santander (UIS), lo que impactó el inicio de la implementación de la ruta de acompañamiento dirigida a 500 establecimientos educativos y 56 Secretarías de Educación Certificadas.
Restricciones: Otra/Retraso en el cumplimiento del cronograma de ejecución del contrato.
Justificación: Se brindó asistencia técnica a las Entidades Territoriales Certificadas (ETC) de Bolívar y Cartagena. En el caso de Bolívar, se ofrecieron orientaciones sobre los Centros de Interés para la Formación Integral y se abordaron aspectos técnicos para su implementación y articulación con la Jornada Única. Con Cartagena, se brindó acompañamiento sobre los esquemas de ampliación y resignificación del tiempo escolar en el marco de la formación integral.
Asimismo, en el marco del Contrato con la UIS se realizaron cuatro reuniones de seguimiento y dos mesas técnicas pedagógicas. Debido a las dificultades y retrasos evidenciados en la ejecución contractual, se remitió un oficio a las directivas de la Universidad Industrial de Santander requiriendo el cumplimiento inmediato de las obligaciones contractuales y reiterando la necesidad de adoptar acciones oportunas que permitan alcanzar los objetivos previstos dentro del plazo establecido.</t>
  </si>
  <si>
    <t>Índice del desempeño satisfactorio de los estudiantes del sector oficial de los grados 5 y 9 que participan en las pruebas Saber Lenguaje</t>
  </si>
  <si>
    <t>[Porcentaje de estudiantes sector oficial con nivel de desempeño Satisfactorio (niveles 3 y 4) en Lenguaje en la Prueba SABER  5] * 0,5 + [Porcentaje de estudiantes sector oficial con nivel de desempeño Satisfactorio (niveles 3 y 4) en Lenguaje en la Prueba SABER  9] * 0,5</t>
  </si>
  <si>
    <t>Índice</t>
  </si>
  <si>
    <t>Bienal</t>
  </si>
  <si>
    <t>Base de datos ICFES: Con el cálculo del índice del desempeño satisfactorio de los estudiantes del sector oficial de los grados 5 y 9 que participan en las pruebas Saber Lenguaje.
Formato desagregaciones</t>
  </si>
  <si>
    <t>Avance Cualitativo: El Ministerio de Educación Nacional llevó a cabo la implementación de las pruebas Saber 3°, 5°, 7° y 9° que evalúan las habilidades cognitivas de competencias comunicativas en lenguaje e incluyen instrumentos que brindan información acerca del crecimiento emocional y social del estudiante.
Cuellos de botella: No se identificaron cuellos de botella o limitaciones en el periodo.
Restricciones: No aplica.
Justificación: En relación con las pruebas Saber 3579, por medio del contrato suscrito entre el Ministerio de Educación Nacional (MEN) y el Instituto Colombiano para la Evaluación de la Educación (Icfes), se llevó a cabo la aplicación de estas pruebas. Como resultado, a nivel nacional, 69.225 estudiantes estuvieron presentes y aplicaron la prueba, lo que representa una tasa de participación del 86,11 % en relación con la muestra estimada de 80.363 estudiantes, de acuerdo con la información reportada en el SIMAT con corte a julio. De este total de estudiantes participantes, 67.382 corresponden a población general y 1.843 a población con discapacidad, lo que evidencia la inclusión de diversos grupos poblacionales en el proceso de aplicación.
Actualmente, se está a la espera de los resultados de las pruebas Saber 579 por parte del ICFES, a fin de que el equipo técnico del Ministerio pueda realizar el cálculo del índice.</t>
  </si>
  <si>
    <t>Avance Cualitativo: Durante el  2025,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Demora por parte del ICFES en la entrega del cálculo del índice de desempeño satisfactorio de los estudiantes en el área de Lenguaje.
Otra:  Demora por parte del ICFES en la entrega del cálculo del índice de desempeño satisfactorio de los estudiantes en el área de Lenguaje.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</si>
  <si>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Durante el  2025,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Demora por parte del ICFES en la entrega del cálculo del índice de desempeño satisfactorio de los estudiantes en el área de Lenguaje.
Otra:  Demora por parte del ICFES en la entrega del cálculo del índice de desempeño satisfactorio de los estudiantes en el área de Lenguaje.
Justificación: En relación con las pruebas Saber 3°, 5°, 7° y 9°, durante 2025 y en el marco del contrato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</si>
  <si>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Se está a la espera de contar con el cálculo oficial por parte del Icfes, ateniendo a los resultados de las pruebas Saber 3579 implementadas en el 2025.
Restricciones: Otra/ Se está a la espera de contar con el cálculo oficial por parte del Icfes, ateniendo a los resultados de las pruebas Saber 3579 implementadas en el 2025.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</si>
  <si>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No se cuenta con el cálculo oficial por parte del Icfes, teniendo en cuenta los resultados de las pruebas Saber 3579 implementadas en el 2025.
Restricciones: Otra/ No se cuenta con el cálculo oficial por parte del Icfes, teniendo en cuenta los resultados de las pruebas Saber 3579 implementadas en el 2025.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</si>
  <si>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En la vigencia 2025, el Ministerio de Educación llevó a cabo la implementación de las pruebas Saber 3°, 5°, 7° y 9° que evalúan las habilidades cognitivas de competencias comunicativas en lenguaje, e incluyen instrumentos que brindan información acerca del estudiante. 
Cuellos de botella: No se cuenta con el cálculo oficial por parte del Icfes, teniendo en cuenta los resultados de las pruebas Saber 3579 implementadas en el 2025.
Restricciones: Otra/No se cuenta con el cálculo oficial por parte del Icfes, teniendo en cuenta los resultados de las pruebas Saber 3579 implementadas en el 2025.
Justificación: Las aplicaciones de los años 2023 y 2025 provienen de ejercicios muestrales desarrollados en el marco del último ciclo de evaluaciones para la educación básica primaria y secundaria. Particularmente para la aplicación del 2025, si bien se cuenta con información derivada de su ejecución, no se adelantó el análisis de resultados debido a la decisión de evaluar técnica y administrativamente la continuidad del ciclo de evaluaciones; por ende, la definición sobre su uso como línea base o sobre el cierre del ciclo queda sujeta a dicha determinación. Vale la pena señalar que este proceso evaluativo se vio interrumpido por la pandemia, lo que implicó su reformulación y ajuste, pasando de aplicaciones censales a enfoques articulados con las trayectorias educativas. Por lo anterior, no se dispone del análisis de resultados del último año evaluado y no se realizó aplicación en el 2026.</t>
  </si>
  <si>
    <t>03.07.2026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</si>
  <si>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Índice del desempeño satisfactorio de los estudiantes del sector oficial de los grados 5 y 9 que participan en las pruebas Saber matemáticas</t>
  </si>
  <si>
    <t>[Porcentaje de estudiantes sector oficial con nivel de desempeño Satisfactorio (niveles 3 y 4) en Matemáticas en la Prueba SABER  5] * 0,5 + [Porcentaje de estudiantes sector oficial con nivel de desempeño Satisfactorio (niveles 3 y 4) en Matemáticas en la Prueba SABER  9] * 0,5</t>
  </si>
  <si>
    <t>Base de datos ICFES: Con el cálculo del índice del desempeño satisfactorio de los estudiantes del sector oficial de los grados 5 y 9 que participan en las pruebas Saber matemáticas.
Formato desagregaciones</t>
  </si>
  <si>
    <t>Avance Cualitativo: El Ministerio de Educación Nacional llevó a cabo la implementación de las pruebas Saber 3°, 5°, 7° y 9° que evalúan las habilidades cognitivas de competencias comunicativas en matemáticas e incluyen instrumentos que brindan información acerca del crecimiento emocional y social del estudiante.
Cuellos de botella: No se identificaron cuellos de botella o limitaciones en el periodo.
Restricciones: No aplica.
Justificación: En relación con las pruebas Saber 3579, por medio del contrato suscrito entre el Ministerio de Educación Nacional (MEN) y el Instituto Colombiano para la Evaluación de la Educación (Icfes), se llevó a cabo la aplicación de estas pruebas. Como resultado, a nivel nacional, 69.225 estudiantes estuvieron presentes y aplicaron la prueba, lo que representa una tasa de participación del 86,11 % en relación con la muestra estimada de 80.363 estudiantes, de acuerdo con la información reportada en el SIMAT con corte a julio. De este total de estudiantes participantes, 67.382 corresponden a población general y 1.843 a población con discapacidad, lo que evidencia la inclusión de diversos grupos poblacionales en el proceso de aplicación.
Actualmente, se está a la espera de los resultados de las pruebas Saber 579 por parte del ICFES, a fin de que el equipo técnico del Ministerio pueda realizar el cálculo del índice.</t>
  </si>
  <si>
    <t>Avance Cualitativo: Durante el  2025, el Ministerio de Educación  llevó a cabo la implementación de las pruebas Saber 3°, 5°, 7° y 9° que evalúan las habilidades cognitivas de competencias comunicativas en matemáticas e incluyen instrumentos que brindan información acerca del crecimiento emocional y social del estudiante.
Cuellos de botella: Demora por parte del ICFES en la entrega del cálculo del índice de desempeño satisfactorio de los estudiantes en el área de matemáticas.
Otra:  Demora por parte del ICFES en la entrega del cálculo del índice de desempeño satisfactorio de los estudiantes en el área de matemáticas.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</si>
  <si>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Durante el  2025, el Ministerio de Educación  llevó a cabo la implementación de las pruebas Saber 3°, 5°, 7° y 9° que evalúan las habilidades cognitivas de competencias comunicativas en matemáticas e incluyen instrumentos que brindan información acerca del crecimiento emocional y social del estudiante.
Cuellos de botella: Demora por parte del ICFES en la entrega del cálculo del índice de desempeño satisfactorio de los estudiantes en el área de matemáticas.
Otra:  Demora por parte del ICFES en la entrega del cálculo del índice de desempeño satisfactorio de los estudiantes en el área de matemáticas.
Justificación: En relación con las pruebas Saber 3°, 5°, 7° y 9°, durante 2025 y en el marco del contrato  suscrito entre el Ministerio de Educación Nacional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Matemáticas, información necesaria para el reporte del indicador.</t>
  </si>
  <si>
    <t>Avance Cualitativo: El Ministerio de Educación llevó a cabo la implementación de las pruebas Saber 3°, 5°, 7° y 9° que evalúan las habilidades cognitivas de competencias comunicativas en matemáticas e incluyen instrumentos que brindan información acerca del crecimiento emocional y social del estudiante.
Cuellos de botella: Se está a la espera de contar con el cálculo oficial por parte del Icfes, ateniendo a los resultados de las pruebas Saber 3579 implementadas en el 2025.
Restricciones: Otra/ Se está a la espera de contar con el cálculo oficial por parte del Icfes, ateniendo a los resultados de las pruebas Saber 3579 implementadas en el 2025.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matemáticas, información necesaria para el reporte del indicador.</t>
  </si>
  <si>
    <t xml:space="preserve">Avance Cualitativo: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No se cuenta con el cálculo oficial por parte del Icfes, teniendo en cuenta los resultados de las pruebas Saber 3579 implementadas en el 2025.
Restricciones: Otra/ No se cuenta con el cálculo oficial por parte del Icfes, teniendo en cuenta los resultados de las pruebas Saber 3579 implementadas en el 2025.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Matemáticas, información necesaria para el reporte del indicador.
</t>
  </si>
  <si>
    <t>Avance Cualitativo: En la vigencia 2025, el Ministerio de Educación llevó a cabo la implementación de las pruebas Saber 3°, 5°, 7° y 9° que evalúan las habilidades cognitivas de competencias comunicativas matemáticas, e incluyen instrumentos que brindan información acerca del estudiante. 
Cuellos de botella: No se cuenta con el cálculo oficial por parte del Icfes, teniendo en cuenta los resultados de las pruebas Saber 3579 implementadas en el 2025.
Restricciones: Otra/No se cuenta con el cálculo oficial por parte del Icfes, teniendo en cuenta los resultados de las pruebas Saber 3579 implementadas en el 2025.
Justificación: Las aplicaciones de los años 2023 y 2025 provienen de ejercicios muestrales desarrollados en el marco del último ciclo de evaluaciones para la educación básica primaria y secundaria. Particularmente para la aplicación del 2025, si bien se cuenta con información derivada de su ejecución, no se adelantó el análisis de resultados debido a la decisión de evaluar técnica y administrativamente la continuidad del ciclo de evaluaciones; por ende, la definición sobre su uso como línea base o sobre el cierre del ciclo queda sujeta a dicha determinación. Vale la pena señalar que este proceso evaluativo se vio interrumpido por la pandemia, lo que implicó su reformulación y ajuste, pasando de aplicaciones censales a enfoques articulados con las trayectorias educativas. Por lo anterior, no se dispone del análisis de resultados del último año evaluado y no se realizó aplicación en el 2026.</t>
  </si>
  <si>
    <t>Porcentaje de estudiantes de educación media beneficiados con programas para garantizar el tránsito inmediato a educación posmedia</t>
  </si>
  <si>
    <t>(Sumatoria de estudiantes beneficiados con al menos dos programas para garantizar el tránsito inmediato a educación posmedia) / (Matrícula de estudiantes de educación media) * 100</t>
  </si>
  <si>
    <t>Base de datos doble titulación (SENA), matrícula
Base de datos Fortalecimiento de la Media (UTP)
Formato desagregaciones</t>
  </si>
  <si>
    <t>Avance Cualitativo: El Ministerio de Educación, a través de los implementadores en territorio, continuó desarrollando acciones de asistencia técnica, formación y dotación dirigidas a las Instituciones Educativas con Educación Media Rural y a las Instituciones Técnicas Agrícolas.
Cuellos de botella: No se identificaron cuellos de botella o limitaciones en el periodo.
Restricciones: No aplica.
Justificación: Se continuó con la implementación del proyecto cuyo objeto es realizar asistencia técnica, formación y dotación para el fortalecimiento de proyectos pedagógicos productivos, liderados por instituciones educativas focalizadas, en el marco de la apuesta por la construcción del Sistema de Educación Media y Superior (SIMES), en articulación con la Universidad de Antioquia. Se cuenta con el diseño metodológico del todo el proceso y se iniciaron acciones con las 40 sedes educativas focalizadas a través de las duplas (pedagógico- técnico agropecuario). Se han realizado reuniones con rectores cuyos territorios tienen alta complejidad de orden público. 
Se firmó el acuerdo estratégico con la Universidad Javeriana para el fortalecimiento de proyectos pedagógicos productivos en articulación con economías campesinas, étnicas, familiares y comunitarias.</t>
  </si>
  <si>
    <t>Avance Cualitativo: El Ministerio de Educación Nacional continuó la implementación de estrategias en territorio orientadas a facilitar el tránsito inmediato de los estudiantes a la educación posmedia.
Cuellos de botella: No se identificaron cuellos de botella o limitaciones en el periodo.
Restricciones: No aplica.
Justificación: Se avanzó en la proyección de acciones dirigidas a las Entidades Territoriales Certificadas (ETC), el SENA y las instituciones de educación media técnica, con el propósito de fortalecer las capacidades y competencias que faciliten el tránsito inmediato hacia la educación posmedia. Entre las acciones planeadas se encuentran mesas de trabajo para fortalecer la articulación de la educación media con el SENA y las ETC de Bucaramanga, La Guajira, Florencia, Meta y Cúcuta, acciones de supervisión a instituciones de media técnica rural y mesas para la formulación de lineamientos para la resignificación de la educación media en diferentes territorios.
Asimismo, se avanzó en la estrategia Educación Superior en tu Colegio, que busca ofertar programas de educación superior en establecimientos educativos públicos, articulados con la educación media (grados 10.º y 11.º) o dirigidos a bachilleres, con el fin de garantizar el derecho a la educación a lo largo de todos los niveles educativos.</t>
  </si>
  <si>
    <t>Avance Cualitativo: El Ministerio de Educación Nacional a través de implementadores en territorios y de aliados, continuó la implementación de estrategias orientadas a facilitar el tránsito inmediato de los estudiantes a la educación posmedia.
Cuellos de botella: Reprogramación de actividades debido a problemas de orden público o situaciones climáticas.
Restricción: Otra/ Reprogramación de actividades debido a problemas de orden público o situaciones climáticas.
Justificación: Se avanzó en diferentes acciones estratégicas: desde la línea 2 de SIMES se continuo trabajo con los implementadores en territorio (La Salle, UNIMINUTO y ASEGEST); de igual forma, en articulación con la Universidad de Antioquia, se avanzó en la implementación del proyecto de asistencia técnica, formación y dotación para el fortalecimiento de proyectos pedagógicos productivos. Así mismo, se realizaron mesas de trabajo con la Secretaría de Educación de Medellín orientadas a la resignificación de la educación media y la proyección de lineamientos para la modernización de la media técnica. Adicionalmente, se desarrollaron sesiones de asistencia técnica virtual dirigidas a Entidades Territoriales para socializar la herramienta lúdico-pedagógica “Nueva Pangea: La Expedición”. En el marco de la estrategia ESenTUCOLE, se llevaron a cabo encuentros con 30 entidades territoriales para revisar la proyección de nuevos establecimientos educativos priorizados para la vigencia 2026-2.</t>
  </si>
  <si>
    <t>Avance Cualitativo: El Ministerio de Educación Nacional continuo implementando estrategias para el fortalecimiento de la educación media a través de implementadores y de aliados, generando escenarios para garantizar la trayectoria educativa hasta la educación superior.
Cuellos de botella: No se identificaron cuellos de botella o limitaciones en el periodo.
Restricciones: No aplica.
Justificación: Se avanzó mediante acciones de asistencia técnica a las Secretarías de Educación de Floridablanca, Santander y Neiva, orientadas al fortalecimiento de la educación media técnica, procesos de titulación y articulación con el SENA. Asimismo, se desarrolló el comité técnico de la estrategia Nueva Pangea para la revisión de instrumentos, seguimiento de proyectos y estado de implementación.
En el marco de la línea 2 de SIMES, se realizaron talleres municipales de cierre en distintos territorios, fortaleciendo procesos de orientación socio-ocupacional y proyectos pedagógicos productivos con docentes.
Adicionalmente, a través de la estrategia “Escuelas Agrarias para la Vida”, se inició la formación en 80 instituciones educativas focalizadas y se avanzó en la construcción participativa de propuestas de dotación en 40 de ellas.</t>
  </si>
  <si>
    <t>Avance Cualitativo: El Ministerio de Educación Nacional continuó implementando acciones para el fortalecimiento de la educación media a través de implementadores y de aliados, que aportan a la permanencia y al tránsito entre los diferentes niveles educativos.
Cuellos de botella: No se identificaron cuellos de botella o limitaciones en el periodo.
Restricciones: No aplica.
Justificación: Se avanzó en el fortalecimiento de la educación media mediante la ampliación de la estrategia ESenTuCole con 11 nuevos establecimientos educativos, la formación de 423.077 estudiantes a través de la Doble Titulación con el SENA, el diseño de una propuesta para resignificar la Orientación Socio Ocupacional y el Servicio Social Estudiantil Obligatorio, el fortalecimiento curricular de la educación media técnica en Santander, la implementación de diagnósticos en 19 establecimientos educativos mediante Nueva Pangea y el avance en la dotación de proyectos pedagógicos productivos en alianza con la Universidad de Antioquia y la Pontificia Universidad Javeriana.</t>
  </si>
  <si>
    <t>Avance Cualitativo: El Ministerio de Educación Nacional continuó implementando acciones para el fortalecimiento de la educación media a través de implementadores y de aliados, que aportan a la permanencia y al tránsito entre los diferentes niveles educativos.
Cuellos de botella: No se identificaron cuellos de botella o limitaciones en el periodo.
Restricciones: No aplica.
Justificación: Se brindó asistencia técnica a la Secretaría de Educación de Santander para la revisión y fortalecimiento de la educación media técnica en las instituciones educativas rurales del departamento. Con Educación Superior en Tu Colegio, se coordinaron espacios de diálogo entre las entidades territoriales de Bolívar, Sucre y Norte de Santander, las alcaldías municipales y las instituciones de educación superior, con el propósito de revisar el nivel de implementación de la estrategia y evaluar los avances alcanzados.
En Educación Económica y Financiera, a través del aliado Nueva Pangea, se avanzó en la vinculación de 22 instituciones educativas de 16 Entidades Territoriales Certificadas, beneficiando a 19.229 estudiantes.
Finalmente, con la Universidad de Antioquia y Pontificia Universidad Javeriana se continuaron desarrollando acciones para el fortalecimiento de los Proyectos Pedagógico-Productivos en medias técnicas agropecuarias, Institutos Técnicos Agropecuarios y sedes educativas rurales.</t>
  </si>
  <si>
    <t>02.07.2026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</si>
  <si>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Porcentaje de estudiantes en establecimientos educativos oficiales con ampliación de jornada</t>
  </si>
  <si>
    <t xml:space="preserve">(Número de estudiantes del sector oficial (oficial + contratada oficial) en Jornada Única + N° de estudiantes del sector oficial en jornada escolar complementaria u otros esquemas de ampliación / Total de estudiantes del sector oficial) * 100 </t>
  </si>
  <si>
    <t>Bases de datos de los establecimientos y matrícula que cuentan con esquemas de ampliación del tiempo escolar, resultantes del análisis de: Sistema Integrado de Matrícula (SIMAT) y reporte de la Superintendencia de Subsidio Familiar, reportes de entidades aliadas.
Formato desagregaciones</t>
  </si>
  <si>
    <t>Avance Cualitativo: El Ministerio de Educación Nacional realizó el análisis de los planes de Implementación de Tiempo Escolar (PITE) entregados por 24 Entidades Territoriales Certificadas con proyecciones de establecimientos educativos que amplían jornada escolar.
Cuellos de botella: Demoras por parte de algunas entidades territoriales certificadas en el envío de los Planes de Implementación de Tiempo Escolar (PITE).
Restricciones: Otra/ Demoras por parte de algunas entidades territoriales certificadas en el envío de los Planes de Implementación de Tiempo Escolar (PITE).
Justificación: Se realizó el análisis de los planes de implementación de tiempo escolar que incluyen las apuestas estratégicas; los crecimientos proyectados y el plan de mejora de Jornada Única; la caracterización, reporte y proyecciones de crecimiento de la Jornada Escolar Complementaria de las Entidades Territoriales Certificadas de Arauca, Bucaramanga, Cesar, Ciénaga, Córdoba, Dosquebradas, Funza, Fusagasugá, Magdalena, Manizales, Mosquera, Neiva, Palmira, Pereira, Piedecuesta, Quindío, Sincelejo, Soacha, Sucre, Tolima, Turbo, Vichada y Zipaquirá
Por otra parte, se proyectó la realización de mesas técnicas con las entidades aliadas, con el fin de identificar los criterios del Ministerio que orientan la priorización de los establecimientos educativos para la implementación de centros de interés, en el marco de la focalización general de Formación Integral.</t>
  </si>
  <si>
    <t>Avance Cualitativo: El Ministerio de Educación Nacional desarrolló asistencia técnica a Secretarías de Educación para fortalecer el servicio educativo para niñas, niños, adolescentes y jóvenes en Jornada Única. 
Cuellos de botella: Falta apropiación técnica para la gestión y seguimiento a la implementación de los esquemas de ampliación como Jornada Única y la Jornada Escolar Complementaria por parte de algunas Secretarías de Educación.
Restricción: Otra/Falta apropiación técnica en la implementación de los esquemas de ampliación como Jornada Única y la Jornada Escolar Complementaria por parte de algunas Secretarías de Educación.
Justificación: Se brindó asistencia técnica a las Entidades Territoriales Certificadas (ETC) de Villavicencio, Turbo, Itagüí y Cartago. En estos espacios se abordaron temas relacionados con la asignación académica en los niveles de preescolar, básica primaria, básica secundaria y media, así como con el número de horas académicas semanales requeridas en la Jornada Única, con el propósito de fortalecer las oportunidades de aprendizaje mediante la ampliación de la jornada y la implementación de centros de interés en el marco de la formación integral.
Asimismo, en la mesa de trabajo realizada con Foniñez se precisaron los lineamientos para el reporte mensual y trimestral de la atención a niñas, niños, adolescentes y jóvenes en la Jornada Escolar Complementaria (JEC), incluyendo el seguimiento individual de cada estudiante.</t>
  </si>
  <si>
    <t>Avance Cualitativo: El Ministerio de Educación Nacional adelantó mesa de trabajo liderado por FONIÑEZ y el Ministerio de Trabajo para socializar temas asociados con la implementación de la Jornada Escolar Complementaria.
Cuellos de Botella: Demora en la entrega de reportes de implementación del Programa Jornada Escolar Complementaria por parte de la Superintendencia de Subsidio Familiar.
Restricciones: Otra/ Demora en la entrega de reportes de implementación del Programa Jornada Escolar Complementaria por parte de la Superintendencia de Subsidio Familiar.
Justificación: Se llevó a cabo mesa de trabajo con FONIÑEZ con el objetivo de abordar aspectos relacionados con el análisis de alertas identificadas por el fondo en el marco de sus funciones de vigilancia frente a la gestión de recursos, articulación institucional y aplicación de lineamientos normativos relacionados con los servicios dirigidos a niños, niñas, adolescentes y jóvenes (NNAJ), particularmente en los programas de Atención Integral a la Primera Infancia (AIPI) y Jornada Escolar Complementaria (JEC).</t>
  </si>
  <si>
    <t>Avance Cualitativo: El Ministerio de Educación gestionó mesas técnicas con la Unidad de Alimentación Escolar y la Subdirección de Acceso para brindar orientaciones sobre la alimentación escolar y el acceso a la información del Sistema Integrado de Matrícula en el Programa Jornada Escolar Complementaria.
Cuellos de botella: Demora en el acceso a la información SIMAT por parte de las Cajas de Compensación Familiar.
Restricciones: Otra/ Demora en el acceso a la información SIMAT por parte de las Cajas de Compensación Familiar.
Justificación: Las Cajas de Compensación Familiar (CCF) requieren acceso a información actualizada del SIMAT, en tanto constituye la plataforma oficial adoptada por el Ministerio de Educación Nacional para el control, gestión y seguimiento del proceso de matrícula en el país.
No obstante, las CCF han señalado que los mecanismos actuales de acceso a esta información no resultan óptimos, ya que no responden plenamente a sus necesidades. En este contexto, el Ministerio viene adelantando acciones de gestión interna y de articulación con las CCF, con el propósito de convocar una mesa técnica con la Subdirección de Acceso. El objetivo de este espacio es concertar alternativas que permitan el acceso a información de las bases de datos de niños, niñas y adolescentes de los niveles de educación preescolar, básica y media, administradas por las Entidades Territoriales Certificadas y las Secretarías de Educación, en el marco de las restricciones de acceso establecidas en la Resolución 5862 de 2024.</t>
  </si>
  <si>
    <t>Avance Cualitativo: El Ministerio de Educación Nacional y la Unidad Administrativa Especial de Alimentación Escolar- UAPA, adelantaron mesa técnica para fortalecer el equipo técnico de la Superintendencia de Subsidio Familiar en los lineamientos técnicos del Plan de Alimentación Escolar.
Cuellos de botella: Demora en la entrega del reporte correspondiente al primer trimestre de 2026 de la implementación del Programa Jornada Escolar Complementaria por parte de la Superintendencia de Subsidio Familiar.
Restricciones: Otra/ Demora en la entrega del reporte correspondiente al primer trimestre de 2026 de la implementación del Programa Jornada Escolar Complementaria por parte de la Superintendencia de Subsidio Familiar.
Justificación: En Mesa Técnica del Ministerio de Educación Nacional con la Superintendencia del Subsidio Familiar se abordaron los objetivos, modelos de atención, modelos de operación, etapas y referentes normativos a través de los cuales la Unidad Administrativa Especial de Alimentación Escolar buscó fortalecer al equipo técnico de la Superintendencia de Subsidio Familiar en los aspectos relacionados con los lineamientos técnicos de la alimentación escolar, el aporte calórico y nutricional esperado, los estándares de calidad e inocuidad que deben cumplirse, la verificación técnica del cumplimiento del componente, y los indicadores que permitan medir su contribución efectiva al bienestar y la permanencia escolar de niñas, niños y adolescentes desde el Programa Jornada Escolar Complementaria.</t>
  </si>
  <si>
    <t>Avance Cualitativo: El Ministerio de Educación Nacional gestionó y lideró la articulación con Asocajas y la Subdirección de Permanencia para el fortalecimiento del intercambio de información registrada en el Sistema Integrado de Matícula -SIMAT- en el marco del Programa Jornada Escolar Complementaria. 
Cuellos de botella: No se identificaron cuellos de botella o limitaciones en el periodo.
Restricciones: No aplica.
Justificación: En atención a la solicitud presentada por Asocajas, se desarrolló una mesa de trabajo con el propósito de revisar alternativas que permitieran facilitar el acceso al Sistema Integrado de Matrícula -SIMAT- y el intercambio de información requerida por las Cajas de Compensación Familiar para el reporte de los estudiantes beneficiarios del Programa Jornada Escolar Complementaria, en cumplimiento de los requerimientos establecidos por la Superintendencia del Subsidio Familiar. En este sentido, se planteó la posibilidad de suscribir un protocolo de intercambio de información mediante el cual se puedan definir los propósitos del intercambio, los responsables del tratamiento de la información, las variables requeridas, la periodicidad de los cruces y las condiciones de seguridad y confidencialidad aplicables.</t>
  </si>
  <si>
    <t>03.07.2026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</si>
  <si>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Porcentaje de avance en el diseño, concertación e implementación del programa de educación propia para el pueblo Rrom</t>
  </si>
  <si>
    <t>Sumatoria del avance de los pesos porcentuales de los hitos</t>
  </si>
  <si>
    <t>Registros administrativos</t>
  </si>
  <si>
    <t>PND - Étnicos</t>
  </si>
  <si>
    <t>Avance Cualitativo: El Ministerio de Educación Nacional firmó contrato con la organización ProRrom para el diseño de la política pública de educación y el modelo educativo flexible del
Pueblo Rrom que responda al sistema de tradición, usos y costumbres.
Cuellos de botella: No se identificaron cuellos de botella o limitaciones en el periodo.
Restricciones: No aplica.
Justificación: Se firmó contrato con la organización ProRrom del pueblo gitano para el diseño de la política pública de educación y el modelo educativo flexible del Pueblo Rrom que responda al sistema de tradición, usos y costumbres.</t>
  </si>
  <si>
    <t>06.02.2026 OAPF:
•	Oportunidad: Se reportó dentro del plazo dado por la Circular 005-2025 para el reporte de enero.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febrero.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</si>
  <si>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Cuellos de botella: No se identificaron cuellos de botella o limitaciones en el periodo.
Restricciones: No aplica.
Justificación: Se avanzó en la ejecución del contrato con la organización ProRrom del pueblo gitano para el diseño de la política pública de educación y el modelo educativo flexible del Pueblo Rrom que responda al sistema de tradición, usos y costumbres. Se espera la entrega de los primeros productos para el mes de marzo.</t>
  </si>
  <si>
    <t>06.03.2026 OAPF:
•	Oportunidad: Se reportó dentro del plazo dado por la Circular 005-2025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Marzo. La validación final depende del DNP.</t>
  </si>
  <si>
    <t xml:space="preserve">
Avance Cualitativo: El Ministerio de Educación recibió y avanzó en la revisión de los productos correspondientes al primer pago entregados por el Pueblo Rrom en el marco de la ejecución del contrato que tiene como objetivo el diseño de la política pública y el modelo educativo flexible.
Cuellos de botella: No se identificaron cuellos de botella o limitaciones en el periodo.
Restricciones: No aplica.
Justificación: Se avanzó en la revisión, por parte del equipo técnico del Ministerio de Educación Nacional, de los productos entregados por el Pueblo Rrom correspondientes al primer pago en el marco de la ejecución contractual. Estos incluyen: el documento técnico y tradicional de instalación y coordinación; la ruta metodológica integral del proceso; el informe de conformación de equipos técnicos y tradicionales; el instrumento para la recolección y sistematización de insumos territoriales; y el documento técnico con el análisis del proceso de alfabetización del Pueblo Rrom.</t>
  </si>
  <si>
    <t>Validación Preliminar</t>
  </si>
  <si>
    <t>08.04.2026 OAPF:
•	Oportunidad: Se reportó dentro del plazo dado por la Circular 005-2025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Abril.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</si>
  <si>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 de botella: Se presentaron demoras en el desembolso del primer pago, lo que impidio el desarrollo de las actividades previstas en el cronograma.
Restricciones: No aplica.
Justificación: Se avanzó en la ejecución del contrato con la organización ProRrom del pueblo gitano para el diseño de la política pública de educación y el modelo educativo flexible del Pueblo Rrom que responda al sistema de tradición, usos y costumbres, sin embargo se tuvo que realizar un ajuste en el cronograma, por lo tanto las actividades previstas para abril, se desarrollarán en el mes de mayo</t>
  </si>
  <si>
    <t>06.05.2026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Si el indicador presenta cuellos de botella debe reportar las restricciones correspondientes, una vez subsanado pueden reportar.
Cumple con validación preliminar de OAPF, se sugiere cargar este reporte en Sinergia 2.0 antes del 10 de mayo.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</si>
  <si>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Cuellos de botella: No se presentaron cuellos de botella ni limitaciones.
Restricciones: No aplica.
Justificación del avance: Se avanzó en la ejecución del contrato con la organización ProRrom del pueblo gitano para el diseño de la política pública de educación y el modelo educativo flexible del Pueblo Rrom que responda al sistema de tradición, usos y costumbres, en tal sentido se desarrollaron las actividades previstas para ejecución en el periodo.</t>
  </si>
  <si>
    <t>04.06.2026 OAPF:
•	Oportunidad: Se reportó dentro del plazo dado por la Circular 005-2025 para el reporte de Mayo.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junio.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</si>
  <si>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Cuellos de botella: No se presentaron cuellos de botella ni limitaciones.
Restricciones: No aplica.
Justificación del avance : Se avanzó en la ejecución del contrato con la organización ProRrom del pueblo gitano para el diseño de la política pública de educación y el modelo educativo flexible del Pueblo Rrom que responda al sistema de tradición, usos y costumbres, en tal sentido se desarrollaron las actividades previstas para ejecución en el periodo y se presentaron los productos correspondientes al segundo pago entre los cuales se encuentra el avance del documento de política y el avance del documento del modelo educativo flexible</t>
  </si>
  <si>
    <t>07.07.2026 OAPF:
•	Oportunidad: Se reportó dentro del plazo dado por la Circular 005-2025 para el reporte de Junio.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julio. La validación final depende del DNP.</t>
  </si>
  <si>
    <t>Proyectos Educativos Comunitarios apoyados que potencien los sistemas productivos y la soberanía alimentaria basados en el sistema de conocimiento y estructuras propias</t>
  </si>
  <si>
    <t xml:space="preserve">Sumatoria de proyectos educativos comunitarios o como lo denomine cada pueblo indígena que reciben asistencia técnica en la implementación de la ruta de fortalecimiento (etapas de formulación, diseño e implementación) que responde al contexto propio de cada pueblo indígena. </t>
  </si>
  <si>
    <t xml:space="preserve">Avance Cualitativo: El Ministerio de Educación Nacional llevó a cabo la suscripción de 30 contratos con los pueblos indígenas para el fortalecimiento de sus Proyectos Educativos Comunitarios. 
Cuellos de botella: No se identificaron cuellos de botella o limitaciones en el periodo.
Restricciones: No aplica.
Justificación: Se llevó a cabo la suscripción de 30 contratos con los pueblos indígenas para el fortalecimiento de sus Proyectos Educativos Comunitarios. </t>
  </si>
  <si>
    <t>Avance Cualitativo: El Ministerio de Educación Nacional avanzó en la ejecución contractual con 30 pueblos indígenas para el fortalecimiento de sus Proyectos Educativos Comunitarios (PEC), en el marco del reconocimiento de su autonomía educativa. 
Cuellos de botella: No se identificaron cuellos de botella o limitaciones en el periodo.
Restricciones: No aplica..
Justificación: Se avanzó en la ejecución de 30 contratos con los pueblos indígenas para el fortalecimiento de sus Proyectos Educativos Comunitarios.</t>
  </si>
  <si>
    <t>07.03.2026 OAPF:
•	Oportunidad: Se reportó dentro del plazo dado por la Circular 005-2025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Marzo. La validación final depende del DNP.</t>
  </si>
  <si>
    <t>Avance Cualitativo: El Ministerio de Educación Nacional avanzó en el proceso de acompañamiento para la ejecución de 30 contratos con los pueblos indígenas de Colombia en el marco del fortalecimiento de los Proyectos Educativos Comunitarios.
Cuellos de botella: Retrasos en la entrega de productos por parte de algunas organizaciones indígenas.
Restricción: Otra/ Retrasos en la entrega de productos por parte de algunas organizaciones indígenas.
Justificación: Se avanzó en el acompañamiento a la ejecución de 30 contratos con los pueblos indígenas de Colombia, de acuerdo con la fase en la que se encuentra cada uno (diseño, formulación o implementación). En este marco, los pueblos indígenas desarrollaron las actividades contempladas en los documentos contractuales, con el fin de entregar los primeros productos acordados, en cumplimiento de los compromisos establecidos.</t>
  </si>
  <si>
    <t xml:space="preserve">Avance Cualitativo: El Ministerio de Educación Nacional continuó con el acompañamiento a la ejecución de 30 contratos suscritos con asociaciones, resguardos, organizaciones y comunidades en el marco del fortalecimiento de los Proyectos Educativos Comunitarios para los pueblos indígenas de Colombia focalizados en 2026.
Cuellos de botella: Retrasos en la entrega de productos y cumplimiento de obligaciones por parte de algunas asociaciones, resguardos, organizaciones y comunidades indígenas.
Restricciones: Otra/Retrasos en la entrega de productos y cumplimiento de obligaciones por parte de algunas asociaciones, resguardos, organizaciones y comunidades indígenas.
Justificación: Se continuó con el acompañamiento a la ejecución de los 30 contratos suscritos en 2026 para las fases de diseño, formulación o implementación de la ruta de fortalecimiento de los Proyectos Educativos Comunitarios (PEC) para los pueblos indígenas de Colombia. Este periodo se enfocó en la entrega de productos y el cumplimiento de obligaciones por parte de las asociaciones, resguardos, organizaciones y comunidades, y la revisión técnica y gestión de pagos por parte del equipo del Ministerio responsable de la supervisión. Aunque la mayoría de las asociaciones, resguardos, organizaciones y comunidades indígenas cumplió con los tiempos y las orientaciones técnicas acordadas y las indicaciones administrativas para la entrega, algunas presentaron retrasos en la entrega de productos y el cumplimiento de obligaciones.
</t>
  </si>
  <si>
    <t>06.05.2026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Mayo. La validación final depende del DNP.</t>
  </si>
  <si>
    <t>Avance Cualitativo: El Ministerio de Educación Nacional continuó acompañando la ejecución de los 30 contratos suscritos al inicio del 2026 con asociaciones, resguardos, organizaciones y comunidades para fortalecer los Proyectos Educativos Comunitarios o como los denominen los pueblos indígenas de Colombia focalizados.
 Cuellos de botella: Retrasos en la entrega de productos y cumplimiento de obligaciones por parte de algunas asociaciones, resguardos, organizaciones y comunidades indígenas.
Restricciones: Otra/Retrasos en la entrega de productos y cumplimiento de obligaciones por parte de algunas asociaciones, resguardos, organizaciones y comunidades indígenas.
Justificación: Se continuó acompañando la ejecución de los 30 contratos suscritos en 2026 para las fases de diseño, formulación o implementación de la ruta de fortalecimiento de los Proyectos Educativos Comunitarios (PEC) o como los denominen los pueblos indígenas de Colombia. Se siguieron recibiendo productos y cumpliendo obligaciones por parte de las asociaciones, resguardos, organizaciones y comunidades, y a su vez revisando técnicamente y gestionando los pagos por parte del equipo técnico del Ministerio responsable de la supervisión. En este periodo se destacó la planeación y el inicio de visitas a los territorios en el marco del seguimiento a la ejecución de los contratos. Así, se visitó el Pueblo Inga en Aponte Nariño, el Pueblo U'wa en Cubará Boyacá y el Pueblo de Taganga en Magdalena. Aunque la mayoría de las asociaciones, resguardos, organizaciones y comunidades indígenas cumplió con tiempos y orientaciones técnicas y administrativas para la entrega y el pago, algunas presentaron retrasos.</t>
  </si>
  <si>
    <t>Avance Cualitativo: El Ministerio de Educación Nacional continuó acompañando la ejecución de los 30 contratos suscritos iniciando 2026 con asociaciones, resguardos, organizaciones y comunidades para fortalecer los Proyectos Educativos Comunitarios o como los denominen los pueblos indígenas de Colombia focalizados.
Cuellos de botella: Retrasos en la entrega de productos y cumplimiento de obligaciones por parte de algunas asociaciones, resguardos, organizaciones y comunidades indígenas.
Restricciones: Otra/ Retrasos en la entrega de productos y cumplimiento de obligaciones por parte de algunas asociaciones, resguardos, organizaciones y comunidades indígenas.
Justificación: Se continuó acompañando la ejecución de los 30 contratos suscritos en 2026 para fases de diseño, formulación o implementación de la ruta de fortalecimiento de los Proyectos Educativos Comunitarios (PEC) o como los denominen los pueblos indígenas de Colombia. En este periodo se siguió recibiendo productos y cumpliendo obligaciones de las asociaciones, resguardos, organizaciones y comunidades, y a su vez revisando técnicamente y gestionando administrativamente por parte del equipo del Ministerio responsable de supervisión. En este periodo se continuó con salidas a territorios en el marco del seguimiento a la ejecución de los contratos, visitando el pueblo Emberá de Caldas beneficiado con contrato con Asociación de Cabildos Indígenas de Caldas – ACICAL y el pueblo Sáliba del contrato con Resguardo Indígena El Suspiro. Aunque la mayoría de las asociaciones y organizaciones cumplió con tiempos y orientaciones técnicas y administrativas para la entrega y pago, algunas presentaron retrasos.</t>
  </si>
  <si>
    <t>Proyectos Educativos Comunitarios PEC – o como lo denomine cada pueblo financiados para el diagnostico, construcción, valoración, revisados e implementados</t>
  </si>
  <si>
    <t>( Número de Proyectos Educativos Comunitarios que son financiados en su diagnóstico, construcción, valoración, revisión e implementación / Número de Proyectos Educativos Comunitarios o como lo denomine cada pueblo solicitados ) *100</t>
  </si>
  <si>
    <t>Dirección de Calidad</t>
  </si>
  <si>
    <t xml:space="preserve">Avance Cualitativo: El Ministerio de Educación Nacional llevó a cabo la suscripción de 26 contratos con las comunidades negras para el fortalecimiento de sus Proyectos Educativos Comunitarios. 
Cuellos de botella: No se identificaron cuellos de botella o limitaciones en el periodo.
Restricciones: No aplica.
Justificación: Se llevó a cabo la suscripción de 26 contratos con las comunidades negras para el fortalecimiento de sus Proyectos Educativos Comunitarios. </t>
  </si>
  <si>
    <t>Avance Cualitativo: El Ministerio de Educación Nacional avanzó en la ejecución contractual de 23 contratos con las comunidades negras para el fortalecimiento de sus Proyectos Educativos Comunitarios. 
Cuellos de botella: Demoras en la expedición y formalización de las pólizas contractuales
Restricciones:Otra/Demoras en la expedición y formalización de las pólizas contractuales
Justificación: Se avanzó en la ejecución contractual de 23 contratos con las comunidades negras para el fortalecimiento de sus Proyectos Educativos Comunitarios.  Actualmente, se encuentran en proceso de revisión de polizas los contratos con el Consejo Comunitario-Cocomanorte, Consejo Comunitario Cocomopoca y Asociación por los derechos de las comunidades negras de la zona sur oriental- Asoneg.</t>
  </si>
  <si>
    <t>Avance Cualitativo: El Ministerio de Educación Nacional avanzó en el proceso de acompañamiento para la ejecución de 23 contratos con las comunidades negras de Colombia en el marco del fortalecimiento de los Proyectos Educativos Comunitarios.
Cuellos de botella: Retrasos en la entrega de productos por parte de algunas organizaciones y asociaciones de las comunidades negras.
Restricción: Otra/ Retrasos en la entrega de productos por parte de algunas organizaciones y asociaciones de las comunidades negras.
Justificación: Se avanzó en el acompañamiento a la ejecución de 23 contratos con las consejos comunitarios y organizaciones de las comunidades negras, de acuerdo con la fase en la que se encuentra cada uno (diseño, formulación o implementación). En este marco, las comunidades negras desarrollaron las actividades contempladas en los documentos contractuales, con el fin de entregar los primeros productos acordados, en cumplimiento de los compromisos establecidos.</t>
  </si>
  <si>
    <t>Avance Cualitativo: El Ministerio de Educación Nacional acompañó la ejecución de los 26 contratos suscritos con asociaciones y organizaciones en el marco del fortalecimiento de los Proyectos Educativos Comunitarios (PEC) para las comunidades negras de Colombia focalizadas en 2026.
Cuellos de botella: Retrasos en la entrega de productos y cumplimiento de obligaciones por parte de algunas asociaciones y organizaciones de las comunidades negras.
Restricciones: Otra/ Retrasos en la entrega de productos y cumplimiento de obligaciones por parte de algunas asociaciones y organizaciones de las comunidades negras.
Justificación: Se acompañó la ejecución de los 26 contratos suscritos en 2026 para las fases de diseño, formulación o implementación de la ruta de fortalecimiento de los Proyectos Educativos Comunitarios (PEC) para las comunidades negras de Colombia focalizadas. En este periodo se inició la ejecución de los tres contratos que se encontraban pendientes, así mismo, se realizó la entrega de productos y el cumplimiento de obligaciones por parte de las asociaciones y organizaciones, y la revisión técnica y gestión de pagos por parte del equipo del Ministerio responsable de la supervisión. Aunque la mayoría de las asociaciones y organizaciones cumplió con los tiempos y las orientaciones técnicas acordadas y las indicaciones administrativas para las entregas, algunas presentaron retrasos en la entrega de productos y el cumplimiento de obligaciones.</t>
  </si>
  <si>
    <t>Avance Cualitativo: El Ministerio de Educación Nacional continuó acompañando la ejecución de 26 contratos suscritos al inicio del 2026 con asociaciones y organizaciones para fortalecer los Proyectos Educativos Comunitarios o como los denominen las comunidades Negras y Afrocolombianas.
Cuellos de botella: Retrasos en la entrega de productos y cumplimiento de obligaciones por parte de algunas asociaciones y organizaciones de las comunidades Negras y Afrocolombianas.
Restricciones: Otra/ Retrasos en la entrega de productos y cumplimiento de obligaciones por parte de algunas asociaciones y organizaciones de las comunidades Negras y Afrocolombianas.
Justificación: Se continuó acompañando la ejecución de los 26 contratos suscritos en 2026 para las fases de diseño, formulación o implementación de la ruta de fortalecimiento de los Proyectos Educativos Comunitarios (PEC) o como los denominen las comunidades Negras y Afrocolombianas. Se siguieron recibiendo productos y cumpliendo obligaciones por parte de las asociaciones y organizaciones, y a su vez revisando técnicamente y gestionando los pagos por parte del equipo del Ministerio responsable de la supervisión. En este periodo se destacó la planeación e inicio de visitas a territorios en el marco del seguimiento a la ejecución de los contratos. Se visitaron proyectos de Corporación Red De Consejos Comunitarios del Pacifico Sur – RECOMPAS en Tumaco Nariño y Consejo Comunitario Julio Cesar Altamar Muñoz del municipio El Paso Cesar. Aunque la mayoría de las asociaciones y organizaciones cumplió con tiempos y orientaciones técnicas y administrativas para la entrega y pago, algunas presentaron retrasos.</t>
  </si>
  <si>
    <t>Avance Cualitativo: El Ministerio de Educación Nacional avanzó en la financiación de 61 Proyectos Educativos Comunitarios (PEC) o como los denominen las comunidades Negras, Afrocolombianas y Raizales mediante 26 contratos suscritos al inicio de 2026 con asociaciones y organizaciones en fases de ruta de fortalecimiento.
Cuellos de botella: Retrasos en la entrega de productos y cumplimiento de obligaciones por parte de algunas asociaciones y organizaciones de las comunidades Negras y Afrocolombianas.
Restricciones: Retrasos en la entrega de productos y cumplimiento de obligaciones por parte de algunas asociaciones y organizaciones de las comunidades Negras y Afrocolombianas.
Justificación: Se financiaron 61 Proyectos Educativos Comunitarios (PEC) o como los denominen las comunidades Negras, Afrocolombianas y Raizales de los 61 PEC solicitados ubicados en 17 departamentos, esto a través de 26 contratos, alcanzando el cumplimiento de meta anual y del cuatrienio. Durante la ejecución de los contratos, se siguió recibiendo productos y cumpliendo obligaciones de asociaciones y organizaciones, y a su vez revisando técnicamente y gestionando administrativamente por parte del equipo del Ministerio responsable de la supervisión. Se continuó con las salidas a territorios en el marco del seguimiento a ejecución, visitando proyectos de la Asociación departamental de Comunidades Negras Luis Antonio El Negro Robles Suárez en Riohacha en La Guajira y la Asociación Afrodescendiente Nelson Mandela en Plato Magdalena. Aunque la mayoría de las asociaciones y organizaciones cumplió con tiempos y orientaciones técnicas y administrativas para la entrega y pago, algunas presentaron retrasos.</t>
  </si>
  <si>
    <t>2. Bienestar laboral y dignificación de la labor docente</t>
  </si>
  <si>
    <t>Docentes y directivos docentes etnoeducadores de las comunidades Negras Afrocolombianas Raizales y Palenqueras beneficiados con las becas en maestría en Educación Intercultural</t>
  </si>
  <si>
    <t>Sumatoria de los docentes y directivos docentes etnoeducadores de las comunidades Negras Afrocolombianas Raizales y Palenqueras beneficiados con las becas en maestría en Educación Intercultural</t>
  </si>
  <si>
    <t>Ministerio de Educación Nacional</t>
  </si>
  <si>
    <t>Avance Cualitativo: El Ministerio de Educación habilitó la etapa de solicitud de crédito educativo correspondiente a la convocatoria de Poder Pedagógico Popular 2026-1, para 5.344 aspirantes preinscritos y cupo de 2.473. 
Cuellos de botella: Baja participación de los etnoeducadores de comunidades Negras Afrocolombianas Raizales y Palenqueras en estas convocatorias, especialmente para las maestrías en educación intercultural. También hay una baja oferta a nivel nacional (solamente 5 maestrías).
Restricción: Otra/ Baja participación de los etnoeducadores de comunidades Negras Afrocolombianas Raizales y Palenqueras en estas convocatorias, especialmente para las maestrías en educación intercultural. También hay una baja oferta a nivel nacional (solamente 5 maestrías).
Justificación: Se avanzó en la etapa de inscripción para la solicitud de crédito educativo a la convocatoria, cohorte 2026-1, con una oferta de 65 programas de maestría de 36 Instituciones de Educación Superior, con 2.473 cupos dirigidos a educadores de las 46 Entidades Territoriales Certificadas Focalizadas. La Maestría en Educación Intercultural de la Universidad Nacional Abierta y a Distancia – UNAD hace parte de este portafolio y a la misma se ha inscrito un etnoeducador de la comunidad Negra Afrocolombiana Raizal y Palenquera.</t>
  </si>
  <si>
    <t>06.02.2026 OAPF:
•	Oportunidad: Se reportó dentro del plazo dado por la Circular 005-2025 para el reporte de enero.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OAPF,sin embargo se realiza un ajuste en la redacción evitando la sigla NARP, se sugiere cargar este reporte en Sinergia 2.0 antes del 10 de febrero. La validación final depende del DNP.</t>
  </si>
  <si>
    <t>Avance Cualitativo: El Ministerio de Educación se encontró en la etapa de solicitud de crédito educativo correspondiente a la convocatoria de Poder Pedagógico Popular 2026-1. A la fecha, 1 etnoeducador de comunidades NARP se ha preinscrito a la Maestría en Educación Intercultural de la Universidad Nacional Abierta y a Distancia UNAD.  
Cuellos de botella: Baja participación de los etnoeducadores de comunidades Negras Afrocolombianas Raizales y Palenqueras en estas convocatorias, especialmente para las maestrías en educación intercultural. También hay una baja oferta a nivel nacional (solamente 5 maestrías).
Restricción: Otra/ Baja participación de los etnoeducadores de comunidades Negras Afrocolombianas Raizales y Palenqueras en estas convocatorias, especialmente para las maestrías en educación intercultural. También hay una baja oferta a nivel nacional (solamente 5 maestrías).
Justificación: Se amplio la etapa de inscripción para la solicitud de crédito educativo a la convocatoria de Poder Pedagógico Popular de la cohorte 2026-1hasta el 31 de marzo, para 5.344 aspirantes preinscritos y cupo de 2.473  a educadores de las 46 Entidades Territoriales Certificadas Focalizadas, con una oferta de 65 programas de maestría de 36 Instituciones de Educación Superior. La Maestría en Educación Intercultural de la Universidad Nacional Abierta y a Distancia – UNAD hace parte de este portafolio y a la misma se ha inscrito un etnoeducador Negra Afrocolombiana Raizal y Palenquera.</t>
  </si>
  <si>
    <t>06.03.2026 OAPF:
•	Oportunidad: Se reportó dentro del plazo dado por la Circular 005-2025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OAPF,sin embargo se realiza un ajuste en la redacción evitando la sigla NARP, se sugiere cargar este reporte en Sinergia 2.0 antes del 10 de marzo. La validación final depende del DNP.</t>
  </si>
  <si>
    <t>Avance Cualitativo: El Ministerio de Educación avanzó con la convocatoria de Poder Pedagógico Popular 2026-1, a la fecha, 1 docente etnoeducador en la Maestría en Educación Intercultural de la Universidad Nacional Abierta y a Distancia-UNAD y 41 docentes etnoeducadores de las comunidades negras a las demás maestrías.
Cuellos de botella: Baja participación de los etnoeducadores de comunidades negras en estas convocatorias, especialmente para las maestrías en educación intercultural. También hay una baja oferta a nivel nacional (solamente 5 maestrías).
Restricción: Otra/ Baja participación de los etnoeducadores de comunidades negras en estas convocatorias, especialmente para las maestrías en educación intercultural. También hay una baja oferta a nivel nacional (solamente 5 maestrías).
Justificación: En el marco de la convocatoria Poder Pedagógico Popular, cohorte 2026-1, se amplió el plazo de solicitud de crédito hasta el 31 de marzo para 5.344 aspirantes preinscritos y cupo para 2,473 educadores de las 46 Entidades Territoriales Certificadas Focalizadas. La convocatoria oferta 65 programas de maestría de 36 Instituciones de Educación Superior. La Maestría en Educación Intercultural de la Universidad Nacional Abierta y a Distancia (UNAD) forma parte de este portafolio. Hasta la fecha, se ha inscrito 1 docente de las comunidades Negras Afrocolombianas Raizales y Palenqueras en esta maestría, mientras que en las demás maestrías ofertadas se han preinscrito 43 docentes etnoeducadores.</t>
  </si>
  <si>
    <t>Avance Cualitativo: El Ministerio de Educación en la convocatoria de Poder Pedagógico Popular 2026-1, a la fecha, se inscribió 1 docente etnoeducador a la Maestría en Educación Intercultural de la Universidad Nacional Abierta y a Distancia-UNAD y 57 docentes etnoeducadores de las comunidades Negras a otras maestrías ofertadas.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 El Ministerio de Educación Nacional, a través de la convocatoria de Poder Pedagógico Popular, cohorte 2026-1, se encuentra en el proceso de verificación de requisitos de 1.380 docentes de las 46 Entidades Territoriales Certificadas Focalizadas en los programas de maestría ofertados por 36 Instituciones de Educación Superior. Para la Maestría en Educación Intercultural de la Universidad Nacional Abierta y a Distancia (UNAD) se inscribió 1 docente perteneciente a las comunidades Negras, Afrocolombianas, Raizales y Palenqueras, mientras que en las demás maestrías ofertadas inscribieron 57 docentes etnoeducadores.</t>
  </si>
  <si>
    <t>Avance Cualitativo: El Ministerio de Educación para la convocatoria de Poder Pedagógico Popular 2026-1, ningún docente etnoeducador fue habilitado para la adjudicación de crédito condonable y 27 docentes etnoeducadores de las comunidades negras fueron habilitados para otras maestrías ofertadas.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 Se realizó la publicación de resultados de 998 docentes susceptibles de adjudicación de créditos educativos condonables de las 46 Entidades Territoriales Certificadas Focalizadas en los programas de maestría ofertados por 36 Instituciones de Educación Superior. Para la Maestría en Educación Intercultural de la Universidad Nacional Abierta y a Distancia (UNAD) se inscribió 1 docente perteneciente a las comunidades  negras, sin embargo, no cumplió con los requisitos de la convocatoria en las etapas de cargue y subsanación de documentos. Por tanto, ninguno hace parte del listado de docentes habilitados para la adjudicación de crédito. Para las demás maestrías ofertadas, 27 docentes etnoeducadores hacen parte del listado de aspirantes susceptibles de adjudicación.</t>
  </si>
  <si>
    <t>Avance Cualitativo: El Ministerio de Educación para la convocatoria de Poder Pedagógico Popular 2026-1, ningún docente etnoeducador fue habilitado para la adjudicación de crédito condonable y 27 docentes etnoeducadores de las comunidades negras fueron habilitados para otras maestrías ofertadas.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Justificación:El Ministerio de Educación Nacional, a través de la convocatoria de Poder Pedagógico Popular, cohorte 2026-1, estableció 998 docentes susceptibles de adjudicación de créditos educativos condonables de las 46 Entidades Territoriales Certificadas Focalizadas en los programas de maestría ofertados por 36 Instituciones de Educación Superior. Para la Maestría en Educación Intercultural de la Universidad Nacional Abierta y a Distancia (UNAD) se inscribió 1 docente perteneciente a las comunidades Negras, Afrocolombianas, Raizales y Palenqueras, sin embargo, no cumplió con los requisitos de la convocatoria en las etapas de cargue y subsanación de documentos. Por tanto, ninguno hace parte del listado de docentes habilitados para la adjudicación de crédito. Para las demás maestrías ofertadas, 27 docentes etnoeducadores hacen parte del listado de aspirantes que realizaron el proceso de legalización del crédito condonable ante la IES y el ICETEX en el mes de junio.</t>
  </si>
  <si>
    <t>2. Fortalecimiento de las capacidades de gestión de todas las ETC</t>
  </si>
  <si>
    <t>Número de entidades territoriales certificadas acompañadas para el fortalecimiento e implementación de estrategias de educación inclusiva (discapacidad, talentos excepcionales y transtornos del aprendizaje)</t>
  </si>
  <si>
    <t>Número de entidades territoriales certificadas acompañadas para el fortalecimiento e implementación de estrategias de educación inclusive (discapacidad, talentos excepcionales y transtornos del aprendizaje)</t>
  </si>
  <si>
    <t xml:space="preserve">Actas y/o listas de asistencia </t>
  </si>
  <si>
    <t>Avance Cualitativo: El Ministerio de Educación fortaleció el acompañamiento técnico a las Entidades Territoriales Certificadas (ETC) mediante el desarrollo de asistencias técnicas orientadas a la implementación de las políticas de educación inclusiva.
Cuellos de botella: Alta demanda de solicitudes de asistencia técnica frente a la capacidad instalada del equipo, lo que exigió priorizar temas y programar los acompañamientos de acuerdo con su nivel de urgencia e impacto.
Restricciones: Otra/ alta demanda de solicitudes de asistencia técnica frente a la capacidad instalada del equipo, lo que exigió priorizar temas y programar los acompañamientos de acuerdo con su nivel de urgencia e impacto.
Justificación: Se desarrollaron 9 asistencias técnicas dirigidas a Entidades Territoriales Certificadas y otros actores del sector educativo, atendiendo requerimientos relacionados con la implementación de la educación inclusiva, la flexibilización curricular, el apoyo académico especial para estudiantes en condición de enfermedad, la atención educativa de estudiantes con discapacidad y capacidades o talentos excepcionales, así como otros temas asociados a la garantía del derecho a la educación.
Las asistencias se realizaron principalmente en modalidad virtual, permitiendo ampliar la cobertura del acompañamiento y optimizar los recursos disponibles. En cada espacio se brindaron orientaciones técnicas, análisis de casos, aclaraciones normativas y recomendaciones para la implementación de acciones acordes con el marco legal vigente.</t>
  </si>
  <si>
    <t>08.07.2026 OAPF:  
• Oportunidad: Se reportó dentro del plazo para el reporte de junio 2026. Cumplió.
• Completitud: Incluyó los cuatro componentes del reporte. La redacción es clara y cumple con orientaciones.
• Consistencia: El reporte cumple con los cuatro componentes de la Guía de seguimiento al PAI. Cumplió.
• Medios de verificación: Se aporto medio de verificación de las 9 ETC acompañadas. Cumplió</t>
  </si>
  <si>
    <t>e. Currículos para la justicia social.</t>
  </si>
  <si>
    <t>Porcentaje de avance en el diseño y apropiación de lineamientos curriculares en el marco de la formación integral y CRESE.</t>
  </si>
  <si>
    <t>Sumatoria de hitos del Porcentaje de avance en el diseño o actualización de lineamientos  u orientaciones curriculares:
2025
Hito 1: Diseño  de lineamientos(50 %)
2026
Hito 2:Socialización y apropiación de los lineamientos   (50%)</t>
  </si>
  <si>
    <t> 2025
Documento base</t>
  </si>
  <si>
    <t xml:space="preserve">Avance Cualitativo: El Ministerio de Educación Nacional avanzó en en el diseño y apropiación de lineamientos curriculares en el marco de la formación integral y CRESE.
Cuellos de botella: No se identificaron cuellos de botella o limitaciones en el periodo.
Restricciones: No aplica.
Justificación: Se avanzó en la socialización y puesta en circulación de los Lineamientos Curriculares en el marco de la Formación Integral, mediante el desarrollo de acciones de lanzamiento, divulgación y acceso a los referentes por parte de la comunidad educativa. En este contexto, el 17 de marzo se llevó a cabo el lanzamiento nacional a través de un evento en vivo (LIVE), orientado a movilizar al país en torno a la transformación curricular. Este espacio alcanzó 5.311 visualizaciones, un pico de 1.479 usuarios conectados simultáneamente y una duración promedio de visualización de 22:30 minutos, evidenciando un alto nivel de interés y participación (consultar transmisión: https://www.youtube.com/live/YghcCqJ81zg?si=9-pRkunol-PEjmZY </t>
  </si>
  <si>
    <t>16.04.2026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Se presento la evidencia de la jornada de socialización. Cumplió</t>
  </si>
  <si>
    <t>Avance Cualitativo: El Ministerio de Educación Nacional avanzó en en el diseño y apropiación de lineamientos curriculares en el marco de la formación integral y CRESE.
Cuellos de botella: No se identificaron cuellos de botella o limitaciones en el periodo.
Restricciones: No aplica.
Justificación: Durante el mes de junio se avanzó en la apropiación de los nuevos Lineamientos Curriculares para la Formación Integral y la actualización de los Lineamientos Curriculares de Ciencias Sociales mediante la publicación de su versión final en Colombia Aprende y el desarrollo de acciones de acompañamiento territorial. En este marco, se consolidó un proceso de acompañamiento a 2.986 establecimientos educativos, de los cuales 700 participaron en modalidad presencial y 2.286 en modalidad no presencial. Asimismo, se realizaron 87 talleres con la participación de 561 establecimientos educativos y 1.479 docentes y directivos docentes, orientados a fortalecer la apropiación de los nuevos referentes curriculares y su articulación con la evaluación formativa. Estos avances fortalecen la implementación territorial de los lineamientos y el cumplimiento del indicador de apropiación curricular</t>
  </si>
  <si>
    <t>08.07.2026 OAPF:  
• Oportunidad: Se reportó dentro del plazo para el reporte de junio 2026. Cumplió.
• Completitud: Incluyó los cuatro componentes del reporte. La redacción es clara y cumple con orientaciones.
• Consistencia: El reporte cumple con los cuatro componentes de la Guía de seguimiento al PAI. Cumplió.
• Medios de verificación: No se aporto medio de verificación porque no hubó avance durante el trimestre</t>
  </si>
  <si>
    <t>A350</t>
  </si>
  <si>
    <t>Porcentaje de territorios definidos en el respectivo plan que cuentan con instituciones de educación media técnica que incorporan la formación técnica agropecuaria en la educación media (décimo y once)</t>
  </si>
  <si>
    <t>Listado de ETC y establecimientos educativo acompañados</t>
  </si>
  <si>
    <t>PMI</t>
  </si>
  <si>
    <t>Avance Cualitativo: El Ministerio de Educación durante el primer trimestre priorizó 25 territorios en zona PDET a acompañar en la vigencia 2026 que cuentan con instituciones educativas formación técnica agropecuaria en el marco de las estrategias de fortalecimiento de la Educación Media.
Cuellos de botella: No se identificaron cuellos de botella o limitaciones en el periodo.
Restricciones: No aplica.
Justificación: Durante el primer trimestre de 2026, el Ministerio de Educación Nacional continuó con la implementación de las siguientes estrategias en los territorios priorizados PDET que cuentan con instituciones de educación media que incorporan la formación técnica agropecuaria:
•	Se avanzó en la implementación de la estrategia Escuelas Agrarias para la Vida, con el propósito de fortalecer las medias técnicas agropecuarias, Institutos Técnicos Agropecuarios e Instituciones Educativas con Proyectos Pedagógicos Productivos. Los territorios priorizados son:  Cauca, Antioquia, Lorica, Córdoba, Sucre, Norte de Santander, Valledupar, Tolima, Tumaco, Montería, La Guajira, Cesar, Guainía, Caquetá y Norte de Santander.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los 11 territorios priorizados para 2026.</t>
  </si>
  <si>
    <t>17.04.2026 OAPF:
- Oportunidad: Se reportó dentro del plazo limite para el reporte de Marzo.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</si>
  <si>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Avance Cualitativo: El Ministerio de Educación avanzó en el acompañamiento a los territorios priorizados que cuentan con instituciones de educación media con formación técnica agropecuaria, mediante la implementación de estrategias orientada al fortalecimiento Educación Media.
Cuellos de botella: No se identificaron cuellos de botella o limitaciones en el periodo.
Restricciones: No aplica.
Justificación: Durante el segundo trimestre de 2026, el Ministerio de Educación Nacional avanzó en el acompañamiento a los territorios con instituciones de educación media con formación técnica agropecuaria para el desarrollo de acciones en el marco de las siguientes estrategias:
•	Con la estrategia Escuelas Agrarias para la Vida, para fortalecer las medias técnicas agropecuarias, Institutos Técnicos Agropecuarios e Instituciones Educativas con PPP, se continuó la implementación en 80 sedes educativas acompañadas por la Universidad de Antioquia (Cauca, Antioquia, Lorica, Córdoba, Sucre, Norte de Santander, Valledupar, Tolima y Tumaco) y por la Universidad Javeriana (Córdoba, Montería, Lorica, Sucre, La Guajira, Cesar, Guainía, Caquetá y Norte de Santander).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los 13 territorios priorizados para 2026.
-  Con la estrategia Educación Superior en tu Colegio que busca la articulación directa entre la educación media y la educación superior. A través de acuerdos entre las Instituciones de Educación Superior (IES), los colegios oficiales y las entidades territoriales, se continuó trabajando en los 31 establecimientos educativos que incorporan la formación técnica agropecuaria en técnica agropecuaria en los 5 territorios priorizados para 2026.</t>
  </si>
  <si>
    <t>14.07.2026 OAPF:
- Oportunidad: Se reportó dentro del plazo limite para el reporte de junio.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t>
  </si>
  <si>
    <t>A350P</t>
  </si>
  <si>
    <t>Porcentaje de municipios priorizados que cuentan con instituciones de educación media técnica que incorporan la formación técnica agropecuaria en la educación media (décimo y once) en municipios PDET.</t>
  </si>
  <si>
    <t>Listado de municipios y establecimientos educativo acompañados</t>
  </si>
  <si>
    <t>Avance Cualitativo: El Ministerio de Educación durante el primer trimestre priorizó los municipios PDET a acompañar en la vigencia 2026 que cuentan con instituciones educativas formación técnica agropecuaria.
Cuellos de botella: No se identificaron cuellos de botella o limitaciones en el periodo.
Restricciones: No aplica.
Justificación: Durante el primer trimestre de 2026, el Ministerio de Educación Nacional continuó con la implementación de las siguientes estrategias en los municipios PDET priorizados que cuentan con instituciones de educación media que incorporan la formación técnica agropecuaria:
•	Se avanzó en la implementación de la estrategia Escuelas Agrarias para la Vida, con el propósito de fortalecer las medias técnicas agropecuarias, Institutos Técnicos Agropecuarios e Instituciones Educativas con Proyectos Pedagógicos Productivos. Los municipios PDET focalizados son: Argelia, La Vega, Santander de Quilichao, Toribío, Caloto, Buenos Aires, Timbiquí, López de Micay, Suárez, Segovia, Caucasia, Ituango, Briceño, El Bagre, Tarazá, Lorica, Tierralta, Puerto Libertador, Montelíbano, Ovejas, San Onofre, Los Palmitos, San Marcos, San Benito Abad, Sampués, Tibú, Sardinata, El Carmen, Tarra, Teorama, Planadas, Tumaco, San José de Uré, Colosó, Toluviejo, San Jacinto, Morales, Simití, Uribia, Manaure, La Gamarra, San Alberto, La Jagua de Ibirico, Apartadó, Arboletes, San Vicente del Caguán y Cartagena del Chairá.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42 municipios PDET.</t>
  </si>
  <si>
    <t>Avance Cualitativo: Durante el segundo trimestre de 2026, el Ministerio de Educación Nacional avanzó en la implementación de estrategias en los municipios PDET priorizados que cuentan con instituciones de educación media que incorporan la formación técnica agropecuaria.
Cuellos de botella: No se identificaron cuellos de botella o limitaciones en el periodo.
Restricciones: No aplica
Justificación: Durante el segundo trimestre de 2026, el Ministerio de Educación Nacional avanzó en la implementación de las siguientes estrategias en los municipios PDET priorizados que cuentan con instituciones de educación media que incorporan la formación técnica agropecuaria:
•	Implementación de la estrategia Escuelas Agrarias para la Vida, para el fortalecimiento de medias técnicas agropecuarias, Institutos Técnicos Agropecuarios e Instituciones Educativas con PPP en las 80 sedes educativas acompañadas por la Universidad de Antioquia (Cauca, Antioquia, Lorica, Córdoba, Sucre, Norte de Santander, Valledupar, Tolima y Tumaco) y por la Universidad Javeriana (Córdoba, Montería, Lorica, Sucre, La Guajira, Cesar, Guainía, Caquetá y Norte de Santander).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los 11 territorios priorizados para 2026.</t>
  </si>
  <si>
    <t>PNS 8.1</t>
  </si>
  <si>
    <t>Número de docentes y directivos docentes rurales participando en proceso de formación</t>
  </si>
  <si>
    <t>Sumatoria del número de docentes y directivos docentes rurales participando en proceso de formación</t>
  </si>
  <si>
    <t>Listado del número de docentes y directivos docentes rurales participando en proceso de formación</t>
  </si>
  <si>
    <t>La ficha esta siendo revisada con el DNP. Apenas sea aprobada se hace la programación de metas. Esto se converso con Planeación</t>
  </si>
  <si>
    <t xml:space="preserve">Avance Cualitativo: El Ministerio de Educación en el desarrollo de las convocatorias de formación avanzada 2025-1 y 2025-2, contó con la participación de 1.927 docentes de zonas rurales, así: 620 en la del 2025-1 y 1.307 en la del 2025-2. En la convocatoria 2026-1 a la fecha se han preinscrito 3.318.
Cuellos de botella: No se identificaron cuellos de botella o limitaciones en el periodo.
Restricciones: No aplica.
Justificación: En el marco de la estrategia Poder Pedagógico Popular, en la cohorte 2025-1 se contó con la participación de 620 docentes de zonas rurales que iniciaron sus procesos de formación en alguno de los 50 programas de maestría ofrecidos por diversas Instituciones de Educación Superior (IES). Por su parte en la cohorte 2025-2, se encuentran participando 1.307 docentes y directivos docentes de zonas rurales del país en los diferentes programas ofertados por las IES. En la convocatoria 2026-1, a la fecha se han preinscrito 3.318, esta convocatoria tiene plazo de solicitud de crédito hasta el 31 de marzo para 5.344 aspirantes preinscritos y cupo para 2.473 educadores de las 46 Entidades Territoriales Certificadas Focalizadas. Por ser una etapa inicial de preinscripción hasta la adjudicación del crédito se establecerá el reporte final de docentes y directivos docentes de zonas rurales participantes en esta cohorte.
En cuanto a las convocatorias de formación continua, las Instituciones de Educación Superior (IES) implementadoras registran la participación de docentes y directivos rurales, distribuidos así: a) GIRE - 863, b) SRPA – 228, c) Proyectos liderados por las ENS - 247, d) Construcciones curriculares - 547 y e) CILE: inglés, francés y portugués – 564.
</t>
  </si>
  <si>
    <t>Reporte efectivo en SIIPO una vez el DNP emita concepto técnico de validación de ajuste de ficha</t>
  </si>
  <si>
    <t>Avance Cualitativo: El Ministerio de Educación avanzó en el desarrollo en las convocatorias de los procesos de formación avanzada y formación continua que beneficiaron a docentes y directivos docentes rurales.
Cuellos de botella: No se identificaron cuellos de botella o limitaciones en el periodo.
Restricciones: No aplica.
Justificación: En el marco de la estrategia Poder Pedagógico Popular, en las convocatorias 2025-1 se contó con la participación de 620 docentes de zonas rurales que iniciaron sus procesos de formación en alguno de los 50 programas de maestría ofrecidos por diversas Instituciones de Educación Superior (IES). Por su parte en la convocatoria 2025-2, se encuentran participando 1.307 docentes y directivos docentes de zonas rurales del país en los diferentes programas ofertados por las IES. De la convocatoria 2026-1 se cuenta con 709 docentes de zonas rurales en el listado de aspirantes habilitados para créditos condonables.
En cuanto a las convocatorias de formación continua, las Instituciones de Educación Superior (IES) de la convocatoria Construcción de currículo en el Ciclo 2 de Educación Inicial: el punto de partida para diseñar experiencias pedagógicas pensadas en la primera infancia y la promoción de su desarrollo y aprendizaje registran la participación de 2.112 docentes de educación inicial, ubicados en zonas rurales, inscritos para participar en el proceso de formación docente de 4 macrorregiones así: Andina 1 inscritos 1.104 docentes; Andina 2 inscritos 1.050 docentes; Caribe 1.109 inscritos y Pacífica 750 inscritos.</t>
  </si>
  <si>
    <t>15.07.2026 OAPF:  
• Oportunidad: Cumple con el criterio de la guia para el periodo . 
• Completitud: Incluyó los cuatro componentes del reporte. La redacción es clara y cumple con orientaciones.
• Consistencia: El avance cualitativo resalta acciones adelantadas durante el periodo de reporte y es consistente con el avance cuantitativo, la justificación amplía lo cualitativo. Cumplió.
• Medios de verificación: No aplica por el rezago
Nota: hasta que no se carguen los soportes cualitativos de 2025 no se puede mandar a validar al DNP</t>
  </si>
  <si>
    <t>Tasa de cobertura del programa de voluntariado viva la Escuela en básica primaria</t>
  </si>
  <si>
    <t>(Número de estudiantes beneficados por el programa viva la escuela / Número de estudiantes total de básica primaria en zona rural) * 100</t>
  </si>
  <si>
    <t>Listado de escuelas focalizadas por semestre con el número de estudiantes primaria y sexto (SIMAT)
Lista de voluntarios asignados por escuela focalizada.
Formato desagregaciones</t>
  </si>
  <si>
    <t>Avance: El Ministerio de Educación Nacional avanzó en un 3.18% de cobertura del programa de voluntariado viva la Escuela en básica primaria correspondiente a 38.717 estudiantes beneficiarios respecto a 1.218.844 estudiantes de básica primaria en zona rural.
Cuello de botella: No se identifican cuellos de botella y limitaciones en el periodo.   
Restricciones: No se presentaron cuellos de botella ni limitaciones en el periodo. 
Justificación: El Ministerio durante el 2025 avanzó en un 3,18% (del 2,52 proyectado) de cobertura del programa correspondiente a 38.717 estudiantes a través del acompañamiento de 741 practicantes en sedes rurales del país. Se finalizaron prácticas en los establecimientos educativos focalizados el 15 de diciembre de 2025. Durante su proceso de práctica se destaca: 
•	Articulación efectiva con los establecimientos educativos y equipos dinamizadores para el desarrollo de la ruta pedagógica.
•	Efectividad en el acompañamiento pedagógico para el fortalecimiento de los aprendizajes de los niños y niñas.
•	Incidencia en las trayectorias de vida de los practicantes al fortalecer sus capacidades y competencias a nivel personal, académico y laboral. 
Actualmente, se encuentra abierta la convocatoria 2026 I, con el objetivo de vincular una nueva cohorte de practicantes a las apuestas por la formación integral en los establecimientos educativos rurales focalizados.</t>
  </si>
  <si>
    <t>04.02.2026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
El DNP aprueba reporte cualitativo</t>
  </si>
  <si>
    <t xml:space="preserve">Avance: El Ministerio de Educación Nacional avanzó en la apertura, revisión y seguimiento a la convocatoria para el primer semestre de 2026. Se recibieron 768 postulaciones de 72 Instituciones de Educación Superior y se procedió a su validación y viabilización para la práctica. 
Cuello de botella: No se identifican cuellos de botella y limitaciones en el periodo.   
Restricciones: No se presentaron cuellos de botella ni limitaciones en el periodo. 
Justificación: Durante el mes de febrero, el Ministerio revisó las 768 postulaciones recibidas al cierre de la convocatoria el 8 de febrero de 2026. En esta revisión se verificó que los estudiantes cumplieran con los requisitos mínimos y presentaran la documentación completa.
Posteriormente, se enviaron los listados de postulaciones y las solicitudes de subsanación correspondientes a las instituciones educativas participantes. Como resultado de este proceso, se conformó una base inicial de 563 practicantes que cumplieron todos los requisitos y fueron validados por sus instituciones de educación superior. Se procedió con el desarrollo de la distribución territorial con base en los criterios definidos, para la socialización con practicantes. </t>
  </si>
  <si>
    <t xml:space="preserve">Avance: El Ministerio de Educación Nacional avanzó en la implementación de la segunda primera cohorte del año con la participación de 485 practicantes vinculados al programa. Se adelantaron todas las acciones de alistamiento para el desplazamiento a los territorios focalizados. 
Cuello de botella: No se identifican cuellos de botella y limitaciones en el periodo.   
Restricciones: No se presentaron cuellos de botella ni limitaciones en el periodo. 
Justificación: Durante el mes de Marzo, el Ministerio realizó todos los procesos de alistamiento para la implementación de la primera cohorte del 2026. Para ello, llevó a cabo las siguientes acciones: 
•	Reuniones de socialización con Universidades/Escuelas Normales Superiores y estudiantes sobre detalles de la convocatoria. 
•	Focalización y distribución territorial de los practicantes vinculados en los establecimientos educativos que cumplen con los criterios. 
•	Desarrollo de semana de formación del 16 al 20 de marzo con practicantes vinculados. 
•	Articulación con Secretarías de Educación, formadores, tutores y establecimientos educativos para facilitar la llegada a territorio. 
•	Se gestionaron todos los procesos administrativos para garantizar el efectivo desplazamiento a los territorios asignados. 
</t>
  </si>
  <si>
    <t xml:space="preserve">Avance: El Ministerio de Educación Nacional avanzó en la implementación de la segunda primera cohorte del año con la participación de 477 practicantes vinculados al programa. Se establecieron todas las acciones de desplazamiento de estudiantes vinculados, a los territorios y establecimientos educativos focalizados.
Cuello de botella: No se identifican cuellos de botella y limitaciones en el periodo.   
Restricciones: No se presentaron cuellos de botella ni limitaciones en el periodo. 
Justificación: Durante el mes de abril se procedió a apoyar el desplazamiento de 477 practicantes seleccionados de 53 Instituciones de Educación Superior, en 28 departamentos y 138 municipios del país. Para ello, se llevaron a cabo todas las gestiones administrativas, operativas y logísticas requeridas para la llegada a los 209 establecimientos educativos focalizados y 280 sedes rurales del país. De la misma manera, se estableció articulación con Secretarías de Educación, Formadores y Tutores del Programa de Tutorías para el aprendizaje y la formación integral, a fin de hacer más efectiva la llegada. Los practicantes vinculados, hicieron entrega del primer informe de práctica en donde se estableció el plan de trabajo, cronograma de actividades a partir de las necesidades identificadas del establecimiento educativo asignado y en línea de una lectura de contexto y caracterización
</t>
  </si>
  <si>
    <t>06.05.2026 OAPF:
- Oportunidad: Se reportó dentro del plazo límite para el reporte de Abril.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</si>
  <si>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 xml:space="preserve">Avance: El Ministerio de Educación Nacional avanzó en la implementación de la primera cohorte del año con la participación de 477 practicantes vinculados al programa. Los practicantes se encuentran desarrollando sus planes de trabajo en los establecimientos educativos focalizados.  
Cuello de botella: No se identifican cuellos de botella y limitaciones en el periodo.   
Restricciones: No se presentaron cuellos de botella ni limitaciones en el periodo. 
Justificación: Durante el mes de mayo, el Ministerio implementó la primera cohorte del 2026 y realizó las orientaciones pedagógicas requeridas para el desarrollo de las prácticas de los estudiantes vinculados. Para ello, se ha enfocado el proceso en cuatro acciones fundamentales:  Apoyo en el desarrollo de la ruta pedagógica Momento i y ii para el 2026 (enfocado en planes de formación integral y armonización curricular), Acompañamiento de aula (enfocado en la recuperación de aprendizajes en primaria rural), Apoyo en el desarrollo, proyección e implementación de Centros de Interés y Gestión institucional. 
Los 477 practicantes entregaron su segundo informe de práctica, el cual buscó consolidar el seguimiento a la implementación del plan de trabajo, realizado de manera conjunta con los equipos dinamizadores de los establecimientos educativos focalizados. Allí se establecieron los avances, retos y desafíos identificados durante el proceso de práctica. 
</t>
  </si>
  <si>
    <t>03.06.2026 OAPF:
- Oportunidad: Se reportó dentro del plazo límite para el reporte de Mayo.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</si>
  <si>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 xml:space="preserve">Avance: El Ministerio de Educación Nacional finalizó la implementación de la primera cohorte del año con la participación de 477 practicantes vinculados al programa. Se llevaron a cabo los procesos de valoración sobre lo desarrollado en los establecimientos educativos y se realizaron las jornadas de cierre respectivas.  
Cuello de botella: No se identifican cuellos de botella y limitaciones en el periodo. 
Restricciones: No se presentaron cuellos de botella ni limitaciones en el periodo. 
Justificación: Durante el mes de junio, el Ministerio implementó la primera cohorte del 2026 y realizó las acciones de cierre requeridas. Es así como se surtieron todos los procesos administrativos para el retorno de practicantes, se consolidó su seguimiento y valoración durante la práctica y se realizaron los debidos cierres pedagógicos al interior de los establecimientos educativos, cierres de gestión con Universidades y Escuelas Normales Superiores y encuentros de experiencias con practicantes. 
Los 477 practicantes entregaron de manera satisfactoria los tres informes que consolidaron sus acciones en el marco de su práctica. Actualmente, se avanza en la consolidación de la información de niños y niñas acompañados durante este semestre, que dará cuenta del impacto e incidencia en los establecimientos educativos focalizados y el avance en la tasa de cobertura en las sedes rurales de primaria del país. 
</t>
  </si>
  <si>
    <t>07.07.2026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</si>
  <si>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Dirección de Cobertura y Equidad</t>
  </si>
  <si>
    <t>Subdirección de Permanencia</t>
  </si>
  <si>
    <t>4.1  De aquí a 2030, asegurar que todas las niñas y todos los niños terminen la enseñanza primaria y secundaria, que ha de ser gratuita, equitativa y de calidad y producir resultados de aprendizaje pertinentes y efectivos</t>
  </si>
  <si>
    <t>h. Hacia la erradicación de los analfabetismos y el cierre de inequidades</t>
  </si>
  <si>
    <t>A.40</t>
  </si>
  <si>
    <t>Porcentaje de instituciones educativas rurales que requieren y cuentan con modelos educativos flexibles implementados A.40</t>
  </si>
  <si>
    <t>producto</t>
  </si>
  <si>
    <t>capacidad</t>
  </si>
  <si>
    <t>(Sumatoria de sedes educativas rurales fortalecidas con modelos educativos flexibles / Número total de sedes educativas rurales)*100</t>
  </si>
  <si>
    <t xml:space="preserve">Contrato y focalización </t>
  </si>
  <si>
    <t>x</t>
  </si>
  <si>
    <t>NO</t>
  </si>
  <si>
    <t>Pendiente respuesta del DNP frente autoriación para actualización de ficha técnica</t>
  </si>
  <si>
    <t>A.40P</t>
  </si>
  <si>
    <t>Porcentaje de instituciones educativas rurales  en municipios PDET que requieren y cuentan con modelos educativos flexibles implementados A.40P</t>
  </si>
  <si>
    <t>(Número de sedes educativas rurales en municipios PDET fortalecidas con modelos educativos flexibles/ Número total de sedes educativas rurales en municipios PDET)*100</t>
  </si>
  <si>
    <t>Principales avances: En el marco de la Carta de Compromiso del 10 de septiembre de 2025 suscrita entre el MEN y la Universidad del Magdalena, se finalizaron las actividades del componente de formación en modalidad mixta (presencial y virtual). Asimismo, inició la entrega de las canastas educativas correspondientes a los cinco Modelos Educativos Flexibles (MEF) en 18 de las 22 ETC focalizadas, dirigidas a sedes rurales de municipios PDET. En el componente de acompañamiento, se aprobaron y articularon con las ETC el 30% de las sedes priorizadas, lo que permitió programar el inicio del acompañamiento a 121 sedes durante julio de 2026.                                                            Cuellos de botella: Se presentaron dificultades en algunas ETC para la entrega de las canastas educativas y el desarrollo del componente de acompañamiento, debido a problemas de orden público y cierres viales, lo que hizo necesario ajustar el cronograma de ejecución y tramitar una prórroga del proyecto.                                                                                                                                                                                                  Restricciones: Las condiciones de orden público, los cierres viales y las dificultades de acceso a las sedes rurales limitaron la ejecución oportuna de las actividades de dotación y acompañamiento en algunos territorios focalizados.                                                                                                 Justificación: Con el fin de garantizar el cumplimiento de los compromisos establecidos en la Carta de Compromiso y su Anexo Técnico, la Universidad del Magdalena presentó un cronograma ajustado para la ejecución de las actividades pendientes de los componentes de dotación y acompañamiento. En consecuencia, el MEN aprobó la prórroga del proyecto, extendiendo su ejecución del 11 de julio de 2026 al 24 de agosto de 2026, con el propósito de asegurar la entrega de las canastas educativas y el desarrollo del acompañamiento técnico en las sedes priorizadas.</t>
  </si>
  <si>
    <t>4.2  De aquí a 2030, asegurar que todas las niñas y todos los niños tengan acceso a servicios de atención y desarrollo en la primera infancia y educación preescolar de calidad, a fin de que estén preparados para la enseñanza primaria</t>
  </si>
  <si>
    <t>A.57</t>
  </si>
  <si>
    <t>Porcentaje de Secretarías de Educación Certificadas con transporte escolar rural contratado que cumpla con la normatividad A.57</t>
  </si>
  <si>
    <t>(Número de Secretarías de Educación Certificadas que reportan la efectiva contratación de transporte escolar (diferentes modalidades), bajo la normatividad vigente, en sedes educativas oficiales de la zona rural /Total de Secretarías de Educación Certificadas con sedes educativas oficiales en la zona rural)*100</t>
  </si>
  <si>
    <t xml:space="preserve">Registro de contratos suscritos por las secretarías </t>
  </si>
  <si>
    <t xml:space="preserve">- Oportunidad: No se reportó dentro del plazo limite para el reporte de Marzo. De acuerdo con la circular 009 del 6 de febrero de 2026. No cumple
</t>
  </si>
  <si>
    <t xml:space="preserve">Principales avance: El MEN continuó la socialización del Lineamiento de Movilidad Escolar, fortaleciendo las orientaciones normativas y de financiación para la implementación del transporte escolar rural. Con corte preliminar a junio de 2026, 70 Entidades Territoriales Certificadas reportaron la implementación de la estrategia en los sistemas de información.                                                                                                        Cuellos de botella: La oportunidad y completitud del reporte dependen de las ETC, lo que puede generar subregistro. Además, la disponibilidad de recursos y la contratación afectan la continuidad del servicio.                                                                                                                                  Restricciones: Limitaciones en la financiación, condiciones de la infraestructura vial rural, escasa oferta de prestadores del servicio y corresponsabilidad de las entidades territoriales para su implementación.                                                                                                                                             Justificación: Con corte a junio de 2026, 70 Entidades Territoriales Certificadas reportaron la implementación del transporte escolar rural en los sistemas de información oficiales: Amazonas, Antioquia, Apartadó, Bello, Envigado, Medellín, Sabaneta, Turbo, Malambo, Bogotá, Cartagena, Magangué, Boyacá, Duitama, Sogamoso, Tunja, Caldas, Manizales, Caquetá, Florencia, Casanare, Yopal, Cauca, Cesar, Valledupar, Chocó, Quibdó, Córdoba, Chía, Cundinamarca, Facatativá, Funza, Fusagasugá, Girardot, Mosquera, Soacha, Zipaquirá, Guainía, Guaviare, Neiva, Maicao, Riohacha, Santa Marta, Meta, Villavicencio, Pasto, Cúcuta, Norte de Santander, Putumayo, Armenia, Quindío, Dosquebradas, Pereira, Bucaramanga, Floridablanca, Girón, Piedecuesta, Santander, Sucre, Ibagué, Tolima, Buga, Cali, Cartago, Jamundí, Palmira, Tuluá, Yumbo, Vaupés y Vichada. La implementación del servicio es competencia de las ETC, conforme a la Ley 115 de 1994, la Ley 715 de 2001 y el Decreto 1079 de 2015. El avance del indicador depende de la disponibilidad de recursos, las condiciones de acceso en zonas rurales y la calidad del reporte territorial, factores que pueden generar subregistro en la información consolidada.
</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</si>
  <si>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verificación:Se adjuntaron medios de verificación 
Nota: pendiente a validación del DNP
</t>
  </si>
  <si>
    <t>4.6  De aquí a 2030, asegurar que todos los jóvenes y una proporción considerable de los adultos, tanto hombres como mujeres, estén alfabetizados y tengan nociones elementales de aritmética</t>
  </si>
  <si>
    <t>A.64</t>
  </si>
  <si>
    <t>Personas mayores de 15 años alfabetizadas en las zonas rurales A.64</t>
  </si>
  <si>
    <t>Sumatoria de personas mayores de 15 años alfabetizadas en las zonas rurales</t>
  </si>
  <si>
    <t xml:space="preserve">SIMAT </t>
  </si>
  <si>
    <t>Principales avances: Durante el segundo trimestre de 2026, el MEN dio continuidad a las estrategias de alfabetización para población rural mayor de 15 años. La matrícula en el SIMAT aumentó de 1.999 a 4.455 estudiantes. Además, se prorrogaron los convenios con las Universidades de Manizales y de Nariño y avanzó la convocatoria de alfabetización informal en 16 ETC.             Cuellos de botella: Persisten dificultades para identificar, convocar y mantener la población en zonas rurales dispersas por problemas de seguridad, movilidad, conectividad y oportunidad en el registro de información.                                                                                         Restricciones: Las condiciones de seguridad, dispersión geográfica, dificultades de transporte y conectividad, junto con capacidades institucionales diferenciadas de las ETC, limitan la ejecución y el seguimiento.                                                                                       Justificación: Durante el periodo abril-junio de 2026, el Ministerio de Educación Nacional dio continuidad a las estrategias de alfabetización para población mayor de 15 años residente en zonas rurales mediante la prórroga de los convenios con las Universidades de Manizales y de Nariño, garantizando la continuidad de la implementación del CLEI I en las entidades territoriales priorizadas. Asimismo, avanzó la convocatoria de alfabetización en educación informal en 16 Entidades Territoriales Certificadas, con una meta de atención de 23.320 personas, cuya evaluación de propuestas continuaba al cierre del trimestre. De manera complementaria, las ETC fortalecieron la atención a esta población en ejercicio de su autonomía, reflejándose en el incremento de la matrícula registrada en el SIMAT, que pasó de 1.999 estudiantes en el primer trimestre a 4.455 estudiantes con corte a junio de 2026, evidenciando el avance en las acciones para ampliar el acceso a procesos de alfabetización en zonas rurales.</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</si>
  <si>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Se adjuntaron medios de verificación  
NOTA: en La SIIPO ya se cumplió con indicador"
</t>
  </si>
  <si>
    <t>A.64P</t>
  </si>
  <si>
    <t>Personas mayores de 15 años alfabetizadas en las zonas rurales de municipios PDET A.64P</t>
  </si>
  <si>
    <t>Sumatoria de personas mayores de 15 años alfabetizadas en las zonas rurales de municipios PDET</t>
  </si>
  <si>
    <t xml:space="preserve">Principales avances: El MEN dio continuidad a las estrategias de alfabetización para población mayor de 15 años en municipios PDET. Se prorrogaron los convenios con las Universidades de Manizales y de Nariño, avanzó la convocatoria de alfabetización informal en 16 ETC PDET y el SIMAT registró 3.413 estudiantes matriculados en zonas rurales.                                                                                    Cuellos de botella: Las condiciones de seguridad en municipios PDET y las limitaciones técnicas de algunas ETC dificultan la identificación de beneficiarios, el registro oportuno de la matrícula y el seguimiento.                                                                                          Restricciones: Persisten restricciones por condiciones de seguridad, dispersión geográfica, dificultades de conectividad y transporte, así como capacidades institucionales diferenciadas entre las ETC.                                                                                                                        Justificación: Durante el periodo abril-junio de 2026, el Ministerio de Educación Nacional dio continuidad a las estrategias de alfabetización dirigidas a población mayor de 15 años residente en zonas rurales de municipios PDET. Para ello, prorrogó los convenios suscritos con las Universidades de Manizales y de Nariño para garantizar la continuidad del CLEI I y avanzó en la convocatoria para implementar estrategias de alfabetización en educación informal en 16 Entidades Territoriales Certificadas con municipios PDET, con una meta de 23.320 cupos, cuya evaluación continuaba al cierre del trimestre. De manera complementaria, las ETC fortalecieron la atención a esta población en el marco de su autonomía, reflejándose en el incremento de la matrícula registrada en el SIMAT, que pasó de 638 estudiantes reportados en el trimestre anterior a 3.413 estudiantes matriculados en procesos de alfabetización en zonas rurales de municipios PDET, evidenciando el avance en la implementación de las estrategias previstas.
</t>
  </si>
  <si>
    <t>A.42</t>
  </si>
  <si>
    <t>Porcentaje de establecimientos educativos oficiales en zonas rurales con dotación gratuita de material pedagógico (útiles y textos) pertinente A.42</t>
  </si>
  <si>
    <t>(Número de sedes educativas rurales fortalecidas y dotadas con material pedagógico/ Número total de sedes educativas rurales)*100</t>
  </si>
  <si>
    <t>Documento con la Relación de sedes educativas beneficiadas con dotación o material pedagógico durante la vigencia</t>
  </si>
  <si>
    <t>Principales avances: En el marco de la Carta de Compromiso del 10 de septiembre de 2025 entre el MEN y la Universidad del Magdalena, inició la entrega de las canastas educativas correspondientes a los cinco Modelos Educativos Flexibles (MEF) en 18 de las 22 Entidades Territoriales Certificadas focalizadas.        Cuellos de botella: Las condiciones de orden público y los cierres viales en algunas ETC dificultaron la distribución de las canastas educativas, generando ajustes al cronograma de ejecución y la solicitud de una prórroga.                                                                                            Restricciones: Las condiciones de seguridad, las dificultades de acceso y los cierres viales limitaron el desarrollo oportuno del componente de dotación, requiriendo ajustes al cronograma del proyecto.                                                                                                                                 Justificación: Durante el segundo trimestre de 2026 continuó la ejecución del componente de dotación previsto en la Carta de Compromiso suscrita entre el MEN y la Universidad del Magdalena, mediante la entrega de las canastas educativas de los cinco Modelos Educativos Flexibles (MEF) en 18 de las 22 Entidades Territoriales Certificadas focalizadas. No obstante, las condiciones de orden público, los cierres viales y las dificultades de acceso en algunos territorios afectaron el desarrollo del cronograma inicialmente previsto. En consecuencia, la Universidad del Magdalena presentó un cronograma ajustado para culminar las actividades pendientes, de conformidad con la Carta de Compromiso y su Anexo Técnico. El MEN evaluó y aprobó la solicitud de prórroga, ampliando el periodo de ejecución del proyecto entre el 11 de julio y el 24 de agosto de 2026, con el fin de garantizar el cumplimiento de los productos y la entrega total de las canastas educativas.</t>
  </si>
  <si>
    <t>A.42P</t>
  </si>
  <si>
    <t>Porcentaje de establecimientos educativos oficiales en zonas rurales de municipios PDET con dotación gratuita de material pedagógico (útiles y textos) pertinente A.42P</t>
  </si>
  <si>
    <t>(Número de sedes educativas rurales en municipios PDET fortalecidas y dotadas con material pedagógico/ Número total de sedes educativas rurales en municipios PDET)*100</t>
  </si>
  <si>
    <t>Documento con la relación de sedes  educativas en municipios PDET beneficiadas con dotación o material pedagógico durante la vigencia</t>
  </si>
  <si>
    <t xml:space="preserve">Principales avances: En el marco de la Carta de Compromiso del 10 de septiembre de 2025 entre el MEN y la Universidad del Magdalena, inició la entrega de las canastas educativas correspondientes a los cinco Modelos Educativos Flexibles (MEF) en 18 de las 22 Entidades Territoriales Certificadas focalizadas.
Cuellos de botella: Las condiciones de orden público y los cierres viales en algunas ETC dificultaron la distribución de las canastas educativas, generando ajustes al cronograma de ejecución y la solicitud de una prórroga.
Restricciones: Las condiciones de seguridad, las dificultades de acceso y los cierres viales limitaron el desarrollo oportuno del componente de dotación, requiriendo ajustes al cronograma del proyecto.
Justificación: Durante el segundo trimestre de 2026 continuó la ejecución del componente de dotación previsto en la Carta de Compromiso suscrita entre el MEN y la Universidad del Magdalena, mediante la entrega de las canastas educativas de los cinco Modelos Educativos Flexibles (MEF) en 18 de las 22 Entidades Territoriales Certificadas focalizadas. No obstante, las condiciones de orden público, los cierres viales y las dificultades de acceso en algunos territorios afectaron el desarrollo del cronograma inicialmente previsto. En consecuencia, la Universidad del Magdalena presentó un cronograma ajustado para culminar las actividades pendientes, de conformidad con la Carta de Compromiso y su Anexo Técnico. El MEN evaluó y aprobó la solicitud de prórroga, ampliando el periodo de ejecución del proyecto entre el 11 de julio y el 24 de agosto de 2026, con el fin de garantizar el cumplimiento de los productos y la entrega total de las canastas educativas.
</t>
  </si>
  <si>
    <t>A.447</t>
  </si>
  <si>
    <t>Tasa de Analfabetismo Rural A.447</t>
  </si>
  <si>
    <t>Reducción</t>
  </si>
  <si>
    <t>Tasa de Analfabetismo = (población de 15 y más años que no sabe leer ni escribir en los centros poblados y rural disperso / población total de 15 y más años que se encuentra ubicada en centros poblados y rural disperso) * 100</t>
  </si>
  <si>
    <t>Anexo estadístico que dispone el DANE 
Archivo en excel con  relación del número de beneficiarios en las zonas rurales del país para cada vigencia</t>
  </si>
  <si>
    <t>- Oportunidad: No se reportó dentro del plazo limite para el reporte de Marzo. De acuerdo con la circular 009 del 6 de febrero de 2026. No cumple</t>
  </si>
  <si>
    <t>Principales avances: Durante el segundo trimestre de 2026, el MEN dio continuidad a las estrategias de alfabetización rural. La matrícula en el SIMAT aumentó de 1.999 a 4.455 estudiantes. Además, prorrogó los convenios con las Universidades de Manizales y de Nariño y avanzó la convocatoria de alfabetización informal en 16 ETC.                                                                                                                                                                                                                                                   Cuellos de botella: Persisten dificultades para identificar y mantener la población beneficiaria por problemas de seguridad, dispersión geográfica, conectividad y limitaciones en el registro oportuno de información por las ETC.         Restricciones: Las condiciones de seguridad, dispersión geográfica, transporte, conectividad y capacidades institucionales diferenciadas de las ETC limitan la implementación y el seguimiento de las estrategias.                                      Justificación: Durante el periodo abril-junio de 2026, el Ministerio de Educación Nacional dio continuidad a las estrategias para reducir el analfabetismo en las zonas rurales mediante la prórroga de los convenios con las Universidades de Manizales y de Nariño para la implementación del CLEI I, así como el avance de la convocatoria de alfabetización en educación informal en 16 Entidades Territoriales Certificadas, con una meta de 23.320 cupos, cuya evaluación de propuestas continuaba al cierre del trimestre. Estas acciones, junto con la gestión desarrollada por las Entidades Territoriales Certificadas en ejercicio de su autonomía, se reflejan en el incremento de la matrícula rural registrada en el SIMAT, que pasó de 1.999 estudiantes en el primer trimestre a 4.455 estudiantes con corte a junio de 2026. Este avance fortalece el acceso y la permanencia de la población joven, adulta y adulta mayor en procesos de alfabetización y contribuye al cumplimiento de la meta de reducción del analfabetismo rural.</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</si>
  <si>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Medio de verificación (Encuesta General de Hogares DANE) 
NOTA: La validación final está sujeta a la aprobación y/o rechazo del reporte en SIIPO por parte del DNP "
</t>
  </si>
  <si>
    <t>A.MT.4</t>
  </si>
  <si>
    <t>Erradicación del analfabetismo rural A.MT.4</t>
  </si>
  <si>
    <t>(Población de 15 y más años que no sabe leer ni escribir en los centros poblados y rural disperso / población total de 15 y más años que se encuentra ubicada en Centros poblados y rural disperso) * 100</t>
  </si>
  <si>
    <t xml:space="preserve">Principales avances: Durante el segundo trimestre de 2026, el MEN dio continuidad a las estrategias para reducir el analfabetismo rural. La matrícula en el SIMAT pasó de 1.999 a 4.455 estudiantes. Además, prorrogó los convenios con las Universidades de Manizales y de Nariño y avanzó la convocatoria de alfabetización informal en 16 ETC.                                                                      Cuellos de botella: Persisten dificultades para identificar y mantener la población beneficiaria por problemas de seguridad, dispersión geográfica, conectividad y limitaciones en el seguimiento y registro de información.                                                                    Restricciones: Las condiciones de seguridad, transporte, conectividad, dispersión geográfica y capacidades institucionales diferenciadas de las ETC limitan la implementación y el monitoreo de la estrategia.                                                                                                                   Justificación: Durante el periodo abril-junio de 2026, el Ministerio de Educación Nacional dio continuidad a las estrategias para reducir el analfabetismo en las zonas rurales mediante la prórroga de los convenios con las Universidades de Manizales y de Nariño para la implementación del CLEI I, así como el avance de la convocatoria de alfabetización en educación informal en 16 Entidades Territoriales Certificadas, con una meta de 23.320 cupos, cuya evaluación de propuestas continuaba al cierre del trimestre. Estas acciones, complementadas con la gestión adelantada por las Entidades Territoriales Certificadas en ejercicio de su autonomía, permitieron incrementar la matrícula registrada en el SIMAT de 1.999 estudiantes en el primer trimestre a 4.455 estudiantes con corte a junio de 2026. Este resultado fortalece el acceso y la permanencia de la población mayor de 15 años en procesos de alfabetización y contribuye al cumplimiento progresivo de la meta de reducción del analfabetismo rural.
</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</si>
  <si>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Medio de verificación (Encuesta General de Hogares DANE) 
</t>
  </si>
  <si>
    <t>PNS.8.2</t>
  </si>
  <si>
    <t>Porcentaje de residencias escolares fortalecidas y cualificadas en el servicio educativo PNS.8.2</t>
  </si>
  <si>
    <t>Porcentaje de residencias escolares fortalecidas y cualificadas en el servicio educativo = (Residencias escolares fortalecidas y cualificadas / Total de residencias escolares) * 100</t>
  </si>
  <si>
    <t>- Oportunidad: No se reportó dentro del plazo limite para el reporte de Marzo. De acuerdo con la circular 009 del 6 de febrero de 2026. No cumple
Pendiente el reporte de trimestres anteriores</t>
  </si>
  <si>
    <t xml:space="preserve">Principales avances:Durante el segundo trimestre de 2026 se continuó el trámite del proyecto de decreto de residencias escolares, incorporando ajustes concertados con el MHCP, la OAJ y el DAPRE. Además, se realizaron 12 asistencias técnicas a ETC y se mantuvo el avance histórico de fortalecimiento de 410 sedes de un total de 555.
Cuellos de botella: Las limitaciones presupuestales de las ETC afectan la cofinanciación, sostenibilidad y fortalecimiento de las residencias escolares. Asimismo, el trámite interinstitucional del proyecto de decreto retrasa su expedición.
Restricciones: La disponibilidad de recursos y la aprobación del proyecto de decreto por las entidades competentes condicionan el fortalecimiento de la estrategia y la implementación de sus lineamientos.
Justificación: Durante el periodo abril-junio de 2026, el Ministerio de Educación Nacional avanzó en el proceso de expedición del decreto que reglamenta la estrategia de residencias escolares. En coordinación con la Oficina Asesora Jurídica, la Oficina Asesora de Planeación y Finanzas, el Ministerio de Hacienda y Crédito Público y el DAPRE, se atendieron observaciones técnicas y jurídicas, se ajustó el articulado y la memoria justificativa, y se culminó una nueva publicación para consulta ciudadana en SUCOP, continuando el trámite para su expedición. Paralelamente, se mantuvo el avance histórico de fortalecimiento de 410 sedes de un total de 555, mediante acciones en los componentes de infraestructura, dotación, gestión, pedagogía, vida cotidiana y salud. Asimismo, se realizaron 12 asistencias técnicas a Entidades Territoriales Certificadas para fortalecer la implementación de la estrategia, mejorar la gestión territorial y acompañar la organización y funcionamiento de las residencias escolares.
</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</si>
  <si>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Se debe verficar soporte de avance cuantitativo </t>
  </si>
  <si>
    <t xml:space="preserve">Número de ETC con asistencias técnicas frente a estrategias de permanencia para prevenir la deserción escolar y promover las trayectorias educativas </t>
  </si>
  <si>
    <t>Gestión</t>
  </si>
  <si>
    <t>Mantenimiento</t>
  </si>
  <si>
    <t>Sumatoria de ETC con asistencias técnicas realizadas</t>
  </si>
  <si>
    <t>Lista de asistencia, grabación, acta de reunión</t>
  </si>
  <si>
    <t xml:space="preserve">Principales avances: La subdirección de Permanencia brindó 31 asistencias técnicas a 30 ETC orientadas a fortalecer estrategias de permanencia, residencias escolares, alfabetización CLEI 1, SIMPADE, SIMAT, SRPA, GIRE, transporte escolar, Modelos Educativos Flexibles y atención a víctimas, priorizando territorios con mayores necesidades de acompañamiento. 
Cuellos de botella: Se presentaron demoras en los trámites administrativos para aprobar asistencias técnicas presenciales y persistieron procesos pendientes de articulación interinstitucional, especialmente con el ICBF para la atención de población SRPA.
Restricciones: La principal restricción fue la dificultad para ampliar el acompañamiento presencial a otras ETC previstas, lo que limitó la cobertura y oportunidad de las asistencias técnicas en territorio.
Justificación :Durante el periodo reportado, el Ministerio de Educación Nacional, a través de la Subdirección de Permanencia, desarrolló 31 asistencias técnicas dirigidas a Entidades Territoriales Certificadas, establecimientos educativos y actores institucionales, con el propósito de fortalecer la implementación de estrategias de acceso, permanencia y trayectorias educativas. Las acciones adelantadas incluyeron acompañamiento en SIMPADE, SIMAT, alfabetización CLEI 1, residencias escolares, transporte y movilidad escolar, Modelos Educativos Flexibles, Gestión Integral del Riesgo Escolar (GIRE), atención a población vinculada al SRPA y rutas de atención para víctimas del conflicto armado. Asimismo, se avanzó en la planeación estratégica, focalización territorial, definición de lineamientos técnicos y articulación interinstitucional para garantizar intervenciones más pertinentes y sostenibles. Aunque se presentaron retrasos asociados a trámites administrativos para la aprobación de asistencias presenciales y a procesos de coordinación interinstitucional, las acciones realizadas permitieron fortalecer capacidades territoriales, mejorar el registro y seguimiento de poblaciones vulnerables y promover condiciones que favorecen la permanencia y continuidad educativa. 
</t>
  </si>
  <si>
    <t>Principales avances: La Subdirección de Permanencia realizó 142 asistencias técnicas a 84 ETC, fortaleciendo capacidades en movilidad escolar, SIMPADE, GIRE, Educación en Emergencias, alfabetización CLEI 1, Modelos Educativos Flexibles, residencias escolares, SRPA, víctimas del conflicto y estrategias de permanencia para prevenir la deserción escolar.                                                  Cuellos de botella: Persistieron limitaciones en la capacidad técnica, operativa y presupuestal para ampliar el acompañamiento presencial a las ETC, así como dificultades de articulación interinstitucional y alta rotación de equipos territoriales. Adicionalmente, se presentaron problemas en la continuidad de los recursos para transporte escolar y en la calidad, oportunidad y trazabilidad del registro de información en sistemas como SIMPADE, afectando el seguimiento de las estrategias implementadas.                                                                                         Restricciones: Las principales restricciones estuvieron asociadas a limitaciones presupuestales para desplazamientos y asistencia presencial, dispersión geográfica, problemas de conectividad, condiciones de seguridad en algunos territorios, capacidad institucional diferenciada de las ETC y disponibilidad de equipos técnicos para garantizar la continuidad y sostenibilidad de las acciones.                                                                                                                                            Justificación: Durante el periodo reportado, la Subdirección de Permanencia desarrolló 142 asistencias técnicas dirigidas a 84 Entidades Territoriales Certificadas (ETC), fortaleciendo las capacidades institucionales para garantizar el acceso, la permanencia y las trayectorias educativas. Las acciones comprendieron orientaciones sobre movilidad escolar en 56 ETC, fortalecimiento del uso y análisis de SIMPADE en 71 ETC, implementación de la política de Gestión Integral del Riesgo Escolar (GIRE) y Educación en Emergencias, estrategias de alfabetización CLEI 1, Modelos Educativos Flexibles, residencias escolares, atención educativa a población vinculada al Sistema de Responsabilidad Penal para Adolescentes (SRPA), rutas para población víctima del conflicto armado, trabajo infantil, formulación de planes de permanencia, alertas tempranas y seguimiento territorial. Estas intervenciones fortalecieron la gestión de las ETC, promovieron la articulación entre el Ministerio y los territorios y consolidaron capacidades técnicas para prevenir la deserción escolar, cerrar brechas de acceso y garantizar una atención integral y diferencial a poblaciones en condición de vulnerabilidad, especialmente en contextos rurales y dispersos.</t>
  </si>
  <si>
    <t xml:space="preserve">14/07/2026 OAPF: Teniendo en cuenta la circular 009 de enero de 2026, así como la periodicidad y rezago, se evidencia que hay oportunidad en el reporte
14.07.2026 OAPF: • Consistencia: Se valida que la justificación amplía detalles de los avances en el indicador,  existe reporte cuantitativo de los avances obtenidos durante el periodo.  . 
• Completitud: Se valida que el reporte cumple con los cuatro componentes de un reporte según la Guía de seguimiento al PAI. Tanto el avance como la justificación son claros. Cumplió.
• Medios de verificación:  Se evidencia soporte Cumple.  </t>
  </si>
  <si>
    <t>Personas alfabetizadas a través de estrategias educativas con enfoque diferencial para la vida</t>
  </si>
  <si>
    <t>Sumatoria de personas alfabetizadas</t>
  </si>
  <si>
    <t xml:space="preserve">Reporte SIMAT
Formato desagregaciones </t>
  </si>
  <si>
    <t>4031_4005_4040_4051</t>
  </si>
  <si>
    <t>Principales avances: El Ministerio de Educación Nacional, en la implementación de la estrategia de alfabetización CLEI 1 con enfoque diferencial para población no alfabetizada de 15 años o más, avanzó en la articulación con ETC priorizadas para organizar y habilitar la oferta educativa como fase preparatoria de alfabetización.                                                                                                                                       
Cuello de botella: Retrasos en la definición y habilitación de la oferta educativa por parte de algunas ETC, lo que limita el inicio oportuno del proceso de matrícula y la atención efectiva de la población objetivo.                                                                                                                                     Restricciones: Limitaciones en la capacidad operativa y administrativa de algunas ETC para habilitar oportunamente la oferta educativa rural y garantizar los procesos de matrícula y seguimiento en SIMAT.                                                                                                                                                                                   Justificación: Se consolidó la articulación entre la Universidad de Nariño y las Entidades Territoriales Certificadas en Educación (ETC) de Cauca, Chocó, Meta, Nariño y Tolima para la organización de la oferta educativa del CLEI 1. Este proceso incluyó la definición de establecimientos y sedes educativas, principalmente rurales, que serán vinculadas al proyecto para la atención de aproximadamente 10.923 potenciales beneficiarios. Este avance marca el inicio de la fase de habilitación de la oferta educativa y la posterior gestión de la matrícula en el sistema SIMAT, como paso previo para garantizar la atención pedagógica y el desarrollo efectivo de las acciones de alfabetización dirigidas a la población joven y adulta no alfabetizada.</t>
  </si>
  <si>
    <t>06.02.2026 OAPF:
- Oportunidad: Se reportó dentro del plazo limite para el reporte de enero. Cumplió.
- Consistencia: Se valida que la justificación amplía detalles de los avances en el indicador, de igual manera describe cualitativamente los avances obtenidos durante el periodo. No obstante el avance principal supera el número de caracteres establecidos por el DNP por lo que se sugiere reemplazar por el siguiente texto: "En el marco de la estrategia de alfabetización mediante el CLEI 1, el Ministerio de Educación Nacional avanzó con las ETC priorizadas en la organización de la oferta educativa para población campesina mayor de 15 años, sentando bases para reducir el analfabetismo rural con enfoque diferencial.." PENDIENTE 
- Completitud: Se valida que el reporte cumple con los cuatro componentes de un reporte según la Guía de seguimiento al PAI. Tanto el avance como la justificación son claros. Cumplió.
- Medios de verificación: No aplica por periodicidad y rezago.
Dependencia ajusta. Se aprueba reporte cualitativo
NOTA: Se recomienda a la dependencia cargar en el aplicativo sinergia antes del 10 de febrero de 2026. La validación final depende el DNP..</t>
  </si>
  <si>
    <t xml:space="preserve">Principales avances: El MEN avanzó mediante convocatoria de alfabetización informal en 16 Entidades Territoriales Certificada-ETC, orientaciones a 97 ETC para el registro en SIMAT y el alistamiento de la oferta CLEI 1 con universidades y territorios para iniciar la atención educativa en zonas rurales.
Cuello de botella: Persisten dificultades en la identificación y focalización de población campesina no alfabetizada en zonas rurales dispersas. También se presentan renuncias de facilitadores y retrasos en el registro y seguimiento en SIMAT por limitaciones operativas en algunas ETC.
Restricciones: Limitaciones logísticas, de conectividad y condiciones climáticas o de orden público en territorios rurales que afectan la implementación sostenida de la oferta de alfabetización y el acceso efectivo de la población campesina a los procesos educativos.
Justificación: Durante febrero de 2026, el Ministerio de Educación Nacional adelantó acciones para reducir el analfabetismo en población campesina joven y adulta mediante estrategias de alfabetización en educación formal e informal.
En educación informal, se publicó la primera convocatoria para implementar estrategias de alfabetización en 16 ETC, con una cobertura estimada de 23.320 personas en zonas urbanas, rurales y rurales dispersas. Además, se orientó a las 97 ETC del país sobre el registro de esta población en el Sistema Integrado de Matrícula (SIMAT), con el fin de mejorar su identificación y seguimiento.
En el marco del Convenio de Asociación No. CO1.PCCNTR.8334834 de 2025 entre el MEN y la Corporación Educativa Minuto de Dios (CEMID), se identificaron 1.510 personas campesinas potenciales participantes en 11 municipios de Sucre y en la ETC Sincelejo.
En educación formal, a través de la estrategia CLEI 1 implementada con las universidades de Nariño y Manizales, se avanzó en el registro de matrícula en SIMAT y en el inicio de la prestación del servicio educativo para jóvenes y adultos no alfabetizados.
</t>
  </si>
  <si>
    <t>Principales avances: Se realizaron ajustes en la puesta en marcha de los procesos de alfabetización con enfoque diferencial en CLEI 1, con avances territoriales en la zona 2. Asimismo, se dinamizó la alfabetización informal mediante convocatoria en 16 ETC y acompañamiento técnico para su implementación.                                                                                                                                                                                    Cuellos de botella: Dificultades en la consolidación de equipos pedagógicos en zona 1. Tiempos dispares en ETC para activar procesos (interés, alistamiento y registros), sumados a rezagos en la identificación de población objetivo en territorios priorizados.                                                Restricciones: Disponibilidad parcial de talento humano y rotación docente inciden en la continuidad pedagógica. Capacidades institucionales limitadas en algunas ETC afectan la gestión operativa, especialmente en registro, matrícula y seguimiento de participantes.                                                                                                                                                                                                                                                                         Justificación: La implementación presenta ritmos diferenciados entre zonas. En la zona 1 avanza de manera gradual, con vinculación parcial de facilitadores y operación de grupos activos, lo que motivó solicitud de prórroga para asegurar cobertura y calidad. En la zona 2 se evidencia un desarrollo más estable de la estrategia. Paralelamente, la alfabetización informal se fortalece con la apertura de convocatoria en 16 ETC para ampliar cobertura con enfoque diferencial. Las mesas técnicas realizadas permitieron alinear a las ETC en criterios de implementación y promover la identificación activa de población no alfabetizada. En conjunto, estas acciones consolidan una respuesta progresiva que articula estrategias formales e informales para garantizar procesos pertinentes y sostenibles.</t>
  </si>
  <si>
    <t>08.04.2026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</si>
  <si>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 xml:space="preserve">Principales avances: Se realizaron ajustes para la implementación de CLEI 1 con enfoque diferencial en zona 1; la zona 2 mantiene ejecución estable. Tras declararse desierta la convocatoria de alfabetización informal, se avanza en una segunda convocatoria con asistencia técnica a las ETC.
Cuellos de botella: Persisten dificultades en consolidación y contratación de facilitadores en zona 1. Se evidencian ritmos distintos en ETC para alistamiento, matrícula y registros, además de rezagos en la identificación de población priorizada en algunos territorios.
Restricciones: La disponibilidad parcial de talento humano y la rotación docente afectan continuidad pedagógica. En algunas ETC persisten capacidades institucionales limitadas para matrícula, seguimiento, gestión operativa y reporte oportuno de participantes.
Justificación: La implementación presenta avances diferenciados por zonas. En la zona 1 el proceso avanza gradualmente con vinculación parcial de facilitadores y operación de grupos activos, razón por la cual se solicitó prórroga para asegurar cobertura, calidad y continuidad. En la zona 2 se observa una ejecución más estable y acorde con lo previsto. Para alfabetización informal se adelanta una segunda convocatoria en 16 ETC, orientada a ampliar cobertura mediante estrategias con enfoque diferencial. Asimismo, las mesas técnicas desarrolladas con entidades territoriales permitieron unificar criterios operativos, fortalecer el acompañamiento y promover la identificación activa de población no alfabetizada. Estos avances consolidan una respuesta progresiva que integra acciones formales e informales con enfoque territorial y de permanencia.
</t>
  </si>
  <si>
    <t>06.05.2026 OAPF:
- Oportunidad: Se reportó dentro del plazo límite para el reporte de Abril.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</si>
  <si>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Principales avances: Se fortalecieron las acciones preparatorias para la implementación de estrategias de alfabetización con enfoque diferencial. Se encuentra en curso la convocatoria para atender 17 ETC focalizadas y continúa el ajuste operativo de los procesos de formación en las zonas priorizadas.                                      Cuellos de botella: Se presentan retrasos en la consolidación de condiciones operativas requeridas para la implementación, asociados a procesos administrativos, afectaciones de seguridad en algunos territorios y tiempos de respuesta de las ETC para la definición y validación de información.                                                                                      Restricciones: Las capacidades institucionales diferenciadas entre territorios, las dificultades de conectividad en zonas rurales y los tiempos requeridos para habilitar la oferta educativa y formalizar procesos de registro y seguimiento limitan el desarrollo oportuno de las acciones previstas.                                                                                                           Justificación: Durante el período se adelantaron acciones de planeación, articulación y gestión para la implementación de estrategias de alfabetización con enfoque diferencial para la vida. En educación formal se continuó el proceso de organización operativa y fortalecimiento de las condiciones requeridas para la prestación del servicio, incluyendo ajustes en la programación de algunas acciones para garantizar su adecuada ejecución (prorroga de la carta de aceptación en zona 1, hasta dic.2026). En educación informal, el MEN avanzó en el desarrollo de la convocatoria pública orientada a seleccionar proyectos para la implementación de estrategias flexibles de alfabetización en 17 ETC focalizadas. Este proceso permitirá ampliar la cobertura de atención a jóvenes, adultos y adultos mayores no alfabetizados mediante modelos pertinentes a las características de los territorios y poblaciones priorizadas. La estrategia proyecta beneficiar a 23.320 personas y contribuir al cierre de brechas educativas mediante acciones con enfoque diferencial.</t>
  </si>
  <si>
    <t>02.06.2026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</si>
  <si>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Principales avances: Se avanzó en la evaluación de la convocatoria de alfabetización informal con recepción y revisión de propuestas. En alfabetización formal continuó la implementación de la estrategia CLEI I, con avances significativos en las zonas focalizadas, especialmente en la zona 2. Para el  II trimestre se registran 7.857 personas alfabetizadas.                     Cuellos de botella: Persisten demoras de las ETC para participar en la convocatoria, identificar población y habilitar DUE y SIMAT. En alfabetización formal, la contratación de docentes y situaciones de orden público han retrasado el inicio de actividades en algunos territorios.                                                                                      Restricciones: Limitaciones operativas de algunas ETC para habilitar la oferta y registrar participantes en SIMAT, dificultades de las IES para cumplir requisitos de la convocatoria y afectaciones por contratación y orden público que retrasan la ejecución de la estrategia formal.                                                                                                              Justificación: Durante junio avanzó el proceso de evaluación de la convocatoria pública para implementar estrategias de alfabetización en educación informal, mediante la revisión de propuestas presentadas por Instituciones de Educación Superior y alianzas, la solicitud de subsanaciones y la preparación de la etapa de selección de implementadores, prevista para julio. Esta estrategia busca alfabetizar a 23.320 personas en 17 entidades territoriales certificadas, ampliando las oportunidades educativas para jóvenes, adultos y adultos mayores no alfabetizados. Paralelamente, en alfabetización formal continuó la implementación de la estrategia CLEI I en las zonas focalizadas, adelantando ajustes operativos y la gestión de prórrogas para garantizar las condiciones de prestación del servicio, superar retrasos asociados a contratación y orden público y asegurar el cumplimiento de las metas establecidas.</t>
  </si>
  <si>
    <t>01.07.2026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</si>
  <si>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Porcentaje de población campesina que no sabe leer y escribir</t>
  </si>
  <si>
    <t xml:space="preserve">(población autoreconocida campesina de 15 y más años que no sabe leer ni escribir - población atendida en la vigencia / población total autoreconocida campesina de 15 y más años) * 100 </t>
  </si>
  <si>
    <t>Encuesta Nacional de Calidad de Vida
Formato desagregaciones</t>
  </si>
  <si>
    <t>Principales avances: En la estrategia de alfabetización CLEI 1, el Ministerio de Educación Nacional avanzó en la articulación con ETC priorizadas para organizar la oferta educativa dirigida a población campesina joven y adulta (15+). Estas acciones buscan reducir el analfabetismo rural mediante ampliación de cobertura.                                                                                                                    Cuello de botella: Dificultades en la identificación y focalización oportuna de la población campesina no alfabetizada, especialmente en zonas rurales dispersas.                                                                                                                                                 Restricciones: Limitaciones logísticas y de conectividad en territorios rurales que afectan la implementación sostenida de la oferta educativa y el acceso efectivo de la población beneficiaria.                                                                                                                                                                           Justificación: Se fortaleció la articulación entre la Universidad de Nariño y las Entidades Territoriales Certificadas en Educación (ETC) de Cauca, Chocó, Meta, Nariño y Tolima para la estructuración de la oferta educativa del CLEI 1 en contextos rurales. Este proceso incluyó la identificación de establecimientos educativos y sedes rurales que participarán en el proyecto para la atención de aproximadamente 10.923 potenciales beneficiarios. Estos avances contribuyen a la habilitación de la oferta educativa y a la gestión de la matrícula en el sistema SIMAT, condiciones necesarias para avanzar posteriormente en la atención efectiva de la población objetivo y en la reducción progresiva del analfabetismo en población campesina joven y adulta.</t>
  </si>
  <si>
    <t>06.02.2026 OAPF:
- Oportunidad: Se reportó dentro del plazo limite para el reporte de enero. Cumplió.
- Consistencia: Se valida que la justificación amplía detalles de los avances en el indicador, de igual manera describe cualitativamente los avances obtenidos durante el periodo. No obstante el avance principal supera el número de caracteres establecidos por el DNP por lo que se sugiere reemplazar por el siguiente texto: "El Ministerio de Educación Nacional avanzó en la articulación con las Entidades Territoriales Certificadas priorizadas para organizar y habilitar la oferta educativa del CLEI 1, con enfoque diferencial, dirigida a personas mayores de 15 años en proceso de alfabetización." PENDIENTE 
- Completitud: Se valida que el reporte cumple con los cuatro componentes de un reporte según la Guía de seguimiento al PAI. Tanto el avance como la justificación son claros. Cumplió.
- Medios de verificación: No aplica por periodicidad y rezago.
Dependencia ajusta, se aprueba reporte
NOTA: Se recomienda a la dependencia cargar en el aplicativo sinergia antes del 10 de febrero de 2026. La validación final depende el DNP..</t>
  </si>
  <si>
    <t xml:space="preserve">Principales avances: El MEN avanzó mediante convocatoria de alfabetización informal en 16 Entidades Territoriales Certificada-ETC, orientaciones a 97 ETC para el registro en SIMAT y el alistamiento de la oferta CLEI 1 con universidades y territorios para iniciar la atención educativa en zonas rurales.
Cuello de botella: Persisten dificultades en la identificación y focalización de población campesina no alfabetizada en zonas rurales dispersas. También se presentan renuncias de facilitadores y retrasos en el registro y seguimiento en SIMAT por limitaciones operativas en algunas ETC.
Restricciones: Limitaciones logísticas, de conectividad y condiciones climáticas o de orden público en territorios rurales que afectan la implementación sostenida de la oferta de alfabetización y el acceso efectivo de la población campesina a los procesos educativos.
Justificación: Durante febrero de 2026, el Ministerio de Educación Nacional adelantó acciones para reducir el analfabetismo en población campesina joven y adulta mediante estrategias de alfabetización en educación formal e informal.
En educación informal, se publicó la primera convocatoria para implementar estrategias de alfabetización en 16 ETC, con una cobertura estimada de 23.320 personas en zonas urbanas, rurales y rurales dispersas. Además, se orientó a las 97 ETC del país sobre el registro de esta población en el Sistema Integrado de Matrícula (SIMAT), con el fin de mejorar su identificación y seguimiento.
En el marco del Convenio de Asociación No. CO1.PCCNTR.8334834 de 2025 entre el MEN y la Corporación Educativa Minuto de Dios (CEMID), se identificaron 1.510 personas campesinas potenciales participantes en 11 municipios de Sucre y en la ETC Sincelejo.
En educación formal, a través de la estrategia CLEI 1 implementada con las universidades de Nariño y Manizales, se avanzó en el registro de matrícula en SIMAT y en el inicio de la prestación del servicio educativo para jóvenes y adultos no alfabetizados.
</t>
  </si>
  <si>
    <t xml:space="preserve">Principales avances: Se avanzó en el alistamiento e implementación del CLEI 1 en las zonas 1 y 2, con inicio de clases en Córdoba y Norte de Santander. Se publicó la convocatoria de alfabetización informal en 16 Entidades Territoriales Certificadas (ETC) con 23.320 cupos y 14 propuestas en evaluación. Asimismo, se realizó la parametrización del Directorio único de Establecimientos (DUE) y el Sistema Integrado de Matrícula (SIMAT) en Sucre y Sincelejo. 
Cuellos de botella: Demoras en contratación de equipos (U. Nariño-zona 1) por trámites administrativos. Dificultades en focalización de población campesina en zonas dispersas y limitada capacidad de ETC para seguimiento y registro oportuno en SIMAT. 
Restricciones: Contratación parcial de equipos y alta rotación docente afectan la atención de 4.950 beneficiarios. Persisten limitaciones logísticas y de conectividad en zonas rurales que dificultan la continuidad y acceso a la oferta. 
Justificación: En la zona 1 se ha vinculado el 18 % de los facilitadores y se encuentran en operación 47 grupos (22 en Cauca, 10 en Chocó y 15 en Nariño), con personal aún pendiente de contratación; por tal razón, la Universidad de Nariño solicitó prórroga. En la zona 2, la implementación avanza conforme a lo previsto, con inicio de clases en las ETC priorizadas. En alfabetización informal, el MEN publicó convocatoria en 16 ETC con meta de atención de 23.320 personas; se recibieron 14 propuestas, actualmente en evaluación técnica, administrativa y financiera. Asimismo, en el convenio con Corporación Educativa Minuto de Dios para Sucre y Sincelejo se proyecta registrar 5.000 personas en SIMAT, de las cuales 1.510 se autorreconocen campesinas, fortaleciendo la articulación entre educación formal e informal.
</t>
  </si>
  <si>
    <t>Principales avances: Progreso en alistamiento e inicio de CLEI 1 en zonas 1 y 2; en zona 2 las clases avanzan conforme al cronograma. Se publicó convocatoria de alfabetización informal en 16 ETC (23.320 cupos), declarada desierta, por lo que se estructura nuevo proceso. Avanza parametrización DUE y SIMAT en Sucre y Sincelejo.
Cuellos de botella: Persisten demoras en contratación de equipos operativos de la zona 1 por trámites administrativos. Continúan dificultades para focalizar población campesina dispersa y limitaciones de algunas ETC para reportar matrícula y seguimiento oportunamente en SIMAT.
Restricciones: La vinculación parcial de equipos y la rotación docente afecta la atención prevista de beneficiarios. Existen barreras de transporte y conectividad en áreas rurales dispersas, impactando acceso, permanencia y continuidad de la oferta educativa.
Justificación: En la zona 1 se ha vinculado cerca del 18% de facilitadores y operan 47 grupos activos (22 en Cauca, 10 en Chocó y 15 en Nariño), quedando personal pendiente por contratar; por ello la Universidad de Nariño solicitó prórroga para garantizar ejecución adecuada. En la zona 2 el proceso avanza conforme a lo programado y las clases se desarrollan con normalidad. En alfabetización informal, el MEN adelantó convocatoria en 16 ETC con meta de 23.320 cupos, la cual fue declarada desierta, motivo por el cual se estructura una segunda convocatoria. En el convenio con CEMID para Sucre y Sincelejo se proyecta registrar 5.000 personas en SIMAT, de las cuales 1.510 se autorreconocen campesinas, fortaleciendo la articulación entre educación formal e informal.</t>
  </si>
  <si>
    <t xml:space="preserve">Principales avances: Se avanza en la implementación de las estrategias de alfabetización formal e informal. La zona 2 desarrolla las acciones según cronograma; la zona 1 solicitó prórroga hasta diciembre de 2026. En la informal se han vinculado 4.459 personas, de las cuales 2.194 se autorreconocen como campesinas.
Cuellos de botella: Persisten dificultades en la contratación de facilitadores en la zona 1 y afectaciones por orden público en Arauca y Norte de Santander, zona del Catatumbo. Además, se presentan retos en la identificación de población campesina no alfabetizada y en su registro y seguimiento en SIMAT.                                                                                 Restricciones: Los procesos administrativos para vincular facilitadores, las condiciones de seguridad en algunos territorios y las limitaciones de conectividad y logística en zonas rurales dispersas afectan la continuidad de la atención educativa y el acceso oportuno de la población beneficiaria.                                                            Justificación: La estrategia de alfabetización formal presenta avances diferenciados por zona. En la zona 1 continúa el proceso de vinculación de facilitadores y focalización de beneficiarios, razón por la cual la Universidad de Nariño solicitó prórroga hasta diciembre de 2026 para cumplir la meta establecida. En la zona 2 las actividades se desarrollan conforme a la programación, aunque algunas acciones se han visto afectadas por situaciones de orden público. En alfabetización informal, mediante el Convenio de Asociación CO1.PCCNTR.8334834 de 2025 suscrito entre el MEN y la Corporación Educativa Minuto de Dios – CEMID, se han vinculado 4.459 personas jóvenes, adultas y mayores en Sucre y Sincelejo, de las cuales 2.194 se autorreconocen como campesinas. Se espera avanzar posteriormente en el registro correspondiente en SIMAT.                                                              </t>
  </si>
  <si>
    <t>Principales avances: Se fortaleció la atención de población campesina mediante la vinculación de 2.421 personas a la estrategia de alfabetización en Sucre y Sincelejo. Asimismo, la estrategia de alfabetización formal continuó priorizando población campesina en las zonas focalizadas.                                                                                                                             Cuellos de botella: Persisten dificultades para identificar y focalizar población campesina en zonas rurales dispersas y para registrar oportunamente la información. En alfabetización formal, retrasos por contratación y orden público han afectado la ejecución en algunos territorios.                                                                                                                                   Restricciones: Las condiciones de dispersión, conectividad y acceso en zonas rurales, sumadas a dificultades de contratación y afectaciones de orden público, limitan la continuidad de las acciones de alfabetización dirigidas a población campesina.                              Justificación: En desarrollo del Convenio de Asociación No. CO1.PCCNTR.8334834 de 2025, suscrito entre el Ministerio de Educación Nacional y la Corporación Educativa Minuto de Dios – CEMID, con corte a junio se vincularon 4.724 personas jóvenes, adultas y adultas mayores a la estrategia de alfabetización en Sucre y Sincelejo, de las cuales 2.421 se autorreconocen como campesinas. Se proyecta registrar en el SIMAT a 5.000 personas alfabetizadas una vez avance la implementación de la estrategia. De manera complementaria, en alfabetización formal se adelantaron las gestiones para prorrogar las cartas de aceptación de las zonas 1 y 2, con el propósito de garantizar la continuidad de la atención, superar las dificultades operativas presentadas y asegurar el cumplimiento de las metas previstas para la población campesina.</t>
  </si>
  <si>
    <t>02.07.2026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</si>
  <si>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6. Acceso al derecho (transversal)</t>
  </si>
  <si>
    <t>1. Acceso al derecho a la educación</t>
  </si>
  <si>
    <t>Tasa de deserción intraanual del sector oficial</t>
  </si>
  <si>
    <t>(Número de estudiantes matriculados en los niveles transición, básica y media del sector oficial que abandonan el sistema educativo antes de terminar el año lectivo (Desertores) / (Matrícula total de los niveles transición, básica y media del sector oficial) * 100</t>
  </si>
  <si>
    <t>Reporte SIMAT 
Formato desagregaciones</t>
  </si>
  <si>
    <t>Principales avances: El MEN, a través de la Subdirección de Permanencia, brindó asistencia técnica a la ETC Cali para la atención de población del SRPA. Paralelamente, avanzó en planeación estratégica, lineamientos, focalización territorial y articulación interinstitucional para fortalecer futuras asistencias técnicas.                                                                                                                                                                                                              
Cuellos de botella: El principal factor que incidió en la baja ejecución del número de asistencias técnicas fue la necesidad de consolidar previamente los insumos estratégicos, metodológicos y presupuestales que orientan la intervención territorial, con el fin de evitar acciones dispersas o desarticuladas.
Restricciones: No se identifican restricciones operativas externas relevantes; la menor ejecución responde principalmente a decisiones técnicas asociadas al proceso de planeación, priorización y organización de la oferta de acompañamiento institucional.
Justificación: La reducción temporal en la realización de asistencias técnicas responde a una fase preparatoria orientada a fortalecer la calidad, pertinencia y sostenibilidad de las intervenciones territoriales. En este periodo, la Subdirección de Permanencia avanzó en la definición de estrategias, la asignación preliminar de recursos, la focalización de territorios prioritarios y la consolidación de lineamientos técnicos para optimizar el impacto de las asistencias en etapas posteriores. Este proceso también incluyó la revisión de necesidades específicas de las Entidades Territoriales Certificadas (ETC) y la articulación interinstitucional, con el fin de asegurar que las acciones de acompañamiento respondan a contextos reales y contribuyan al cumplimiento de las metas institucionales relacionadas con el acceso, la permanencia y la reducción de la deserción educativa.</t>
  </si>
  <si>
    <t>06.02.2026 OAPF:
- Oportunidad: Se reportó dentro del plazo limite para el reporte de enero. Cumplió.
- Consistencia: Se valida que la justificación amplía detalles de los avances en el indicador, de igual manera describe cualitativamente los avances obtenidos durante el periodo. No obstante el avance principal supera el número de caracteres establecidos por el DNP por lo que se sugiere reemplazar por el siguiente texto: "El Ministerio de Educación Nacional brindó asistencia técnica a la ETC de Cali para fortalecer la atención a población del SRPA. La Subdirección de Permanencia avanzó en la planeación estratégica, definiendo lineamientos, prioridades y recursos para las asistencias técnicas futuras." PENDIENTE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</si>
  <si>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 xml:space="preserve">Principales avances: El Ministerio de Educación Nacional brindó asistencia técnica a 6 ETC: orientando estrategias de permanencia, residencias escolares, atención a población del SRPA y registro en SIMAT para garantizar el derecho a la educación.
Cuellos de botella: Se identificaron tiempos prolongados en los trámites administrativos para la aprobación de asistencias técnicas presenciales y procesos pendientes de articulación interinstitucional, como la socialización de la ruta definida con el ICBF para la atención educativa de la población vinculada al SRPA.
Restricciones: La principal restricción del periodo fue la dificultad de realizar un mayor número de asistencias técnicas presenciales en los territorios, lo cual limitó la ampliación del acompañamiento a otras ETC inicialmente previstas.
Justificación: Las asistencias técnicas a Uribia; Antioquia–Carmen de Viboral; Manizales; Sucre; Guainía; Cauca–Buenos Aires (IE Brisas de Mary López) y Montería se realizaron en respuesta a solicitudes de las Entidades Territoriales Certificadas (ETC), establecimientos educativos y entidades como el ICBF. Estas acciones buscaron fortalecer la implementación de estrategias de permanencia escolar, mejorar los procesos de registro y seguimiento en el SIMAT y garantizar el derecho a la educación de poblaciones en condición de vulnerabilidad.
</t>
  </si>
  <si>
    <t>Principales avances: El Ministerio de Educación Nacional brindó asistencia técnica a 23 ETC en temas de SIMPADE y estrategias de permanencia, residencias escolares, alfabetización CLEI 1, Anexo 13A y registro poblacional, atención a población SRPA, GIRE, transporte y movilidad escolar, Modelos Educativos Flexibles y rutas de acceso para víctimas del conflicto armado.                                                                                                                          Cuellos de botella: Durante el periodo reportado, los tiempos prolongados de aprobación de asistencias presenciales limitaron ampliar cobertura a otras ETC; las solicitudes se concentraron en transporte escolar y soporte a sistemas de información.                                                                                                 
Restricciones: La principal restricción del periodo fue la dificultad de realizar un mayor número de asistencias técnicas presenciales en los territorios, lo cual limitó la ampliación del acompañamiento a otras ETC inicialmente previstas.                                         
Justificación: Durante el periodo reportado se brindó asistencia técnica a 23 ETC, orientada al fortalecimiento de capacidades territoriales para la implementación de estrategias de acceso, permanencia y trayectorias educativas. Las acciones desarrolladas comprendieron capacitación en SIMPADE y estrategias de permanencia escolar, orientaciones para la implementación y funcionamiento de residencias escolares, seguimiento a la ejecución de la estrategia de alfabetización CLEI 1, acompañamiento técnico en SIMAT, Anexo 13A y registro de población vinculada al SRPA, fortalecimiento de la Gestión Integral del Riesgo Escolar (GIRE) y educación en emergencias, mesas de trabajo sobre transporte y movilidad escolar, asistencia para la implementación de Modelos Educativos Flexibles, así como seguimiento a la ruta de acceso y permanencia de población víctima del conflicto armado. Estas asistencias permitieron fortalecer la gestión institucional de las ETC y promover condiciones para la permanencia y continuidad educativa en los territorios.</t>
  </si>
  <si>
    <t xml:space="preserve">Principales avances : Se realizaron asistencias técnicas en 11 ETC fortaleciendo la atención a población SRPA- Sistema de Responsabilidad Penal Adolescente, víctimas, residencias escolares, CLEI 1 y GIRE, y mejorando capacidades territoriales para garantizar acceso, permanencia y atención diferencial.
Cuellos de botella : Limitada capacidad técnica en ETC, débil articulación interinstitucional y baja trazabilidad. 
Restricciones: Limitaciones presupuestales, dispersión territorial, problemas de conectividad, condiciones de seguridad y alta rotación de equipos técnicos afectan la continuidad y sostenibilidad de las acciones.
Justificación : Las asistencias técnicas garantizan el derecho a la educación con enfoque territorial, diferencial y de permanencia, en coherencia con los lineamientos del MEN y las metas del Plan Nacional de Desarrollo. Estas acciones permiten fortalecer capacidades institucionales en las ETC, facilitando la implementación de estrategias como la atención educativa a población vinculada al Sistema de Responsabilidad Penal para Adolescentes (SRPA), la ruta de acceso y permanencia para población víctima del conflicto armado, el fortalecimiento de residencias escolares, la alfabetización CLEI 1 y la gestión integral del riesgo escolar (GIRE). Su desarrollo cierra brechas de acceso y permanencia, en zonas rurales y dispersas, donde existen condiciones de vulnerabilidad. Promueven la apropiación institucional, mejoran la gestión territorial y permiten una intervención integral sobre factores de deserción, dejando la asistencia técnica como un instrumento estratégico de la política pública educativa.
</t>
  </si>
  <si>
    <t xml:space="preserve">Principales avances: Se realizó 36 asistencias técnicas y orientaciones a 35 ETC en alfabetización, Modelos Educativos Flexibles, residencias escolares, GIRE, SIMAT, trabajo infantil, población víctima del conflicto armado y SRPA, fortaleciendo capacidades territoriales para garantizar el acceso y permanencia educativa. 
Cuellos de botella: Persistieron limitaciones operativas y logísticas en las ETC para realizar acompañamientos presenciales, así como dificultades de articulación interinstitucional para atender poblaciones vulnerables. Además, se presentaron retrasos en el reporte y seguimiento de la información territorial.
Restricciones: Las principales restricciones estuvieron relacionadas con limitaciones presupuestales y operativas para ampliar la cobertura territorial de las asistencias técnicas presenciales, condiciones de conectividad en algunos territorios y dificultades derivadas de dispersión geográfica, contextos de vulnerabilidad y capacidad institucional diferenciada entre ETC. 
Justificación: Durante mayo de 2026, la Subdirección de Permanencia desarrolló 36 asistencias técnicas y orientaciones a 35 ETC y entidades territoriales, entre ellas Sincelejo, Florencia, Guaviare, Vichada, Bolívar, Meta, Villavicencio, Maicao, Uribia, Riohacha, Cundinamarca, Arauca, Boyacá, Cauca, Cartagena, Putumayo, Cali y Bucaramanga. Las acciones se orientaron al fortalecimiento institucional en alfabetización informal y CLEI 1, Modelos Educativos Flexibles, residencias escolares, GIRE, rutas para población víctima del conflicto armado, trabajo infantil y SRPA. Asimismo, se brindaron orientaciones sobre SIMAT y seguimiento territorial, fortaleciendo capacidades locales para promover el acceso, permanencia y continuidad educativa de poblaciones vulnerables.
</t>
  </si>
  <si>
    <t>03.06.2026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</si>
  <si>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Principales avances: La Subdirección de Permanencia realizó 95 asistencias técnicas a 84 ETC, fortaleciendo capacidades en movilidad escolar, SIMPADE, GIRE, Educación en Emergencias, Modelos Educativos Flexibles, residencias escolares, atención a población víctima del conflicto armado, SRPA y estrategias de permanencia para prevenir la deserción escolar.                                                                                                Cuellos de botella: La principal limitación fue la insuficiente capacidad operativa y presupuestal para desarrollar asistencias técnicas presenciales y ampliar el acompañamiento territorial. Adicionalmente, persistieron dificultades en la continuidad de los recursos para transporte escolar, así como fallas en la oportunidad, calidad y completitud del registro de información en los sistemas institucionales, especialmente en SIMPADE, lo que limita el seguimiento y la implementación efectiva de las orientaciones técnicas.                                                                                                                                                                                 Restricciones: Las principales restricciones correspondieron a limitaciones presupuestales para el desplazamiento de los equipos técnicos, capacidad operativa del Ministerio para atender la demanda territorial, dificultades de conectividad en algunos territorios y restricciones logísticas para realizar acompañamiento presencial y seguimiento continuo.                                                                                                  Justificación: Durante el periodo reportado, la Subdirección de Permanencia desarrolló 95 asistencias técnicas dirigidas a 84 Entidades Territoriales Certificadas (ETC), fortaleciendo las capacidades institucionales para garantizar el acceso, la permanencia y las trayectorias educativas. Las acciones comprendieron orientación sobre movilidad escolar en 56 ETC, fortalecimiento del uso y análisis del SIMPADE en 71 ETC, implementación de la política de Gestión Integral del Riesgo Escolar (GIRE) y Educación en Emergencias en 4 ETC, acompañamiento en planes de permanencia y alertas tempranas en Armenia, asistencia en Modelos Educativos Flexibles en Caldas, implementación y seguimiento de la estrategia de residencias escolares, así como orientaciones para la atención de población víctima del conflicto armado y del Sistema de Responsabilidad Penal para Adolescentes (SRPA). Estas acciones fortalecieron la gestión territorial, promovieron la articulación entre las ETC y el Ministerio y consolidaron capacidades técnicas para prevenir la deserción escolar y garantizar la continuidad educativa de poblaciones en condición de vulnerabilidad.</t>
  </si>
  <si>
    <t>Tasa de cobertura neta en educación media</t>
  </si>
  <si>
    <t xml:space="preserve">Principales avances: El Ministerio de Educación Nacional, realizó seguimiento al reporte de matrícula para el año lectivo 2026, se envió comunicación para la caracterización y completitud de información en los reportes de matrícula en SIMAT y se brindó asistencia técnica en capacitación en SIMAT a la ETC Vichada.
Cuellos de botella: No se identifican cuellos de botella ni limitaciones en el periodo.
Restricciones: No aplica
Justificación del avance: El Ministerio realizó seguimiento a la matrícula de los niveles de preescolar, básica y media correspondiente al año lectivo, y de acuerdo al reporte semanal del 2 de febrero de 2026, la matricula total nacional presenta un avance del 83,9% y la oficial del 93,0% respecto al año 2025, según reporte de las 97 ETC en el Sistema Integrado de Matrícula (SIMAT). Se adelantó un proceso técnico de revisión, ajuste y fortalecimiento de la caracterización y completitud de la información de matrícula, la cual sirve como insumo para la consolidación de datos, el seguimiento a la trayectoria educativa de los estudiantes y la planeación de la oferta educativa, con el fin de garantizar el derecho a la educación. Finalmente, se realizó capacitación al nuevo administrador del SIMAT de la ETC Vichada para fortalecer el proceso de gestión de cobertura con los establecimientos educativos.       
</t>
  </si>
  <si>
    <t>08.02.2026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</si>
  <si>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Avances: El Ministerio de Educación Nacional, realizó seguimiento al reporte de matrícula para el año lectivo 2026 y se brindó asistencia técnica en el Sistema Integrado de Matrícula (SIMAT) a la ETC Vichada.
Cuellos de botella: No se identifican cuellos de botella ni limitaciones en el periodo reportado.
Restricciones: No aplica
Justificación del avance: El Ministerio de Educación Nacional, realizó seguimiento al reporte de matrícula de los niveles de preescolar, básica y media correspondiente al año lectivo 2026. De acuerdo con el reporte semanal del 2 de marzo de 2026, la matrícula total nacional presenta un avance del 90,9% y la oficial del 99,4% frente al año 2025, según la información reportada por las 97 Entidades Territoriales Certificadas (ETC) en el Sistema Integrado de Matrícula (SIMAT). Se brindó asistencia técnica presencial a la ETC Vichada en las funcionalidades del SIMAT los días 25, 26 y 27 de febrero de 2026.</t>
  </si>
  <si>
    <t xml:space="preserve">Avances: El Ministerio de Educación Nacional, realizó seguimiento al reporte de matrícula y brindó asistencia técnica en las funcionalidades del Sistema Integrado de Matrícula (SIMAT) a 56 Entidades Territoriales Certificadas (ETC) del 26 al 28 de marzo.
Se participo en la semana Global Money Week.
Cuellos de botella: No se identifican cuellos de botella ni limitaciones en el periodo reportado.
Restricciones: No aplica
Justificación del avance: El Ministerio, realizó seguimiento al reporte de matrícula de los niveles de preescolar, básica y media al año lectivo 2026. De acuerdo con el reporte semanal del 30 de marzo de 2026, la matrícula total nacional presenta un avance del 93,6%, la oficial del 98,5% y la contratada 42,2% frente al año 2025, según la información reportada por las 97 ETC en el SIMAT. Asimismo, se brindó asistencia técnica presencial a 56 ETC durante los días 26, 27 y 28 de marzo en el marco del Encuentro Nacional de Secretarías de Educación.
Se participo en las actividades del evento internacional "Global Money Week" en Bogotá del 18 al 20 de marzo en el Colegio Distrital INEM Francisco de Paula Santander, como aporte a los temas de educación económica y financiera en la educación media y el relanzamiento de "Nueva Pangea: La Expedición".
El Ministerio participo en el acompañamiento de los procesos de implementación y vinculación a la estrategia "Educación Superior en tu colegio" con la ETC Zipaquirá.
</t>
  </si>
  <si>
    <t>07.04.2026 OAPF:
- Oportunidad: Se reportó dentro del plazo limite para el reporte de Marzo. Cumplió.
- Consistencia: Se valida que la justificación amplía detalles de los avances en el indicador, de igual manera describe cualitativamente los avances obtenidos como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</si>
  <si>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 xml:space="preserve">Avances: El Ministerio de Educación, realizo seguimiento al reporte de matrícula, se compartió a las ETC lineamientos para el acto administrativo de cobertura 2027, se envió reporte de estudiantes en estados diferentes a matriculado y deserción.
Se acompaño la ETC de Neiva en estrategias de Educación Media.
Cuellos de botella: No se identifican cuellos de botella ni limitaciones en el periodo reportado.
Restricciones: No aplica
Justificación del avance: Se realizó seguimiento al reporte de matrícula de los niveles preescolar, básica y media del año 2026. Según reporte semanal del 27 de abril de 2026, la matrícula total nacional registra un avance del 94,4%; la oficial del 96,3%; y la contratada del 85,1%, frente a 2025, con base en la información reportada por las 97 ETC en el SIMAT. Se envío a las ETC los lineamientos para expedir el acto administrativo de gestión de cobertura educativa 2027, el reporte de estudiantes en estados diferentes a “matriculado”; se realizó seguimiento a la deserción, para orientar acciones de búsqueda activa y permanencia.
Se realizó asistencia técnica a la ETC Neiva el 13 de abril en atención al Oficio No. 0373, donde se trataron temas relacionados con los procesos de titulación en Educación Media Académica y Media Técnica, doble titulación y articulación con el SENA y se profundizó respecto a ampliar la consulta relacionada con los procesos de titulación en Educación Media Académica y Media Técnica
</t>
  </si>
  <si>
    <t>08.05.2026 OAPF:
- Oportunidad: Se reportó dentro del plazo limite para el reporte de Abril.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mayol de 2026. La validación final depende el DNP.</t>
  </si>
  <si>
    <t xml:space="preserve">Avances: El Ministerio de Educación Nacional realizó seguimiento al reporte de matrícula 2026 y brindó asistencia técnica en las funcionalidades del SIMAT a las ETC Boyacá, Medellin y Bogotá.  
Se acompaño a las entidades territorial certificada de Vaupés en el marco de las estrategias de Educación Media.
Cuellos de botella: No se identifican cuellos de botella ni limitaciones en el periodo reportado.
Restricciones: No aplica  
Justificación del avance:  El Ministerio, realizó seguimiento al reporte de matrícula de los niveles de preescolar, básica y media, correspondiente al año lectivo 2026. Según reporte semanal del 25 de mayo de 2026, la matrícula total nacional presenta un avance del 94,7%; la oficial, del 96,1%; y la contratada, del 88,5%, frente al año 2025, de acuerdo con la información reportada por las 97 Entidades Territoriales Certificadas (ETC) en el Sistema Integrado de Matrícula (SIMAT). Asimismo, se realizó capacitación y/o actualización en el manejo del Sistema Integrado de Matrícula – SIMAT a las ETC Boyacá, Medellin y Bogotá para fortalecer el proceso de gestión de cobertura Educativa.   
Se participo en el acompañamiento de los procesos de implementación de SIMES en la ETC Vaupés quien solicitó apoyo para trabajar con orientadores el tema de SIMES.
</t>
  </si>
  <si>
    <t>03.06.2026 OAPF:
- Oportunidad: Se reportó dentro del plazo límite para el reporte de mayo.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</si>
  <si>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 xml:space="preserve">Principales Avances: El Ministerio de Educación Nacional, realizó seguimiento al corte oficial de matrícula 2026, brindó asistencia técnica a las ETC de Apartadó y Sucre, remitió el archivo Cobertura en Cifras, se envió lineamientos para la proyección de cupos y se realizó capacitación en SIMAT 2027.
Cuellos de botella: No se identifican cuellos de botella ni limitaciones en el periodo reportado.
Restricciones: No aplica   
Justificación del avance:  El Ministerio de Educación Nacional realizó seguimiento al corte oficial de matrícula de preescolar, básica y media del año lectivo 2026. Según el corte mensual de mayo, el avance nacional fue 95,4%; oficial 96,8%; contratada 89,2% y matricula no oficial 92,2%. Asimismo, capacitó a las ETC de Apartadó (3 al 5 junio) y Sucre (10 al12 junio) en el manejo de SIMAT. Además, remitió los lineamientos para proyección de cupos 2027, envió Cobertura en Cifras (corte de mayo) y realizó capacitación sobre proyección de cupos 2027 el 23 de junio. Se acompaño a las entidades territoriales certificadas de Huila y la ETC Santander en el marco de las estrategias de Educación Media.      
El Ministerio continuo con su trabajo alrededor de las propuestas de SIMES.
</t>
  </si>
  <si>
    <t>06.07.2026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</si>
  <si>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Subdirección de Acceso</t>
  </si>
  <si>
    <t>4.a  Construir y adecuar instalaciones educativas que tengan en cuenta las necesidades de los niños y las personas con discapacidad y las diferencias de género, y que ofrezcan entornos de aprendizaje seguros, no violentos, inclusivos y eficaces para todos</t>
  </si>
  <si>
    <t>1. Habilitadores que potencian la seguridad humana y las oportunidades de bienestar.</t>
  </si>
  <si>
    <t>2. Fortalecimiento y desarrollo de infraestructura social</t>
  </si>
  <si>
    <t>Plan de infraestructura educativa PBM y ES</t>
  </si>
  <si>
    <t>7. Espacios educativos como centro de la vida comunitaria y la paz</t>
  </si>
  <si>
    <t>2. Fortalecimiento de la infraestructura de educación superior</t>
  </si>
  <si>
    <t>Porcentaje de avance en ejecución de obras de infraestructura nueva construida o de mejoramiento implementadas de acuerdo al Plan de Infraestructura concertado con la MRA</t>
  </si>
  <si>
    <t>(Número de obras en ejecución / Número de obras concertadas en el Plan de Infraestructura establecido con la MRA) * 100</t>
  </si>
  <si>
    <t xml:space="preserve">Principales Avance: En enero de 2026 se firmó el convenio solidario No. 002-PAF-MENPNIE-CS-070-2026 entre Aliados Findeter y la OPIAC, con Fiduagraria S.A. como administradora, para asistencia técnica y administración de recursos del programa de infraestructura y dotación del MEN.
Cuellos de botella: No aplica
Restricciones: No aplica
Justificación: En el cumplimiento de este indicador, El Ministerio de Educación Nacional, en el marco de la Norma Técnica Colombiana NTC 6705 y Guía Técnica Colombiana GTC 223 sobre la elaboración de planes de infraestructura escolar - PIE se espera que con base en estas normas la OPIAC realice el plan de infraestructura para las comunidades indígenas de la Amazonia Colombiana representadas por ellos. 
</t>
  </si>
  <si>
    <t>10.02.2026 OAPF:
•	Oportunidad: Se reportó dentro del plazo dado por la Circular 005-2025 para el reporte de enero.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t>
  </si>
  <si>
    <t xml:space="preserve">Avance: En enero 2026 se firmó el convenio solidario No. 002-PAF-MENPNIE-CS-070-2026 entre Aliados Findeter y la OPIAC, con Fiduagraria S.A. como administradora, para asistencia técnica y administración de recursos del programa de infraestructura, dotación del MEN y actualmente los contratos se encuentran en ejecución. 
Cuellos de botella: No aplica
Restricciones: No aplica 
Justificación: En el cumplimiento de este indicador, El Ministerio de Educación Nacional, en el marco de la Norma Técnica Colombiana NTC 6705 y Guía Técnica Colombiana GTC 223 sobre la elaboración de planes de infraestructura escolar - PIE se espera que con base en estas normas la OPIAC realice el plan de infraestructura para las comunidades indígenas de la Amazonia Colombiana representadas por ellos. 
</t>
  </si>
  <si>
    <t>06.03.2026 OAPF:
•	Oportunidad: Se reportó dentro del plazo dado por la Circular 005-2025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marzo. La validación final depende del DNP.</t>
  </si>
  <si>
    <t xml:space="preserve">Avance: En enero de 2026 se suscribió el Convenio Solidario No. 002-PAF-MENPNIE-CS-070-2026 entre Aliados Findeter y la OPIAC, con Fiduagraria S.A. en calidad de administradora. Este convenio tiene como objeto la prestación de asistencia técnica y la administración de los recursos del programa de infraestructura y dotación del Ministerio de Educación Nacional; actualmente, los contratos derivados se encuentran en fase de ejecución.
Cuellos de botella: No aplica 
Restricciones: No aplica  
Justificación: En el cumplimiento de este indicador, El Ministerio de Educación Nacional, en el marco de la Norma Técnica Colombiana NTC 6705 y Guía Técnica Colombiana GTC 223 sobre la elaboración de planes de infraestructura escolar - PIE se espera que con base en estas normas la OPIAC realice el plan de infraestructura para las comunidades indígenas de la Amazonia Colombiana representadas por ellos.
</t>
  </si>
  <si>
    <t>07.04.2026 OAPF:
•	Oportunidad: Se reportó dentro del plazo dado por la Circular 005-2025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Se realiza la alerta a la oficina responsable de que, al no evidenciar avances en la ejecución, si es importante realizar un seguimiento al convenio por parte del MEN
•	Cumple con validación preliminar de OAPF, se sugiere cargar este reporte en Sinergia 2.0 antes del 10 de abril. La validación final depende del DNP.</t>
  </si>
  <si>
    <t xml:space="preserve">Avance: En enero de 2026 se firmó el Convenio Solidario No. 002-PAF-MENPNIE-CS-070-2026 entre Aliados Findeter y la OPIAC, con Fiduagraria S.A. como entidad administradora. El convenio tiene por objeto brindar asistencia técnica y administrar los recursos del programa de infraestructura y dotación del Ministerio de Educación Nacional. Actualmente, los contratos derivados se encuentran en ejecución, con un avance del 26,6%.
Cuellos de botella: No aplica 
Restricciones: No aplica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
</t>
  </si>
  <si>
    <t>07.05.2026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Se realiza la alerta a la oficina responsable de que, al no evidenciar avances en la ejecución, si es importante realizar un seguimiento al convenio por parte del MEN
•	Cumple con validación preliminar de OAPF, se sugiere cargar este reporte en Sinergia 2.0 antes del 10 de mayo. La validación final depende del DNP.</t>
  </si>
  <si>
    <t xml:space="preserve">Avance: En enero de 2026 se firmó el Convenio Solidario No. 002-PAF-MENPNIE-CS-070-2026 entre Aliados Findeter y la OPIAC, con Fiduagraria S.A. como entidad administradora. El convenio tiene por objeto brindar asistencia técnica y administrar los recursos del programa de infraestructura y dotación del Ministerio de Educación Nacional. Actualmente, los contratos derivados se encuentran en ejecución, con un avance del 41,85%.
Cuellos de botella: No aplica 
Restricciones: No aplica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
</t>
  </si>
  <si>
    <t>04-06-2026 OAPF:
•	Oportunidad: Se reportó dentro del plazo dado por la Circular 005-2025 para el reporte de mayo.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junio. La validación final depende del DNP.</t>
  </si>
  <si>
    <t xml:space="preserve">Avance: una vez suscrito el Convenio Solidario No. 002-PAF-MENPNIE-CS-070-2026 entre Aliados Findeter y la OPIAC, con Fiduagraria S.A. como administradora, se avanzó en su ejecución, alcanzando un progreso del 45,6 %. En este periodo se socializaron las observaciones al cronograma, la metodología, el plan de gestión de riesgos y la ficha diagnóstica, como parte de la implementación del programa de infraestructura y dotación del Ministerio de Educación Nacional. 
Cuellos de botella: No aplica 
Restricciones: No aplica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
</t>
  </si>
  <si>
    <t>07-07-2026 OAPF:
•	Oportunidad: Se reportó dentro del plazo dado por la Circular 005-2025 para el reporte de junio.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julio. La validación final depende</t>
  </si>
  <si>
    <t>Porcentaje de avance en la implementación del plan de infraestructura en territorios indígenas</t>
  </si>
  <si>
    <t xml:space="preserve">Sumatoria del avance de los pesos porcentuales de los hitos </t>
  </si>
  <si>
    <t xml:space="preserve">
</t>
  </si>
  <si>
    <t xml:space="preserve">Principales Avance: Se firmaron los convenios solidarios ONIC No. 001-PAF-MENPNIE-CS-103-2026 y CRIC No. 011-PAF-MENPNIE-CS-249-2025 el 30 de enero de 2026, entre Aliados Findeter y organizaciones indígenas, para elaborar los Planes de Infraestructura Escolar de los pueblos indígenas.
Cuellos de botella: No aplica
Restricciones: No aplica
Justificación: El Ministerio de Educación Nacional, en el marco de la Norma Técnica Colombiana NTC 6705 y Guía Técnica Colombiana GTC 223 sobre la elaboración de planes de infraestructura escolar - PIE entregó documento al CRIC,OPIAC y ONIC para revisión, las organizaciones presentaron su propuesta de acuerdo con los criterios de la lista de chequeo de mínimos entregables que deberán ser los componentes esperados en el plan de infraestructura educativa. 
</t>
  </si>
  <si>
    <t xml:space="preserve">Avance: Se firmaron los convenios solidarios ONIC No. 001-PAF-MENPNIE-CS-103-2026 y CRIC No. 011-PAF-MENPNIE-CS-249-2025 el 30 de enero 2026, entre Aliados Findeter y organizaciones indígenas, para elaborar los Planes de Infraestructura Escolar de los pueblos indígenas. Actualmente se encuentran en ejecución.
Cuellos de botella: No aplica
Restricciones: No aplica
Justificación: El Ministerio de Educación Nacional, en el marco de la Norma Técnica Colombiana NTC 6705 y Guía Técnica Colombiana GTC 223, elaboración de planes de infraestructura escolar – PIE, entregó documento al CRIC,OPIAC y ONIC para revisión, las organizaciones presentaron su propuesta de acuerdo con los criterios de la lista de chequeo de mínimos entregables que son los componentes esperados en el plan de infraestructura educativa. 
</t>
  </si>
  <si>
    <t>Avance: El convenio con CRIC cuenta con orden de inicio y está en ejecución. Se realizó la entrega del primer producto, actualmente en revisión por Findeter. El convenio con ONIC se encuentra en proceso de revisión y aprobación de pólizas.
Cuellos de botella: La no aprobación de las pólizas del convenio con ONIC ha impedido el inicio de su ejecución, generando rezago frente al avance del convenio con CRIC.
Restricciones: La aprobación de pólizas del convenio con ONIC condiciona el inicio de su ejecución y limita su avance frente al convenio en ejecución con CRIC (normativos).
Justificación: El avance del CRIC responde al cumplimiento de hitos contractuales. En ONIC, la aprobación de pólizas es un requisito indispensable para iniciar la ejecución del convenio.</t>
  </si>
  <si>
    <t>07.04.2026 OAPF:
•	Oportunidad: Se reportó dentro del plazo dado por la Circular 005-2025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Se realiza la alerta a la oficina responsable de que, al no evidenciar avances en la ejecución, si es importante realizar un seguimiento al convenio por parte del MEN
•	Cumple con validación preliminar de OAPF, se sugiere cargar este reporte en Sinergia 2.0 antes del 10 de abril. La validación final depende del DNP.
08.04.2026 OAPF:
Cumple con validación preliminar de OAPF, se sugiere cargar este reporte en Sinergia 2.0 antes del 10 de abril. La validación final depende del DNP.</t>
  </si>
  <si>
    <t>Avance: En el convenio con CRIC, se estan trabajando en la metodologia y ficha diagnostico con un avance del 23,5%. El convenio con ONIC inicio al convenio solidario y tiene un avance reportado del 5%.
Cuellos de botella: No aplica.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</si>
  <si>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 xml:space="preserve">07.05.2026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mayo. La validación final depende del DNP.
</t>
  </si>
  <si>
    <t>Avance: En el convenio con CRIC, se estan trabajando en la metodologia y ficha diagnostico con un avance del 52,5%. El convenio con ONIC inicio al convenio solidario y tiene un avance reportado del 22,4%.
Cuellos de botella: No aplica.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</si>
  <si>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Avance: En el convenio con CRIC, se estan trabajando en la metodologia y ficha diagnostico con un avance del 70,1%. El convenio con ONIC inicio al convenio solidario y tiene un avance reportado del 47,2%.
Cuellos de botella: No aplica.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</si>
  <si>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Estructuración de la norma técnica e implementación de los planes de infraestructura que beneficiaran a población de Comunidades Negras Afrocolombianas Raizales y Palenqueras.</t>
  </si>
  <si>
    <t>Sumatoria del avance de los pesos porcentuales de los hitos
H1 (40%): Estructuración de la norma técnica
H2 (10%): Concertación Plan de infraestructura
H3 (50%): Ejecución obras</t>
  </si>
  <si>
    <t xml:space="preserve">Principales Avance: En enero de 2026 se avanzó en la concertación con la Mesa del Paro Cívico de Buenaventura para definir proponentes idóneos del PIE para comunidades negras. Ya están firmados los convenios de cooperación con las ETC y se deben suscribir los interadministrativos antes de la Ley de Garantías.
Cuellos de botella: Aun no se ha llegado a acuerdos con las universidades para la firma de los convenios, pero la mesa de paro cívico exige que la contratación se haga directamente con la organización.
Restricciones: Concertaciones o consulta previa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orientada a avanzar en la elaboración de los planes de infraestructura escolar durante la vigencia 2026. Para continuar con las fases propuestas de la estructura: la primera contempla el análisis y la priorización de las sedes educativas objeto de estudio; y la segunda, el desarrollo del componente programático. Se espera propuesta directamente de la organización  
</t>
  </si>
  <si>
    <t xml:space="preserve">Avance: En febrero se solicitó el concepto de la Mesa del Paro Cívico de Buenaventura sobre el régimen excepcional para la contratación directa del Plan de Infraestructura Educativa con el Consejo Comunitario. Sin embargo, debido a la vigencia de la Ley de Garantías, Findeter no puede suscribir convenios interadministrativos ni solidarios durante este periodo, por lo que el proceso contractual deberá aplazarse hasta que cesen las restricciones legales.
Cuellos de botella: Aun no se ha llegado a acuerdos con las universidades para la firma de los convenios y la mesa de paro cívico exige que la contratación se haga directamente con la organización.
Restricciones: Concertaciones o consulta previa y ley de garantías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</si>
  <si>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 xml:space="preserve">Avance: En febrero se solicitó el concepto de la Mesa del Paro Cívico de Buenaventura sobre el régimen excepcional para la contratación directa del Plan de Infraestructura Educativa con el Consejo Comunitario. Sin embargo, debido a la vigencia de la Ley de Garantías, Findeter no puede suscribir convenios interadministrativos ni solidarios durante este periodo, por lo que el proceso contractual deberá aplazarse hasta que cesen las restricciones legales.
Cuellos de botella: Aun no se ha llegado a acuerdos con las universidades para la firma de los convenios y la mesa de paro cívico exige que la contratación se haga directamente con la organización.
Restricciones: Concertaciones o consulta previa y ley de garantías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</si>
  <si>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07.04.2026 OAPF:
•	Oportunidad: Se reportó dentro del plazo dado por la Circular 005-2025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abril. La validación final depende del DNP.</t>
  </si>
  <si>
    <t xml:space="preserve">Avance: En febrero se solicitó el pronunciamiento de la Mesa del Paro Cívico de Buenaventura respecto al régimen excepcional aplicable para la contratación directa del Plan de Infraestructura Educativa con el Consejo Comunitario. Actualmente, el proceso se encuentra en ejecución en sus etapas preparatorias y de articulación institucional; sin embargo, debido a la vigencia de la Ley de Garantías, Findeter no puede suscribir convenios interadministrativos ni solidarios durante este periodo, por lo que la formalización contractual deberá realizarse una vez cesen las restricciones legales.
Cuellos de botella: Aun no se ha llegado a acuerdos con las universidades para la firma de los convenios y la mesa de paro cívico exige que la contratación se haga directamente con la organización.
Restricciones: Concertaciones o consulta previa y ley de garantías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</si>
  <si>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07.05.2026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mayo. La validación final depende del DNP.</t>
  </si>
  <si>
    <t xml:space="preserve">Avance: Actualmente, el proceso se encuentra en ejecución en sus etapas preparatorias y de articulación institucional; sin embargo, debido a la vigencia de la Ley de Garantías, Findeter no puede suscribir convenios interadministrativos ni solidarios durante este periodo, por lo que la formalización contractual deberá realizarse una vez cesen las restricciones legales.
Cuellos de botella: Aun no se ha llegado a acuerdos con las universidades para la firma de los convenios y la mesa de paro cívico exige que la contratación se haga directamente con la organización.
Restricciones: Concertaciones o consulta previa y ley de garantías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</si>
  <si>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 xml:space="preserve">Avance: Actualmente, el proceso se encuentra en ejecución en sus etapas preparatorias y de articulación institucional; sin embargo, debido a la vigencia de la Ley de Garantías, Findeter habia podido suscribir convenios interadministrativos ni solidarios.
Cuellos de botella: Aun no se ha llegado a acuerdos con las universidades para la firma de los convenios y la mesa de paro cívico exige que la contratación se haga directamente con la organización.
Restricciones: Concertaciones o consulta previa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</si>
  <si>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VES</t>
  </si>
  <si>
    <t>Dirección de Fomento de la Educación Superior</t>
  </si>
  <si>
    <t>Subdirección de Apoyo a la Gestión de las IES</t>
  </si>
  <si>
    <t>Implementación de política</t>
  </si>
  <si>
    <t>4.3  De aquí a 2030, asegurar el acceso igualitario de todos los hombres y las mujeres a una formación técnica, profesional y superior de calidad, incluida la enseñanza universitaria</t>
  </si>
  <si>
    <t>5. Convergencia Regional</t>
  </si>
  <si>
    <t>31.  Bloque estratégico III  3. Bloque habilitador de la convergencia regional</t>
  </si>
  <si>
    <t>5. Fortalecimiento institucional como motor de cambio para recuperar la confianza de la ciudadanía y para el fortalecimiento del vínculo Estado-Ciudadanía</t>
  </si>
  <si>
    <t xml:space="preserve">Programa nacional de educación ambiental </t>
  </si>
  <si>
    <t>8. Educación superior como un derecho fundamental</t>
  </si>
  <si>
    <t xml:space="preserve">1. Educación superior para la sociedad del conocimiento </t>
  </si>
  <si>
    <t>A.451</t>
  </si>
  <si>
    <t>Nuevos cupos en educación técnica, tecnológica, y superior, habilitados en zonas rurales</t>
  </si>
  <si>
    <t>"Variable de medición Número de nuevos cupos en educación superior para la zona rural: Se entiende como nuevo cupo, la diferencia entre la matrícula atendida en el nivel técnico, tecnológico y universitario en la zona rural y la matrícula proveniente de la zona rural atendida en municipios intermedios en el año de observación, menos la matrícula en el nivel técnico, tecnológico y universitario en la zona rural y la matrícula proveniente de la zona rural atendida en municipios intermedios del año inmediatamente anterior al del período de observación. NcESr = Nuevos cupos en educación técnica, tecnológica, y universitario, habilitados en la zona rural MESrt= Matrícula en educación superior en el nivel técnico, tecnológico, y universitario en la zona rural, más la matrícula proveniente de la zona rural atendida en municipios intermedios para el periodo en observación MES rt-1 = Matrícula en educación superior en el nivel técnico, tecnológico, y universitario en la zona rural, más la matrícula proveniente de la zona rural atendida en municipios intermedios para el año inmediatamente anterior al del período de observación. n = Cuenta desde el primer cupo hasta el último cupo generado en el año de observación. t = año de observación t-1= año inmediatamente anterior al del período de observación."</t>
  </si>
  <si>
    <t>Informes de estrategia de educación rural</t>
  </si>
  <si>
    <t>- Oportunidad: No se reportó dentro del plazo limite para el reporte de junio. De acuerdo con la circular 009 del 6 de febrero de 2026. No cumple</t>
  </si>
  <si>
    <t>A.451P</t>
  </si>
  <si>
    <t>Nuevos cupos en educación técnica, tecnológica, y superior, habilitados en municipios PDET</t>
  </si>
  <si>
    <t>"Variable de medición Número de nuevos cupos en educación superior para municipios PDET: Se entiende como nuevo cupo, la diferencia entre la matrícula atendida en el nivel técnico, tecnológico y universitario en municipios PDET para el año de observación y la matrícula en el nivel técnico, tecnológico y universitario en municipios PDET del año inmediatamente anterior al del período de observación. NcESp = Nuevos cupos en educación técnica, tecnológica, y universitario, habilitados en municipios PDET MESpt= Matrícula en educación superior en el nivel técnico, tecnológico, y universitario en municipios PDET en el año de observación. MES pt-1 = Matrícula en educación superior en el nivel técnico, tecnológico, y universitario en municipios PDET para el año inmediatamente anterior al del período de observación. n = Cuenta desde el primer cupo hasta el último cupo generado en el año de observación. t = año de observación t-1= año inmediatamente anterior al del período de observación."</t>
  </si>
  <si>
    <t>A.61</t>
  </si>
  <si>
    <t>Becas con créditos condonables en educación técnica, tecnológica y universitaria otorgadas a la población rural más pobre, incluyendo personas con discapacidad</t>
  </si>
  <si>
    <t>"Sumatoria de beneficiarios de créditos condonables en educación técnica profesional, tecnológica y universitaria otorgados a la población rural con condiciones socioeconómicas vulnerables, incluyendo personas con discapacidad. Variable de medición: Se hará medición al número de créditos condonables para la formación en programas del nivel técnico profesional, tecnológico y universitario otorgados (los cuales pueden ser condonables si el beneficiario cumple con los requisitos de condonación específicos) que sean asignados a la población proveniente de municipios rurales y rurales dispersos, y que cuente con condiciones socioeconómicas vulnerables reconocidas a través de la ficha SISBEN (incluyendo personas con discapacidad). La información para construir este indicador, será extraída de las bases de datos de créditos adjudicados del Instituto Colombiano de Crédito Educativo y Estudios Técnicos en el Exterior (ICETEX) quien es la institución encargada del manejo de los diferentes fondos para el apoyo a la demanda de programas de formación en los niveles de educación superior. "</t>
  </si>
  <si>
    <t>Reportes de seguimiento por el equipo de gestión de Generación E</t>
  </si>
  <si>
    <t>- Oportunidad: No se reportó dentro del plazo limite para el reporte de Marzo. De acuerdo con la circular 009 del 6 de febrero de 2026. No cumple.
No se ha ajustado ficha técnica</t>
  </si>
  <si>
    <t>- Oportunidad: No se reportó dentro del plazo limite para el reporte de junio. De acuerdo con la circular 009 del 6 de febrero de 2026. No cumple; ficha en ajuste</t>
  </si>
  <si>
    <t>A.61P</t>
  </si>
  <si>
    <t>Becas con créditos condonables en educación técnica, tecnológica y universitaria otorgadas a la población de municipios PDET, incluyendo personas con discapacidad</t>
  </si>
  <si>
    <t>Sumatoria de beneficiarios de créditos condonables en educación técnica profesional, tecnológica y universitaria otorgados a la población rural con condiciones socioeconómicas vulnerables de municipios PDET, incluyendo personas con discapacidad.</t>
  </si>
  <si>
    <t>A.62</t>
  </si>
  <si>
    <t>Nuevos programas de educación técnica, tecnológica y universitaria en áreas relacionadas con el desarrollo rural</t>
  </si>
  <si>
    <t>Sumatoria anual de programas nuevos, programas existentes con ampliación de cobertura o extensión en el nivel de formación técnico profesional, tecnológico y universitaria relacionados con el área de conocimiento de agronomía, veterinaria, zootecnia y otras ciencias agrarias afines, así como los diferentes programas de formación ofertados en municipios rurales y rurales dispersos.</t>
  </si>
  <si>
    <t>Reporte de programas diseñados, con ampliación de lugar de oferta en el marco de las acciones de fomento</t>
  </si>
  <si>
    <t>- Oportunidad: No se reportó dentro del plazo limite para el reporte de Marzo. De acuerdo con la circular 009 del 6 de febrero de 2026. No cumple
Pendiente reporte de trimestres anteriores</t>
  </si>
  <si>
    <t>A.63</t>
  </si>
  <si>
    <t>Estrategia de promoción, acceso y permanencia para la formación profesional de las mujeres en disciplinas no tradicionales para ellas, formulada e implementada.</t>
  </si>
  <si>
    <t>Stock</t>
  </si>
  <si>
    <t>Número de estrategias de promoción, acceso y permanencia para la formación profesional de las mujeres en disciplinas no tradicionales para ellas formuladas e implementadas</t>
  </si>
  <si>
    <t>Documento de la estrategia de acceso y permanencia con enfoque de género</t>
  </si>
  <si>
    <t>Gestión con valores para resultados.</t>
  </si>
  <si>
    <t>5. Educación, formación y reconversión laboral como respuesta al cambio productivo</t>
  </si>
  <si>
    <t>b. Reconceptualización del sistema de aseguramiento de la calidad de la educación superior</t>
  </si>
  <si>
    <t>Estrategias desarrolladas para el aseguramiento de la calidad en las IES</t>
  </si>
  <si>
    <t>No. de estrategias desarrolladas para el aseguramiento de la calidad en las IES</t>
  </si>
  <si>
    <t>Reportes e informes de seguimiento</t>
  </si>
  <si>
    <t>k. Educación Superior como un derecho.</t>
  </si>
  <si>
    <t>Estudiantes nuevos en Educación Superior</t>
  </si>
  <si>
    <t>Sumatoria de estudiantes nuevos en educación superior (matrícula primer curso del semestre I del año T - matrícula primer curso del semestre I del año T - 1) + (Matrícula primer curso del semestre II del año T - matrícula primer curso del semestre II del año T - 1)</t>
  </si>
  <si>
    <t>Base de dato SNIES</t>
  </si>
  <si>
    <t>N/D</t>
  </si>
  <si>
    <t xml:space="preserve">Principales avances:
El Ministerio de Educación Nacional avanzó en la consolidación de la información relacionada con nuevos estudiantes reportada por las Instituciones de Educación Superior -IES y realizo el proceso de cierre de beneficiarios para 2024.
Cuellos de botella:
No se identifican cuellos de botella y limitaciones en el periodo
Justificación del avance:
El avance de la matrícula en primer curso reportada en el Sistema Nacional de Información de Educación Superior (SNIES) al cierre de 2024, y de forma preliminar al primer semestre de 2025, corresponde a 245.821 nuevos estudiantes en programas de pregrado en las IES públicas, de régimen especial y el SENA. El día 31 de julio se realizó la publicación de la información oficial en la página del Sistema Nacional de Información de la Educación Superior – SNIES para la vigencia 2024.
</t>
  </si>
  <si>
    <t>10.02.2026 OAPF:
 • Oportunidad: Se reportó dentro del plazo dado por la Circular 005-2025 para el reporte de noviembre.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de igual manera describe cuantitativamente los avances obtenidos durante el periodo. Cumplió.
• Medios de verificación:  N.A avance cuantitativo dado el rezago.     
    NOTA: Cumple con validación preliminar de OAPF, se sugiere cargar este reporte en Sinergia 2.0 antes del 10 de febrero. La validación final depende del DNP.
10.02.2025 DNP aprueba</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</si>
  <si>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El avance de la matrícula en primer curso reportada en el Sistema Nacional de Información de Educación Superior (SNIES) al cierre de 2024, y de forma preliminar al primer semestre de 2025, corresponde a 347.710 nuevos estudiantes en programas de pregrado en las IES públicas, de régimen especial y el SENA. El día 31 de julio se realizó la publicación de la información oficial en la página del Sistema Nacional de Información de la Educación Superior – SNIES para la vigencia 2024, que corresponde a 19X.XXX</t>
  </si>
  <si>
    <t xml:space="preserve">09.03.2025 OAPF: 
• Oportunidad: Se reportó dentro del plazo dado por la Circular 005-2025. Cumplió. 
• Completitud: Se valida que el reporte cumple con los cuatro componentes de un reporte según la Guía de seguimiento al PAI. Tanto el avance como la justificación son claros, se agregan ajustes en el texto y sugerencias de modificación para aclarar la información.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marzo. La validación final depende del DNP. </t>
  </si>
  <si>
    <t xml:space="preserve">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El avance de la matrícula en primer curso reportada en el Sistema Nacional de Información de Educación Superior (SNIES) de forma preliminar al primer semestre de 2025, corresponde a 347.710 nuevos estudiantes en programas de pregrado en las IES públicas, de régimen especial y el SENA. El día 31 de julio se realizó la publicación de la información oficial en la página del SNIES para la vigencia 2024 que totaliza para ese año, 190.504 nuevos estudiantes.
</t>
  </si>
  <si>
    <t xml:space="preserve">10.04.2025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abril. La validación final depende del DNP. </t>
  </si>
  <si>
    <t>Tasa de cobertura en educación superior</t>
  </si>
  <si>
    <t>(Número de estudiantes matriculados en programas de pregrado / Población entre 17 y 21 años) x 100</t>
  </si>
  <si>
    <t>Reportes anuales Subdirección de Desarrollo Sectorial</t>
  </si>
  <si>
    <t>0.5492</t>
  </si>
  <si>
    <t xml:space="preserve">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29/12/2025, el Sistema Nacional de Información de la Educación Superior SNIES reporta que, para el periodo 2025-1, se cuenta con una matrícula total de 967 mil estudiantes, de los cuales 909 mil son beneficiarios de la Política de Gratuidad. Esto equivale a una cobertura del 94 % y a una inversión asociada de $1,410 billones. Para este mismo periodo, 61 Instituciones de Educación Superior IES ya cuentan con actas de cierre aprobadas por la Junta Administradora y 2 tienen el acta de cierre generada.
En cuanto al periodo 2025-2, se reporta de manera preliminar una matrícula de 967 mil estudiantes, de los cuales 906 mil se registran como beneficiarios, con una inversión de $1,482 billones. Respecto del proceso de conciliación, 35 IES ya cuentan con acta de cierre y 25 con acta generada.
Adicionalmente, la tasa de cobertura bruta en educación superior para 2024 fue de 57,53 %. Este avance es producto de la implementación de los ejes de trabajo de la estrategia “Educación Superior en tu Territorio”, particularmente en la Política de Gratuidad, los Planes de Cobertura y el Plan de Espacios Educativos.
</t>
  </si>
  <si>
    <t>10.02.2025 OAPF:
 • Oportunidad: Se reportó dentro del plazo dado por la Circular 005-2025 para el reporte de noviembre.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de igual manera describe cuantitativamente los avances obtenidos durante el periodo. Se sugiere completar la sigla señalada en rojo.Cumplió. 
• Medios de verificación:  N.A avance cuantitativo dado el rezago.     
    NOTA: Cumple con validación preliminar de OAPF, se sugiere cargar este reporte en Sinergia 2.0 antes del 10 de febrero. La validación final depende del DNP.
10.02.2025 DNP aprueba</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</si>
  <si>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28/02/2026, el Sistema Nacional de Información de Educación Superior -SNIES reporta que, para el periodo 2025-1, se cuenta con una matrícula total de 967 mil estudiantes, de los cuales 909 mil son beneficiarios de la Política de Gratuidad. Esto equivale a una cobertura del 94 % y a una inversión asociada de $1,410 billones. Para este mismo periodo, 63 Instituciones de Educación Superior -IES ya cuentan con actas de cierre aprobadas por la Junta Administradora y 2 tiene el acta de cierre generada.
En cuanto al periodo 2025-2, se reporta de manera preliminar una matrícula de 991 mil estudiantes, de los cuales 928 mil se registran como beneficiarios, con una inversión de $1,495 billones. Respecto del proceso de conciliación, 62 IES ya cuentan con acta de cierre y 3 con acta generada.
Adicionalmente, la tasa de cobertura bruta en educación superior para 2024 fue de 57,53 %. Este avance es producto de la implementación de los ejes de trabajo de la estrategia “Educación Superior en tu Territorio”, particularmente en la Política de Gratuidad, los Planes de Cobertura y el Plan de Espacios Educativos.</t>
  </si>
  <si>
    <t xml:space="preserve">09.03.2026 OAPF: 
• Oportunidad: Se reportó dentro del plazo dado por la Circular 005-2025. Cumplió. 
• Completitud: Se valida que el reporte cumple con los cuatro componentes de un reporte según la Guía de seguimiento al PAI. Tanto el avance como la justificación son claros, solo se agregan nombres de siglas para facilitar la comprensión del texto.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marzo.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</si>
  <si>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28/02/2026, el Sistema Nacional de Información de Educación Superior -SNIES reporta que, para el periodo 2025-1, se cuenta con una matrícula total de 967 mil estudiantes, de los cuales 909 mil son beneficiarios de la Política de Gratuidad. Esto equivale a una cobertura del 94 % y a una inversión asociada de $1,410 billones. Para este mismo periodo, 63 Instituciones de Educación Superior -IES ya cuentan con actas de cierre aprobadas por la Junta Administradora. En cuanto al periodo 2025-2, se reporta de manera preliminar una matrícula de 1.002.201 estudiantes, de los cuales 939.158 se registran como beneficiarios, con una inversión de $1,5 billones. Respecto del proceso de conciliación, 62 IES ya cuentan con acta de cierre y 3 con acta generada. Adicionalmente, la tasa de cobertura bruta en educación superior para 2024 fue de 57,53 %. Este avance es producto de la implementación de las estrategias adelantadas por el MEN.</t>
  </si>
  <si>
    <t xml:space="preserve">10.04.2026 OAPF: 
• Oportunidad: Se reportó dentro del plazo dado por la Circular 005-2025. Cumplió. 
• Completitud: Se valida que el reporte cumple con los cuatro componentes de un reporte según la Guía de seguimiento al PAI. Tanto el avance como la justificación son claros, solo se agregan nombres de siglas para facilitar la comprensión del texto.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abril. La validación final depende del DNP. </t>
  </si>
  <si>
    <t>Tasa de tránsito inmediato a la educación superior en zonas rurales</t>
  </si>
  <si>
    <t>(Número de estudiantes de primer curso que provienen de zonas rurales matriculados en programas académicos de pregrado en el período t / número estudiantes matriculados en grado 11 en período t-1 que residen en zonas rurales) * 100</t>
  </si>
  <si>
    <t>Reportes SNIES</t>
  </si>
  <si>
    <t>24.7</t>
  </si>
  <si>
    <t>25.4</t>
  </si>
  <si>
    <t>25.7</t>
  </si>
  <si>
    <t xml:space="preserve">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Se lanzó la convocatoria con recursos BID para las Instituciones de Educación Superior IES públicas, con objeto de lograr la adjudicación de la iniciativa a 27 municipios. Por otro lado, se firmaron 7 contratos directos con 5 IES públicas para la implementación de PTIES en 7 municipios (Uribia, San Basilio de Palenque, El Tarra, Argelia, Morales, Guapi y Comuna 13 de Medellín); esto en el marco del documento CONPES 4122 y del Contrato de Préstamo No. 5850/OC-CO – Componente 1.
</t>
  </si>
  <si>
    <t>10.02.2025 OAPF:
 • Oportunidad: Se reportó dentro del plazo dado por la Circular 005-2025 para el reporte de noviembre.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de igual manera describe cuantitativamente los avances obtenidos durante el periodo así como los cuellos de botella presentados. Se sugiere completar la sigla señalada en rojo. Cumplió.
• Medios de verificación:  N.A avance cuantitativo dado el rezago.     
    NOTA: Cumple con validación preliminar de OAPF, se sugiere cargar este reporte en Sinergia 2.0 antes del 10 de febrero. La validación final depende del DNP.
10.02.2025 DNP aprueba</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</si>
  <si>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Se lanzó la convocatoria con recursos BID para Instituciones de Educación Superior -IES públicas, con objeto de lograr la adjudicación de la iniciativa a 27 municipios adjudicándose el 27 de febrero 4 macrorregiones (Caribe, Andina, Pacífico y Orinoquía) mientras que la convocatoria para la macrorregión Amazonía está en curso. Por otro lado, se inició la implementación de los 7 contratos directos con 5 IES públicas para la implementación de PTIES en 7 municipios (Uribia, San Basilio de Palenque, El Tarra, Argelia, Morales, Guapi y Comuna 13 de Medellín); esto en el marco del documento CONPES 4122 y del Contrato de Préstamo No. 5850/OC-CO – Componente 1.</t>
  </si>
  <si>
    <t xml:space="preserve">09.03.2025 OAPF: 
• Oportunidad: Se reportó dentro del plazo dado por la Circular 005-2025.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marzo.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</si>
  <si>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Se adjudicaron la totalidad de las macrorregiones de la convocatoria PTIES vigencia 2026. (Caribe, Orinoquía, Andina, Amazonía y Pacífico). Por otro lado, se continua con la implementación de los 7 contratos directos con 5 Instituciones de Educación Superior -IES públicas para la implementación de PTIES en 7 municipios (Uribia, San Basilio de Palenque, El Tarra, Argelia, Morales, Guapi y Comuna 13 de Medellín); esto en el marco del documento CONPES 4122 y del Contrato de Préstamo No. 5850/OC-CO – Componente 1.</t>
  </si>
  <si>
    <t xml:space="preserve">10.04.2025 OAPF: 
• Oportunidad: Se reportó dentro del plazo dado por la Circular 005-2025.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abril. La validación final depende del DNP. </t>
  </si>
  <si>
    <t>Educación de Calidad</t>
  </si>
  <si>
    <t>No aplica</t>
  </si>
  <si>
    <t>Pueblos y comunidades étnicas</t>
  </si>
  <si>
    <t>Universidad pública de carácter especial propia e intercultural de los pueblos indígenas de la Amazonia colombiana en funcionamiento con todas las condiciones de calidad</t>
  </si>
  <si>
    <t>Sumatoria de las universidades públicas de carácter especial propia e intercultural de los pueblos indígenas de la Amazonia colombiana en funcionamiento con todas las condiciones de calidad</t>
  </si>
  <si>
    <t>Estudiantes indígenas amazónicos beneficiados en el marco de la Política de Gratuidad en la universidad pública de carácter especial propia e intercultural de los pueblos indígenas de la Amazonia colombiana</t>
  </si>
  <si>
    <t>( Número de estudiantes indígenas amazónicos beneficiados de gratuidad en la universidad pública de carácter especial propia e intercultural de los pueblos indígenas de la Amazonia colombiana/ número de estudiantes indígenas amazónicos matrículados en la universidad pública de carácter especial propia e intercultural de los pueblos indígenas de la Amazonia colombiana ) * 100</t>
  </si>
  <si>
    <t>SNIES</t>
  </si>
  <si>
    <t>Porcentajes de IES creadas</t>
  </si>
  <si>
    <t>(Número de universidades públicas creadas de carácter especial de los pueblos indígenas, de conformidad con sus estructuras organizativas propias y reconocidas por el MEN / Número de solicitudes de creación universidades públicas de carácter especial de los pueblos indígenas) *100%</t>
  </si>
  <si>
    <t>Porcentajes IES fortalecidas</t>
  </si>
  <si>
    <t>(Número de universidades públicas de carácter especial de los pueblos indígenas fortalecidas en infraestructura física y tecnológica, dotación de laboratorios, ampliación de oferta académica y de investigación, movilidad académica, alianzas con otras universidades, y becas financiadas y financiación en el marco de la política de gratuidad / Número de universidades públicas de carácter especial de los pueblos indígenas creadas) *100</t>
  </si>
  <si>
    <t>Porcentaje de avance en la reglamentación e implementación del fondo Especial de Comunidades Negras</t>
  </si>
  <si>
    <t>Estudiantes beneficiados de educación superior gratuita y con sostenimiento para el pueblo Rrom</t>
  </si>
  <si>
    <t>Sumatoria del número de estudiantes del Pueblo Rrom que son beneficiados de educación superior gratuita con sostenimiento mediante el fondo ICETEX para la población Rrom</t>
  </si>
  <si>
    <t>Porcentaje de avance en la formulación, concertación e implementación de la Política Pública en materia de educación superior en el marco del SEIP</t>
  </si>
  <si>
    <t>Porcentaje de Implementación de la política pública de Educación Superior para pueblos indígenas 2025-2026</t>
  </si>
  <si>
    <t>(Número de acciones en implementación definidas en la política frente a las líneas concertadas / Número de acciones priorizadas definidas en la política frente a las líneas concertadas) *100%</t>
  </si>
  <si>
    <t>Porcentaje de avance en la ampliación de cupos con crédito para los beneficiarios del fondo Álvaro Ulcue</t>
  </si>
  <si>
    <t>(Número de nuevos cupos asignados con crédito anualmente / Número de nuevos cupos con crédito viabilizados) * 100</t>
  </si>
  <si>
    <t>Porcentaje de avance en la implementación de la política pública en materia de educación superior de carácter especial para estudiantes de pregrado y postgrado para las Comunidades Negras Afrocolombianas Raizales y Palenqueras</t>
  </si>
  <si>
    <t>A.G.23N</t>
  </si>
  <si>
    <t>Mujeres de municipios rurales vinculadas en educación ténica, tecnológica y universitaria en instituciones de educación superior pública.</t>
  </si>
  <si>
    <t>Sumatoria de mujeres beneficiarias de la política de gratuidad nacidas en municipios considerados como rurales.</t>
  </si>
  <si>
    <t>- Oportunidad: No se reportó dentro del plazo limite para el reporte de Marzo. De acuerdo con la circular 009 del 6 de febrero de 2026. No cumple
Pendiente ajuste de ficha técnica</t>
  </si>
  <si>
    <t>Dirección de Fortalecimiento a la Gestión Territorial</t>
  </si>
  <si>
    <t>Subdirección de Monitoreo y Control</t>
  </si>
  <si>
    <t>b. Entidades públicas territoriales y nacionales fortalecidas</t>
  </si>
  <si>
    <t xml:space="preserve">Número de Entidades Territoriales Certificadas (ETC) acompañadas en aspectos conceptuales sobre el uso de los recursos del sector </t>
  </si>
  <si>
    <t xml:space="preserve">Sumatoria de las ETC acompañadas en aspectos conceptuales sobre el uso de los recursos del sector </t>
  </si>
  <si>
    <t>Actas de visita, listados de asistencia, informes ,insumos de realización de los talleres</t>
  </si>
  <si>
    <t xml:space="preserve">Avance: El Ministerio de Educación Nacional, en el marco de sus funciones realizó seguimiento, monitoreo y acompañamiento a las Entidades Territoriales Certificadas (ETC) programadas en el uso de los recursos del Sistema General de Participaciones (SGP). 
Cuellos de botella: No se identifican cuellos de botella relacionados
Restricciones: No aplica
Justificación: En lo acumulado del trimestre se realizó seguimiento, monitoreo y acompañamiento  a 22 ETC (Armenia, Atlántico, Barranquilla, Bello, Cali, Caquetá, Cesar, Chocó, Florencia, Floridablanca, Ibagué, Nariño, Pasto, Putumayo, Quibdó, Quindío, Sabaneta, Santander, Tolima, Tumaco, Valle del Cauca y Yopal), con el fin de verificar el cierre financiero de la vigencia 2025 con recursos del Sistema General de Participaciones para el Sector Educación, se contó con información y documentación entregada por la entidad territorial, se analizaron los datos, se verificó el superávit con que se cierra y el comportamiento de los gastos administrativos. De la misma manera, se suscribieron compromisos fruto de la revisión de estos documentos.
</t>
  </si>
  <si>
    <t>15.04.26 = Se valida reporte de acuerdo la estructura presentada y descripción de actividades realizadas</t>
  </si>
  <si>
    <t xml:space="preserve">Avance: El Ministerio de Educación Nacional (MEN), en el marco de sus funciones realiza seguimiento, monitoreo y acompañamiento a las Entidades Territoriales Certificadas (ETC) programadas en el uso de los recursos del Sistema General de Participaciones (SGP). 
Cuellos de botella: No se identificaron cuellos de botella relacionados
Restricciones: No aplica
Justificación: En lo acumulado del trimestre se realizó seguimiento, monitoreo y acompañamiento  a 75 ETC (Amazonas, Antioquia, Apartadó, Arauca, Archipiélago de San Andrés, Barrancabermeja, Bogotá, Bolívar, Boyacá, Bucaramanga, Buenaventura, Caldas,  Cartagena, Cartago, Casanare, Cauca, Chía, Ciénaga, Córdoba, Cúcuta, Cundinamarca, Dosquebradas, Duitama, Envigado, Facatativá, Funza, Fusagasugá, Girardot, Girón, Guadalajara de Buga, Guainía, Guaviare, Huila, Ipiales, Itagüí, Jamundí, La Guajira, La Estrella, Lorica, Magangué, Magdalena, Maicao, Malambo, Manizales, Medellín, Meta, Montería, Mosquera, Neiva, Norte de Santander, Palmira, Pereira, Piedecuesta, Pitalito, Popayán, Riohacha, Rionegro, Risaralda, Sahagún, Santa Marta, Sincelejo, Soacha, Sogamoso, Soledad, Sucre, Tuluá, Tunja, Turbo, Uribia, Valledupar, Vaupés, Vichada, Villavicencio, Yumbo y Zipaquirá), con el fin de verificar el cierre financiero de la vigencia 2025 con recursos del Sistema General de Participaciones para el Sector Educación, insumo fundamental para la asignación de los recursos de complemento, se contó con información y documentación entregada por la entidad territorial, se analizaron los datos, se verificó el superávit y el comportamiento de los gastos administrativos. De la misma manera, se suscribieron compromisos fruto de la revisión de estos documentos.  
Adicionalmente, el Ministerio de Educación Nacional consolidó su participación dentro de la estrategia interinstitucional de monitoreo, seguimiento y control a la ejecución de los recursos del Sistema General de Participaciones (SGP). Dicha gestión se materializa a través de procesos sistemáticos de captura, analítica de datos, verificación y consolidación de información. El propósito central fue estructurar indicadores de gestión y de impacto estratégico que alerten oportunamente sobre posibles desviaciones, riesgos u omisiones normativas por parte de las administraciones locales que comprometan la eficiencia del gasto público.
A partir de lo anterior, se consolidó el Informe Anual de Monitoreo (IAM), mediante el cual se expusieron los resultados y los análisis de los indicadores sectoriales diseñados por el MEN, evaluando de forma detallada el desempeño, la eficiencia y la gestión de las 97 Entidades Territoriales Certificadas en el aseguramiento y la prestación del servicio educativo durante la vigencia fiscal del año 2025.
</t>
  </si>
  <si>
    <t>14.07.26 = Se valida reporte de acuerdo la estructura presentada y descripción de actividades realizadas</t>
  </si>
  <si>
    <t>Subdirección de Fortalecimiento Institucional</t>
  </si>
  <si>
    <t xml:space="preserve">Número de ETC con hoja de ruta para el fortalecimiento institucional </t>
  </si>
  <si>
    <t>Sumatoria de las ETC con hoja de ruta</t>
  </si>
  <si>
    <t>Documento que describa la hoja de ruta de cada una de las ETC con sus avances</t>
  </si>
  <si>
    <t>Avance: Se avanzó en la consolidación y seguimiento a 60 hojas de ruta de las siguientes entidades territoriales certificadas (ETC): Amazonas, Antioquia, Apartadó, Arauca, Atlántico, Barrancabermeja, Barranquilla, Bello, Bogotá, Bolívar, Boyacá, Buenaventura, Buga, Caldas, Cali, Caquetá, Casanare, Cesar, Ciénaga, Córdoba, Cundinamarca, Dosquebradas, Duitama, Facatativá, Floridablanca, Funza, Fusagasugá, Girardot, Guainía, Guaviare, Huila, Itagüí, La Guajira, Lorica, Magdalena, Maicao, Malambo, Manizales, Medellín, Meta, Montería, Neiva, Norte de Santander, Pereira, Piedecuesta, Pitalito, Risaralda, Sabaneta, Santa Marta, Santander, Soacha, Sogamoso, Soledad, Tunja, Turbo, Vaupés, Vichada, Villavicencio, Yopal, Zipaquirá 
Cuellos de botella: No se identificaron cuellos de botella y limitaciones en el periodo. 
Restricciones: No aplica. 
Justificación: Las hojas de ruta para el fortalecimiento institucional son una herramienta de gestión del equipo territorial para identificar y priorizar las estrategias, programas, alertas y situaciones problémicas de cada ETC, a fin de registrar las tareas, avances y compromisos de las ETC en dialogo con las áreas técnicas del Ministerio de Educación Nacional, para brindar asistencia técnica y acompañar el fortalecimiento de las capacidades de los equipos técnicos de las secretarías de educación. Con la información consolidada a la fecha, se pudo identificar prioridades en relación con las apuestas de la política educativa en las condiciones particulares de cada territorio.</t>
  </si>
  <si>
    <t>Avance: El Ministerio de Educación Nacional (MEN) avanzó en la consolidación y seguimiento a 91 hojas de ruta de las siguientes entidades territoriales certificadas (ETC): Amazonas, Antioquia, Apartadó, Arauca, Armenia, Atlántico, Barrancabermeja, Barranquilla, Bello, Bogotá, Bolívar, Boyacá, Bucaramanga, Buenaventura, Caldas, Cali, Caquetá, Cartagena de Indias, Cartago, Casanare, Cauca, Cesar, Chía, Chocó, Ciénaga, Córdoba, Cúcuta, Dosquebradas, Duitama, Envigado, Facatativá, Florencia, Floridablanca, Funza, Fusagasugá, Girardot, Girón, Guadalajara de Buga, Guainía, Guaviare, Huila, Ibagué, Ipiales, Itagüí, La Estrella, La Guajira, Lorica, Magangué, Magdalena, Maicao, Malambo, Manizales, Medellín, Meta, Montería, Mosquera, Nariño, Neiva, Norte de Santander, Pasto, Pereira, Piedecuesta, Pitalito, Popayán, Putumayo, Quibdó, Quindío, Riohacha, Rionegro, Risaralda, Sabaneta, Sahagún, San Andrés de Tumaco, San Andrés, Prov_S. Catalina, Santa Marta, Santander, Sincelejo, Soacha, Sogamoso, Soledad, Sucre, Tolima, Tunja, Turbo, Uribia, Valledupar, Vaupés, Vichada, Villavicencio, Yopal, Zipaquirá.
Cuellos de botella: No se identificaron cuellos de botella y limitaciones en el periodo.
Restricciones: No aplica.
Justificación: Las hojas de ruta para el fortalecimiento institucional son herramienta de gestión del equipo territorial para identificar y priorizar las estrategias, programas, alertas y situaciones problémicas de cada ETC, a fin de registrar las tareas, avances y compromisos de la ETC en dialogo con las áreas técnicas del MEN para brindar asistencia técnica y acompañar el fortalecimiento de las capacidades de los equipos técnicos de las secretarías de educación. Con la información consolidada a la fecha, se pudo identificar prioridades en las apuestas de la política educativa en las condiciones particulares de cada territorio.</t>
  </si>
  <si>
    <t>14.07.26 = Se valida preliminarmente el reporte de acuerdo la estructura presentada y descripción de actividades realizadas.No obstante se indica que se cuenta con 91 hojas de ruta para misma cantidad de ETC y a pesar de ello se registra 75 en el avance cuantitativo. El área técnica debe validar y ajustar lo que corresponda.
16.07.26 = Se valida reporte de acuerdo la estructura presentada y descripción de actividades realizadas.</t>
  </si>
  <si>
    <t>Número de ETC con retroalimentación de la formulación y el seguimiento al plan operativo anual de inspección y vigilancia</t>
  </si>
  <si>
    <t>Sumatoria de las ETC retroalimentadas</t>
  </si>
  <si>
    <t>Documento de retroalimentación</t>
  </si>
  <si>
    <t>Avance: El Ministerio de Educación Nacional, retroalimentó un total de noventa y cinco (95) informes finales de los planes operativos de inspección y vigilancia 2025.  Por otra parte se retroalimentaron veintiocho (28) formulaciones 2026, Las cincuenta y  nueve (59) restantes se encuentran en respuesta para abril. 
Cuellos de botella: Las Secretarías de Educación de  Facatativá e Ibagué a no han remitido su informe final 2025, ni la formulación 2026. Se remitió comunicación reiterando la solicitud. Esta omisión dificultó el cumplimiento total de la meta propuesta.
Restricciones: No aplica
Justificación: La valoración y retroalimentación de los  planes operativos de inspección y vigilancia garantizó el cumplimiento de lo estipulado en el Artículo 2.3.7.2.2 del Decreto 1075 de 2015, el cual se refiere a la función del Ministerio de solicitar a los departamentos y municipios la información requerida sobre el ejercicio de la inspección y vigilancia.</t>
  </si>
  <si>
    <t>15.04.26 = Validación preliminar, toda vez que la información de reporte cualitativo es coherente y contiene la estructura solicitada y descripción de actividades realizadas. No obstante, se indica que se recibieron 95 informes, pero no especifica si cada uno es de una entidad terrritorial certificada diferente, y además, se registró en el avance cuantitativo un total de 97. Se debe revisar con el área.</t>
  </si>
  <si>
    <t>Avance: El Ministerio de Educación Nacional, retroalimentó un total de noventa y cinco (95) formulaciones 2026; Se recibió la formulación de Malambo y está en proceso de retroalimentación en julio. 
Cuellos de botella: La Secretaría de Educación de Facatativá  no ha remitido su  formulación 2026. Se remitió comunicación reiterando la solicitud y se han hecho gestiones con la entidades territoriales certificadas (ETC). Esta omisión dificultó el cumplimiento total de la meta propuesta.
Restricciones: No aplica
Justificación: La valoración y retroalimentación de los  planes operativos de inspección y vigilancia garantizó el cumplimiento de lo estipulado en el Artículo 2.3.7.2.2 del Decreto 1075 de 2015, el cual se refiere a la función del Ministerio de solicitar a los departamentos y municipios la información requerida sobre el ejercicio de la inspección y vigilancia.</t>
  </si>
  <si>
    <t>14.07.26 = Se valida preliminarmente el reporte de acuerdo la estructura presentada y descripción de actividades realizadas.No obstante se indica que se cuenta con avance de 96 cuando en el trimestre pasado era de 97., mientras que en el reporte de avance se registró 95. El área técnica debe revisar y ajustar.
16.07.26 = Se valida reporte de acuerdo la estructura presentada y descripción de actividades realizadas.</t>
  </si>
  <si>
    <t>Número de ETC con seguimiento al modelo de operación de la secretaría de educación</t>
  </si>
  <si>
    <t>Acumulado</t>
  </si>
  <si>
    <t xml:space="preserve">Sumatoria de las ETC con seguimiento </t>
  </si>
  <si>
    <t>Reporte consolidado</t>
  </si>
  <si>
    <t xml:space="preserve">Avance: Se avanzó en la articulación interinstitucional para fortalecer la estrategia de acompañamiento a las Entidades Territoriales Certificadas (ETC), en lo relacionado con sus estructuras organizacionales y modelos de operación. En este marco, se sostuvo una reunión técnica con el Departamento Administrativo de la Función Pública (DAFP), en la cual se presentó la estrategia del Ministerio para el fortalecimiento del modelo de gestión de las Secretarías de Educación y se expusieron los principales hallazgos derivados del seguimiento adelantado a las ETC. En el espacio se sustentó la necesidad de contar con el acompañamiento del DAFP, en el marco de sus competencias, para robustecer el proceso de fortalecimiento institucional. Como resultado de esta gestión, el 11 de marzo de 2025 se remitió comunicación oficial formalizando la solicitud de acompañamiento y priorizando 34 Entidades Territoriales Certificadas para la vigencia 2026.
Cuellos de botella: Se presentaron demoras concretar un cronograma de trabajo conjunto con el DAFP.
Restricciones: No Aplica
Justificación: En el marco de la función número 5 del artículo 22 del decreto 2269 de 2023. ""Hacer seguimiento a las estructuras administrativas y los modelos de operación de las entidades territoriales certificadas en educación para el fortalecimiento de las capacidades administrativas"" se desarrollaron las acciones de seguimiento y acompañamiento a las secretarias de educación. 
</t>
  </si>
  <si>
    <t>Avance: Se realizaron 29 asistencias técnicas dirigidas a las Secretarías de Educación de Amazonas, Arauca, Buenaventura, Cali, Caquetá, Cartago, Chocó, Ciénaga, Duitama, Florencia, Guainía, La Estrella, La Guajira, Lorica, Magangué, Magdalena, Maicao, Malambo, Nariño, Norte de Santander, Popayán, Riohacha, Santa Marta, Tumaco, Turbo, Vaupés, Magangué, Vichada y Girardot, orientadas al fortalecimiento de sus capacidades institucionales para la consolidación de modelos de operación articulados con la administración territorial.
En el marco de estas asistencias se brindó acompañamiento técnico para fortalecer la articulación entre las Secretarías de Educación y las entidades territoriales en la implementación del Modelo Integrado de Planeación y Gestión (MIPG) y del modelo de gestión institucional, promoviendo la alineación de las políticas de gestión y desempeño con los instrumentos de planeación y los procesos estratégicos de cada entidad. Asimismo, se orientó la revisión y actualización de la cadena de valor y de los procesos institucionales, con el propósito de fortalecer la gestión por procesos, optimizar la operación institucional y contribuir al desarrollo de capacidades administrativas que favorezcan una prestación más eficiente del servicio educativo, en concordancia con los lineamientos del Gobierno Nacional para el fortalecimiento de la gestión pública territorial.
Cuellos de botella: Durante el segundo trimestre no fue posible contar con el acompañamiento previsto por parte del Departamento Administrativo de la Función Pública (DAFP), por lo que la Subdirección de Fortalecimiento Institucional asumió integralmente el diseño y la ejecución de las asistencias técnicas. Adicionalmente, la concertación de agendas con algunas Entidades Territoriales Certificadas (ETC) generó ajustes en la programación inicialmente establecida, lo que impidió ejecutar la totalidad de las asistencias previstas para el periodo y requirió su reprogramación para los meses siguientes.
 Justificación: En el marco de la función 5 del artículo 22 del Decreto 2269 de 2023, que establece: "Hacer seguimiento a las estructuras administrativas y los modelos de operación de las entidades territoriales certificadas en educación, con el fin de fortalecer sus capacidades administrativas", se desarrollan las acciones de seguimiento y acompañamiento a las Secretarías de Educación</t>
  </si>
  <si>
    <t>14.07.26 = Se valida reporte de acuerdo la estructura presentada y descripción de actividades realizadas
16.07.26 = Se valida reporte de acuerdo la estructura presentada y descripción de actividades realizadas.</t>
  </si>
  <si>
    <t>1. Atención diferencial a 37 ETC priorizadas</t>
  </si>
  <si>
    <t>Entidades con asistencia técnica en diseño, implementación y seguimiento de estrategias de acogida, bienestar y permanencia</t>
  </si>
  <si>
    <t># de ETC acompañadas</t>
  </si>
  <si>
    <t>Reporte presidencial de macrometas</t>
  </si>
  <si>
    <t>Generación de la Paz</t>
  </si>
  <si>
    <t>Paz y Campesinos</t>
  </si>
  <si>
    <t xml:space="preserve">Se inicia el trabajo de formación en las 80 sedes focalizadas de la estrategia de fortalecimiento de Proyectos Pedagógicos Productivos y primeros ciclos de acompañamiento a las 17 Secretarías de Educación focalizadas. </t>
  </si>
  <si>
    <t>Continúa el trabajo de formación en las 80 sedes focalizadas de la estrategia de fortalecimiento de Proyectos Pedagógicos Productivos y primeros ciclos de acompañamiento a las 17 Secretarías de Educación focalizadas. Se inicia el proceso de definición de dotaciones que serán entregadas a las sedes en el maro del proceso.</t>
  </si>
  <si>
    <t xml:space="preserve">Avance: 40 sedes educativas implementaron la estrategia Escuelas Agrarias para la Vida para el fortalecimiento de Proyectos Pedagógicos Productivos en 17 entidades territoriales certificadas (ETC).   Se incluyen procesos de formación, acompañamiento y dotación en articulación con las comunidades locales.  La estrategia se desarrolló a través de dos procesos competitivos con el Fondo de los Sistemas Integrados de Educación Media y Superior (SIMES) (MEN- ICETEX) y mediante dos acuerdos estratégicos: Universidad de Antioquia y Universidad Javeriana de Bogotá. Se avanzó en la implementación del Acuerdo estratégico con la Universidad de Antioquia firmado en noviembre de 2025 y se avanzó con las acciones en campo a través del Acuerdo estratégico con la Universidad Javeriana firmado en enero de 2026. Con la Universidad de Antioquia se avanzó en el proceso de formación de las 40 sedes educativas, con algunas dificultades para el cumplimiento del cronograma teniendo en cuenta situaciones de orden público que han sido posteriormente subsanados, en la ETC Norte de Santander. Igualmente, se inició con el proceso de definición de las dotaciones que serán entregadas. Con la Universidad Javeriana, por su parte, se iniciaron los acompañamientos a las Secretarías de Educación y colectivos de participación. 
No se han tenido cuellos de botella adicionales en el marco del proceso
</t>
  </si>
  <si>
    <t>14.07.26 = No se valida reporte. Pendiente registrar cuellos de botella, restricciones y justificación
16.07.26 = Validación preliminar, siguen pendientes las restricciones y la justificación</t>
  </si>
  <si>
    <t>Entidades con asistencia técnica en diseño, implementación y seguimiento en procesos de gestión del conocimiento</t>
  </si>
  <si>
    <t>Paz</t>
  </si>
  <si>
    <t>Avance:  A junio de 2026 se avanzó en la identificación de buenas prácticas para la gestión del conocimiento en las ETC Valle, Yumbo, Buga, Caldas, Cesar, Arauca, Manizales, Nariño, Valle, Buga, Tuluá, Casanare y Tumaco. Se destacan apuestas como Educación Inicial, Educación media y tránsito a la educación Superior, Maestras Itinerantes en educación preescolar, STEM, Tránsito Armónico, Gestión Administrativa, Dignificación Docente,  Trayectorias Educativas, Formación Docente, Articulación Interinstitucional Formación Integral, Fortalecimiento Institucional, Música e Identidad Afro, Trayectorias Rurales (SIMES).                              
Justificación: La asistencia técnica busca fortalecer los procesos de gestión del conocimiento en el territorio, permitiendo la preselección y sistematización de experiencias exitosas para mejorar el diseño, implementación y seguimiento de las políticas educativas en el ámbito territorial. 
Cuellos de Botella  ninguno 
Restricciones* ninguna</t>
  </si>
  <si>
    <t>14.07.26 = No se valida el reporte. No se encuentra información de avance del indicador.
16.07.26 = Validación preliminar. Pendiente registrar cuellos de botella, restricciones y justificación</t>
  </si>
  <si>
    <t>Norma del SEIP concertada, reglamentada y expedida.</t>
  </si>
  <si>
    <t xml:space="preserve">Norma expedida que regule el SEIP </t>
  </si>
  <si>
    <t>Norma  reglamentarias expedidas</t>
  </si>
  <si>
    <t xml:space="preserve">Avance: Se realiza el balance del estado de desarrollo de la reglamentación del decreto 0481 de 2025 y el articulado pendiente. </t>
  </si>
  <si>
    <t xml:space="preserve">Avance: Se avanza en la reglamentación del D. 0481 de 2025  en lo relacionado con el instrumento de los tres componentes del SEIP que contiene los artículos preacordados en el 2025 más el articulado referido al sistema de indormación SIR y Sistema de Comunicaciones. Restriciones o limitaciones: N/A: Cuellos de Botella:  N/A. Justificación: Se avanza en el cumplimiento de los compromisos del PND 2022-2026  en relacion con el hito IT2-25 en la parte correspondiente a la reglamentación de la Norma del SEIP.
</t>
  </si>
  <si>
    <t>Avance: Se adelantaron reuniones preparatorias internas MEN reglamentación del D. 0481 de 2025 en lo relacionado el articulado pendiente del régimen de dinamizadores del SEIP, financiación del SEIP, Semillas de vida y se avanzó en la concertación en la comisión técnica en la instancia de la Comisión Nacional de Trabajo y Concertación de la Educación para pueblos Indigenas -CONTCEPI : N/A: Cuellos de Botella:  N/A. Justificación: Se avanza con el cumplimiento de los compromisos del PND 2022-2026.  Hito IT2-25 en la parte correspondiente a la reglamentación de la Norma del SEIP.</t>
  </si>
  <si>
    <t>Avance: Se avanza con el 100% del cumplimiento de los compromisos del PND 2022-2026. Hito IT2-25. Se aprobó en la Comisión Nacional de Trabajo y Concertación de la Educación para pueblos Indigenas -CONTCEPI  y protocolizó en el espacio de la Mesa Permanente de Concertación -MPC, tres instrumentos reglamentarios del D. 0481 de 2025 a saber:  a) Reglamentación de los tres componentes del Sistema Educativo Indigena Propio - SEIP, b) Reglamentación del Régimen de dinamizadores del SEIP,  c) Reglamentación  de la financiación del SEIP por parte del Ministerio de Hacienda  y Crédito Público: N/A: Cuellos de Botella: N/A. Justificación: N/A.</t>
  </si>
  <si>
    <t>Avance: Se avanza en el cumplimiento de los compromisos del PND 2022-2026. Hito IT2-25.Se encuentran en proceso de revisión de memorias justificativas de  los dos instrumentos reglamentarios del D. 0481 de 2025 a saber:  a) Reglamentación de los tres componentes del Sistema Educativo Indigena Propio - SEIP, b) Reglamentación del Régimen de dinamizadores del SEIP. N/A: Cuellos de Botella: N/A. Justificación: N/A.</t>
  </si>
  <si>
    <t>Avance: Se avanza en el cumplimiento de los compromisos del PND 2022-2026. Hito IT2-25.Los instrumentos reglamentarios del D. 0481 de 2025 a saber:  a) Reglamentación de los tres componentes del Sistema Educativo Indigena Propio - SEIP. b) Reglamentación del Régimen de dinamizadores del SEIP se encuentran radicados en el Ministerio de Hacienda. Adicionalmente, el Ministerio de Educación expidió 3 orientaciones (circulares) dirigidas a  Gobernadores, Alcaldes y Secretarios de Educación para la implementación del SEIP. ( N/A: Cuellos de Botella: N/A. Justificación. N/A.</t>
  </si>
  <si>
    <t>Socialización de  la Norma del SEIP en los territorios indígenas una vez sea expedida</t>
  </si>
  <si>
    <t>No socializaciones del decreto 0481/2025, 
acuerdo PND IT2- 25</t>
  </si>
  <si>
    <t>Listados de asistencia para la socialización del SEIP</t>
  </si>
  <si>
    <t xml:space="preserve">Avance: se cuenta con una programación de las organizaciones de la CONTCEPI para la realización para la realización de 81 socializaciones en todo el país. </t>
  </si>
  <si>
    <t>Avance: Se adelanta una reunión con las organizaciones que hacen parte de la Comisión Nacional de Trabajo y Concertación de la Educación pueblos indígenas-CONTCEPI para solicitar la agrupación de 81 propuestas de socialización faltate para cumplir el hito del PND en 7 propuestas, una por organización, se entregan formatos unificado para la presentación al MEN en el mes de marzo para ser gestionados con el operador logístico.  Adicionalmente se realizan dos socializaciones virtuales del Decreto 0481  a la ETC de Pasto. Restricciones o Limitaciones: Financieros, no se cuenta con recursos financieros en el operador para atender las socializaciones programadas entre enero a marzo tanto con pueblos y organziaciones como con las Entidades Territoriales. No se ha aprobado el Plan de comisiones por parte del Despacho del VEPBM para atender las solicitudes de las ETC. Cuellos de botella:  Se ha planteado una asistencia técnica integral a las ETC.  Justificación: Este compromiso hace parte del PND la meta estimada se vence en esta vigencia y es necesario dar continuidad con la socialización de los decretos reglamentarios.</t>
  </si>
  <si>
    <t>Avance: Se recibieron las propuestas agrupadas de las organizaciones para la realización de las socializaciones del Sistema Educativo Indígena Propio pendientes para el cumplimiento de la meta con programación para el mes de abril y mayo.  Se elaboró un informe para la asesora del Despacho del Ministro sobre el avance de las socializaciones. Restricciones o Limitaciones: Financieros, a la fecha no se han programado los espacios en el Plan de Eventos VEPBM  del mes de abril. Las solicitudes de las ETC se atendieron de manera virtual. Cuellos de botella:  El compromiso de las socializaciones  del SEIP, hito IT2-25 hace parte del PND y la meta estimada se vence en esta vigencia.  Justificación:  La expedición del Decreto 0481 de 2025 reconoce el SEIP como política pública, el cual es importante socializarlo con el país, en particular con la ETC y de manera urgente a los pueblos  y organizaciones indígenas.</t>
  </si>
  <si>
    <t>Avance: Sin avance, se remite un docuemnto al Director de Fortalecimiento a la Gestión  Territorial y a la asesora del Despacho del Ministro  con el estado de avance a la fecha. Restricciones o Limitaciones: Financieros, a la fecha no se han incluido las socializaciones en la programación de los espacios en el Plan de Eventos VEPBM. Las solicitudes de las ETC se atendieron de manera virtual. Cuellos de botella:  El compromiso de las socializaciones  del SEIP, hito IT2-25 hace parte del PND y la meta estimada se vence en esta vigencia.  Justificación:  La expedición del Decreto 0481 de 2025 reconoce el SEIP como política pública, es un compromiso del PND socializar la norma y los instrumentos reglamentarios c manera urgente a los pueblos  y organizaciones indígenas.</t>
  </si>
  <si>
    <t>Avance: Sin avance. Las organizaciones indígenas de la CONTCEPI presentaron al VEPBM sus propuestas de socialización, las cuales se encuentran a la espera de aprobación de recursos por parte del Despacho de la VEPBM. Restricciones o Limitaciones: Financieros, a la fecha no se han incluido las socializaciones en la programación de los espacios en el Plan de Eventos VEPBM. Las solicitudes de las ETC se atendieron de manera virtual. Cuellos de botella:  El compromiso de las socializaciones  del SEIP, hito IT2-25 hace parte del PND y la meta estimada se vence en esta vigencia.  Justificación:  La expedición del Decreto 0481 de 2025 reconoce el SEIP como política pública, es un compromiso del PND socializar la norma y los instrumentos reglamentarios c manera urgente a los pueblos  y organizaciones indígenas.</t>
  </si>
  <si>
    <t>Avance: Sin avance. Las organizaciones indígenas de la CONTCEPI presentaron al VEPBM sus propuestas de socialización, las cuales se tiene previsto desarrollarse entre el 15 al 31 de julio de la presente, sujeto a aprobación de los recursos por parte del Despacho de la VEPBM. Restricciones o Limitaciones: Financieros. Cuellos de botella:  El compromiso de las socializaciones  del SEIP, hito IT2-25 hace parte del PND y la meta estimada se vence en esta vigencia.  Justificación:  Dado el nivel de avance se recomienda que el cumplimiento de este compromisos se retome en el procesos de concertación de acuerdos PND próximo, con  los pueblos  y organizaciones indígenas.</t>
  </si>
  <si>
    <t>Realización de Sesiones Ordinarias y Comisiones Técnicas de la CONTCEPI</t>
  </si>
  <si>
    <t>(Número de sesiones ejecutadas/Número de sesiones planeadas)</t>
  </si>
  <si>
    <t>Mensual</t>
  </si>
  <si>
    <t>Agendas, Convocatorias, Listados de asistencia a las sesiones y Actas.</t>
  </si>
  <si>
    <t>Avance: La asesora del Despacho para el SEIP elabora y socializa con la Dirección un plan de contingencia  que consta  de tres espacios (dos comisiones técnicas y una sesión ordinaria de la CONTCEPI ampliada a la MPC) para avanzar entre febrero y marzo en la reglamentación y en la adecuación institucional</t>
  </si>
  <si>
    <t>20.02.26: No aplica reporte por periodicidad y rezago</t>
  </si>
  <si>
    <t>Avance: Se realizó la Comisión Técnica de la Comisión Nacional de Trabajo y Concertación de la Educación para pueblos indígenas CONTCEPI del 23 al 27 de febrero. Se avanzó en la reglamentación del instrumento del Sistema Educactivo Indígena Propio -SEIP referido a los tres componentes del SEIP que recoge los 43 articulos preacordados en 2025 más definiciones en materia del Sistema Información de Registro, Sistema de Comunicaciones y un articulo de Educación Superor Indígena: Se establecen acuerdos para recibir propuestas por parte de los pueblos indígenas sobre la reglamentació  de la financiación y régimen de dinamizadores del SEIP.
Restricciones o limitaciones: Se requiere tiempos adicionales de trabajo, en el sentido que  es necesario concluir la reglamentación y adecuación institucional en esta vigencia.
Cuellos de Botella: Se avanzó en uno de los tres instrumentos previstos.  Faltan dos  instrumentos a) financiación  del SEIP y  b) régimen de dinamizadores del SEIP ).
Justificación: Se avanzó en el desarrollo de los espacios programados en el marco  del compromiso del PND 2022-2026  de la consulta y concertación del SEIP necesarios para la protocolización de la reglamentación de la Norma.</t>
  </si>
  <si>
    <t>06.03.26 = Se realizó revisión con las siguientes observaciones: 
*No se usaron verbos en pasado.
*No se especificó el significado del acrónicmo CONTCEPI.
*Se debe ampiar en qué consisten las restricciones de tiempo, cuellos de botella financieros, así como ampliar la justificiación
*Falta el avance cuantitativo</t>
  </si>
  <si>
    <t>Avance: Se realizó la Comisión Técnica de la Comisión Nacional de Trabajo y Concertación de la Educación para pueblos indígenas Comisión Nacional de Trabajo y Concertación de la Educación para los Pueblos Indígenas (CONTCEPI) del 10 al 13 de marzo de 2025. Se avanzó en la reglamentación del articulado pendiente del régimen de dinamizadores del Sistema de Educacación Indígna Propio (SEIP.)
Restricciones o limitaciones: No fue posible establecer acuerdos sobre el articulado propuesto por los pueblos indígenas, referido a la financiación del SEIP, por lo cual se programarán de reuniones del  Ministerio de Hacienda y Crédio Público (MHCP) y la Dirección Nacional de Planeación (DNP.) Así mismo no se avanza en lo relacionado con los dinamizadores administrativo del SEIP.  
Justificación: Se avanzó en el compromiso del PND 2022-2026  en un tema sustancial  y estructural referida al regimen laboral de los dinamizadores del SEIP, el marco de la Consulta previa e informada.</t>
  </si>
  <si>
    <t>15.04.26 = Aunque la infromación suministrada es coherente, se deben escribir los significados de los acrónimos registrados
20.04.26 = Se valida reporte de acuerdo la estructura presentada y descripción de actividades realizadas</t>
  </si>
  <si>
    <t>Avance: Se realizó sesión No. 63 de Comisión Nacional de Trabajo y Concertación de la Educación para pueblos indígenas Comisión Nacional de Trabajo y Concertación de la Educación para los Pueblos Indígenas -CONTCEPI entre el  13 al 19 de abril de 2025  y se realizó la Mesa Permanente de Concertación de Pueblos y organizaciones indígenas  - MPC el 20 de abril, en los que se avanzó en la  aprobación y protocolización de los intrumentos reglamentarios del Sistema de Educación Indígena Propio -SEIP. Así como en la aprobación de dos instrumentos de adecuación institucional:  una directiva ministerial 02 de 2026   y una  circular 026 de 2026.  
Restricciones o limitaciones: Ninguna
Cuellos de Botella: Ninguno.
Justificación: las acciones adelantadas se desarrollaron de conformidad con la ruta de consulta previa del SEIP.</t>
  </si>
  <si>
    <t>15.05.26 = Se valida reporte de acuerdo la estructura presentada y descripción de actividades realizadas</t>
  </si>
  <si>
    <t>Avance: Se realizó el espacio Técnico de la Comisión Nacional de Trabajo y Concertación de la Educación para pueblos indígenas Comisión Nacional de Trabajo y Concertación de la Educación para los Pueblos Indígenas - CONTCEPI entre el  18 y el 22 de mayo  en la que se trabajó en asuntos de adecuación institucional en el Ministerio de Educación Nacional - MEN, entre ellos el borrador de los lineamientos para la transformación de los establecimientos educativos en el marco del Sistema de Educación Índigena Propio - SEIP, circular para la adopción de los calendarios propios en el marco del Decreto 0481 de 2025,  inclusión de las nuevas categorías de los dinamizadores del SEIP en el Sistema Humano. También las Entidades del Gobierno Nacional presentaron avances e inquietudes frentge a la adecuación institucional.
Restricciones o limitaciones: Ninguna. 
Cuellos de Botella: Ninguno.
Justificación: las acciones adelantadas se desarrollaron de conformidad con la ruta de consulta previa del SEIP.</t>
  </si>
  <si>
    <t>12.06.26 = Se valida reporte de acuerdo la estructura presentada y descripción de actividades realizadas</t>
  </si>
  <si>
    <t>Avance: Se realizó la Sesión 64 de la  Comisión Nacional de Trabajo y Concertación de la Educación para pueblos indígenas Comisión Nacional de Trabajo y Concertación de la Educación para los Pueblos Indígenas - CONTCEPI entre el 22  al 27 de junio  la que se avanzó en los los temas adecuación institucional tanto del  Ministerio de Educación Nacional como en las rutas de trabajo de Entidades del Gobierno Nacional (DNP, UAPA, DANE, Min Trabajo). 
Limitaciones o restricciones: N/A. 
Justificación: Se avance en el marco del art. 100 del Decreto 0481 de 2025 que establece el plazo de un año para adelantar la adecuación institucional para el SEIP. 
Cuellos de Botella: Queda la programación de las sesiones de la CONTCEPI para el segundo semestre de 2026 (en el acta se recoge la programación), la primera sesión está prevista para el mes de agosto de 2026; éste evento queda proyectado desde la DFGT, pero no aprobado por el ordenador del gasto.</t>
  </si>
  <si>
    <t>14.07.26 = No se valida reporte. Pendiente registrar cuellos de botella.
16.07.26 = Se valida reporte de acuerdo la estructura presentada y descripción de actividades realizadas.</t>
  </si>
  <si>
    <t>Subdirección de Recursos Humanos del Sector Educativo</t>
  </si>
  <si>
    <t>e. Capacidades y articulación para la gestión territorial</t>
  </si>
  <si>
    <t>Número de ETC con acompañamiento para apoyo a la reorganización de plantas de cargos</t>
  </si>
  <si>
    <t xml:space="preserve">Mantenimiento </t>
  </si>
  <si>
    <t>Sumatoria de entidades acompañadas</t>
  </si>
  <si>
    <t>Actas de acompañamiento</t>
  </si>
  <si>
    <t xml:space="preserve">-   </t>
  </si>
  <si>
    <t xml:space="preserve"> -   </t>
  </si>
  <si>
    <t xml:space="preserve">Principales avances: Durante el primer trimestre del año, el grupo de Organización Administrativa del Servicio Educativo realizó 167 mesas de trabajo en 97 entidades territoriales certificadas.
Cuello de botella y limitaciones: Se identifica cierto grado de dificultad en el contacto directo con algunas Secretarías de Educación para la programación y concertación de fechas para las asistencias técnicas.
Restricciones: Coordinación interinstitucional
Justificación del avance: Se presto asistencia técnica en temas de organización de planta docente donde se revisaron los procedimientos establecidos por la Entidades Territoriales Certificadas respecto a validación de planta, distribución de planta y asignación de horas extras, para garantizar trayectorias educativas completas. De igual manera se revisó el Plan de Fortalecimiento a la Gestión del Talento Humano. Y se comunico a las entidades territoriales las falencias en calidad de información reportada.
</t>
  </si>
  <si>
    <t>15.04.26 = Aunque la infromació suministrada es coherente, se debe ajustar el avance cuantitativo, toda vez que solo existen 97 entidades territoriales certificadas en educación, no es posible registrar 179.
20.04.26 = Se valida reporte de acuerdo la estructura presentada y descripción de actividades realizadas</t>
  </si>
  <si>
    <t>Restricciones o limitaciones: Ninguna.</t>
  </si>
  <si>
    <t>14.07.26 = No se valida el reporte. No se encuentra información de avance del indicador.
16.07.26 = No se valida el reporte. No se encuentra información de avance del indicador.</t>
  </si>
  <si>
    <t>Porcentaje de avance en la realización de las actividades de bienestar programadas</t>
  </si>
  <si>
    <t>Actividades de bienestar realizadas/ Actividades programadas</t>
  </si>
  <si>
    <t>Cronograma con los avances  de las actividades de Bienestar Laboral Docente (Juegos Nacionales, Encuentro folclorico, Mujer Maestra) ejecutados</t>
  </si>
  <si>
    <t>Avance: Por motivos presupuestales y la asignación de los recurso con los que se contaban para acompañar las actividades de bienestar de las 97 ETC no se ha podido avanzar en la Meta.
Cuellos de botella: Restricciones presupuestales para el desarrollo de las actividades.
Restricciones: Presupuesto para actividades y para desplazamientos y comisiones de servicio
Justificación: Se debe revisar el planteamiento de un nuevo cronograma de actividades de acompañamiento en bienestar laboral a las ETC toda vez que por orientaciones del despacho del VPBM los recusrsos y actividades debian reducirse por temas presupuestales.</t>
  </si>
  <si>
    <t>15.04.26 = No se evidencia reporte del indicador.</t>
  </si>
  <si>
    <t>Cuellos de Botella: Ninguno.</t>
  </si>
  <si>
    <t>Orientadoras/es escolares en municipios PDET</t>
  </si>
  <si>
    <t>Sumatoria de orientadores escolares en municipios PDET.</t>
  </si>
  <si>
    <t>Relación de docentes orientadores en establecimientos educativos de municipios PDET</t>
  </si>
  <si>
    <t xml:space="preserve">Principales avances: El Ministerio de Educación Nacional acompañó a las entidades territoriales en la designación y viabilización de orientadores PDET, fortaleciendo el servicio educativo y garantizando la continuidad del programa SIMES, de acuerdo con las necesidades del territorio.
Cuellos de botella y limitaciones: La asignación de docentes orientadores depende de las competencias de las entidades territoriales y se define según las necesidades de cada territorio, a partir del análisis técnico y la disposición administrativa correspondiente.
Restricciones: Coordinación interinstitucional
Justificación del avance: En el marco de las competencias de las Entidades Territoriales Certificadas para la administración y provisión de la planta docente, el Ministerio de Educación Nacional brindó acompañamiento y asistencia técnica para la designación y viabilización de docentes orientadores PDET, con base en el análisis de necesidades territoriales. No obstante son las ETC definen la necesidad de estos cargos según sus particularidades socioculturales y las demandas de atención a la población estudiantil, lo que condiciona la creación y provisión de vacantes a sus análisis técnicos y capacidades administrativas. El acompañamiento permitió incorporar orientadores en la planta definitiva, garantizar la continuidad del programa SIMES y consolidar la planta docente mediante un plan de intervención con soporte administrativo, capacitación y la obtención del paz y salvo ante la Fiduprevisora.
</t>
  </si>
  <si>
    <t xml:space="preserve">Principales avances: El Ministerio de Educación Nacional ha acompañado y facilitado procesos con las entidades territoriales para la designación de orientadores PDET, contribuyendo al fortalecimiento del servicio educativo y apoyando la continuidad del programa SIMES, en articulación con las necesidades de cada territorio.
Cuellos de botella: La definición de docentes orientadores corresponde a las competencias de las entidades territoriales y se establece en función de las particularidades de cada territorio, considerando los análisis técnicos y los procesos administrativos que se adelanten.
Restricciones: Coordinación interinstitucional
Justificación del avance: En el marco de las de las competencias que tienen las Entidades Territoriales Certificadas para la administración y provisión de la planta docente, el Ministerio de Educación Nacional acompañó con asistencia técnica los procesos de designación y viabilización de docentes orientadores PDET, tomando en cuenta los análisis de necesidades de cada territorio. No obstante, corresponde a las ETC definir la pertinencia de estos cargos según sus características socioculturales y las demandas de atención de la población estudiantil, lo que condiciona la creación y provisión de vacantes a sus propios estudios técnicos y capacidades administrativas. Este acompañamiento favoreció la incorporación de orientadores en la planta definitiva, la continuidad del programa SIMES y el fortalecimiento de la planta docente mediante acciones de soporte administrativo, capacitación y la gestión y la obtención del paz y salvo ante la Fiduprevisora
</t>
  </si>
  <si>
    <t>07.04.2026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</si>
  <si>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 xml:space="preserve">Principales avances: El Ministerio de Educación Nacional brindó acompañamiento técnico a las entidades territoriales en los procesos de designación de orientadores PDET, lo que permitió fortalecer la prestación del servicio educativo y asegurar la continuidad del programa SIMES, ajustándose a las necesidades específicas de cada región.
Cuellos de botella: La definición y asignación de los cargos de docentes orientadores corresponde a las competencias propias de las entidades territoriales, quienes deben realizar análisis técnicos y adelantar los trámites administrativos necesarios según las particularidades de su contexto.
Restricciones: Coordinación interinstitucional.
Justificación del avance: En el marco de las competencias de las Entidades Territoriales Certificadas, el Ministerio de Educación Nacional apoyó con asistencia técnica la designación y viabilización de orientadores PDET, considerando los estudios de necesidad de cada territorio. Sin embargo, la decisión final sobre la pertinencia de estos cargos depende de las ETC, de acuerdo con sus características socioculturales y las demandas de la población estudiantil. Este acompañamiento contribuyó a la incorporación de orientadores en la planta docente definitiva, a la sostenibilidad del programa SIMES y al fortalecimiento institucional mediante acciones de soporte administrativo, procesos de capacitación y la gestión de trámites como el paz y salvo ante la Fiduprevisora.
</t>
  </si>
  <si>
    <t>06.05.2026 OAPF:
- Oportunidad: Se reportó dentro del plazo limite para el reporte de Abril.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</si>
  <si>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04.06.2026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</si>
  <si>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Justificación: las acciones adelantadas se desarrollaron de conformidad con la ruta de consulta previa del SEIP.</t>
  </si>
  <si>
    <t>07.07.2026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</si>
  <si>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Subdirección de Recursos Humanos del Sector Educación</t>
  </si>
  <si>
    <t>A.45P</t>
  </si>
  <si>
    <t>Porcentaje de provisión de vacantes definitivas ofertadas a través de concursos diseñados para municipios PDET</t>
  </si>
  <si>
    <t>IPEp=(#Vacantes provistas)/(#Vacantes ofertadas-#Vacantes excluibles)*100</t>
  </si>
  <si>
    <t>Documento con el Reporte oficial de docentes y directivos de municipios PDET activos del SINEB elegibles de los concursos de méritos.</t>
  </si>
  <si>
    <t xml:space="preserve">                   -  </t>
  </si>
  <si>
    <t>16.04 2026 OAPF:
- Oportunidad: No se reportó dentro del plazo limite para el reporte de Marzo. De acuerdo con la circular 009 del 6 de febrero de 2026. No cumple</t>
  </si>
  <si>
    <t>16.04 2026 OAPF:
Ya cumplido y aceptado por DNP</t>
  </si>
  <si>
    <t>4.1. De aquí a 2030, asegurar que todas las niñas y todos los niños terminen la enseñanza primaria y secundaria, que ha de ser gratuita, equitativa y de calidad y producir resultados de aprendizaje pertinentes y efectivos.</t>
  </si>
  <si>
    <t>A.45</t>
  </si>
  <si>
    <t>A.45 Porcentaje de provisión de vacantes definitivas ofertadas a través de concursos diseñados para territorios definidos en el respectivo plan</t>
  </si>
  <si>
    <t>Documento con el Reporte oficial de docentes y directivos activos del SINEB y los elegibles de los concursos de méritos.</t>
  </si>
  <si>
    <t>16.04 2026 OAPF:</t>
  </si>
  <si>
    <t>Dirección de Primera Infancia</t>
  </si>
  <si>
    <t>a. Primera infancia feliz y protegida</t>
  </si>
  <si>
    <t xml:space="preserve">1. Educación inicial en el marco de la atención integral </t>
  </si>
  <si>
    <t>Ampliación de la oferta de prejardín y jardín, con énfasis en ruralidad y población vulnerable.</t>
  </si>
  <si>
    <t>A.38</t>
  </si>
  <si>
    <t>Porcentaje de niños y niñas en primera infancia que cuentan con atención integral en zonas rurales</t>
  </si>
  <si>
    <t>(Número de niños y niñas de 0 a 5 años de zonas rurales de todos los municipios con 6 o atenciones priorizadas cumplidas / Total de niños de 0 a 5 años de las zonas rurales de todos los municipios según proyección DANE)*100</t>
  </si>
  <si>
    <t>Reporte SSDIPI</t>
  </si>
  <si>
    <t>Avance: No Aplica reporte cualitativo para el mes, corresponde a un indicador de origen PMI, con periodicidad trimestral y rezago de 60 dias. 
Cuellos de botella: Dificultad para el reporte del avance cuantitativo del indicador, ocasionado por la solicitud recibida del ICBF para el cambio de metodología en el cálculo, que origina un reproceso de información para el cierre de vigencias y avance de 2025.
Restricciones: Coordinación interinstitucional
Justificación: No Aplica</t>
  </si>
  <si>
    <t>Avance: No Aplica reporte cualitativo para el mes, corresponde a un indicador de origen PMI, con periodicidad trimestral y rezago de 60 dias. 
Cuellos de botella: Dificultad para el reporte del avance cuantitativo del indicador, ocasionado por la solicitud recibida del ICBF para el cambio de metodología en el cálculo, que origina un reproceso de información para el cierre de vigencia y avance de 2025.
Restricciones: Coordinación interinstitucional
Justificación: No Aplica</t>
  </si>
  <si>
    <t>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llevó a cabo la "CONVOCATORIA PARA ACOMPAÑAR E IMPLEMENTAR LA ESTRATEGIA DE EDUCACIÓN INICIAL ITINERANTE ORIENTADA AL ACCESO Y LA PERMANENCIA EDUCATIVA EN LA RURALIDAD Y RURALIDAD DISPERSA" en el marco del Convenio Interadministrativo 277 de 2019 entre el Ministerio de Educación Nacional y el Instituto Colombiano de Crédito Educativo y Estudios Técnicos en el Exterior Mariano Ospina Pérez – ICETEX para la constitución de un Fondo en Administración para  fomentar el acceso de la población vulnerable, rural y víctima del conflicto armado a trayectorias educativas completas, mediante implementación de estrategias pedagógicas flexibles en el Territorio Nacional. 
En ese sentido y según cronograma de la convocatoria, se publicaron los resultados definitivos el 05 de marzo de 2026. En este enlace se encuentra alojado el proceso de la convocatoria: https://www.mineducacion.gov.co/portal/salaprensa/Calendario-de-actividades-y-eventos/426989:Convocatoria-para-acompanar-e-implementar-la-Estrategia-de-Educacion-Inicial-itinerante-orientada-al-acceso-y-la-permanencia-educativa-en-la-ruralidad-y-la-ruralidad-dispersa. 
 Así las cosas, el proceso quedo adjudicó de la siguiente manera: 
Grupo 1: CORPORACION UNIVERSIDAD DE LA COSTA: 116 docentes itinerantes o de aula rural; 1.392 niñas y niños; 8 SE: Cesar, Ciénaga, Córdoba, La Guajira, Magdalena, Maicao,  Sucre y Uribia.
Grupo 2: UNIVERSIDAD DE SANTANDER:  157 docentes itinerantes o de aula rural; 1.884 niñas y niños; 10 SE: Antioquia, Boyacá, Duitama, Cartago, Ibagué, Norte de Santander, Risaralda, Santander, Tolima y Zipaquirá
Grupo 3: UNIVERSIDAD DE CARTAGENA: 163 docentes itinerantes o de aula rural; 1.956 niñas y niños; 6 SE: Buenaventura, Buga, Cauca, Nariño, Tumaco y Valle del Cauca 
Grupo 4: UNIVERSIDAD SAN BUENAVENTURA DE CARTAGENA: 94 docentes itinerantes o de aula rural; 1.128 niñas y niños; 3 SE: Arauca, Guaviare, Meta.
Grupo 5: UNIVERSIDAD DISTRITAL: 91 docentes itinerantes o de aula rural; 1.092 niñas y niños; 5 SE: Amazonas, Caquetá, Florencia, Putumayo y Vaupés.</t>
  </si>
  <si>
    <t>17.04.2026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 por favor cargar soportes en cuenta se tenga el corte de información 
NOTA: La validación final está sujeta a la aprobación y/o rechazo del reporte en SIIPO por parte del DNP posterior al cargue de los soportes pendientes desde  el 2do trimestre de 2025</t>
  </si>
  <si>
    <t>Avance: No Aplica reporte cualitativo para el mes, corresponde a un indicador de origen PMI, con periodicidad trimestral y rezago de 60 dias. 
Cuellos de botella:Se presentan atrasos en el reporte cuantitativo para 2025 y 2026, motivado por la solicitud recibida del ICBF para el cambio de metodología en el cálculo del indicador base de las atenciones, la falta de oportunidad en la entrega de información y continuos reprocesos solicitados por las entidades que conforman la CIPI.
Restricciones: Coordinación interinstitucional
Justificación: No Aplica</t>
  </si>
  <si>
    <t>Avance: No Aplica reporte cualitativo para el mes, corresponde a un indicador de origen PMI, con periodicidad trimestral y rezago de 60 dias. 
Cuellos de botella: Se presentan atrasos en el reporte cuantitativo para 2025 y 2026, motivado por la solicitud recibida del ICBF para el cambio de metodología en el cálculo del indicador base de las atenciones, la falta de oportunidad en la entrega de información y continuos reprocesos solicitados por las entidades que conforman la CIPI.
Restricciones: Coordinación interinstitucional
Justificación: No Aplica</t>
  </si>
  <si>
    <t>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El Ministerio de Educación mediante la “Convocatoria para acompañar e implementar la estrategia de educación inicial itinerante orientada al acceso y la permanencia educativa en la ruralidad y ruralidad dispersa” en el marco del Convenio Interadministrativo 277 de 2019 entre el MEN y el ICETEX para la constitución del Fondo en Administración, cuenta con cinco cartas de compromiso que acompañará a 31 secretarias de Educación, adelantando las siguientes acciones durante el mes de junio:
1. Verificación de la focalización de docentes en atención educativa Itinerante para finiquitar y delimitar el acompañamiento a docentes en cada secretaria de Educación Certificada.
2. Verificación de hojas de vida del equipo central y territorial de cada una de las universidades.
3. Desarrollo del primer encuentro para el inicio formal de las cartas de aceptación con la universidad de Cartagena; así las cosas, se cuentan con las 5 reuniones de inicio por cada grupo.
4. Proyección de las jornadas de inducción con los cinco (5), e implementación de esta con la Universidad de Cartagena contando con la participación del equipo que implementará, así como de las Secretarias de Educación Acompañadas."</t>
  </si>
  <si>
    <t>"14.07.2026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 por favor cargar soportes en cuenta se tenga el corte de información 
NOTA: La validación final está sujeta a la aprobación y/o rechazo del reporte en SIIPO por parte del DNP posterior al cargue de los soportes pendientes desde  el IV trimestre de 2025"</t>
  </si>
  <si>
    <t>A.38P</t>
  </si>
  <si>
    <t>Porcentaje de niños y niñas en primera infancia que cuentan con atención integral en zonas rurales en municipios PDET</t>
  </si>
  <si>
    <t>(Número de niños y niñas de 0 a 5 años  de zonas rurales de municipios PDET con 6 o más atenciones priorizadas cumplidas / Total de niños de 0 a 5 años de las zonas rurales de los municipios PDET según proyección DANE)*100</t>
  </si>
  <si>
    <t>D.277</t>
  </si>
  <si>
    <t>Porcentaje de niñas y niños en primera infancia que cuentan con atención integral en zonas rurales con acuerdos colectivos para la sustitución de cultivos de uso ilícito</t>
  </si>
  <si>
    <t>(Número de niños y niñas de 0 a 5 años  de zonas rurales con acuerdos colectivos para la sustitución de cultivos de uso ilícito, con 6 o más atenciones priorizadas cumplidas /  Total de niños de 0 a 5 años de las zonas rurales con acuerdos colectivos para la sustitución de cultivos de uso ilícito según proyección DANE) *100</t>
  </si>
  <si>
    <t>A.MT.3</t>
  </si>
  <si>
    <t>Cobertura universal de atención integral para niños y niñas en primera infancia en zonas rurales</t>
  </si>
  <si>
    <t>CUnzr= (Nair/Tnr)*100
Nair = Número de niños y niñas en primera infancia con educación inicial en el marco de la atención integral en zona rural
Tnr = Total de niños en primera infancia, en la zona rural del municipio según proyección DANE
CUnzr: Cobertura Universal niños y niñas en primera infancia en Zona Rural.</t>
  </si>
  <si>
    <t>Número de niñas y niños nuevos atendidos en el sistema educativo oficial en los grados de pre jardín, jardín y transición</t>
  </si>
  <si>
    <t>Sumatoria de niños y niñas nuevos matriculados en los grados del preescolar</t>
  </si>
  <si>
    <t>SIMAT</t>
  </si>
  <si>
    <t xml:space="preserve"> </t>
  </si>
  <si>
    <t>Avance: No Aplica reporte cualitativo para el mes, corresponde a un indicador de origen institucional, con periodicidad trimestral. 
Cuellos de botella:  No se identifican cuellos de botella ni limitaciones en el período.
Restricciones: No Aplica
Justificación: No Aplica</t>
  </si>
  <si>
    <t>Por periodicidad y rezago no aplica para reporte en el mes de Enero</t>
  </si>
  <si>
    <t>Avances: Se realizó acompañamiento y seguimiento a las mesas de tránsito realizadas en los territorios, en el marco del convenio CO1.PCCNTR.8100109 suscrito con la Corporación Educativa Minuto de Dios (CEMID).
Cuellos de botella: No se identificaron cuellos de botella ni limitaciones en el periodo.
Restricciones: No Aplica
Justificación: Con la Corporación Educativa Minuto de Dios (CEMID), se han acompañado las mesas de tránsito de 3 de las ETC de la Macro Region de Amazonia-Orinoquia y 9 de las ETC de la Macro Región de Andina1 en lo relacionado con el plan de trabajo, socialización de la actualización de la ruta de tránsito y diversas formas de organización de la oferta territorial para garantizar la acogida, bienestar y permanencia de la niñas y niños.</t>
  </si>
  <si>
    <t>01.04.2026 OAPF:
- Oportunidad: Se reportó dentro del plazo limite para el reporte de Marzo. Cumplió.
- Consistencia: Se valida que la justificación amplía detalles de los avances en el indicador, de igual manera describe cualitativamente los avances obtenidos como durante el periodo.
- Completitud: Se valida que el reporte cumple con los cuatro componentes de un reporte según la Guía de seguimiento al PAI. Tanto el avance como la justificación son claros. Cumplió.
- Medios de verificación: No aplica por periodicidad y rezago.</t>
  </si>
  <si>
    <t>Avances: Se realiza el seguimiento mensual de la matrícula de preescolar oficial del mes de marzo de 2026  para los grados prejardin, jardin y transición. 
Cuellos de botella: No se identificaron cuellos de botella ni limitaciones en el periodo.
Restricciones: No Aplica
Justificación: Con corte de matrícula marzo de 2026 reportado en el Sistema de Matrícula SIMAT, se cuenta con 19.108 niñas y niños nuevos atendidos en el nivel de preescolar, en el grado prejardín se cuentan con 3.797,  jardín con 13.442 y en transición 1.869 niñas y niños atendidos con educación inicial en el sector oficial, la meta para la vigencia se estableció en 60.000 niñas y niños nuevos y para el cuatrenio se cuenta con la atención a 118.914 niñas y niños nuevos, lo que representa un 59,46% de avance sobre la meta propuesta de 200.000.   Se adjunta medio de verificación MV_26_Marzo.</t>
  </si>
  <si>
    <t>Validar el tipo de indicador que es acumulado para llegar a los $200.000 niñas y niños</t>
  </si>
  <si>
    <t>15.06.2026 OAPF:
Por periodicidad y rezago no aplica para reporte en el periodo</t>
  </si>
  <si>
    <t>Avances: Se realiza el seguimiento mensual de la matrícula de preescolar oficial del mes de mayo de 2026  para los grados prejardin, jardin y transición. 
Cuellos de botella: No se identificaron cuellos de botella ni limitaciones en el periodo.
Restricciones: No Aplica
Justificación: Con corte de matrícula mayo de 2026 reportado en el Sistema de Matrícula SIMAT, se cuenta con 24.854 niñas y niños nuevos atendidos en el nivel de preescolar, en el grado prejardín se cuentan con 5.106,  jardín con 16.303 y en transición 3.445 niñas y niños atendidos con educación inicial en el sector oficial, la meta para la vigencia se estableció en 60.000 niñas y niños nuevos y para el cuatrenio se cuenta con la atención a 124,660 niñas y niños nuevos, lo que representa un 62,33% de avance sobre la meta propuesta de 200.000.   Se adjunta medio de verificación MV_26_Mayo.</t>
  </si>
  <si>
    <t>13.07.2026 OAPF:
- Oportunidad: Se reportó dentro del plazo limite para el reporte de Junio. Cumplió.
- Consistencia: Se valida que la justificación amplía detalles de los avances,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Se adjunta soporte de acuerdo con periodicidad</t>
  </si>
  <si>
    <t>Niñas y niños con educación inicial en el marco de la atención integral matriculados en los grados de prejardín, jardín y transición</t>
  </si>
  <si>
    <t>Sumatoria de niños y niñas de preescolar con educación inicial en el marco de la atención integral</t>
  </si>
  <si>
    <t>Avance: El Ministerio de Educación Nacional y el Instituto Colombiano de Bienestar Familiar - ICBF, continúan implementando estrategias para la educación inicial en el marco de la atención integral y los servicios de las modalidades de atención a la primera infancia.
Cuellos de botella: Se recibe solicitud del ICBF para el cambio de metodología en el cálculo de este indicador, que originó un reproceso de información para el cierre de la vigencia 2024 y atraso en el reporte del avance cuantitativo para la vigencia 2025.
Restricciones: Coordinación interinstitucional
Justificación: Para el segundo trimestre de la vigencia 2025, se cuenta con un avance de 1.812.485 niñas y niños con Educación inicial en el marco de la atención integral, de los cuales 1.296.946 corresponden a los servicios de las modalidades de atención a la primera infancia del ICBF y 515.539 están matriculados en los grados del preescolar oficial. Se destacan las atenciones priorizadas y reportadas en el Sistema de Seguimiento al Desarrollo Integral (SSDI), así mismo, ambientes pedagógicos enriquecidos y el talento humano cualificado, hacen parte de las estrategias implementadas durante el trimestre para la Educación Inicial en el marco de la atención integral atendidas por el Ministerio de Educación.</t>
  </si>
  <si>
    <t>04.02.2026 OAPF:
- Oportunidad: Se reportó dentro del plazo limite para el reporte de enero. Cumplió.
- Consistencia: Se valida que la justificación amplía detalles de los avances en el indicador,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
DNP aprueba 4 de febrero de 2026</t>
  </si>
  <si>
    <t>Avance:El Ministerio de Educación, avanza en el seguimiento a las 93 ETC en el proceso de adopción de la planta definitiva y temporal de primera infancia viabilizada para 2026 y el acompañamiento en el proceso de vinculación de dicha planta, para la atención de las niñas y los niños en el ciclo 2 de educación inicial.
Cuellos de botella: Dificultad para el reporte del avance cuantitativo del indicador, ocasionado por la solicitud recibida del ICBF para el cambio de metodología en el cálculo, que origina un reproceso de información para el cierre de vigencia y avance de 2025.
Restricciones: Coordinación interinstitucional
Justificación: La Educación Inicial, se promueve en el marco de la atención integral a la primera infancia, buscando la universalización para las niñas y los niños, con la premisa de lograr una primera infancia feliz y protegida en condiciones de integralidad, por tanto para 2026 se han viabilizado técnica y financieramente 5.404 cargos de docentes de preescolar en 90 ETC en planta definitiva y en 3 ETC en planta temporal (Dosquebradas, Neiva y Piedecuesta), con una apuesta que pueda incidir en zonas de mayor vulnerabilidad, así como en aquellas que históricamente han sido las más afectadas por la violencia social y política. Es una gran oportunidad para las niñas, los niños y sus familias, y un avance en la garantía del derecho a la educación inicial. Falta de información constituye un cuello de botella que impide tener el panorama de cumplimiento claro y poder tomar decisiones sobre la implementación de la política de educación inicial.</t>
  </si>
  <si>
    <t>03.03.2026 OAPF:
- Oportunidad: Se reportó dentro del plazo limite para el reporte de febrero.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marzo de 2026. La validación final depende el DNP.</t>
  </si>
  <si>
    <t>Avance:  El Ministerio de Educación Nacional, avanzó en la implementación de las diferentes estrategias de formación, con el fin de fortalecer el talento humano de la educación inicial en el marco de la Atención integral a la primera infancia.
Cuellos de botella: Dificultad en el reporte del avance cuantitativo del indicador, ocasionado por la solicitud recibida del ICBF para el cambio de metodología de cálculo. La información desactualizada impide tener el panorama de cumplimiento claro y la toma de decisiones acertada sobre la politica de primera infancia.
Restricciones: Coordinación interinstitucional
Justificación: Mediante el Contrato 1400 de 2016 entre el MEN y el ICETEX (Fondo 1400), frente al proceso de formación "Construcciones curriculares pertinentes en torno al juego, la música, las expresiones artísticas y la oralidad", las IES han presentado los productos que hacen referencia al segundo desembolso, con dicha aprobación se llevará a cabo el comité técnico. Así mismo, frente al proceso “Convocatoria para la selección de oferentes de formación continua para la construcción de currículo en el Ciclo 2 de Educación Inicial: el punto de partida para diseñar experiencias pedagógicas pensadas en la primera infancia y la promoción de su desarrollo y aprendizaje”, de acuerdo con el cronograma de actividades se encuentra en proyección de respuestas a las observaciones de las Universidades que se postularon al proceso, luego de la revisión de requisitos habilitantes y de la consolidación y publicación de los resultados preliminares en la página del MEN.</t>
  </si>
  <si>
    <t>01.04.2026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</si>
  <si>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Avance: El Ministerio de Educación Nacional y el Instituto Colombiano de Bienestar Familiar - ICBF, continúan implementando estrategias para la educación inicial en el marco de la atención integral y los servicios de las modalidades de atención a la primera infancia.
Cuellos de botella: Se presentan atrasos en el reporte cuantitativo para 2025 y 2026, motivado por la solicitud recibida del ICBF para el cambio de metodología en el cálculo de este indicador, la falta de oportunidad en la entrega de información y continuos reprocesos solicitados por las entidades que conforman la CIPI.
Restricciones: Coordinación interinstitucional
Justificación: Para el tercer trimestre de la vigencia 2025, se cuenta con un avance de 1.977.163 niñas y niños con Educación inicial en el marco de la atención integral, de los cuales 1.450.737 corresponden a los servicios de las modalidades de atención a la primera infancia del ICBF y 526.426 están matriculados en los grados del preescolar oficial. Se destacan las atenciones priorizadas y reportadas por el Ministerio de Educación en el Sistema de Seguimiento al Desarrollo Integral (SSDI)  que corresponden al talento humano cualificado y ambientes pedagógicos enriquecidos y que hacen parte de las estrategias implementadas durante el trimestre para la Educación Inicial en el marco de la atención integral. Por otra parte respecto al cuello de botella, la información desactualizada impide tener el panorama de cumplimiento claro y la toma de decisiones acertada sobre la política de primera infancia.</t>
  </si>
  <si>
    <t>08.05.2026 OAPF:
- Oportunidad: Se reportó dentro del plazo limite para el reporte de Abril.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</si>
  <si>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Avance: El Ministerio de Educación, avanza en el seguimiento a las ETC en el proceso de adopción de la planta definitiva y temporal de primera infancia viabilizada para 2026 y el acompañamiento en el proceso de vinculación de dicha planta, para la atención de las niñas y los niños en el ciclo 2.
Cuellos de botella: Dificultad para el reporte del avance cuantitativo del indicador, ocasionado por la solicitud recibida del ICBF para el cambio de metodología en el cálculo, que origina un reproceso de información para el cierre de vigencia y avance de 2025.
Restricciones: Coordinación interinstitucional
Justificación: La Educación Inicial, se promueve en el marco de la atención integral a la primera infancia, buscando la universalización para las niñas y los niños, con la premisa de lograr una primera infancia feliz y protegida en condiciones de integralidad, por tanto el avance de ocupación por ETC según su planta definitiva o temporal viabilizada para el ciclo 2 de educación inicial conforme al reporte del Sistema Humano llamado "PlantaT - Planta Total Activa" con corte a 3/05/2026, alcanza una ocupación de 4.300 cargos de docentes de preescolar, es decir, un avance de ocupación del 79% sobre el total asignado nivel país (5.435).  En el marco de este seguimiento, y de manera articulada con el equipo técnico de planta de la Subdirección de Recursos Humanos del Sector Educativo, se consolidó y remitió el informe de seguimiento a la provisión de cargos definitivos para Primera Infancia a la señora Viceministra de Preescolar, Básica y Media, mediante memorando interno con Radicado No. 2026-IE-018595.</t>
  </si>
  <si>
    <t xml:space="preserve">01.06.2026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
</t>
  </si>
  <si>
    <t xml:space="preserve">Avance: El Ministerio de Educación Nacional y el Instituto Colombiano de Bienestar Familiar - ICBF, continúan implementando estrategias para la educación inicial en el marco de la atención integral y los servicios de las modalidades de atención a la primera infancia.
Cuellos de botella: Se presentan atrasos en el reporte cuantitativo para  2026, motivado por la solicitud recibida del ICBF para el cambio de metodología en el cálculo de este indicador, la falta de oportunidad en la entrega de información y continuos reprocesos solicitados por las entidades que conforman la CIPI.
Restricciones: Coordinación interinstitucional
Justificación: Para el cierre de la vigencia 2025, se cuenta con un avance de 2.066.422 niñas y niños con Educación inicial en el marco de la atención integral, de los cuales 1.537.025 corresponden a los servicios de las modalidades de atención a la primera infancia del ICBF y 529.397 están matriculados en los grados del preescolar oficial. Se destacan las atenciones priorizadas y reportadas por el Ministerio de Educación en el Sistema de Seguimiento al Desarrollo Integral (SSDI)  que corresponden al talento humano cualificado y ambientes pedagógicos enriquecidos y que hacen parte de las estrategias implementadas durante el cuarto trimestre para la Educación Inicial en el marco de la atención integral. </t>
  </si>
  <si>
    <t xml:space="preserve">02.07.2026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
03.07.2026 OAPF: DNP aprueba reporte cualitativo de junio 2026 y cuantitativo diciembre 2025
</t>
  </si>
  <si>
    <t>Mejoramiento hacia la atención integral</t>
  </si>
  <si>
    <t>Porcentaje de niñas y niños en la oferta oficial de prejardín, jardín y transición, que acceden a dotaciones de aula y otros recursos pedagógicos que potencian su desarrollo y aprendizaje</t>
  </si>
  <si>
    <t>NND  = NNDOT / NN
Dónde:
NND = Porcentaje de niños y niñas en preescolar acceden a dotación para el fortaleciminento de ambientes pedagògicos.
NNDOT  = Niños y niñas en preescolar que acceden a dotación para el fortaleciminento de ambientes pedagògicos.
NN = Niños y niñas en preescolar oficial.</t>
  </si>
  <si>
    <t xml:space="preserve">    </t>
  </si>
  <si>
    <t>Avance: No Aplica reporte cualitativo para el mes, corresponde a un indicador de origen institucional, con periodicidad trimestral y rezago de 30 dias.
Cuellos de botella: Dificultad para el reporte del avance cuantitativo para la vigencia 2025, ocasionado por la solicitud recibida del ICBF para el cambio de metodología en el cálculo, que originó un reproceso de información para la validación de los diversos escenarios de cálculo. 
Restricciones: Coordinación interinstitucional
Justificación: No Aplica</t>
  </si>
  <si>
    <t>Por periodicidad y rezago no aplica para reporte en el mes de Enero; No obstante se evidencia reporte de cuellos de botella en el cumplimiento del indicador</t>
  </si>
  <si>
    <t>Avance: No Aplica reporte cualitativo para el mes, corresponde a un indicador de origen institucional, con periodicidad trimestral y rezago de 30 dias.
Cuellos de botella: Dificultad para el reporte del avance cuantitativo del indicador, ocasionado por la solicitud recibida del ICBF para el cambio de metodología en el cálculo, que origina un reproceso de información para el cierre de vigencia y avance de 2025.
Justificación: No Aplica</t>
  </si>
  <si>
    <t>Avance: Avanza la entrega de colecciones de libros, en el marco de la Estrategia de Fortalecimiento de Ambientes Inclusivos y Diversos.
Cuellos de botella:  No se identifican cuellos de botella ni limitaciones en el período.
Restricciones: No Aplica
Justificación: En el marco de la ejecución de la prórroga del contrato CO1.PCCNTR.8103797 y AGROBOLSA S.A. con el objeto  de contratar la sociedad comisionista miembro de bolsa que celebrará en el mercado de compras públicas - MCP - de la bolsa mercantil de Colombia S.A. -BMC- la negociación o negociaciones necesarias para adquirir, alistar y distribuir material bibliográfico a los establecimientos educativos focalizados por el Ministerio de Educación Nacional, para fortalecer los procesos y ambientes pedagógicos de aprendizaje de los y las estudiantes, se ha iniciado la entrega de las colecciones de libros por el proveedor Panamericana y el operador Serviveloz, en todas las sedes focalizadas en los departamentos:   Arauca, Atlántico, Bolívar, Boyacá, Caldas, Caquetá, Casanare, Chocó, Cundinamarca, Guaviare, Magdalena, Meta, Norte de Santander, Quindío, Risaralda, Santander. No Aplica reporte cualitativo para el mes, corresponde a un indicador de origen institucional, con periodicidad trimestral y 30 días de rezago.</t>
  </si>
  <si>
    <t>Avance: No se cuenta con el  reporte cualitativo para el mes, corresponde a un indicador de origen institucional, con periodicidad trimestral y rezago de 30 dias.
Cuellos de botella: Se presentan atrasos en el reporte cuantitativo para 2025 y 2026, motivado por la solicitud recibida del ICBF para el cambio de metodología en el cálculo del indicador base de las atenciones, la falta de oportunidad en la entrega de información y continuos reprocesos solicitados por las entidades que conforman la CIPI.
Restricciones: Coordinación interinstitucional
Justificación: No Aplica</t>
  </si>
  <si>
    <t>Por periodicidad y rezago no aplica reporte</t>
  </si>
  <si>
    <t>15.06.2026 OAPF:
Por periodicidad y rezago no aplica para reporte en el periodo. No obstante se relacionan los cuellos de botella presentados</t>
  </si>
  <si>
    <t>Avance: Avanza la entrega de colecciones de libros, en el marco de la Estrategia de Fortalecimiento de Ambientes Inclusivos y Diversos.
Cuellos de botella: Se presentan atrasos en el reporte cuantitativo para  2026, motivado por la solicitud recibida del ICBF para el cambio de metodología en el cálculo de este indicador, la falta de oportunidad en la entrega de información y continuos reprocesos solicitados por las entidades que conforman la CIPI.
Restricciones: Coordinación interinstitucional
Justificación: En el marco del Contrato CO1.PCCNTR.9292921 de 2026 celebrado con la Imprenta Nacional de Colombia se presentan los siguientes avances acumulados: planeación 100%, pruebas plotter aprobadas 100%, procesado de planchas 95%, impresión 85%, carátulas 86%, plastificado 64%, cosido en hilo 34%, encaratulado 11% y libros finalizados 8%. El contratista identificó como causas del rezago la instalación de nueva maquinaria, interrupciones eléctricas, adecuaciones de redes hidráulicas, demoras en papeles importados y la línea de pasaportes; e implementó un plan de contingencia con turnos continuos de 24 horas en impresión y turnos extendidos en CTP, plegado, cosido y trilateral. Se reportó como novedad técnica la situación de la orden 314559 (papel Natural Earth Pact 90 gramos), respecto de la cual se identificó disponibilidad alterna en formato 47,5 x 51 cm con resultados satisfactorios en pruebas técnicas, quedando pendiente la aprobación de pruebas impresas por parte de la Universidad Nacional. Desde la supervisión se adelantaron reuniones con la abogada del proceso, con la Subdirección de Fomento (focalización y eventual ampliación) y reunión conjunta entre las Direcciones de Calidad y Primera Infancia el 26 de mayo, en la que se decidió no realizar adición al contrato con el saldo del proceso Colecciones 2026 —dado el estado de colgamiento de la ejecución— y redirigir dicho saldo a un fondo de Primera Infancia.</t>
  </si>
  <si>
    <t>13.07.2026 OAPF:
- Oportunidad: Se reportó dentro del plazo limite para el reporte de Junio. Cumplió.
- Consistencia: Se valida que la justificación amplía detalles de los avances, de igual manera describe cualitativamente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t>
  </si>
  <si>
    <t>Docentes y directivos docentes de preescolar y agentes educativos en educación inicial formados para la generación de la vida y la paz.</t>
  </si>
  <si>
    <t>No. total de maestras y maestros vinculados a servicios de educación inicial, que ha participado de proceso de formación inicial, en servicio o avanzada</t>
  </si>
  <si>
    <t>Reporte SSDIPI
Base de Datos</t>
  </si>
  <si>
    <t>Avance: No Aplica reporte cualitativo para el mes, corresponde a un indicador de origen institucional, con periodicidad semestral y rezago de 90 dias.
Cuellos de botella:  No se identifican cuellos de botella ni limitaciones en el período.
Restricciones: No Aplica
Justificación: No Aplica</t>
  </si>
  <si>
    <t>No aplica reporte por periodicidad y rezago</t>
  </si>
  <si>
    <t>Avance:  Se realiza la implementación de las diferentes estrategias de formación.
Cuellos de botella:  No se identifican cuellos de botella ni limitaciones en el período.
Restricciones: No Aplica
Justificación: Para junio de 2026  se reporta la formación de 1.488  Docentes y directivos docentes de preescolar a traves de los procesos de formación:  “Construcciones curriculares pertinentes en torno al juego, la música, las expresiones artísticas y la oralidad” desarrollado a través del Contrato 1400 de 2016 entre el MEN y el ICETEX (Fondo de Administración 1400) y las universidades aliadas seleccionadas y  "Ciclos de formación para la implementación de la estrategia de educacion inicial rural Itinerante"  desarrollado a través del Convenio Interadministrativo 277 de 2019 entre el MEN y el ICETEX para la constitución de un Fondo en Administración para  fomentar el acceso de la población vulnerable, rural y víctima del conflicto armado a trayectorias educativas completas, mediante implementación de estrategias pedagógicas flexibles en el Territorio Nacional con las universidades de educación superior seleccionadas en la convocatoria.
Se aporta como medio de verificación la base de datos consolidada (MV_29_Consolidado_Formacion) para los 1.488 docentes de preescolar formados a través del Fondo 1400 de 2016 MEN-ICETEX, Fondo 277 de 2019 MEN-ICETEX reportados en el primer semestre de 2026.</t>
  </si>
  <si>
    <t>Niños y niñas de pre escolar cuyas familias se vincularon al procesos educativos de gestión escolar</t>
  </si>
  <si>
    <t>NND  = NNDOT / NN
Dónde:
NND = Porcentaje de niños y niñas en preescolar cuyas familias participan en la promoción del desarrollo y aprendizaje desde el disfrute de experiencias en el hogar o en la comunidad.
NNDOT  = Niños y niñas en preescolar cuyas familias participan en la promoción del desarrollo y aprendizaje desde el disfrute de experiencias en el hogar o en la comunidad.
NN = Niños y niñas en preescolar oficial.</t>
  </si>
  <si>
    <t>Avance: No Aplica reporte cualitativo para el mes, corresponde a un indicador de origen institucional, con periodicidad trimestral.
Cuellos de botella:  No se identifican cuellos de botella ni limitaciones en el período.
Restricciones: No Aplica
Justificación: No Aplica</t>
  </si>
  <si>
    <t>Avance: No Aplica reporte cualitativo para el mes, corresponde a un indicador de origen institucional, con periodicidad trimestral y 30 días de rezago.
Cuellos de botella:  No se identifican cuellos de botella ni limitaciones en el período.
Restricciones: No Aplica
Justificación: Durante el mes, se remitió a los lideres de educación inicial una infografía y enlace de video explicativo sobre la manera en que se debía cargar la información de las estrategias de vinculación de las familias en el SIMAT.  ¿Sabes cómo registrar la Estrategia Alianza Familia – Escuela – Comunidad en el SIMAT?. Asi mismo se realiza webinario dirigido a profesionales de las ETC y a directivos docentes denominado Pistas para la Acción Familia, se recordó a las ETC la importancia del reporte en SIMAT de las estrategias de vinculación de las familias  y se resolvieron inquietudes. Adicionalmente se adelantó asistencia técnica en  a la ETC Quibdó sobre  el registro en SIMAT de las estrategias  de vinculación de las  Familias.</t>
  </si>
  <si>
    <t>No aplica reporte por periodicidad y rezago, no obstante, la dependencia informa las actividades desarrolladas durante el mes.</t>
  </si>
  <si>
    <t>Avance: No Aplica reporte cualitativo para el mes, corresponde a un indicador de origen institucional, con periodicidad trimestral.
Cuellos de botella:  No se identifican cuellos de botella ni limitaciones en el período.
Restricciones: No Aplica
Justificación: Se lleva a cabo seguimiento al registro de las acciones territoriales en el Sistema de Matriculas SIMAT, con corte 31 de marzo de 2026 se encuentran 30.722 niñas y niños cuyas familias han participado en escuelas de padres, madres y cuidadores u otras estrategias de vinculación de familias.
Se publica medio de verificación: MV_30_Mini13A_ATENCION_INTEGRAL_20260402.xlsx</t>
  </si>
  <si>
    <t>14.05.2026 OAPF:
- Oportunidad: Se reportó dentro del plazo limite para el reporte de Abril.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t>
  </si>
  <si>
    <t>Avance: No Aplica reporte cualitativo para el mes, corresponde a un indicador de origen institucional, con periodicidad trimestral.
Cuellos de botella:  No se identifican cuellos de botella ni limitaciones en el período.
Restricciones: No Aplica
Justificación: Se lleva a cabo seguimiento al registro de las acciones territoriales en el Sistema de Matriculas SIMAT, con corte 31 de marzo de 2026 se encuentran 30.722 niñas y niños cuyas familias han participado en escuelas de padres, madres y cuidadores u otras estrategias de vinculación de familias.
Se publica medio de verificación: MV_30_Mini13A_ATENCION_INTEGRAL_20260502.xlsx</t>
  </si>
  <si>
    <t>15.06.2026 OAPF:
Por periodicidad y rezago no aplica para reporte en el periodo. No obstante se relacionan los avances obtenidos durante el periodo.</t>
  </si>
  <si>
    <t>13.07.2026 OAPF:
Por periodicidad y rezago no aplica para reporte en el periodo. No obstante se relacionan los avances obtenidos durante el periodo.</t>
  </si>
  <si>
    <t>Porcentaje de avance en el diseño e implementación del modelo de seguimiento longitudinal de la cohorte de niños y niñas</t>
  </si>
  <si>
    <t>Acciones realizadas para el diseño e implementación del modelo de seguimiento/Total de acciones definidas para el diseño e implementación del modelo de seguimiento</t>
  </si>
  <si>
    <t>Documento de implementación del modelo</t>
  </si>
  <si>
    <t>Avance: No Aplica reporte cualitativo para el mes, corresponde a un indicador de origen institucional, con periodicidad trimestral y rezago de 30 dias.
Cuellos de botella:  No se identifican cuellos de botella ni limitaciones en el período.
Restricciones: No Aplica
Justificación No Aplica</t>
  </si>
  <si>
    <t>Avance: Inicia la ejecución de los contratos de levantamiento de la Línea Base del Estudio Longitudinal suscrito y del Apoyo a la Supervisión.
Cuellos de botella:  No se identifican cuellos de botella ni limitaciones en el período.
Restricciones: No Aplica
Justificación:  Durante el periodo reportado se lleva a cabo la elaboración del plan de trabajo y cronograma de los contratos de levantamiento de la Línea Base del Estudio Longitudinal suscrito con la Universidad Nacional de Colombia y del Apoyo a la Supervisión suscrito con la Universidad de Antioquia. Se realiza la contratación del equipo coordinador, la inducción de los profesionales y el alistamiento logístico para el trabajo en campo. Por otro lado, se define el proceso de muestreo realizando cambios en las cohortes de estudio, el porcentaje de la muestra urbano-rural y generando variación en el mecanismo de captura para contextos de dificil acceso (se utilizará listado y no barrio geográfico).   No Aplica reporte cualitativo para el mes, corresponde a un indicador de origen institucional, con periodicidad trimestral y 30 días de rezago.</t>
  </si>
  <si>
    <t>Avance: Inicia la ejecución de los contratos de levantamiento de la Línea Base del Estudio Longitudinal suscrito y del Apoyo a la Supervisión.
Cuellos de botella:  No se identifican cuellos de botella ni limitaciones en el período.
Restricciones: No Aplica
Justificación:  La Universidad Nacional de Colombia avanzó en el desarrollo de la fase de trabajo de campo inherente al Contrato Interadministrativo No. CO1.PCCNTR.9166963 de 2026. La universidad realizó las primeras visitas en territorio para cubrir los segmentos cartográficos establecidos en el muestreo por barrido. Así mismo, inició con los ejercicios de calibración de los encuestadores, realizó capacitaciones pendientes en territorios dispersos y completó el diseño de piezas para el ejercicio de incentivos. Por otro lado, el MEN realizó ejercicios de socialización de actores mediante 4 webinars con macroregiones y profesionales en primera infancia del ICBF.  Cabe anotar, el apoyo a la supervisión a cargo de la Universidad de Antioquia ha acompañado los ejercicios en territorio y construido un sistema de comunicaciones para el proyecto.  
No Aplica reporte cualitativo para el mes, corresponde a un indicador de origen institucional, con periodicidad trimestral y 30 días de rezago.</t>
  </si>
  <si>
    <t>Número de ETC acompañadas en el diseño y/o implementación de estrategias flexibles para la educación inicial en la ruralidad y otros contextos para el cierre de brechas</t>
  </si>
  <si>
    <t>Sumatoria de ETC con acompañamiento</t>
  </si>
  <si>
    <t xml:space="preserve"> Informes de avance del acompañamiento</t>
  </si>
  <si>
    <t>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Se llevó a cabo la "CONVOCATORIA PARA ACOMPAÑAR E IMPLEMENTAR LA ESTRATEGIA DE EDUCACIÓN INICIAL ITINERANTE ORIENTADA AL ACCESO Y LA PERMANENCIA EDUCATIVA EN LA RURALIDAD Y RURALIDAD DISPERSA" en el marco del Convenio Interadministrativo 277 de 2019 entre el Ministerio de Educación Nacional y el Instituto Colombiano de Crédito Educativo y Estudios Técnicos en el Exterior Mariano Ospina Pérez – ICETEX. En ese sentido y según cronograma de la convocatoria, se publicaron los resultados definitivos el 05 de marzo de 2026 y el proceso se adjudicó de la siguiente manera: 
Grupo 1: CORPORACION UNIVERSIDAD DE LA COSTA (8 SEC) Cesar, Ciénaga, Córdoba, La Guajira, Magdalena, Maicao,  Sucre y Uribia.
Grupo 2: UNIVERSIDAD DE SANTANDER (10 SEC) Antioquia, Boyacá, Duitama, Cartago, Ibagué, Norte de Santander, Risaralda, Santander, Tolima y Zipaquirá
Grupo 3: UNIVERSIDAD DE CARTAGENA (6 SEC): Buenaventura, Buga, Cauca, Nariño, Tumaco y Valle del Cauca 
Grupo 4: UNIVERSIDAD SAN BUENAVENTURA DE CARTAGENA (3 SEC): Arauca, Guaviare, Meta.
Grupo 5: UNIVERSIDAD DISTRITAL (5 SEC): Amazonas, Caquetá, Florencia, Putumayo y Vaupés.
No Aplica reporte cualitativo para el mes, corresponde a un indicador de origen institucional, con periodicidad trimestral y 30 días de rezago.</t>
  </si>
  <si>
    <t xml:space="preserve">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En el marco del Convenio Interadministrativo 277 de 2019 entre el MEN y el ICETEX y la implementación avanza en las siguientes ETC focalizadas de cada uno de los Establecimientos Educativos:
Grupo 1: CORPORACION UNIVERSIDAD DE LA COSTA: 116 docentes itinerantes o de aula rural; 1.392 niñas y niños; 8 SE: Cesar, Ciénaga, Córdoba, La Guajira, Magdalena, Maicao,  Sucre y Uribia.
Grupo 2: UNIVERSIDAD DE SANTANDER:  157 docentes itinerantes o de aula rural; 1.884 niñas y niños; 10 SE: Antioquia, Boyacá, Duitama, Cartago, Ibagué, Norte de Santander, Risaralda, Santander, Tolima y Zipaquirá
Grupo 3: UNIVERSIDAD DE CARTAGENA: 163 docentes itinerantes o de aula rural; 1.956 niñas y niños; 6 SE: Buenaventura, Buga, Cauca, Nariño, Tumaco y Valle del Cauca 
Grupo 4: UNIVERSIDAD SAN BUENAVENTURA DE CARTAGENA: 94 docentes itinerantes o de aula rural; 1.128 niñas y niños; 3 SE: Arauca, Guaviare, Meta.
Grupo 5: UNIVERSIDAD DISTRITAL: 91 docentes itinerantes o de aula rural; 1.092 niñas y niños; 5 SE: Amazonas, Caquetá, Florencia, Putumayo y Vaupés.
No Aplica reporte cuantitativo para el mes, teniendo en cuenta que la focalización es preliminar. </t>
  </si>
  <si>
    <t>Avance: No Aplica reporte cualitativo para el mes, corresponde a un indicador de origen institucional, con periodicidad trimestral.
Cuellos de botella:  No se identifican cuellos de botella ni limitaciones en el período.
Restricciones: No Aplica
Justificación:  Las ETC acompañadas en el diseño y/o implementación de estrategias flexibles para la educación inicial en la ruralidad, se encuentran en proceso de focalización por concertación de acuerdo con el número de docentes itinerantes o rurales de aula nombrados.</t>
  </si>
  <si>
    <t xml:space="preserve">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En el marco del Convenio Interadministrativo 277 de 2019 entre el MEN y el ICETEX para la constitución del Fondo en Administración, la implementación avanza en las siguientes ETC focalizadas de cada uno de los Establecimientos Educativos:
Grupo 1: CORPORACION UNIVERSIDAD DE LA COSTA: 116 docentes itinerantes o de aula rural; 1.392 niñas y niños; 8 SE: Cesar, Ciénaga, Córdoba, La Guajira, Magdalena, Maicao, Sucre y Uribia.
Grupo 2: UNIVERSIDAD DE SANTANDER:  157 docentes itinerantes o de aula rural; 1.884 niñas y niños; 9 SE: Boyacá, Duitama, Cartago, Ibagué, Norte de Santander, Risaralda, Santander, Tolima y Zipaquirá.
Grupo 3: UNIVERSIDAD DE CARTAGENA: 163 docentes itinerantes o de aula rural; 1.956 niñas y niños; 6 SE: Buenaventura, Buga, Cauca, Nariño, Tumaco y Valle del Cauca 
Grupo 4: UNIVERSIDAD SAN BUENAVENTURA DE CARTAGENA: 94 docentes itinerantes o de aula rural; 1.128 niñas y niños; 3 SE: Arauca, Guaviare, Meta.
Grupo 5: UNIVERSIDAD DISTRITAL: 91 docentes itinerantes o de aula rural; 1.092 niñas y niños; 5 SE: Amazonas, Caquetá, Florencia, Putumayo y Vaupés.
El reporte cuantitativo para el mes presenta focalización preliminar y se adjunta medio de verificación con los informes de resultados de la convocatoria MV_36_Resultado_Convocatoria </t>
  </si>
  <si>
    <t>Porcentaje de niñas y niños con discapacidad que transitan al sistema educativo formal</t>
  </si>
  <si>
    <t>Número de niños y niñas con discapacidad matriculados en el sistema educativo/Niños y niñas con discapacidad identificados como candidatos a transitar al sistema educativo</t>
  </si>
  <si>
    <t>Avance: No Aplica reporte cualitativo para el mes, corresponde a un indicador de origen institucional, con periodicidad semestral y rezago de 30 dias. 
Cuellos de botella:  No se identifican cuellos de botella ni limitaciones en el período.
Restricciones: No Aplica
Justificación: No Aplica.</t>
  </si>
  <si>
    <t>Diseño e implementación del programa de formación con enfoque étnico diferencial Negro, Afrocolombiano, Raizal y Palenquero dirigido maestros, maestras, etnoeducadores, madres y padres comunitarios, sabedores y sabedoras que atienden a niños y niñas de primera infancia</t>
  </si>
  <si>
    <t>Sumatoria del avance de los pesos porcentuales de los hitos:
H1 2023 15% Documentación y recopilación de información secundaria
H2 2024 15% Diálogo con Comisión Pedagógica Nacional para definir la necesidad de formación específicas para sus ciclos 
H3 2024 10% Propuesta de contenidos para el programa de formación 
H4 2025 10% Validación de contenidos
H5 2025 15% Elaboración de documento con el diseño del programa
H6 2025 15% Convocatoria y recepción de inscripciones al proceso de formación
H7 2025 10% y 2026 10% Desarrollo del proceso de formación</t>
  </si>
  <si>
    <t>Documentos de los Hitos.</t>
  </si>
  <si>
    <t xml:space="preserve">Avance: El Ministerio de Educación avanzó en los procesos contractuales para desarrollar el programa de formación con enfoque étnico diferencial para la vigencia, la ejecución continuará con el acompañamiento de la Fundación Mujer con valor.
Cuellos de botella: No se identificaron cuellos de botella ni limitaciones en el periodo.
Restricciones: No Aplica
Justificación: En cumplimiento del hito propuesto para la vigencia 2026 (Hito7- Meta 10%), para desarrollar el programa de formación con enfoque étnico diferencial para las comunidades Negras y Afrocolombianas ubicadas en Valle del Cauca y Cauca, durante el mes de enero se suscribió el contrato CO1.PCCNTR.9067719 de 2026 entre el MEN y la Fundación Mujer con Valor, cuyo objeto es: Implementar los módulos del programa de formación dirigido a maestras, maestros, etnoeducadores, madres y padres comunitarios, sabedoras y sabedores que trabajan con niñas y niños de primera infancia centrado en las comunidades negras y afrocolombianas.
</t>
  </si>
  <si>
    <t>03.02.2026 OAPF:
• Oportunidad: Se reportó dentro del plazo dado por la Circular 005-2025 para el reporte de enero.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de igual manera describe cuantitativamente los avances obtenidos durante el periodo. Cumplió.
• Medios de verificación: No aplica según su periodicidad.
NOTA: Cumple con validación preliminar de OAPF, se sugiere cargar este reporte en Sinergia 2.0 antes del 10 de febrero. La validación final depende del DNP.</t>
  </si>
  <si>
    <t>Avance: El Ministerio de Educación en cumplimiento del hito propuesto para la vigencia 2026 (Hito7- Meta 10%), para desarrollar el programa de formación con enfoque étnico diferencial, continuará con el acompañamiento de la Fundación Mujer con valor.
Cuellos de botella: No se identificaron cuellos de botella ni limitaciones en el periodo.
Restricciones: No Aplica
Justificación: Durante el mes de febrero avanza la ejecución del contrato CO1.PCCNTR.9067719 de 2026 entre el MEN y la Fundación Mujer con Valor, cuyo objeto es: Implementar los módulos del programa de formación dirigido a maestras, maestros, etnoeducadores, madres y padres comunitarios, sabedoras y sabedores que trabajan con niñas y niños de primera infancia centrado en las comunidades negras y afrocolombianas, con la realización de las actividades: primer comité técnico, publicación de la convocatoria para selección de hojas de vida de los profesionales que harán parte del equipo técnico y focalización de las maestras que continuarán con la formación. Participación de la Dirección de Primera Infancia en la Comisión Pedagógica Nacional de comunidades negras comunidades negras, afrocolombianas, raizales y palenqueras con el objetivo de socializar las acciones que desde la Dirección de Primera Infancia del Ministerio de Educación se están realizando.</t>
  </si>
  <si>
    <t>04.03.2026 OAPF:
•	Oportunidad: Se reportó dentro del plazo dado por la Circular 009-2026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marzo. La validación final depende del DNP.</t>
  </si>
  <si>
    <t>Avance: El Ministerio de Educación en cumplimiento del hito propuesto para la vigencia 2026 (Hito7- Meta 10%), para desarrollar el programa de formación con enfoque étnico diferencial, continuará con el acompañamiento de la Fundación Mujer con valor.
Cuellos de botella: No se identificaron cuellos de botella ni limitaciones en el periodo.
Restricciones: No Aplica
Justificación: Durante el mes de marzo avanza la ejecución del contrato CO1.PCCNTR.9067719 de 2026 entre el MEN y la Fundación Mujer con Valor, cuyo objeto es: Implementar los módulos del programa de formación dirigido a maestras, maestros, etnoeducadores, madres y padres comunitarios, sabedoras y sabedores que trabajan con niñas y niños de primera infancia centrado en las comunidades negras y afrocolombianas, con la realización de las actividades: Se realizó la validación del cronograma y plan de trabajo, reunión con líderes de educación inicial de las ETC Buenaventura, Cauca y Popayán con el fin de dar a conocer las generalidades del contrato, así mismo se realizó la selección y contratación del equipo técnico y la focalización de las maestras que continuarán con la formación presencial y las maestras que iniciaran el curso de autoformación.</t>
  </si>
  <si>
    <t>31.03.2026 OAPF:
•	Oportunidad: Se reportó dentro del plazo dado por la Circular 009-2026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abril. La validación final depende del DNP.</t>
  </si>
  <si>
    <t>Avance: En cumplimiento del hito establecido para 2026 (Hito 7 – Meta 10 %), el Ministerio de Educación Nacional avanza en el desarrollo del programa de formación con enfoque étnico diferencial acompañando a la Fundación Mujer con Valor para el inicio de la  implementación en los territorios priorizados.
Cuellos de botella: Las dificultades de orden público registradas en el departamento del Cauca limitan la implementación del programa de formación, debido a las restricciones de movilidad y desplazamiento de las maestras entre municipios.
Restricciones: Otra-Orden público
Justificación: Durante el mes de abril avanza en la ejecución del Contrato CO1.PCCNTR.9067719 de 2026, suscrito entre el Ministerio de Educación Nacional y la Fundación Mujer con Valor, cuyo objeto es implementar los módulos del programa de formación dirigido a maestras, maestros, etnoeducadores, madres y padres comunitarios, así como sabedoras y sabedores que trabajan con niñas y niños de primera infancia, con énfasis en comunidades negras y afrocolombianas. En el marco de este contrato, se desarrollan las siguientes actividades: difusión de la convocatoria en los cuatro territorios focalizados; realización de una mesa técnica con la Fundación Mujer con Valor para articular acciones con las secretarías de educación; y continuación del programa de formación en los municipios de Popayán y Buenaventura. La ejecución en los municipios de Patía y Timbiquí se encuentra pendiente debido a las actuales condiciones de orden público.</t>
  </si>
  <si>
    <t>06.05.2026 OAPF:
•	Oportunidad: Se reportó dentro del plazo dado por la Circular 009-2026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mayo. La validación final depende del DNP.</t>
  </si>
  <si>
    <t xml:space="preserve">Avance: En cumplimiento del hito establecido para 2026 (Hito 7 – Meta 10 %), el Ministerio de Educación Nacional avanza en el desarrollo del programa de formación con enfoque étnico diferencial acompañando a la Fundación Mujer con Valor para la implementación en los territorios priorizados.
Cuellos de botella: Las dificultades de orden público registradas en el departamento del Cauca y en el municipio de Buenaventura limitan la implementación del programa de formación, debido a las restricciones de movilidad, desplazamiento entre municipios así como la seguridad de las maestras 
Restricciones: Otra-Orden público
Justificación: Durante el mes de mayo avanza en la ejecución del Contrato CO1.PCCNTR.9067719 de 2026, suscrito entre el Ministerio de Educación Nacional y la Fundación Mujer con Valor, cuyo objeto es implementar los módulos del programa de formación dirigido a maestras, maestros, etnoeducadores, madres y padres comunitarios, así como sabedoras y sabedores que trabajan con niñas y niños de primera infancia, con énfasis en comunidades negras y afrocolombianas. En el marco de este contrato, se desarrollan las siguientes actividades: implementación del módulo 2 y 3 en Popayán y módulo 2 en Buenaventura, se han realizado las visitas de acompañamiento y para Patía y Timbiquí ya se encuentran los grupos consolidados, sin embargo no se ha podido iniciar por orden público.  Se realizaron ajustes al curso de autoformación para hacer la divulgación de este curso virtual.
</t>
  </si>
  <si>
    <t>01.06.2026 OAPF:
•	Oportunidad: Se reportó dentro del plazo dado por la Circular 009-2026 para el reporte de mayo.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junio. La validación final depende del DNP.</t>
  </si>
  <si>
    <t>Avance: En cumplimiento del hito establecido para 2026 (Hito 7 – Meta 10 %), el Ministerio de Educación Nacional avanza en el desarrollo del programa de formación con enfoque étnico diferencial acompañando a la Fundación Mujer con Valor para la implementación en los territorios priorizados.
Cuellos de botella: Las dificultades de orden público registradas en el departamento del Cauca (especificamente en el municipio de Patia) y en el municipio de Buenaventura limitan la implementación del programa de formación, debido a las restricciones de movilidad, desplazamiento entre municipios así como la seguridad de las maestras 
Restricciones: Otra-Orden público
Justificación: Durante el mes de junio se avanza en la ejecución del Contrato CO1.PCCNTR.9067719 de 2026, suscrito entre el Ministerio de Educación Nacional y la Fundación Mujer con Valor, cuyo objeto es implementar los módulos del programa de formación (presencial y virtual) dirigido a maestras, maestros, etnoeducadores, madres y padres comunitarios, así como sabedoras y sabedores que trabajan con niñas y niños de primera infancia, con énfasis en comunidades negras y afrocolombianas. En el marco de este contrato, se desarrollan las siguientes actividades: implementación del módulo 2 Timbiquí y reunión con el colectivo pedagógico de Buenaventura e inicio de la inscripción de maestras en el curso de autoformación, se han realizado las visitas de acompañamiento en Popayán, Buenaventura y Timbiquí.</t>
  </si>
  <si>
    <t>03.07.2026 OAPF:
•	Oportunidad: Se reportó dentro del plazo dado por la Circular 009-2026 para el reporte de junio.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julio. La validación final depende del DNP.</t>
  </si>
  <si>
    <t>TRANSVERSALES</t>
  </si>
  <si>
    <t>Despacho Ministro</t>
  </si>
  <si>
    <t>Oficina Asesora de Comunicaciones</t>
  </si>
  <si>
    <t>Información y comunicación.</t>
  </si>
  <si>
    <t>Gestión de comunicaciones</t>
  </si>
  <si>
    <t>9. Humanización y fortalecimiento organizacional - acompañamiento al cambio</t>
  </si>
  <si>
    <t>1. Comunicación al servicio de la fuerza transformadora.</t>
  </si>
  <si>
    <t>Nivel de percepción sobre la información divulgada en los canales de comunicación interna y externa del Ministerio</t>
  </si>
  <si>
    <t>Sumatoria de los promedios de los puntajes de los criterios de percepción  / Número de criterios de percepción
Criterios: Claridad, utilidad, oportunidad y confiabilidad</t>
  </si>
  <si>
    <t>Informe de encuestas de satisfacción</t>
  </si>
  <si>
    <t>OAPF 13/02/2026: De acuerdo con la periodicidad definida, no aplica informe de avance para este periodo.</t>
  </si>
  <si>
    <t>OAPF 10/03/2026: De acuerdo con la periodicidad definida, no aplica informe de avance para este periodo.</t>
  </si>
  <si>
    <t>OAPF 10/04/2026: De acuerdo con la periodicidad definida, no aplica informe de avance para este periodo.</t>
  </si>
  <si>
    <t>N/A</t>
  </si>
  <si>
    <t>OAPF 11-05-2026: De acuerdo cn la programación definida, no aplica reporte para este mes.</t>
  </si>
  <si>
    <t>05/06/2026: OAPF: De acuerdo no la periodicidad no aplica reporte de avance del indicador para este período.</t>
  </si>
  <si>
    <t>Durante el primer semestre del año, la página web del Ministerio de Educación Nacional recibió 1640 encuestas de satisfacción con el objetivo de evaluar la percepción y satisfacción de los ciudadanos respecto a la claridad, utilidad, confiabilidad y oportunidad de la información publicada en el sitio.
Cuellos de botella: No se identificaron cuellos.
Restricciones: N/A
Justificación:  Los resultados que arroja la encuesta de satisfacción muestran que la utilidad de la información encontrada en la página web alcanzó un 94,88%, la oportunidad de la información fue evaluada en un 95,37%, la confianza en un 92,38% y la claridad de la información publicada obtuvo un 94.64%.</t>
  </si>
  <si>
    <t>14/07/2026, OAPF: El roporte cualitativo no se encuentra respaldado por un reporte cuantitativo que de cuenta de la medición del indicador, por lo que no se evidencia la completitud del reporte.</t>
  </si>
  <si>
    <t>Interacciones  de los usuarios con los contenidos divulgados a través de las redes sociales</t>
  </si>
  <si>
    <t>Sumatoria del número de interacciones de las publicaciones realizadas en las redes sociales del MEN.</t>
  </si>
  <si>
    <t>Numero</t>
  </si>
  <si>
    <t xml:space="preserve">Trimestral </t>
  </si>
  <si>
    <t>Informe de interacciones en las redes sociales</t>
  </si>
  <si>
    <t xml:space="preserve">Avance cualitativo: El Ministerio de Educación Nacional registró entre enero y marzo de 2026 un total de 2.822.433 interacciones en las plataformas de redes sociales de la entidad: X, Facebook, Instagram, YouTube, Tik Tok y LinkedIn.
Cuellos de botella: No se identificaron cuellos.
Restricciones: N/A
Justificación:  Los mensajes institucionales del Ministerio de Educación Nacional en las redes sociales (X, Facebook, Instagram, YouTube, Tik Tok y LinkedIn) generan interacción con los diferentes grupos de interés y la ciudadanía en general a través de la publicación de contenidos sobre las políticas y resultados de su gestión.
Durante el primer trimestre de 2026 (enero a marzo), se recibieron un total de 2.822.433 interacciones en las diversas plataformas de redes sociales del Ministerio. 
 Estas interacciones se distribuyen de la siguiente manera:
 Twitter: incluyeron retweets, comentarios, clics en enlaces, me gusta y respuestas. 
Facebook e Instagram: abarcaron me gusta, comentarios, compartidos y guardados. 
YouTube: se contabilizaron reproducciones, me gusta, no me gusta, comentarios añadidos y compartidos. 
LinkedIn: se registraron reacciones, comentarios y compartidos.
 Se destaca que la red social de Facebook obtuvo el mayor número de interacciones, con un total de 975.988.
</t>
  </si>
  <si>
    <t>OAPF: 13/04/2026: La Oficina Asesora de Comunicaciones reporta avance en este indicador, igualmente justifica cualitativamente el reporte en concordancia con los los avances cuantitativos.  Presenta información sobre restricciones o cuellos de botella existentes.</t>
  </si>
  <si>
    <t>Avance cualitativo: El Ministerio de Educación Nacional registró entre abril y junio de 2026 un total de 3.912.024 interacciones en las plataformas de redes sociales de la entidad: X, Facebook, Instagram, YouTube, Tik Tok y LinkedIn.
Cuellos de botella: No se identificaron cuellos.
Restricciones: N/A
Justificación:  Los mensajes institucionales del Ministerio de educación Nacional en las redes sociales (X, Facebook, Instagram, YouTube, Tik Tok y LinkedIn) generan interacción con los diferentes grupos de interés y la ciudadanía en general a través de la publicación de contenidos sobre las políticas y resultados de su gestión. 
Durante el segundo trimestre de 2026, se recibieron un total de 3.912.024 interacciones en las diversas plataformas de redes sociales del Ministerio. Estas interacciones se distribuyen de la siguiente manera:
Twitter: incluyeron retweets, comentarios, clics en enlaces, me gusta y respuestas.
Facebook e Instagram: abarcaron me gusta, comentarios, compartidos y guardados.
YouTube: se contabilizaron me gusta, no me gusta, comentarios añadidos y compartidos.
LinkedIn: se registraron reacciones, comentarios y compartidos.
Se destaca que la red social de Instagram obtuvo el mayor número de interacciones, con un total de 1.552.500</t>
  </si>
  <si>
    <t>El reporte cualizativo del indicdor es consistente con el reporte cuantitativo. Igualmente, la Oficina Asesora de Comunicaciones reporta que no se registraron cuellos de botella ni restricciones, cumpliendo con la estructura de reporte.</t>
  </si>
  <si>
    <t>Oficina Asesora Jurídica</t>
  </si>
  <si>
    <t>Gestión jurídica</t>
  </si>
  <si>
    <t>10. Servicios de justicia centrados en las personas, comunidades y territorios</t>
  </si>
  <si>
    <t>e. Sistema Nacional de Defensa Jurídica del Estado</t>
  </si>
  <si>
    <t>2. Fortalecer y orientar la defensa judicial del Ministerio de Educación  Nacional</t>
  </si>
  <si>
    <t>Documentos y/o actos administrativos expedidos que orienten la defensa judicial</t>
  </si>
  <si>
    <t>Sumatoria de documentos y/o actos adminsitrativos  expedidos</t>
  </si>
  <si>
    <t>cuatrimestral</t>
  </si>
  <si>
    <t>Documentos / actos administrativos</t>
  </si>
  <si>
    <t>Avance: Se generó el informe que registra la tasa de exito en las diferentes etapas relacionadas con el litigio en materia de acciones de tutela del Ministerio de Educación Nacional correspondiente al primer trimestre de la vigencia en curso.
Cuellos de botella: N/A
Restricciones: N/A
Justificación: Se realizó en informe que evidencia la tasa de exito de los litigios en lo correspondiente a las tutelas y procesos que se allegan al Ministerio de Educación Nacional en todas las etapas del proceso.</t>
  </si>
  <si>
    <t>OAPF 11-05-2026: El reporte cualitativo guarda consistencia con el avance cuantitativo, se reporta de acuerdo con la estructura solicitada.</t>
  </si>
  <si>
    <t>10/06/2026. OAPF: La oficia asesora jurída presentó informe de avance en el mes de abril, por lo tanto, para este mes no genera reporte teniendo en cuenta que se antició al avance en el mes de abril, se espera avance para el siguiente cuatrimestre.</t>
  </si>
  <si>
    <t>9/07/2026. OAPF: La oficia asesora jurída presentó informe de avance en el mes de abril, por lo tanto, para este mes no genera reporte teniendo en cuenta que el reporte es cuatrimestral.</t>
  </si>
  <si>
    <t>Acciones realizadas para la prevención de la causación  de interes de mora y costas procesales</t>
  </si>
  <si>
    <t>Sumatoria de # de pagos por via adminsitrativa  + # de conciliaciones donde se pretenda reconocimiento  y pago de sanción moratoria + # de contratos de transacción suscritos</t>
  </si>
  <si>
    <t>Bases de Datos Conciliaciones</t>
  </si>
  <si>
    <t xml:space="preserve">Avance: El Ministerio de Educación y el FOMAG gestionaron el pago de la sanción moratoria mediante diferentes mecanismos, incluyendo pagos por vía administrativa, procesos ejecutivos y conciliaciones, logrando un total de 205 pagos efectuados. Adicionalmente, se realizaron 60 pagos derivados de sentencias ejecutoriadas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
</t>
  </si>
  <si>
    <t xml:space="preserve">Avance: El Ministerio de Educación y el FOMAG gestionaron el pago de la sanción moratoria mediante diferentes mecanismos, incluyendo pagos por vía administrativa, procesos ejecutivos y conciliaciones, logrando un total de 47 pagos efectuados. Adicionalmente, se realizaron 59 pagos derivados de sentencias ejecutoriadas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
</t>
  </si>
  <si>
    <t>OAPF 10/03/2026: Se revisa la información reportada, evidenciando coherencia entre el reporte cualitativo y cuantitativo.</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</si>
  <si>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Adicionalmente, se realizaron 291 pagos derivados de sentencias ejecutoriadas relacionadas con el reconocimiento de la sanción moratoria por el pago extemporáneo de la consignación de cesantías, conforme a lo establecido en las leyes 50 de 1990 y 52 de 1975. Asimismo,  se presento (1) fórmula de conciliaciónconciliación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</si>
  <si>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OAPF 10/04/2026: La Oficina Asesora Jurídica reporta de forma consistente la información del indicador junto con cuellos de botella, restricciones y justificación.</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</si>
  <si>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Adicionalmente, se realizaron 291 pagos derivados de sentencias ejecutoriadas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</si>
  <si>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Adicionalmente, se realizaron 153 pagos derivados de sentencias ejecutoriadas y 43 ejecutivos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de igual manera, se remitio a las ETC la Circular 023 de 2022 con el fin de recordar los lineamientos frente a para prevenir la causación de la sanción mora por incumplimiento de los términos de ley
para el reconocimiento y liquidación de las cesantias.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</si>
  <si>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10-06/2026: OAPF: De acuerdo con el reporte de avance realizado por la OAC, se presenta consistencia entre el reporte de avance cualitativo y el reporte cuantitativo. Se justifica el avance y se reporta que no se presentaron cuellos de botella ni restricciones.</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</si>
  <si>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Adicionalmente, se realizaron 16 pagos derivados de sentencias ejecutoriadas y 07 ejecutivos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</si>
  <si>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09/07/2026. OAPF: La información cualitativa es consistente con el reporte cuantitativo, el reporte se realiza conforme a la estructura solicitada, donde reportan que no se encontraron cuellos de botella ni restricciones.</t>
  </si>
  <si>
    <t>Recursos recaudados por gestión de cobro coactivo a favor del MEN y del FOMAG</t>
  </si>
  <si>
    <t>Sumatoria de los valores recaudados por cobro coactivo a favor del MEN y del FOMAG
Nota: La contabilización se realiza por pagos directos y/o titulo de depósito judicial en cuentas directas del MEN y la Fiduprevisora.</t>
  </si>
  <si>
    <t>Bases de datos Cobro coactivo</t>
  </si>
  <si>
    <t xml:space="preserve">Avance: Para el mes de febrero del año 2026, El Ministerio de Educación Nacional recaudó en total la suma de $ 446.284.321.37, por concepto de ley 21 se recaudó la suma de $ 875.789,41 y por concepto de FOMAG se recaudó la suma de $ 445.408.531,96. 
Cuellos de botella: No aplica.
Restricciones: No aplica.
Justificación: Por concepto de Ley 21 la suma de $ 311.146,41 los cuales corresponden al resultado de embargos decretados en los diferentes procesos de cobro coactivo. Los embargos referenciados se encuentran reflejados en un (1) título de depósito judicial que emite el Banco Agrario de Colombia a nombre del MEN y que se encuentran bajo custodia de esta entidad y la suma de $ 564.643 es por un pago directo del municipio de Plato – Magdalena.  
Por concepto FOMAG se recaudó la suma de $ 445.408.531,96 suma que corresponde a las cuotas de los acuerdos de pago de las siguientes entidades: Pedraza, Zona Bananera, Magdalena, Sotará – Cauca, Novita – Choco, Sampués – Sucre, Jamundí – Valle del Cauca, Altos del Rosario – Bolívar, Abejorral – Antioquia, Monteria – Cordoba. 
</t>
  </si>
  <si>
    <t>Avance: Para el mes de marzo del año 2026, El Ministerio de Educación recaudó en total la suma de $ 112.448.375,65 por concepto de ley 21 $ 488.418,32 y por concepto de FOMAG $ 111.959.957,33
Cuellos de botella: No se identificaron cuellos de botella y limitaciones en el periodo.
Restricciones: No aplica.
Justificación: 
Por concepto de Ley 21 $ 488.418,32 corresponden al resultado de embargos decretados en los diferentes procesos de cobro coactivo. Los embargos referenciados se encuentran reflejados en dos (2) títulos de depósito judicial que emite el Banco Agrario de Colombia a nombre del MEN y que se encuentran bajo custodia de esta entidad.  
Por concepto FOMAG se recaudó la suma de $ 111.959.957,33 este valor se recaudó de acuerdos de pago de los municipios de: El Copey – Cesar, Sotará – Cauca, Novita – Choco, Sampués – Sucre, Jamundí – Valle del Cauca, Altos del Rosario – Bolivar, Abejorral – Antioquia, Pedraza y Zona Bananera- Magdalena.</t>
  </si>
  <si>
    <t xml:space="preserve">Avance: El Ministerio de Educación recaudó en total la suma de $ 289.661.607.00
por concepto de ley 21 $ 1.519.365.00 y por concepto de FOMAG $ 288.142.242.00
Cuellos de botella: No aplica.
Restricciones: No aplica.
Justificación: Por concepto de Ley 21 $ 1.519.365.00, este valor corresponde al resultado de embargos decretados en los diferentes procesos de cobro coactivo. Los embargos referenciados se encuentran reflejados en doce (12) títulos de depósito judicial que emite el Banco Agrario de Colombia a nombre del MEN y que se encuentran bajo custodia de esta entidad.  
Por concepto FOMAG se recaudó la suma total de $ 288.142.242 de los cuales $ 104.956.350.00 este valor corresponde al resultado de embargos decretados en los diferentes procesos de cobro coactivo. Los embargos referenciados se encuentran reflejados en tres (3) títulos de depósito judicial que emite el Banco Agrario de Colombia a nombre del MEN y que se encuentran bajo custodia de esta entidad, y el valor de $ 183.185.892.00 corresponde a las cuotas de acuerdos de pago de los municipios de: El Copey – Cesar, Pedraza – Magdalena, Jamundí – Valle del Cauca, Abejorral – Antioquia, Sotará – Cauca, Novita – Choco, Monteria – Cordoba. </t>
  </si>
  <si>
    <t xml:space="preserve">Avance: El Ministerio de Educación recaudó en total la suma de $ 124.167.304,24
por concepto de ley 21 $ 31.227.306,24 y por concepto de FOMAG $ 92.939.998,00
Cuellos de botella: No se identificaron cuellos de botella y limitaciones en el periodo.
Restricciones: No aplica.
Justificación: Por concepto de Ley 21 $ 31.227.306,24, de los cuales $ 412.189,24 corresponde al resultado de embargos decretados en los diferentes procesos de cobro coactivo. Los embargos referenciados se encuentran reflejados en dos (2) títulos de depósito judicial que emite el Banco Agrario de Colombia a nombre del MEN y que se encuentran bajo custodia de esta entidad.  Y la suma de $ 30.815.117,00 corresponde a pagos directos de las entidades Floresta – Boyacá, Puerto Leguizamo – Putumayo, La Macarena – Meta, Guapi – Cauca y Bojaya – Choco.  
Por concepto FOMAG se recaudó la suma total de $ 92.939.998,00 este valor corresponde a las cuotas de acuerdos de pago de los municipios de: El Copey – Cesar, Pedraza – Magdalena, Jamundí – Valle del Cauca, Abejorral – Antioquia, Sotará – Cauca, Novita – Choco, Sampués – Sucre y Altos del Rosario - Bolivar. </t>
  </si>
  <si>
    <t xml:space="preserve">Avance: El Ministerio de Educación recaudó en total la suma de $ 112.846.047,25 por concepto de ley 21 $ 26.431.990,92 y por concepto de FOMAG $ 86.414.056,33
Cuellos de botella: No se identificaron cuellos de botella y limitaciones en el periodo.
Restricciones: No aplica.
Justificación: Por concepto de Ley 21 $ 26.431.990,92, de los cuales $ 21.068.069,92 corresponde al resultado de embargos decretados en los diferentes procesos de cobro coactivo. Los embargos referenciados se encuentran reflejados en ocho (8) títulos de depósito judicial que emite el Banco Agrario de Colombia a nombre del MEN y que se encuentran bajo custodia de esta entidad.  Y la suma de $ 5.363.921,00 corresponde a pagos directos de las entidades Puerto Leguizamo y Puerto Caicedo – Putumayo, Floresta y Chiscas – Boyacá, La Belleza y Albania – Santander. 
Por concepto FOMAG se recaudó la suma total de $ 86.414.056,33 este valor corresponde a las cuotas de acuerdos de pago de los municipios de: El Copey – Cesar, Zona Bananera – Magdalena, Jamundí – Valle del Cauca, Abejorral – Antioquia, Novita – Choco, Sampués – Sucre y Altos del Rosario - Bolivar. De igual manera se expidió la Circular 034 la cual busca que los departamentos puedan saldar sus deudas con el Ministerio asegurando así mejorar los indices del cobro coactivo. </t>
  </si>
  <si>
    <t>Porcentaje de normatividad estrategica proyectada
(Socialización del acto adminsitrativo por el cual se adopto la politica)</t>
  </si>
  <si>
    <t xml:space="preserve">Sumatoria de espacio de socialización del Acto Administrativo por el cual se adoptó la Política de Análisis de Impacto Normativo del Sector Educación.
</t>
  </si>
  <si>
    <t>Listados de asistencia</t>
  </si>
  <si>
    <t>Avance: Se remitieron memorandos 2026-IE-011446 y 2026-IE-011425 con el reporte de seguimiento a la agenda regulatoria 2026 del Ministerio de Educación Nacional, de igual manera, se expidio la circular 022 de 27 de marzo en la cual se generan recomendaciones para el cumplimiento oportuno de los plazos de reglamentación establecidos en las leyes que regulan el sector educación.
Cuellos de botella: No aplica.
Restricciones: No aplica.
Justificación:  Durante los meses de enero a marzo, la Oficina Asesora Jurídica específicamente desde el grupo de normas, se realizó seguimiento a los compromisos pactados en la agenda regulatoria 2026 del Ministerio de Educación Nacional, para lo anterior, se remitieron memorandos en los cuales se reportaban los avances en la publicación de los proyectos normativos con respecto a la fecha aproximada de publicación. 
De acuerdo con lo anteriormente expuesto, se emitió reporte al Viceministerio de Educación Superior mediante memorando 2026-IE-011425 y al Viceministerio de Educación Preescolar, Básica y Media mediante memorando 2026-IE-011446,  con el fin que estos requirieran a sus áreas técnicas lo necesario para el cumplimiento de lo establecido en la agenda. (se anexa en las evidencias los memorandos relacionados). De igual manera, durante el mes de marzo se expidió la Circular 022 del 2026 “Recomendaciones para el cumplimiento oportuno de los plazos de reglamentación establecidos en las leyes que regulan el sector educación”, la cual está dirigida a las dependencias técnicas del Ministerio de Educación Nacional que tengan actividades relacionadas con la estructuración de instrumentos normativo.</t>
  </si>
  <si>
    <t>n/a</t>
  </si>
  <si>
    <t>OAPF 11-05-2026: De acuerdo con la periodicidad definida, para este mes no se tiene programado realizar reporte.</t>
  </si>
  <si>
    <t>OAPF 10-06-2026: De acuerdo con la periodicidad definida, para este mes no se tiene programado realizar reporte.</t>
  </si>
  <si>
    <t>Avance: El Ministerio de Educación Nacional a traves del grupo de normas generò la socializaciòn de la Resoluciòn 24433 de 2025.
Cuellos de botella: No se identificaron cuellos de botella y limitaciones en el periodo.
Restricciones: No hubo restricción alguna para los periodos mencionados
Justificación: Se procede a socializar con los Viceministerios del MEN los puntos claves sobre los que trata la circular 022 del 27 de marzo de 2026 la cual fue expedida en el marco del cumplimiento de la Politica de Prevenciòn del Daño Antijuridico. El espacio se realizo de manera presencial y virtual el dia 10 de junio de la presente vigencia y sirvio para resolver las dudas sobre la misma a los asistentes del espacio. En este mismo espacio se socializa la resoluciòn 24433 expedida el año pasado en la cual se generan lineamiento para la generaciòn expost de la normativa generada al interior de los viceministerios.</t>
  </si>
  <si>
    <t>09/07/2026 OAPF: El reporte es semestral, sin embargo en reporte anterior la OAJ reporta un avance anticipado en este sentido para el mes de junio no reporta avance, ya que el avance biene cumpliendose anticipadamente.</t>
  </si>
  <si>
    <t>Espacios de transferencia de conocimiento realizados</t>
  </si>
  <si>
    <t>Sumatoria de espacios de transferencia de conocimiento realizados</t>
  </si>
  <si>
    <t>Bimestral</t>
  </si>
  <si>
    <t>Actas de reunión , listas de asistencia y/o correos electronicos</t>
  </si>
  <si>
    <t>Avance:El Ministerio de Educación realizó la solicitud a la Oficina Asesora de Comunicaciones con miras a generar el primer flash jurídico.
Cuellos de botella:  Por lo multiples compromisos de la Oficina Asesora de Comunicaciones no se logro obtener en tiempos la plantilla para la publicación del primer flash.
Restricciones: No aplica.
Justificación: El día 06 de febrero se remitio correo electronico a la oficina asesora de comunicaciones solicitando ayuda para la socialización de conceptos al interior de la oficina, sobre la cual se ofrece una alternativa que la Oficina Asesora considera viable y se solicita la generación de la plantilla para tal proposito pero no se logro su envio en el mes de febrero.</t>
  </si>
  <si>
    <t>OAPF 12/03/2026: la OAJ informa sobre cuellos de botela para el cumplimiento del avance del mes de febrero, se espera avances para el siguiente reporte.</t>
  </si>
  <si>
    <t>Avance: Durante el mes de marzo de la presente anualidad, el Ministerio de Educación Nacional realizó la socialización de dos (2) conceptos jurídicos que contienen información relevante en el contexto educativo.
Cuellos de botella: No aplica.
Restricciones: No aplica.
Justificación: Durante el mes de marzo, el equipo de conceptos identificó, dentro de los requerimientos atendidos, dos conceptos jurídicos cuya relevancia e impacto en el contexto educativo ameritaban su socialización. En consecuencia, se determinó divulgarlos a través de la estrategia “Flash Jurídico” con los integrantes de la Oficina Asesora Jurídica, con el fin de fortalecer su conocimiento institucional.
Los temas abordados en los conceptos socializados fueron:
1.	Regulación del uso de dispositivos móviles por parte de los estudiantes dentro de las instituciones educativas, en el marco de la autonomía escolar, el Proyecto Educativo Institucional (PEI) y el Manual de Convivencia. 
2.	Reintegro laboral y reconocimiento de salarios y prestaciones a docentes vinculados a procesos penales, en casos de libertad por vencimiento de términos, así como la asignación transitoria de funciones.</t>
  </si>
  <si>
    <t xml:space="preserve">Avance: Durante el mes de abril de la presente anualidad, el Ministerio de Educación Nacional realizó la socialización de un (01) concepto jurídico que contiene información relevante en el contexto educativo.
Cuellos de botella: No se presentaron cuellos de botella durante el mes objeto de reporte.
Restricciones: No aplica.
Justificación: Durante el mes de abril, el equipo de conceptos identificó, dentro de los requerimientos atendidos, un concepto jurídico cuya relevancia e impacto en el contexto educativo ameritaba su socialización. En consecuencia, se determinó divulgarlo a través de la estrategia “Flash Jurídico” con los integrantes de la Oficina Asesora Jurídica, con el fin de fortalecer su conocimiento institucional.
El tema abordado en el concepto socializado fue:
1. Alcance del deber de custodia de las instituciones educativas respecto de los estudiantes, en particular frente a su permanencia en las instalaciones una vez finalizada la jornada escolar sin la presencia de sus acudientes.
</t>
  </si>
  <si>
    <t>Avance: Durante el mes de mayo de la presente anualidad, el Ministerio de Educación Nacional llevo a cabo un (01) espacio de tranferencia de conocimiento, en los cuales se socializó el concepto jurídico que contiene información relevante en el contexto educativo.
Cuellos de botella: No se presentaron cuellos de botella durante el mes objeto de reporte.
Restricciones: No aplica. 
Justificación: En el mes de mayo, el equipo de conceptos identificó, dentro de los requerimientos atendidos, un concepto jurídico cuya relevancia e impacto en el contexto educativo ameritaba su socialización. En consecuencia, desarrollo un espacio de transferencia de conocimiento, a través de la estrategia “Flash Jurídico” con los integrantes de la Oficina Asesora Jurídica, con el fin de fortalecer su conocimiento institucional.
EL tema abordado en el concepto socializado fue:
1.	La formación como Piloto Comercial en Colombia no es educación superior, sino una instrucción especializada regulada por un régimen propio. Aunque cumple altos estándares técnicos, su validez proviene de la autoridad aeronáutica (Aerocivil) y no del sistema educativo del Ministerio de Educación Nacional.</t>
  </si>
  <si>
    <t>Avance: Durante el mes de junio de la presente anualidad, el Ministerio de Educación Nacional llevo a cabo dos (02) espacios de transferencia de conocimiento, en los cuales se socializó los conceptos jurídicos que contiene información relevante en el contexto educativo.
Cuellos de botella: No se presentaron cuellos de botella durante el mes objeto de reporte.
Restricciones: No aplica. 
Justificación: En el mes de junio, el equipo de conceptos identificó, dentro de los requerimientos atendidos, dos conceptos jurídicos cuya relevancia e impacto en el contexto educativo ameritaba su socialización. En consecuencia, desarrollo dos espacios de transferencia de conocimiento, a través de la estrategia “Flash Jurídico” con los integrantes de la Oficina Asesora Jurídica y las demás dependencias del Ministerio, con el fin de fortalecer su conocimiento institucional.
Los temas abordados en los conceptos socializados fueron:
1.	¿El inglés es obligatorio para todos los estudiantes? 
La Sentencia T-442 de 2025 recordó que el derecho a la educación también implica reconocer la diversidad cultural y lingüística de los pueblos indígenas y demás grupos étnicos. El inglés sigue siendo una asignatura obligatoria, pero su aplicación no puede desconocer las realidades y barreras particulares de cada estudiante.
2.	La instalación de cámaras de seguridad y micrófonos en salones de clase y demás espacios pedagógicos debe analizarse con especial cuidado, pues puede afectar derechos fundamentales como la intimidad, la protección de datos personales y el libre desarrollo de las actividades educativas, especialmente cuando involucra a niños, niñas y adolescentes</t>
  </si>
  <si>
    <t>14/07/2026. OAPF: La información cualitativa es consistente con el reporte cuantitativo, el reporte se realiza conforme a la estructura solicitada, donde reportan que no se encontraron cuellos de botella ni restricciones.</t>
  </si>
  <si>
    <t>Oficina Asesora de Planeación y Finanzas</t>
  </si>
  <si>
    <t>Planeación</t>
  </si>
  <si>
    <t>7. Financiación del Sector Educativo</t>
  </si>
  <si>
    <t>Porcentaje de pronunciamientos unificados de proyectos de obras por impuestos cargados en SUIFP Territorio</t>
  </si>
  <si>
    <t>Pronunciamientos unificados proyectos obras por impuestos/  pronunciamientos de proyectos obras por impuestos cargados</t>
  </si>
  <si>
    <t>Matriz de seguimiento de proyectos de obras por impuestos</t>
  </si>
  <si>
    <t xml:space="preserve">
Avance: Desde El Ministerio de Educación Nacional -MEN- se  emitieron 367 pronunciamientos técnicos  sobre los proyectos de obras por impuestos presentados para revisión los cuales fueron consolidados y cargados en la plataforma suifp territorio. 
Cuellos de botella: No se identificaron cuellos de botella.
Restricciones: N/A
Justificación: Para los meses de enero, febrero y marzo del 2026, el Ministerio de Educación Nacional  realizó la revisión de 367 proyectos de obras por impuestos  presentados por los formuladores a la entidad nacional para revisión, de esta forma  se  consolidaron  y cargaron en la plataforma suifp territorio los respectivos pronunciamientos técnicos los cuales corresponden a las siguientes tipologías: Infraestructura, dotación de mobiliario, dotación de menaje de cocina,  dotación tecnológica, dotación de elementos deportivos, dotación de elementos artísticos y dotación de material educativo,  en las siguientes etapas de desarrollo de los proyectos: 
- Etapa de estructuración: 296 pronunciamientos emitidos y cargados en la plataforma suifp  territorio.
- Etapa de ajustes a costos: 2 pronunciamientos emitidos y cargados en la plataforma suifp  territorio.
- Etapa de ajustes en ejecución: 69 pronunciamientos emitidos y cargados en la plataforma suifp  territorio.
</t>
  </si>
  <si>
    <t>OAPF 10/04/2026: La Oficina Asesora de Planeación reporta de forma consistente la información del indicador junto con cuellos de botella, restricciones y justificación.</t>
  </si>
  <si>
    <t>OAPF 12/05/2026: De acuerdo con la periodicidad definida, no aplica informe de avance para este periodo.</t>
  </si>
  <si>
    <t>OAPF 10/06/2026: De acuerdo con la periodicidad definida, no aplica informe de avance para este periodo.</t>
  </si>
  <si>
    <t xml:space="preserve">Avance: Desde El Ministerio de Educación Nacional -MEN- se  emitieron 138 pronunciamientos técnicos  sobre los proyectos de obras por impuestos presentados para revisión los cuales fueron consolidados y cargados en la plataforma suifp territorio. 
Cuellos de botella: No se identificaron cuellos de botella.
Restricciones: N/A
Justificación: Para los meses de abril, mayo y junio del 2026, el Ministerio de Educación Nacional  realizó la revisión de 138 proyectos de obras por impuestos  presentados por los formuladores a la entidad nacional para revisión, de esta forma  se  consolidaron  y cargaron en la plataforma suifp territorio los respectivos pronunciamientos técnicos los cuales corresponden a las siguientes tipologías: Infraestructura, dotación de mobiliario, dotación de menaje de cocina,  dotación tecnológica, dotación de elementos deportivos, dotación de elementos artísticos y dotación de material educativo,  en las siguientes etapas de desarrollo de los proyectos: 
- Etapa de estructuración:36 pronunciamientos emitidos y cargados en la plataforma suifp  territorio.
- Etapa de ajustes a costos: 19 pronunciamientos emitidos y cargados en la plataforma suifp  territorio.
- Etapa de ajustes en ejecución: 83 pronunciamientos emitidos y cargados en la plataforma suifp  territorio.
</t>
  </si>
  <si>
    <t>4. Aumentar la eficiencia del modelo operativo con el ahorro de recursos y la disminución de reprocesos.</t>
  </si>
  <si>
    <t>Porcentaje de pronunciamientos del SGR cargados dentro de los términos establecidos</t>
  </si>
  <si>
    <t>Pronunciamientos de proyectos del SGR solicitados / Pronunciamientos de proyectos del SGR emitidos a tiempo</t>
  </si>
  <si>
    <t>Matriz de seguimiento de proyectos de regalías</t>
  </si>
  <si>
    <t>Avance: El Ministerio de Educación Nacional (MEN) realizó la revisión de 25 proyectos presentados por entidades territoriales, frente a los cuales se emitieron un total de 70 pronunciamientos técnicos relacionados con iniciativas susceptibles de ser financiadas con recursos del Sistema General de Regalías.
Estos pronunciamientos fueron debidamente consolidados y cargados en la plataforma SUIFP Regalías.
Cuellos de botella: No se identificaron cuellos de botella.
Restricciones: N/A
Justificación: Para el primer trimestre de 2026, el Ministerio de Educación Nacional llevó a cabo la revisión de 25 proyectos presentados por entidades territoriales.
Como resultado, se emitieron 70 pronunciamientos técnicos, distribuidos de la siguiente manera:
- 22 Conceptos a tiempo que equivale al 88%
- 3 Conceptos que se emitieron fuera de tiempo equivalente al 12%</t>
  </si>
  <si>
    <t>Avance: El Ministerio de Educación Nacional (MEN) realizó la revisión de 37 proyectos presentados por entidades territoriales, frente a los cuales se emitieron un total de 62 pronunciamientos técnicos relacionados con iniciativas susceptibles de ser financiadas con recursos del Sistema General de Regalías.
Estos pronunciamientos fueron debidamente consolidados y cargados en la plataforma SUIFP Regalías.
Cuellos de botella: No se identificaron cuellos de botella.
Restricciones: N/A
Justificación: Para el segundo trimestre de 2026, el Ministerio de Educación Nacional llevó a cabo la revisión de 37 proyectos presentados por entidades territoriales.
Como resultado, se emitieron 62 pronunciamientos técnicos, distribuidos de la siguiente manera:
-  Conceptos a tiempo 33 que equivale al 89%
- Conceptos que se emitieron fuera de tiempo 4 equivalente al 11%</t>
  </si>
  <si>
    <t>4. Acceso, uso y aprovechamiento de datos para impulsar la transformación social</t>
  </si>
  <si>
    <t>d. Datos sectoriales para aumentar el aprovechamiento de datos en el país</t>
  </si>
  <si>
    <t>13. Fortalecimiento del ecosistema sectorial de datos en educación</t>
  </si>
  <si>
    <t>Publicación de los resultado de la operación estadística de EPBM  a través de los mecanismos electrónicos establecidos para tal fin</t>
  </si>
  <si>
    <t>Publicación ejecutada/ Publicación programada *100</t>
  </si>
  <si>
    <t>Enlaces de publicación de la información estadística de la vigencia 2024</t>
  </si>
  <si>
    <t>OAPF 10/07/2026: De acuerdo con la periodicidad definida, no aplica informe de avance para este periodo.</t>
  </si>
  <si>
    <t>15. Fortalecimiento de los mecanismos de planeación y seguimiento institucional</t>
  </si>
  <si>
    <t>Instrumentos de planeación estratégica sectoriales e institucionales formulados y publicados</t>
  </si>
  <si>
    <t>Número de instrumentos de planeación institucionales y sectoriales formulados y publicados</t>
  </si>
  <si>
    <t>Documentos formulados y publicados
* Plan Estratégico Institucional
* Plan de Acción Anual
* Plan de Participación Ciudadana y Rendición de Cuentas
* Informe de Audiencia de Rendición de Cuentas</t>
  </si>
  <si>
    <t>Oficina de Control Disciplinario Interno</t>
  </si>
  <si>
    <t>Gestión Disciplinaria</t>
  </si>
  <si>
    <t>8. Control, seguimiento y evaluación transparente y efectiva</t>
  </si>
  <si>
    <t xml:space="preserve">Porcentaje de procesos finalizados o con decisiones de fondo </t>
  </si>
  <si>
    <t>Número  de procesos  finalizados o con decisiones de fondo / Número de procesos iniciados*100 (vigencias 2021, 2022, 2023, 2024 y 2025)</t>
  </si>
  <si>
    <t>Informe Ejecutivo</t>
  </si>
  <si>
    <t xml:space="preserve">Avance: El Ministerio de Educación Nacional, a través de la Oficina de Control Disciplinario Interno, durante el mes de Enero de 2026 adelantó las accciones correspondientes gestionando y dando trámite respecto de 125 procesos disciplinarios priorizando,  los siguientes:
1.Año 2022. Proceso disciplinario - Auto de Archivo)(1)
2. Año 2023. Proceso disciplinario - Auto de Archivo)(3)
3. Año 2024. Proceso disciplinario - Auto de Archivo)(1)
4. Año 2025. Proceso disciplinario - Auto de Archivo)(1)
Cuellos de botella: Durante el mes de Enero de 2026, se encuentra el indicador por debajo de la meta establecida, toda vez que se presentaron las siguientes situaciones, a saber: 
1. La contratación de los profesionales por prestación de servicios (1), se autorizó para iniciar la última semana del mes, y tan solo se contó con 5 días hábiles de ejecución.
3. Se aceptó la renuncia de uno de los profesionales de planta, el cual no se logra remplazar durante el mes de enero, y en consecuencia se autorizó un segundo contrato por prestación de servicios para inicio de contrato el 1 de febrero de 2026.  
2. En atención de la situación que antecede, la oficina contaba solamente con dos profesionales de planta para adelantar todas las actividades propias de la gestión disciplinaria. 
3. La curva de aprendizaje respecto de la asignación y trámite de procesos a los contratistas, requiere de tiempo suficiente (mínimo 15 días) para conocimiento de los expedientes y su gestión al interior de la Oficina.
Restricciones: N/A
Justificación:  Se gestionaron paraa proferir decisión de fondo o se finalizaron, un total de seis (6) procesos durante la vigencia reportada en ejecución del indicador, durante el mes de enero.
</t>
  </si>
  <si>
    <t>OAPF 16/02/2026: La Oficina de CDI reporta de forma adecuada el avance del indicador, sin embargo por los cuellos de botella mencionados no alcanza al cumplimiento de la meta esperada.</t>
  </si>
  <si>
    <t>Avance: El Ministerio de Educación Nacional, a través de la Oficina de Control Disciplinario Interno, durante el mes de Febrero adelantó las accciones correspondientes gestionando y dando trámite respecto de 125 procesos disciplinarios priorizando, los siguientes:
1.Año 2022. Proceso disciplinario - Auto de Archivo)(3)                         
2. Año 2023. Proceso disciplinario - Auto de Archivo)(8)
3. Año 2025. Proceso disciplinario - Auto de Archivo)(2)
Cuellos de botella: Durante el mes de febrero, se encuentra el indicador por debajo de la meta establecida, toda vez que se realiza la curva de Aprendizaje respecto de asignación de procesos a los profesionales contratistas que ingresaron, actividad que requiere de tiempo y evaluación para conocimiento y toma de decisiones de fondo dentro de cada uno de los expedientes. 
Restricciones: N/A
Justificación:  Se gestionaron para proferir decisión de fondo o se finalizaron, un total de trece (13) procesos durante la vigencia reportada en ejecución del indicador durante el mes de febrero.</t>
  </si>
  <si>
    <t>OAPF 11/03/2026: La Oficina de CDI reporta de forma adecuada el avance del indicador, sin embargo por los cuellos de botella mencionados no alcanza al cumplimiento de la meta esperada.</t>
  </si>
  <si>
    <t>Avance: El Ministerio de Educación Nacional, a través de la Oficina de Control Disciplinario Interno, durante el mes de Marzo de 2026 adelantó las accciones correspondientes gestionando y dando trámite respecto de 125 procesos disciplinarios priorizados, los siguientes:
1.Año 2022. Proceso disciplinario - Auto Archivo - (Archivo) (8)
2, Año 2023. Proceso disciplinario - Auto Archivo - (Archivo) (6)
3.Año 2023. Proceso disciplinario - Cierre y traslado para alegatos precalificatorios (2)
Cuellos de botella: No se encuetran cuellos de botella de conformidad con las actividades relacionadas con el indicador. 
Restricciones: N/A
Justificación:  Se gestionaron para proferir decisión de fondo o se finalizaron, un total de diesciseis (16) procesos durante la vigencia reportada en ejecución del indicador durante el mes de marzo.</t>
  </si>
  <si>
    <t>13/04/2026: la Oficina de Control Interno Discipliario Reporta el avance al indicador de forma consistente entre lo cuantitativo y lo cualitatio, de acuerdo con la oportunidad definida.</t>
  </si>
  <si>
    <t>Avance: El Ministerio de Educación Nacional, a través de la Oficina de Control Disciplinario Interno, durante el mes de Abril de 2026 adelantó las accciones correspondientes gestionando y dando trámite respecto de 125 procesos disciplinarios priorizados, los siguientes:
1.Año 2022. Proceso disciplinario - Auto Archivo - (Archivo) (1)
2, Año 2024. Proceso disciplinario - Auto Archivo - (Archivo) (1)
3.Año 2023. Proceso disciplinario - Apertura Investigación Disciplinaria (10)
Cuellos de botella: No se encuetran cuellos de botella de conformidad con las actividades relacionadas con el indicador. 
Restricciones: N/A
Justificación:  Se gestionaron para proferir decisión de fondo o se finalizaron, un total de doce (12) procesos durante la vigencia reportada en ejecución del indicador durante el mes de Abril.</t>
  </si>
  <si>
    <t>Avance: El Ministerio de Educación Nacional, a través de la Oficina de Control Disciplinario Interno, durante el mes de Mayo de 2026 adelantó las accciones correspondientes gestionando y dando trámite respecto de 125 procesos disciplinarios priorizados,  gestionando los siguientes:
1.Año 2022. Proceso disciplinario - Auto Archivo -  (1)
2.Año 2023. Proceso disciplinario - Auto Archivo -  (8)
3.Año 2024. Proceso disciplinario - Auto Archivo -  (3)
4.Año 2023. Proceso disciplinario - Cierre y traslado para alegatos precalificatorios (2)
4.Año 2024. Proceso disciplinario - Cierre y traslado para alegatos precalificatorios (6)
Cuellos de botella: No se encuetran cuellos de botella de conformidad con las actividades rlacionadas con el indicador. 
Restricciones: N/A
Justificación:  Se gestionaron para proferir decisión de fondo o se finalizaron, un total de veinte (20) procesos durante la vigencia reportada en ejecución del indicador durante el mes de Mayo de 2026.</t>
  </si>
  <si>
    <t>10/06/2026: OAPF: De acuerdo con el reporte realizado por la oficina de CDI, se da cumplimiento al indicador y se reporta de acuerdo con los parámetros establecidos. Reporta que no se presentan cuellos de botella ni restricciones.</t>
  </si>
  <si>
    <t>09/07/2026. OAPF: La oficina de CDI no reporta avance en esta acción ni establece un reporte cualitativo de los cuellos de botella o restricciones frente a de este indicador.</t>
  </si>
  <si>
    <t>Número de actividades realizadas para la prevención de conductas que conlleven a faltas disciplinarias</t>
  </si>
  <si>
    <t>Sumatoria de actividades de prevención de realizadas</t>
  </si>
  <si>
    <t>Cuatrimestral</t>
  </si>
  <si>
    <t>OAPF 16/02/2026: De acuerdo con la periodicidad definida, no aplica informe de avance para este periodo.</t>
  </si>
  <si>
    <t>13/03/2026: De acuerdo con la periodicidad definida, para este mes no corresponde reportar avance en esta acción.</t>
  </si>
  <si>
    <t xml:space="preserve">Avance: El Ministerio de Educación Nacional, a través de la Oficina de Control Disciplinario Interno, durante el primer cuatrimestre de 2026,  adelantó las actividades correspondientes con el fin de prevenir la materialización de faltas disciplinarias al interior del Ministerio de Educación Nacional. 
1.Capacitación a contratistas y funcionarios de la Subdirección de Aseguramiento de la Calidad para la Educación Superior - Grupo de Convalidaciones. 
Cuellos de botella: No se encuetran cuellos de botella de conformidad con las actividades relacionadas respecto  del indicador. 
Restricciones: N/A
Justificación:  Se gestionó la realización de capacitación, para lo cual se desarrolló presentación de material disciplianario, así como actividad final de materialización de la acción. Se reporta evidencia y listados de asistencia. Reporte mes de Abril, finalizando la actividad del cuatrimestre. </t>
  </si>
  <si>
    <t>10/06/2026: De acuerdo con la periodicidad definida, para este mes no corresponde reportar avance en este indicador.</t>
  </si>
  <si>
    <t>9/07/2026: De acuerdo con la periodicidad definida que es cuatrimestral, para este mes no corresponde reportar avance en este indicador.</t>
  </si>
  <si>
    <t>Oficina de Control Interno</t>
  </si>
  <si>
    <t>Control Interno.</t>
  </si>
  <si>
    <t>3. Reducir el impacto de los riesgos estratégicos, tácticos y operativos, identificados en cada modelo referencial.</t>
  </si>
  <si>
    <t>Evaluación y asuntos disciplinarios</t>
  </si>
  <si>
    <t>c. Calidad, efectividad, transparencia y coherencia de las normas</t>
  </si>
  <si>
    <t>Informes del Estado de la Gestión de los Riesgos presentados</t>
  </si>
  <si>
    <t xml:space="preserve">Número de Informes del Estado de la Gestión del Riesgo presentados </t>
  </si>
  <si>
    <t>semestral</t>
  </si>
  <si>
    <t>Informe de riesgos</t>
  </si>
  <si>
    <t xml:space="preserve">Avance: El Ministerio de Educación realizó el informe de seguimiento de la administración de riesgos del segundo semestre de 2025. Este informe identificó áreas de mejora, insta ajustar las estrategias de mitigación y proporcionó a la Alta Dirección información relevante para fortalecer la cultura de autocontrol y la prevención de riesgos.
Cuellos de botella: No se identificaron cuellos de botella o limitaciones.
Restricciones: No aplica.
Justificación: La evaluación de riesgos del Ministerio de Educación correspondiente al segundo semestre de 2025 se socializará en el Comité Institucional de Control Interno como parte de la evaluación del sistema de control interno. Posteriormente, la alta dirección determinará las acciones administrativas a seguir.
</t>
  </si>
  <si>
    <t>OAPF 10/03/2026: La información cualitativa reportada, es consistente con la acción y concordante con el reporte cuantitativo.</t>
  </si>
  <si>
    <t>La acción esta cumplida parcialmente en un 50%</t>
  </si>
  <si>
    <t>OAPF: De acuerdo con la periodicidad el reporte es semestral.</t>
  </si>
  <si>
    <t>10-06/2026: OAPF: El indicador tiene un avance del 50%, por lo que se espera su cumplimiento total para el mes de junio y el reporte una vez se consolide la información, ya que es semestral.</t>
  </si>
  <si>
    <t xml:space="preserve">Avance: El Ministerio de Educación presentó el informe de seguimiento de la gestión de riesgos correspondiente al segundo semestre de 2025. Este documento identificó áreas de mejora, instó a ajustar las estrategias de mitigación y proporcionó a la Alta Dirección información clave para fortalecer la cultura de autocontrol y prevención. Actualmente, la acción registra un avance del 50%, reflejado en el reporte presentado en marzo. Por su parte, el reporte del segundo informe se proyecta para el mes de octubre, considerando un rezago de 90 días en la consolidación de la información.
Cuellos de botella: No se identificaron cuellos de botella o limitaciones.
Restricciones: No aplica.
Justificación: La evaluación de riesgos del Ministerio de Educación correspondiente al primer semestre de 2026 se socializará en el Comité Institucional de Control Interno como parte de la evaluación del sistema de control interno. Posteriormente, la alta dirección determinará las acciones administrativas a seguir.
</t>
  </si>
  <si>
    <t xml:space="preserve">09/07/2026. OAPF: Se reporta cumplimiento del indicador en un 50%, informando que el reporte del segundo trimestre se reportará en septiembre, teniendo en cuenta su consolidación. </t>
  </si>
  <si>
    <t>Implementacion de estrategia de autocontrol</t>
  </si>
  <si>
    <t>Estrategia para fomentar la cultura de autocontrol implementada</t>
  </si>
  <si>
    <t>número</t>
  </si>
  <si>
    <t>anual</t>
  </si>
  <si>
    <t>Informe de Resultado de la Estrategia</t>
  </si>
  <si>
    <t>OAPF 10-07-2026: De acuerdo con la periodicidad definida, para este mes no se tiene programado realizar reporte.</t>
  </si>
  <si>
    <t>Porcentaje del Plan de auditoria</t>
  </si>
  <si>
    <t>Auditorías realizadas / auditorías programadas</t>
  </si>
  <si>
    <t>porcentaje</t>
  </si>
  <si>
    <t>Informes de auditorías, seguimiento e informes de ley</t>
  </si>
  <si>
    <t xml:space="preserve">Avance: El Ministerio de Educación dio inicio al proceso de control, seguimiento y evaluación de manera transparente y efectiva, mediante la priorización y elaboración del cronograma de auditorías de calidad, ambientales, de gestión, especiales e informes de ley para la vigencia 2026.
Para el primer semestre, se programaron siete auditorías, logrando un cumplimiento del 100%. A continuación, se detallan los informes correspondientes a los ejercicios ejecutados en el marco del Programa Anual de Auditoría:l
Informe de Auditoría de Diseño de Política
Informe de Auditoría de Planeación
Informe de Auditoría de Gestión Financiera
Informe de Auditoría Especial de Derechos de Autor
Informe de Auditoría de Gestión Documental
Informe de Auditoria de Contratación
Informe de Auditoria NTC 4067 2026
Cuellos de botella: No se identificaron cuellos de botella ni limitaciones.
Restricciones: No aplica.
Justificación: El Cronograma del Plan de Auditoría fue aprobado en el Comité Institucional de Coordinación de Control Interno realizado el 19 de diciembre de 2025, en el cual se estableció la ruta para el desarrollo de las auditorías internas y la elaboración de informes de ley, promoviendo así la mejora organizacional del ministerio.
</t>
  </si>
  <si>
    <t>14/07/2026: OAPF: La infotrmación cualitativa es consistente con el avance cuantitativo, se anexan los soportes y se reporta de acuerdo con la estructura solicitada.</t>
  </si>
  <si>
    <t>Oficina de Cooperación y Asuntos Internacionales</t>
  </si>
  <si>
    <t>Gestión de alianzas</t>
  </si>
  <si>
    <t>Recursos de cooperación gestionados con el apoyo y acompañamiento de la OCAI</t>
  </si>
  <si>
    <t>Sumatoria de los recursos de cooperación gestionados
Nota: Comprende recursos de cooperación técnica y financiera</t>
  </si>
  <si>
    <t>Documento soporte cooperación  y/o matriz de relación de cooperación</t>
  </si>
  <si>
    <t>$ 20.000.000.000,00</t>
  </si>
  <si>
    <t>$ 30.000.000.000,00</t>
  </si>
  <si>
    <t>$ 35.000.000.000,00</t>
  </si>
  <si>
    <t>Durante el mes de enero de 2026, el Ministerio de Educación Nacional gestionó como recursos por concepto de cooperación técnica, la suma de $6.581.929.590. 
Cuellos de botella/Restricciones: No se presentaron cuellos de botella, limitaciones o restricciones.
Justificación: Se realizó gestión y acompañamiento según el siguiente detalle:
*Proyecto Fundación Chile (pago informe final)-"Fortalecimiento de competencias didácticas digitales de los docentes y directivos de la Educación Básica". $43.861.311
*Proyecto Aulas Interactivas ejecutado por TERPEL. $6.538.068.279.</t>
  </si>
  <si>
    <t>La Oificna de Cooperación reportó el informe cualitativo conforme a los requerimientos realizados, y la información es consistente con el avance cuantitativo reportado. Se recomienda no mencionar la periocidad como (mes, días, año)</t>
  </si>
  <si>
    <t>A corte del mes de febrero de 2026 (acumulado), el Ministerio de Educación Nacional ha gestionado como recursos por concepto de cooperación técnica, la suma de $6.581.929.590. 
Avance: El Ministerio de Educación Nacional no tenía programado el reporte de recursos de cooperacion para el periodo
Cuellos de Botella:  No se identificaron cuellos de botella, limitaciones o restricciones durante el mes.
Restricciones: No aplica
Justificación:  Para el mes no se programaron acciones de posicionamiento</t>
  </si>
  <si>
    <t xml:space="preserve">A corte del mes de marzo de 2026 (acumulado), el Ministerio de Educación Nacional ha gestionado como recursos por concepto de cooperación técnica, la suma de $6.887.629.001. 
Avance: Durante el mes de marzo  de 2026, el Ministerio de Educación Nacional gestionó como recursos por concepto de cooperación técnica, la suma de $305.699.411.
Cuellos de Botella:  No se identificaron cuellos de botella, limitaciones o restricciones durante el mes.
Restricciones: No aplica
Justificación:   Serealizó gestión y acompañamiento según el siguiente detalle:
*Proyecto Fondo de Pago por Resultados en Educación OFFER. Hito 1- Reto 1  e Hito 2 - Reto 2. $305.699.411. </t>
  </si>
  <si>
    <t>13/04/2026: La oficina de Cooperción y asuntos internacionales reporta el avance del mes dentro del tiempo establecido, reporta que no s eidentificaron cuellos de botella ni restricciónes.</t>
  </si>
  <si>
    <t>A corte del mes de abril de 2026 (acumulado), el Ministerio de Educación Nacional ha gestionado como recursos por concepto de cooperación técnica, la suma de $6.989.800.157.
Avance: Dutante el mes de abril de 2026, el Ministerio de Educación Nacional gestionó recursos por $102.171.156.
Cuellos de botella: No se identificaron cuellos de botella, limitaciones o restricciones durante el mes.
Restricciones: No aplica
Justificación: Se realizó gestión y acompañamiento según el siguiente detalle:
*Participación del Ministerio de Educación Nacional en el evento de Benchmarking del Proyecto COL_DECISIONSEED - UE. $39.899.506
*Curso de IA con la Universidad de Tecnología de Tianjin y la Embajada de China en Colombia. 13 a 17 de abril, en modalidad virtual. $62.271.650.</t>
  </si>
  <si>
    <t>A corte del mes de mayo de 2026 (acumulado), el Ministerio de Educación Nacional ha gestionado como recursos por concepto de cooperación técnica, la suma de $12.625.303.383.
Avance: Durante el mes de mayo de 2026, el Ministerio de Educación Nacional gestionó recursos por $5.635.501.226.
Cuellos de botella: No se identificaron cuellos de botella, limitaciones o restricciones durante el mes.
Restricciones: No aplica
Justificación:
Se realizó gestión y acompañamiento según el siguiente detalle:
* Programa de Formación docente internacional (ICT Training for Colombian Teachers) en Corea - 2026. $943.021.464.
* Acciones implementadas por UNICEF en marco del Programa para Colombia. $4.692.479.762. Con corte al 31 de mayo de 2026, y según reporte remitido por el equipo de UNICEF en el marco del plan de trabajo suscrito con APC Colombia, se registran recursos gestionados por USD 4.394.101 correspondientes a los primeros cinco meses de la vigencia 2026, orientados al fortalecimiento de la educación inicial, recuperación de aprendizajes, trayectorias educativas y continuidad educativa en contextos de vulnerabilidad. El monto incluye lo ejecutado en marco de la estrategia Education Cannot Wait (ECW) dentro del componente de continuidad educativa.</t>
  </si>
  <si>
    <t>10-06/2026: OAPF: De acuerdo con el reporte de avance realizado por la OCAI, se presenta consistencia entre el reporte de avance cualitativo y el reporte cuantitativo. Se justifica el avance y se reporta que no se presentaron cuellos de botella ni restricciones.</t>
  </si>
  <si>
    <t>A corte del mes de junio 2026 (acumulado), el Ministerio de Educación Nacional ha gestionado como recursos por concepto de cooperación técnica, la suma de $14.172.113.066
Avance: Durante el mes de junio de 2026, el Ministerio de Educación Nacional gestionó recursos por: $1.546.811.683.
Cuellos de botella: No se identificaron cuellos de botella, limitaciones o restricciones durante el mes.
Restricciones: No aplica
Justificación: 
En el mes de junio de 2026 se realizó gestión y acompañamiento, según el siguiente detalle:
*Aportes FASECOLDA en marco de Memorando de Entendimiento- Ministerio- Bancoldex (Administrador del Programa de Inversión Banca de las Oportunidades)- FASECOLDA y FUNDACIÓN SPARKASSENSTIFTUNG  - Nueva Pangea (reporte enero a junio 2026) -$146.392.569
*Aportes del Consejo Noruego para Refugiados en marco de la Estrategia Education Cannot Wait (ECW) - $1.337.044.307
*Aportes de Plan Internacional para acciones enmarcadas en Gestión del Riesgo Escolar del Ministerio de Educación - $63.374.807</t>
  </si>
  <si>
    <t>Oficina de Infraestructura Educativa</t>
  </si>
  <si>
    <t>2. Fortalecimiento y desarrollo de infraestructura social_x000D_</t>
  </si>
  <si>
    <t>1. Fortalecimiento de la infraestructura de educación preescolar, básica y media</t>
  </si>
  <si>
    <t>A.49P</t>
  </si>
  <si>
    <t>Sedes rurales construidas y/o mejoradas en municipios PDET</t>
  </si>
  <si>
    <t>Conteo semestral en la vigencia correspondiente del número de sedes intervenidas o beneficiadas en zona rural de municipios PDET
SrP =∑ S pit
Sr = sumatoria de sedes rurales del sector oficial en municipios PDET construidas y/o mejoradas para la prestación del servicio educativo.
S =   sedes rurales en municipios PDET construidas y/o mejoradas
p=   municipios PDET
i =   Número de sedes rurales en municipios PDET intervenidas desde 1 hasta n.
t =   Año de observación</t>
  </si>
  <si>
    <t>1. Base de datos con la relación de las sedes educativas entregadas.
2. Acta de entrega del mobiliario escolar en las sedes educativas</t>
  </si>
  <si>
    <t>El Ministerio de Educación Nacional avanzó durante el primer trimestre de 2026 con obras de infraestructura educativa y entrega de dotaciones pedagógicas en  Sedes Educativas Rurales a nivel nacional. Estos proyectos se desarrollaron en 28 departamentos ejecutados a través del Fondo de Financiamiento a la Infraestructura Educativa – FFIE, el Banco Interamericano de Desarrollo – BID, recursos gestionados a través del mecanismo Obras por Impuestos y otras fuentes de financiación.</t>
  </si>
  <si>
    <t>17.04 2026 OAPF:
- Oportunidad: Se reportó dentro del plazo limite para el reporte de Marzo. Cumplió.
- Consistencia: La justificación no amplía detalles de los avances en el indicador,ni describe cualitativamente los avances obtenidos durante el periodo.
- Completitud: Se valida que el reporte No cumple con los cuatro componentes de un reporte según la Guía de seguimiento al PAI.</t>
  </si>
  <si>
    <t>OAPF: 14/05/2026- De acuerdo con la periodicidad, este reporte es semestral por lo tanto, este mes no aplica reporte.</t>
  </si>
  <si>
    <t xml:space="preserve">Durante el primer semestre de 2026 se avanzó con 1.147 Sedes Educativas Rurales PDET construidas, mejoradas y con entrega de dotaciones, las cuales se distribuyen en 1.084 sedes dotadas, 37 sedes con proyectos de infraestructura  y 26 sedes con proyectos de infraestructura y dotación. </t>
  </si>
  <si>
    <t xml:space="preserve">"14.07.2026 OAPF:  
Análisis a partir de documento adjunto en la carpeta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
</t>
  </si>
  <si>
    <t>A.49</t>
  </si>
  <si>
    <t>Sedes rurales construidas y/o mejoradas</t>
  </si>
  <si>
    <t>Conteo por anualidad en la vigencia correspondiente del número de sedes intervenidas o beneficiadas.
Sr =∑ S it
Sr = sumatoria de sedes rurales construidas y/o mejoradas del sector oficial para la prestación del servicio educativo.
S =   sedes rurales construidas y/o mejoradas
i =   Número de sedes rurales intervenidas desde 1 hasta n.
t =   Año de observación</t>
  </si>
  <si>
    <t>a través del Fondo de Financiamiento a la Infraestructura Educativa – FFIE, el Banco Interamericano de Desarrollo – BID, recursos gestionados a través del mecanismo Obras por Impuestos y otras fuentes de financiación.</t>
  </si>
  <si>
    <t>Se avanzó hasta la fecha de corte en 2.307 intervenciones o proyectos de obras de infraestructura educativa, las cuales se distribuyen en  2.145 sedes con proyectos de dotación de mobiliario escolar y menaje, 133 sedes con proyectos de infraestructura (obra nueva o mejoramientos en infraestructura escolar) y 29 sedes con proyectos de infraestructura y dotación escolar. Estos proyectos se desarrollaron en 29 departamentos y 321 municipios en el país, ejecutados a través del Fondo de Financiamiento a la Infraestructura Educativa – FFIE, órdenes de compra, Findeter, proyectos gestionados a través del mecanismo Obras por Impuestos y otras fuentes de financiación.</t>
  </si>
  <si>
    <t>Ambientes educativos construidos o mejorados en educación preescolar, básica y media para la paz y la vida</t>
  </si>
  <si>
    <t>Sumatoria de ambientes educativos intervenidos con obras de construcción (ampliación, obra nueva, reforzamiento, reposición) y/o mejoramiento (mejoramientos de tipo: saneamiento básico, menores y/o complementarias, mantenimiento correctivo, emergencia o riesgo, mantenimiento preventivo) en infraestructura educativa.
Sumatoria mensual del total de ambientes educativos intervenidos a la fecha de corte
Ae=∑ N t
Ae = Sumatoria de ambientes educativos
N = Ambientes educativos
t = Mes de observación</t>
  </si>
  <si>
    <t>Base de datos con la relación de las obras entregadas por sede educativa, municipio y departamento
Formato desagregaciones</t>
  </si>
  <si>
    <t>15.00</t>
  </si>
  <si>
    <t>24.00</t>
  </si>
  <si>
    <t>32.00</t>
  </si>
  <si>
    <t xml:space="preserve">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FINDETER y Fundación Pies Descalzos.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</si>
  <si>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10.02.2026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</si>
  <si>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t>
  </si>
  <si>
    <t>07.03.2026 OAPF:
- Oportunidad: Se reportó dentro del plazo limite para el reporte de enero. Cumplió.
- Consistencia: Se valida que la justificación amplía detalles de los avances en el indicador,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No obstante, se recomienda en el aplicativo Sinergia, hacer el reporte correspondiente en los campos restricciones y cuellos de botella. Pendiente.
- Medios de verificación: No aplica por periodicidad y rezago.
NOTA: Se recomienda a la dependencia cargar en el aplicativo sinergia antes del 10 de marzo de 2026. La validación final depende el DNP.</t>
  </si>
  <si>
    <t xml:space="preserve">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</si>
  <si>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10.04.2026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</si>
  <si>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 xml:space="preserve">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t>
  </si>
  <si>
    <t xml:space="preserve">OAPF: 14/05/2026- el reporte cualitativo no presenta soporte en la parte cuantitativa. Por lo tanto no puede validar el cumplimiento del reporte. </t>
  </si>
  <si>
    <t xml:space="preserve">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</si>
  <si>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OAPF: 11/06/2026- el reporte cualitativo no presenta soporte en la parte cuantitativa. Por lo tanto no puede validar el cumplimiento del reporte. 
OAPF: 10/07/2026- La dependencia carga el respectivo reporte cuantitativo y se presente a DNP para aprobación.</t>
  </si>
  <si>
    <t xml:space="preserve">"Principales avances:
El Ministerio de Educación Nacional continuó con el acompañamiento técnico a la ejecución de proyectos de Infraestructura Educativa y/o Mejoramientos de las instituciones educativas Oficiales, ejecutados por el FFIE y FINDETER.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</si>
  <si>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10.07.2026 OAPF:
- Oportunidad: Se reportó dentro del plazo limite para el reporte de Junio. Cumplió.
- Consistencia: Se valida que la justificación amplía detalles de los avances en el indicador, de igual manera describe cualitativamente los avances obtenidos, debido a que el indicador se encuentra por debajo del cumplimiento se recomienda documentar los cuellos de botella implementados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</si>
  <si>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Ambientes pedagógicos con dotación para infraestructura escolar</t>
  </si>
  <si>
    <t>Sumatoria mensual del total de ambientes pedagógicos dotados a la fecha de corte.
Ap=∑ N t
Ap = Sumatoria de ambientes pedagógicos
N = Ambientes pedagógicos
t = Mes de observación</t>
  </si>
  <si>
    <t>Base de datos con la relación de las entregas por sede educativa, municipio y departamento
Formato desagregaciones</t>
  </si>
  <si>
    <t>0.00</t>
  </si>
  <si>
    <t>1.00</t>
  </si>
  <si>
    <t xml:space="preserve">Principales avances:
El Ministerio de Educación Nacional a través del mecanismo de obras por impuestos, continuó con la entrega de ambientes dotados en educación preescolar, básica y media a nivel nacional para la vigencia 2025 en los municipios identificados como PDET y ZOMAC, siendo los más afectados por el conflicto
Restricciones:
No aplica
Justificación del avance:
Se avanzó con entrega y constatación de dotaciones escolares (mobiliarios y menaje) en sedes educativas a nivel nacional, con recursos de Ley 21 , y con los proyectos del mecanismo de obras por impuestos. 
</t>
  </si>
  <si>
    <t>Principales avances:
El Ministerio de Educación Nacional a través del mecanismo de obras por impuestos, continuó con la entrega de ambientes dotados en educación preescolar, básica y media a nivel nacional para la vigencia 2025 en los municipios identificados como PDET y ZOMAC, siendo los más afectados por el conflicto
Restricciones:
No aplica
Justificación del avance:
Se avanzó con entrega y constatación de dotaciones escolares (mobiliarios y menaje) en sedes educativas a nivel nacional, con recursos de Ley 21, conmoción interior  y con los proyectos del mecanismo de obras por impuestos.</t>
  </si>
  <si>
    <t>07.03.2026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marzo de 2026. La validación final depende el DNP.</t>
  </si>
  <si>
    <t xml:space="preserve">Principales avances:
El Ministerio de Educación Nacional a través del mecanismo de obras por impuestos, continuó con la entrega de ambientes dotados en educación preescolar, básica y media a nivel nacional para la vigencia 2025 en los municipios identificados como PDET y ZOMAC, siendo los más afectados por el conflicto
Restricciones:
No aplica
Justificación del avance:
Se avanzó con entrega y constatación de dotaciones escolares (mobiliarios y menaje) en sedes educativas a nivel nacional, con recursos de Ley 21, conmoción interior  y con los proyectos del mecanismo de obras por impuestos. 
</t>
  </si>
  <si>
    <t>10.04.2026 OAPF:
- Oportunidad: Se reportó dentro del plazo limite para el reporte de Marzo. Cumplió.
- Consistencia: Se valida que la justificación amplía detalles de los avances en el indicador, de igual manera describe cualitativamente los avances obtenidos como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</si>
  <si>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OAPF: 14/05/2026- el reporte cualitativo no presenta soporte en la parte cuantitativa. Por lo tanto no puede validar el cumplimiento del reporte.</t>
  </si>
  <si>
    <t xml:space="preserve">Principales avances:
El Ministerio de Educación Nacional continua con la entrega de ambientes dotados en educación preescolar, básica y media a nivel nacional para la vigencia 2026 en los municipios identificados como PDET y ZOMAC, siendo los más afectados por el conflicto
Restricciones:
No aplica
Justificación del avance:
Se avanzó con la ejecución de la entrega y constatación de dotaciones escolares (mobiliarios y menaje) en sedes educativas a nivel nacional, con recursos de Ley 21, conmoción interior y con los proyectos del mecanismo de obras por impuestos. 
</t>
  </si>
  <si>
    <t>OAPF: 11/06/2026- el reporte cualitativo no presenta soporte en la parte cuantitativa. Por lo tanto no puede validar el cumplimiento del reporte. 
OAPF: 10/07/2026- La dependencia carga el respectivo reporte cuantitativo y se presente a DNP para aprobación.</t>
  </si>
  <si>
    <t xml:space="preserve">"Principales avances:
El Ministerio de Educación Nacional continua con gestiones de estructuración de iniciativas  para dotar  ambientes escolares  en educación preescolar, básica y media a nivel nacional para la vigencia 2026 en los municipios identificados como PDET y ZOMAC, siendo los más afectados por el conflicto
Restricciones:
No aplica
Justificación del avance:
Se avanzó con la estructuración de las ordenes de compra de dotación a través del acuerdo marco de precios vigente para realizar  de dotaciones escolares (mobiliarios y menaje) en sedes educativas a nivel nacional, con recursos de Ley 21, conmoción interior y con los proyectos del mecanismo de obras por impuestos. </t>
  </si>
  <si>
    <t>10.07.2026 OAPF:
- Oportunidad: Se reportó dentro del plazo limite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</si>
  <si>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Sedes educativas en residencias escolares con obras de infrestructura construida, mejorada y/o con dotación de mobiliario</t>
  </si>
  <si>
    <t>Conteo trimestral en la vigencia correspondiente del número de sedes en residencias escolares con obras de infrestructura construida, mejorada y/o con dotación de mobiliario
Sr =∑ S
Sr = Sumatoria de sedes construidas, mejoradas y/o dotadas en residencias escolares
S =   Sedes en residencias escolares con obras de infrestructura construida, mejorada y/o con dotación de mobiliario</t>
  </si>
  <si>
    <t>Base de datos con la relación de las entregas por sede educativa, municipio y Departamento</t>
  </si>
  <si>
    <t>17.04 2026 OAPF:
- Oportunidad: No se reportó dentro del plazo limite para el reporte de Marzo. NO CUMPLE.</t>
  </si>
  <si>
    <t>OAPF: 14/05/2026- De acuerdo con la periodicidad, este reporte es trimestral por lo tanto, este mes no aplica reporte.</t>
  </si>
  <si>
    <t xml:space="preserve">"Principales avances:
El Ministerio de Educación Nacional continua con gestiones de estructuración de iniciativas para dotar ambientes escolares y/o intervenciones de infraestructura educativa en las Residencias educativas
Restricciones: No Aplica
Justificación del avance:
Se avanzó con la estructuración de las órdenes de compra de dotación a través del acuerdo marco de precios vigente para realizar de dotaciones escolares (mobiliarios y menaje) en sedes educativas a nivel nacional, con recursos de Ley 21, con los proyectos del mecanismo de obras por impuestos, lo que permitió adelantar 90 dotaciones de mobiliario escolar  . Adicionalmente se avanzó con la entrega de 12 mejoramientos en la infraestructura educativa 
</t>
  </si>
  <si>
    <t>10.07.2026 OAPF:
- Oportunidad: No se reportó dentro del plazo limite para el reporte de Junio.
16.07.2026 OAPF: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t>
  </si>
  <si>
    <t>100 nuevas sedes, multicampus o complejos de instituciones de educación superior públicas viabilizadas o con apoyo financiero</t>
  </si>
  <si>
    <t>Número de sedes nuevas, multicampus o complejos de instituciones de educación superior públicas viabilizadas o con apoyo financiero</t>
  </si>
  <si>
    <t>Informe consolidado de avance de las nuevas sedes, multicampus o complejos de instituciones de educación superior públicas viabilizadas o con apoyo financiero</t>
  </si>
  <si>
    <t xml:space="preserve">Principal Avance: Al corte de junio, se cuenta con un universo activo de 111 iniciativas de fortalecimiento e infraestructura educativa con financiación identificada, correspondientes a 81 proyectos, las cuales superan la meta establecida de 100 iniciativas. 
Cuellos de Botella: No aplica.
Principales Avances: Estas iniciativas hacen parte del banco de proyectos priorizado y viable, y cuentan con respaldo financiero proveniente de diferentes fuentes y vigencias presupuestales, lo que garantiza su trazabilidad y posibilidad real de ejecución. Las iniciativas financiadas se distribuyen en diversas tipologías de intervención, incluyendo ampliación de sedes, nuevas sedes, mejoramientos, multicampus, modalidades modulares y estrategias de fortalecimiento de la infraestructura educativa, y se encuentran en distintas etapas de avance, tales como estructuración, contratación, ejecución, terminación y liquidación + 11 entregados en 2025
</t>
  </si>
  <si>
    <t>10.07.2026 OAPF:
- Oportunidad: Se reportó dentro del plazo limite para el reporte de Junio. Cumplió.
- Completitud: Se valida que el reporte no cumple con los cuatro componentes de un reporte según la Guía de seguimiento al PAI. No cumple.
16.07.2026 OAPF: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t>
  </si>
  <si>
    <t>Oficina de Innovación Educativa con Uso de Nuevas Tecnologías</t>
  </si>
  <si>
    <t>Gestión del conocimiento.</t>
  </si>
  <si>
    <t>Gestión del conocimiento e innovación</t>
  </si>
  <si>
    <t>Establecimientos educativos con centros de interés en ciencia, tecnología e innovación</t>
  </si>
  <si>
    <t>Número de establecimientos educativos con centros de interés en ciencia y tecnología e innovación</t>
  </si>
  <si>
    <t>Informe final</t>
  </si>
  <si>
    <t>OAPF 10-04-2026: De acuerdo con la periodicidad definida, para este mes no se tiene programado realizar reporte.</t>
  </si>
  <si>
    <t>OAPF 11-06-2026: De acuerdo con la periodicidad definida, para este mes no se tiene programado realizar reporte.</t>
  </si>
  <si>
    <t>Durante el primer semestre de 2026 se avanzó en la implementación de la estrategia de Centros de Interés en Ciencia y Programación en los 150 establecimientos educativos focalizados, priorizando el alistamiento técnico, metodológico y operativo para garantizar su desarrollo en territorio. En este periodo se consolidó la ruta metodológica de implementación, se concertaron los planes de trabajo con las instituciones educativas, se diseñaron los instrumentos para la medición de habilidades del siglo XXI, se estructuró la estrategia de mentorías para docentes y tutores, y se conformó el equipo técnico y territorial encargado del acompañamiento a los establecimientos educativos. Asimismo, se fortalecieron los mecanismos de seguimiento mediante la actualización del tablero de control y la estandarización de los instrumentos de recolección de información. Estos avances permiten contar con las condiciones necesarias para el desarrollo de las actividades pedagógicas en territorio durante el segundo semestre de la vigencia y contribuyen al cumplimiento de las metas del Plan de Acción Institucional relacionadas con el fortalecimiento de las capacidades científicas, tecnológicas e innovadoras en los establecimientos educativos oficiales. Por otra parte, se reporta que la sumatoria de centros de interes es acumulada y de acuerdo con lo previsto del 2026 se ha trabajado con 150 EE, por lo cual el avance de la meta de Centros de interes implementados es de 1579</t>
  </si>
  <si>
    <t>OAPF 14/07/2026: No hay consistencia entre lo cualitativo y lo cuantitativo, no se reporta de acuerdo con la estructura.</t>
  </si>
  <si>
    <t>Transformación digital del Portal Colombia Aprende</t>
  </si>
  <si>
    <t xml:space="preserve">(# Componentes implementados / #Componentes programados)*100
Nota:  Componentes propuestos:
Componente 1: Infraestructura bajo Inteligencia Artificial.
Componente 2: ChatBot
Componente 3: Catálogo Centros de Interés.
La transformación consiste en el diseño, desarrollo, implementación y puesta en marcha de cada componente.
</t>
  </si>
  <si>
    <t>OAPF 11-07-2026: De acuerdo con la periodicidad definida, para este mes no se tiene programado realizar reporte.</t>
  </si>
  <si>
    <t xml:space="preserve">Proyectos educativos que fortalecen las habilidades del siglo XXI en la comunidad educativa </t>
  </si>
  <si>
    <t xml:space="preserve">Número de estudiantes y docentes beneficiados de proyectos educativos </t>
  </si>
  <si>
    <t>Durante el primer semestre de 2026, en el marco de la implementación de la Fase 2 – Circuito Regional STEM+ (Encuentro Clasificatorio Regional) de las Olimpiadas STEM+ Colombia 2026, se consolidó la participación de estudiantes provenientes de diversas entidades territoriales certificadas del país, reflejando el alcance nacional de la estrategia y su capacidad para convocar a niñas, niños y adolescentes en procesos de innovación educativa y formación integral. La información recopilada permitió caracterizar la población participante a partir de variables como la distribución territorial, los niveles educativos y la vinculación a proyectos STEM+, constituyéndose en un insumo estratégico para el seguimiento, monitoreo y evaluación de la implementación de la estrategia.
Los resultados evidencian una participación diversa de instituciones educativas de contextos urbanos y rurales, incluyendo establecimientos ubicados en territorios priorizados, lo que contribuye al fortalecimiento de la equidad en el acceso a oportunidades de formación en ciencia, tecnología, ingeniería, matemáticas y áreas afines. Esta caracterización permite orientar las acciones de acompañamiento pedagógico, identificar tendencias de participación y generar información para la toma de decisiones en las siguientes etapas de las Olimpiadas STEM+ Colombia 2026, fortaleciendo el sistema de seguimiento y la evaluación del impacto de la estrategia con un total de 4319 estudiantes participantes y 1362 docentes</t>
  </si>
  <si>
    <t>Oficina de Tecnología y Sistemas de Información</t>
  </si>
  <si>
    <t>Gestión de Servicios TIC</t>
  </si>
  <si>
    <t>d. Gobierno digital para la gente</t>
  </si>
  <si>
    <t>9. Avanza digital con transformación, sostenibilidad y seguridad</t>
  </si>
  <si>
    <t>Eficiencia en las acciones de gobierno y transformación digital</t>
  </si>
  <si>
    <t>(Cantidad de acciones de transformación digital ejecutadas  /Total de acciones planeadas) *100</t>
  </si>
  <si>
    <t>Se evidencia con el informe de avance de las acciones de gobierno y transformación digital trimestral</t>
  </si>
  <si>
    <t>NA</t>
  </si>
  <si>
    <t>N.A.</t>
  </si>
  <si>
    <t>Avance: El Ministerio de Educación Nacional definió las iniciativas, el alcance y plan de trabajo para las iniciativas de transformación digital priorizadas en el Plan Estratégico de Tecnologías de Información – PETI 2025-2026, (https://www.mineducacion.gov.co/1780/articles-427002_recurso_16.pdf).
Cuellos de botella: Ninguno.
Restricciones: Ninguna.
Justificación: A la fecha se cumplió con:  i) la definición de las iniciativas de Transformación Digital, ii) la definición de los hitos y iii) el avance de estos.</t>
  </si>
  <si>
    <t>OAPF 13/04/2026: La información reportada por la OTSI, presenta consistencia en el avance cuantitativo y cualitativo, igualmente reporta el avance con la oportunidad y formalidades requeridas.</t>
  </si>
  <si>
    <t xml:space="preserve">Avance:  La acción se dio por cumplida en el periodo de abril a junio de 2026 con el avance del plan de trabajo de las iniciativas de transformación digital. 
Cuellos de botella: Ninguno. 
Restricciones: Ninguna. 
Justificación: Se avanzó el plan de trabajo de las iniciativas de Transformación Digital, como se resume en el presente informe. </t>
  </si>
  <si>
    <t>Eficiencia en la gestión de conectividad escolar</t>
  </si>
  <si>
    <t>(Cantidad de secretarias con proyectos viabilizados / Total de Secretarias de Educación Certificadas ) *100</t>
  </si>
  <si>
    <t>Informe de avance de proyectos viabilizados de acuerdo con la gestión para la conectividad escolar</t>
  </si>
  <si>
    <t>Avance: Desde el Ministerio de Educación Nacional, en el marco de la gestión institucional y el acompañamiento a las Secretarías de Educación Certificadas (SEC), se brindó asistencia técnica mediante la revisión y emisión de conceptos técnicos a los proyectos orientados a la contratación del servicio de conectividad escolar. Como resultado de este proceso, a la fecha se cuenta con 31 Secretarías de Educación con concepto técnico favorable que les permite avanzar en sus procesos contractuales para garantizar el acceso a internet en las sedes educativas oficiales.
Cuellos de botella: Ninguno.
Restricciones: Ninguna.
Justificación: Con corte al periodo de seguimiento se recibieron 57 proyectos de conectividad escolar provenientes de 42 SEC. De los proyectos recibidos, se revisaron y se emitió concepto técnico para 46, de los cuales 24 obtuvieron concepto favorable, 21 recibieron observaciones de carácter técnico y 1 fue cancelado por la entidad territorial. De manera consolidada, el resultado de la gestión permite evidenciar que 31 Secretarías de Educación cuentan con concepto favorable. De estas, 7 Secretarías obtuvieron concepto favorable al finalizar la vigencia 2025, debido a que estructuraron sus procesos contractuales contemplando vigencias futuras, en el marco de las restricciones asociadas a la Ley de Garantías, lo que permitió asegurar la continuidad del servicio de conectividad escolar.</t>
  </si>
  <si>
    <t>Avance: Durante el segundo trimestre de 2026, el Ministerio de Educación Nacional brindó asistencia técnica a las Secretarías de Educación Certificadas (SEC) mediante la revisión, evaluación y emisión de conceptos técnicos a proyectos de conectividad escolar para la contratación del servicio de internet en establecimientos educativos oficiales. Esta gestión permitió incrementar el número de Secretarías con concepto técnico favorable y avanzar en el cumplimiento de la meta institucional.
Cuellos de botella: Se evidenció una alta concentración en la radicación de proyectos durante las últimas semanas del trimestre. Cerca del 70% de las propuestas presentadas en junio fueron radicadas entre el 16 y el 29 de junio, reduciendo el tiempo disponible para la evaluación técnica, la atención de observaciones y la emisión de conceptos favorables antes del cierre del periodo. No obstante, la Estrategia de Conectividad Escolar mantiene un tiempo promedio de revisión de 15 días hábiles para los proyectos con concepto emitido.
Restricciones: Al cierre del segundo trimestre, 13 Secretarías de Educación cuentan con proyectos en estado "Con observaciones", que requieren ajustes técnicos para obtener su viabilidad, mientras que 22 Secretarías aún no han presentado proyectos, limitando el avance del indicador.
Justificación: El avance refleja el acompañamiento técnico permanente del Ministerio mediante la revisión de proyectos, emisión de conceptos y orientación para la subsanación de observaciones. En el siguiente periodo se priorizará la asistencia técnica a las Secretarías con proyectos en ajuste y a aquellas que aún no han presentado propuestas, con el fin de incrementar el número de conceptos favorables y avanzar en el cumplimiento de la meta anual.</t>
  </si>
  <si>
    <t>Índice del Monitoreo del Rendimiento de Aplicaciones</t>
  </si>
  <si>
    <t>(Número de aplicaciones monitoreadas a través de APM /Total de aplicaciones priorizadas para monitorear a través de APM) *100</t>
  </si>
  <si>
    <t>Informe de avance en la implementación de la herramienta de monitoreo de aplicaciones</t>
  </si>
  <si>
    <t>N.A</t>
  </si>
  <si>
    <t>OAPF 13/04/2026: De acuerdo con la periodicidad definida, no aplica informe de avance para este MES.</t>
  </si>
  <si>
    <t>Avance: Durante el semestre se avanzó en el monitoreo de las aplicaciones priorizadas SGDEA y Sanción Mora (FUGC). En SGDEA se instaló exitosamente el agente APM en el ambiente de producción, habilitando la captura y análisis del comportamiento de la aplicación para fortalecer el seguimiento preventivo y la gestión operativa. En FUGC se aprobó el Plan de Actualización Tecnológica V4, se realizó la migración a la infraestructura en la nube de Internexa, se desplegó la solución en certificación y se validaron mejoras funcionales, avanzando actualmente en pruebas funcionales.
Cuellos de botella: En FUGC se presentó un retraso inicial por la indisponibilidad de infraestructura física, inconvenientes de acceso del equipo técnico, disponibilidad limitada del área funcional y componentes tecnológicos obsoletos que afectan la generación de reportes y el análisis de errores. En SGDEA no se presentaron cuellos de botella.
Restricciones: La liberación a producción depende de la estabilización técnica y funcional de FUGC en certificación, donde persisten hallazgos en algunos reportes con altos volúmenes de información. Para SGDEA, la obtención de información de desempeño depende del periodo de recolección posterior a la instalación del agente APM.
Justificación: Las actividades ejecutadas fortalecen la estrategia institucional de monitoreo del rendimiento de aplicaciones, permitiendo contar con información para la identificación temprana de incidentes y la optimización del desempeño. La implementación del agente APM en SGDEA y la actualización tecnológica de FUGC contribuyen a mejorar la estabilidad, disponibilidad y sostenibilidad de los sistemas de información priorizados para la vigencia 2026.</t>
  </si>
  <si>
    <t>Indice de satisfacción del usuario</t>
  </si>
  <si>
    <t>(Sumatoria de la calificación satisfactoria del servicio por parte de los usuarios atendidos en el periodo /Total de usuarios que responden la encuesta en el periodo) *100</t>
  </si>
  <si>
    <t>Informe de Encuesta Trimestral de Medición de la Satisfacción del Servicio</t>
  </si>
  <si>
    <t xml:space="preserve">Avance: Desde el Ministerio de Educación Nacional se dio continuidad a las actividades de seguimiento a los niveles de satisfacción de los usuarios de servicios, documentando las recomendaciones para la mejora continua para garantizar la correcta atención a las solicitudes de los usuarios que hacen uso de los servicios de información y tecnológicos de la entidad.
Cuellos de botella: No se presentan dificultades dentro del periodo reportado.
Restricciones: Teniendo en cuenta que la mesa de ayuda genera escalamiento a diferentes niveles de atención que puede retrasar la gestión, se identificaron algunos escenarios que generan demora en la solución de los casos lo que pudo generar insatisfacción de algunos usuarios.
Justificación: El Ministerio de Educación Nacional hace seguimiento trimestral a los niveles de satisfacción de los usuarios en cuanto a la atención de las solicitudes hechas a través de los diferentes canales de atención. En los informes se registraron los resultados de las encuestas que fueron enviadas a los usuarios una vez su petición fue atendida evidenciando las posibles acciones de mejora.  Los datos para este trimestre mostraron una alta satisfacción general con el servicio, lo que indica un desempeño exitoso en la atención de los tickets. </t>
  </si>
  <si>
    <t xml:space="preserve">Avance: Desde el Ministerio de Educación Nacional se da continuidad a las actividades de seguimiento a los niveles de satisfacción de los usuarios de servicios, documentando las recomendaciones para la mejora continua para garantizar la correcta atención a las solicitudes de los usuarios que hacen uso de los servicios de información y tecnológicos de la entidad.
Cuellos de botella: No se presentan dificultades dentro del periodo reportado.
Restricciones: Teniendo en cuenta que la mesa de ayuda genera escalamiento a diferentes niveles de atención que puede retrasar la gestión, se identifican algunos escenarios que generan demora en la solución de los casos lo que puede generar que haya usuarios con insatisfacción.
Justificación: El Ministerio de Educación Nacional hace seguimiento trimestral a los niveles de satisfacción de los usuarios en cuanto a la atención de las solicitudes hechas a través de los diferentes canales de atención. En los informes se registran los resultados de las encuestas que son enviadas a los usuarios cada vez que su petición es atendida y evidencian las posibles acciones de mejora.  Los datos para este trimestre muestran una alta satisfacción general con el servicio, lo que indica un desempeño exitoso en la atención de los tickets. </t>
  </si>
  <si>
    <t>Secretaría General</t>
  </si>
  <si>
    <t>Subdirección de Desarrollo Organizacional</t>
  </si>
  <si>
    <t>Todas las dimensiones.</t>
  </si>
  <si>
    <t>Gestión de procesos y mejora</t>
  </si>
  <si>
    <t>Entidades públicas territoriales y nacionales fortalecidas</t>
  </si>
  <si>
    <t>5. Fortalecimiento del vínculo estado ciudadano</t>
  </si>
  <si>
    <t>Índice de fortalecimiento institucional y sectorial</t>
  </si>
  <si>
    <t>(Resultados obtenidos en la acción “Implementación de proyecto de evolución cultural l”*25%) + (Resultados obtenidos en la acción “Generar, apropiar y transferir el conocimiento institucional y sectorial”*25%) + (Resultados obtenidos en la acción “Movilizar y monitorear el desempeño institucional y sectorial”*50%)*100%</t>
  </si>
  <si>
    <t>Informe técnico fortalecimiento institucional y sectorial</t>
  </si>
  <si>
    <t>De acuerdo con la periodicidad definida, no aplica reporte de avance para este periodo.</t>
  </si>
  <si>
    <t>El indicador no tiene meta programada para el mes de enero.</t>
  </si>
  <si>
    <t>OAPF 10/03/2026:
De acuerdo con la periodicidad definida, no aplica reporte de avance para este periodo.</t>
  </si>
  <si>
    <t>Avance:Índice de fortalecimiento institucional y sectorial
Cuellos de botella: No se identificaron cuellos de botella y limitaciones en el periodo
Restricciones: No aplica
Descripción: Durante el primer trimestre de 2026, la Subdirección de Desarrollo Organizacional adelantó un conjunto de acciones estratégicas orientadas a fortalecer la movilización y el monitoreo del desempeño institucional y sectorial, en el marco del Modelo Integrado de Planeación y Gestión (MIPG). En este periodo se destacan avances en la actualización de procesos institucionales mediante mesas de trabajo con las dependencias, la estructuración y alistamiento de instancias de gobernanza como el Comité Institucional de Gestión y Desempeño y el Comité de Infraestructura, así como el fortalecimiento de la gestión del riesgo a través de la actualización metodológica, documental y operativa de los riesgos de gestión y corrupción. De igual manera, se impulsaron herramientas tecnológicas y de seguimiento, como el diseño de un instrumento de medición de percepción, la implementación de tableros de control para planes estratégicos y el acompañamiento técnico a través de mesas de ayuda. En el ámbito sectorial, se lideró de manera integral el proceso de recolección, validación y cargue de información del FURAG 2025, garantizando la articulación institucional y la calidad de los soportes. Asimismo, se avanzó en procesos de contratación, en la revisión de trámites como la validación de documentos de educación superior, en la estructuración de estrategias de relacionamiento con entidades adscritas y vinculadas, y en iniciativas de gestión del conocimiento, cultura organizacional y bienestar sectorial. Estas acciones reflejan un enfoque integral orientado a la mejora continua, la eficiencia administrativa y el fortalecimiento de capacidades institucionales y sectoriales.
Medio de Verificación: Informe de Movilización y Monitoreo del Desempeño Institucional y Sectorial I trimestre</t>
  </si>
  <si>
    <t>OAPF  16/04/2026: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N/A</t>
  </si>
  <si>
    <t>Se realizará el reporte en el mes de julio ya que el indicador es triemstral</t>
  </si>
  <si>
    <t>OAPF  12/05/2026:
a) Completitud: El  reporte  se realiza cumpliendo con los criterios requeridos de avance, cuellos de botella, restricciones y justificación
b) Consistencia: El avance cuantitativo reportado de la acción es coherente con el reporte de avance cualitativo realizado, teniendo en cuenta que tiene una periodicidad trimestral.
c) Oportunidad: El reporte se realizó dentro de las fechas establecidas en la Circular 009 del 6 de febrero de 2026 y periodicidad establecida.
d) Medio de Verificación: N/A</t>
  </si>
  <si>
    <t>OAPF 11/06/2026:
De acuerdo con la periodicidad del indicador, este no  tiene meta prevista para el período.</t>
  </si>
  <si>
    <t>Avance:Índice de fortalecimiento institucional y sectorial
Cuellos de botella: No se identificaron cuellos de botella y limitaciones en el periodo
Restricciones: No aplica
Justificación: Durante el mes de junio, la Subdirección de Desarrollo Organizacional consolidó avances estratégicos orientados al fortalecimiento del desempeño institucional y sectorial, mediante acciones encaminadas a la mejora continua, la gestión basada en resultados y la generación de capacidades organizacionales. En el ámbito institucional, se avanzó en la actualización y estandarización del Sistema Integrado de Gestión, el fortalecimiento de la administración del riesgo bajo los lineamientos del DAFP, el seguimiento a indicadores, planes de mejoramiento, productos y servicios no conformes, así como en el acompañamiento técnico a las dependencias para garantizar el cumplimiento de compromisos institucionales y de los entes de control. En el ámbito sectorial, se fortalecieron los mecanismos de articulación con las entidades adscritas y vinculadas mediante estrategias como “Navegando con Excelencia”, el Plan de Asistencia Técnica y las acciones de Gestión del Conocimiento, promoviendo la apropiación del MIPG, el PAS 2026, la transformación digital, la innovación y la transferencia de buenas prácticas. Asimismo, se impulsaron iniciativas de cultura organizacional, inteligencia artificial, inclusión, teletrabajo e investigación institucional, consolidando una gestión pública más eficiente, colaborativa y orientada a la generación de valor público. Estos avances permiten fortalecer la capacidad institucional del Ministerio y del sector educativo para responder de manera articulada a los retos estratégicos, mejorar la toma de decisiones y garantizar una gestión sostenible, transparente y enfocada en resultados.
Medio de Verificación: Informe de Movilización y Monitoreo del Desempeño Institucional y Sectorial II Trimestre</t>
  </si>
  <si>
    <t>OAPF 09/07/2026:
a) Completitud: Completitud: El reporte se realiza cumpliendo con los criterios requeridos de cuellos de botella, restricciones y Justificación, pero no se diligenció adecuadamente el avance. 
b) Consistencia: Es necesario que se presente claramente la consistencia entre reporte cualitativo y cuantitativo, explicitando el cumplimiento según la fórmula de cálculo del indicador: (Resultados obtenidos en la acción “Implementación de proyecto de evolución cultural l”*25%) + (Resultados obtenidos en la acción “Generar, apropiar y transferir el conocimiento institucional y sectorial”*25%) + (Resultados obtenidos en la acción “Movilizar y monitorear el desempeño institucional y sectorial”*50%)*100%
c) Oportunidad: El reporte se realizó dentro de las fechas establecidas en la Circular 009 del 6 de febrero de 2026 y periodicidad establecida.
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 (MV + ID del indicador + Nombre del medio de verificación + mes)</t>
  </si>
  <si>
    <t>Subdirección de Gestión Administrativa</t>
  </si>
  <si>
    <t>Gestión administrativa</t>
  </si>
  <si>
    <t xml:space="preserve">11. Sostenibilidad ambiental y eficiencia en el uso de los recursos. </t>
  </si>
  <si>
    <t>Cumplimiento de los criterios de sostenibilidad ambiental en los contratos (priorizados) con responsabilidad ambiental</t>
  </si>
  <si>
    <t>(Número de contratos que cumplen los criterios de sostenibilidad ambiental / Número total de contratos con criterios de sostenibilidad ambiental) * 100</t>
  </si>
  <si>
    <t>Informe de seguimiento de los contratos con responsabilidad ambiental.</t>
  </si>
  <si>
    <t>El indicador no cuenta con meta programada para el mes de enero</t>
  </si>
  <si>
    <t>La actividad cuenta con rezago de 15 días, por ende, el reporte se realizará máximo hasta el 23 de abril</t>
  </si>
  <si>
    <t>OAPF 16/04/2026:
De acuerdo con la  el rezago definido,  el  avance cuantitativo se verá reflejado en el siguiente corte</t>
  </si>
  <si>
    <t>OAPF  11/05/2026: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El reporte del mes de marzo completó el cumplimiento de la actividad, teniendo en cuenta el rezago previsto para el indicador.
c) Oportunidad: El reporte se realizó dentro de las fechas establecidas en la Circular 009 del 6 de febrero de 2026 y periodicidad establecida.
d) Medio de Verificación: Teniendo en cuenta que se reportó el 100% del cumplimiento del indicador, es necesario cargar el medio de verificación correspondiente.
OAPF 15/05/2026: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El reporte del mes de marzo completó el cumplimiento de la actividad, teniendo en cuenta el rezago previsto para el indicador.
c) Oportunidad: El reporte se realizó dentro de las fechas establecidas en la Circular 009 del 6 de febrero de 2026 y periodicidad establecida.
d) Medio de Verificación: Se cargó el medio de verificación correspondiente.</t>
  </si>
  <si>
    <t>OAPF 10/06/2026:
De acuerdo con la periodicidad definida, no aplica reporte de avance para este periodo.</t>
  </si>
  <si>
    <t xml:space="preserve">OAPF 09/07/2026:
De acuerdo con el rezago definido para el reporte, se realizará la revisión luego de 15 días. </t>
  </si>
  <si>
    <t>Cumplimiento del programa de cambio climático</t>
  </si>
  <si>
    <t>(Número de actividades ejecutadas del programa de cambio climático / Número de actividades programadas del programa de cambio climático) * 100</t>
  </si>
  <si>
    <t xml:space="preserve">Programa de cambio climático </t>
  </si>
  <si>
    <t>Avance: El Ministerio de Educación Nacional, realizó la formulación y ejecución de las actividades establecidas para el primer trimestre del Programa de Cambio Climático 2026 de la entidad. 
Cuello de Botella: No se presentan en el trimestre cuellos de botella para el cumplimiento del programa y del indicador.
Restricciones: No se evidencian durante el trimestre restricciones para ejecutar el programa de cambio climático en la entidad.
Justificación: El Ministerio de Educación Nacional, durante el primer trimestre de la vigencia 2026 logró la ejecución de las 13 actividades del Programa de Cambio Climático establecidas para el periodo, lo que conlleva a un avance en la vigencia del 26,3%. A continuación, se relacionan las principales actividades implementadas en el periodo:
•	Reporte del mantenimiento y  consumo de combustibles de los vehiculos de la entidad.
•	Reporte del mantenimiento y consumo de refrigerantes de los aires acondicionados del MEN
•	Reporte del consumo de energia eléctrica de la entidad
•	Formulación y seguimiento Planes de mejora de acuerda a la verificación de 2025
•	Ejecución de acciones para promover el cuidado de la zona verde y árboles ubicados en el parqueadero de la sede principal del Ministerio de Educación Nacional.
•	Realización de acciones que fomenten la Movilidad Sostenible en los colaboradores del Ministerio de Educación Nacional.
•	Reporte de viajes aéreos realizados por el MEN</t>
  </si>
  <si>
    <t>OAPF 11/05/2026:
De acuerdo con la periodicidad definida, no aplica reporte de avance para este periodo.</t>
  </si>
  <si>
    <t xml:space="preserve">OAPF 09/07/2026:
a) Completitud: El reporte NO se realiza cumpliendo con los criterios requeridos de avance, cuellos de botella y restricciones.
b) Consistencia: No se realizó reporte cualitativo ni cuantitativo.
c) Oportunidad: El reporte NO se realizó dentro de las fechas establecidas en la Circular 009 del 6 de febrero de 2026 y periodicidad establecida.
d) Medio de Verificación: No se realizó reporte. </t>
  </si>
  <si>
    <t>Cumplimiento del plan de austeridad del gasto</t>
  </si>
  <si>
    <t>(Número de conceptos de austeridad que cumplen la meta definida para la vigencia  / Número de conceptos de austeridad establecidos para la vigencia) * 100</t>
  </si>
  <si>
    <t>Informe de cumplimiento de los conceptos establecidos en el plan de austeridad</t>
  </si>
  <si>
    <t>OAPF  11/05/2026:
a) Completitud: El reporte se realiza cumpliendo con los criterios requeridos de avance, cuellos de botella, restricciones y justificación
b) Consistencia: El avance cuantitativo reportado del indicador es coherente con el reporte de avance cualitativo realizado, garantizando la  contribución a la estratégia definida. El reporte del mes de marzo completó el cumplimiento de la actividad, teniendo en cuenta el rezago previsto para el indicador.
c) Oportunidad: El reporte se realizó dentro de las fechas establecidas en la Circular 009 del 6 de febrero de 2026 y periodicidad establecida.
d) Medio de Verificación: N/A. Se verificará una vez se cumpla el 100% del indicador</t>
  </si>
  <si>
    <t>Subdirección de Gestión Financiera</t>
  </si>
  <si>
    <t>Gestión financiera</t>
  </si>
  <si>
    <t>Porcentaje de recaudo del aporte 1% para las Escuelas Industriales e Institutos Técnicos</t>
  </si>
  <si>
    <t>(Valor del recaudo mensual/Valor de la proyección mensual de recaudo)*100</t>
  </si>
  <si>
    <t xml:space="preserve">Identificación mensual de ingresos </t>
  </si>
  <si>
    <t>OAPF 09/03/2026:
De acuerdo con la periodicidad definida, no aplica reporte de avance para este periodo.</t>
  </si>
  <si>
    <t>Avance:Durante el primer trimestre el Ministerio de Educación alcanzó un recaudo del aporte 1% para las Escuelas Industriales e Institutos Técnicos por valor de $129.757.051.027,42 correspondiente a un 22,82 %,  cumpliendo con la meta de recaudo para el trimestre establecida en un 19,22%
Cuellos de botella: No aplica.
Restricciones: No aplica.
Justificación: Para avanzar y cumplir con identificación correspondiente al 100% se inicia con el plan de trabajo establecido para la vigencia 2025 correspondiente a las acciones del proceso de fiscalización.</t>
  </si>
  <si>
    <t>Avance: Durante el segundo trimestre el Ministerio de Educación alcanzó un recaudo del aporte 1% para las Escuelas Industriales e Institutos Técnicos por valor de $294.353.824.712,09 correspondiente a un 51,78 %,  cumpliendo con la meta de recaudo para el trimestre establecida en un 43,72%
Cuellos de botella: No aplica.
Restricciones: No aplica.
Justificación: Para avanzar y cumplir con identificación correspondiente al 100% se inicia con el plan de trabajo establecido para la vigencia 2026 correspondiente a las acciones del proceso de fiscalización.</t>
  </si>
  <si>
    <t>OAPF 09/07/2026:
a) Completitud: El reporte se realiza cumpliendo con los criterios requeridos de avance, cuellos de botella y restricciones.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Se cargó el Medio de verificación correspondiente.</t>
  </si>
  <si>
    <t>a. Lucha contra la corrupción en las entidades públicas nacionales y territoriales</t>
  </si>
  <si>
    <t>Seguimiento a la ejecución presupuestal del PAA</t>
  </si>
  <si>
    <t>(Número de seguimientos realizados/Número seguimientos programados)*100</t>
  </si>
  <si>
    <t>Informe de seguimiento</t>
  </si>
  <si>
    <t>Avance: Durante el Primer trimestre el Ministerio de Educación realizó trece (13) seguimientos a la ejecución presupuestal del PAA con las diferentes dependencias y se fijaron los compromisos y alertas correspondientes para llevarse a cabo la ejecución de los recursos de forma eficiente y eficaz.
Cuellos de botella: Las dependencias no cumplen con la ejecución de su programación presupuestal en los tiempos establecidos.
Restricciones: No aplica.
Justificación: Desde la Subdirección de Gestión Financiera se generan las alertas respectivas a cada una de las dependencias en los seguimientos realizados, para asi cumplir a cabalidad la ejecución presupuestal del PAA.</t>
  </si>
  <si>
    <t>Avance: Durante el Segundo trimestre el Ministerio de Educación realizó dieciseis (16) seguimientos a la ejecución presupuestal del PAA con las diferentes dependencias y se fijaron los compromisos y alertas correspondientes para llevarse a cabo la ejecución de los recursos de forma eficiente y eficaz.
Cuellos de botella: Las dependencias no cumplen con la ejecución de su programación presupuestal en los tiempos establecidos.
Restricciones: No aplica.
Justificación: Desde la Subdirección de Gestión Financiera se generan las alertas respectivas a cada una de las dependencias en los seguimientos realizados, para asi cumplir a cabalidad la ejecución presupuestal del PAA.</t>
  </si>
  <si>
    <t>Porcentaje de remisiones a la DIAN -  Ley 1697 de 2013</t>
  </si>
  <si>
    <t>(Entidades remitidas a la DIAN /Total Entidades que realizaron transferencias)*100</t>
  </si>
  <si>
    <t>Reporte de información remitidos a la Dian</t>
  </si>
  <si>
    <t>OAPF 16/04/2026:
De acuerdo con la periodicidad definida, no aplica reporte de avance para este periodo.</t>
  </si>
  <si>
    <t>OAPF 09/07/2026:
De acuerdo con la periodicidad definida, no aplica reporte de avance para este periodo.</t>
  </si>
  <si>
    <t>Subdirección de Relacionamiento con la Ciudadanía</t>
  </si>
  <si>
    <t>Gestión Documental</t>
  </si>
  <si>
    <t>Porcentaje de avance en la organización técnica de documentos</t>
  </si>
  <si>
    <t>Número de documentos organizados  / Total de documentos  a organizar</t>
  </si>
  <si>
    <t xml:space="preserve">Informe de documentos organizados </t>
  </si>
  <si>
    <t>Porcentaje de avance en la implementación de las mejoras solicitadas (SGDEA)</t>
  </si>
  <si>
    <t>Número de actividades desarrolladas / Número de actividades solicitadas para solución tecnológica (SGDEA)</t>
  </si>
  <si>
    <t xml:space="preserve">Informe </t>
  </si>
  <si>
    <t>(ITA, correo certificado, reporte de exportación trazabilidad, control de comunicaciones internas) 4 DOCUMENTOS</t>
  </si>
  <si>
    <t xml:space="preserve">Número total de licencias adquiridas para la automatización de procesos </t>
  </si>
  <si>
    <t>Número de licencias adquiridas</t>
  </si>
  <si>
    <t>Servicio al ciudadano</t>
  </si>
  <si>
    <t>Porcentaje de avance en la optimización de la gestión de notificación de actos administrativos de la Subdirección de Relacionamiento con la Ciudadanía mediante el aprovechamiento de tecnologías emergentes.</t>
  </si>
  <si>
    <t>Número de actividades ejecutadas / Número de actividades planeadas</t>
  </si>
  <si>
    <t>Porcentaje de asistencias técnicas a las Secretarías de Educación Certificadas con aplicativo SAC, Modelo Integrado de Planeación y Gestión - Servicio al Ciudadano</t>
  </si>
  <si>
    <t>Número de asistencias técnicas realizadas en las Secretarías de Educación  / Total asistencias técnicas programadas</t>
  </si>
  <si>
    <t>Informe</t>
  </si>
  <si>
    <t>Para el mes de Enero no se proyecto inicio de asistencias tecnicas para el 2026, ya que de acuerdo con el cronograma se iniciará esta actividad a partir del mes de febrero del 2026</t>
  </si>
  <si>
    <t xml:space="preserve">Avance: Durante el periodo reportado se realizaron ocho (8) asistencias técnicas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1	Piedecuesta – 9 marzo – Presencial – Asistentes 2 funcionarios 
2	Caquetá – 20 marzo – Presencial – Asistentes 79 funcionarios
3	Floridablanca – 10 marzo – Presencial – Asistentes 17 funcionarios
4	Chía – 18 marzo – Presencial – Asistentes 41 funcionarios
5	Florencia – 18 marzo – Presencial – Asistentes 22 funcionarios
6	Bucaramanga – 10 marzo – Presencial – Asistentes 14 funcionarios
7	Putumayo – 4 marzo – Presencial – Asistentes 63 funcionarios
8	Mosquera – 25 marzo – Presencial – Asistentes 9 funcionarios
Cuellos de botella: No se identificaron cuellos de botella que afectaran el desarrollo de las asistencias técnicas durante el periodo reportado. 
Restricciones: La disponibilidad de los funcionarios de las Secretarías de Educación para participar en las asistencias técnicas depende de las agendas institucionales y de las prioridades propias de cada entidad, lo cual puede generar ajustes en la programación y afectar la oportunidad en la ejecución de las jornadas previstas. 
Justificación: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 igual manera, se fortalecieron las capacidades de los funcionarios mediante la socialización de buenas prácticas en la gestión de PQRSDF y la adopción de la política de “cero vencidos”, con el fin de garantizar el cumplimiento de los términos legales, mejorar la calidad del servicio y contribuir al fortalecimiento de la relación Estado–ciudadanía.
De igual manera, se brindó capacitación en el uso y manejo del aplicativo SAC v2 desde los diferentes roles definidos en el sistema, orientando a los participantes sobre sus funcionalidades, la gestión adecuada de los requerimientos y la correcta aplicación de los tiempos de respuesta. Adicionalmente, se realizó la verificación de la parametrización del sistema y la revisión de la asignación de roles, con el propósito de asegurar una adecuada administración de la plataforma, fortalecer el control interno, la trazabilidad de las actuaciones y la protección de la información. 
Finalmente, se habilitaron espacios para la resolución de inquietudes relacionadas con el funcionamiento del aplicativo, en los cuales se abordaron aspectos operativos y se identificaron oportunidades de mejora, cuyas observaciones serán tenidas en cuenta para su análisis y fortalecimiento continuo del sistema.
</t>
  </si>
  <si>
    <t xml:space="preserve">Avance: Durante el periodo reportado se realizaron siete (07) asistencias técnicas a Secretarías de Educación certificadas de ocho (8) programadas,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 Duitama 
• Fusagasugá 
• Funza 
• Malambo 
• Atlántico 
• Boyacá 
• Girardot 
Cuellos de botella: No se identificaron cuellos de botella que afectaran el desarrollo de las asistencias técnicas durante el periodo reportado. 
Restricciones: La ejecución de asistencias técnicas en modalidad virtual presenta limitaciones asociadas a la dinámica de participación de los asistentes, debido a que la activación simultánea de micrófonos y las interrupciones durante la jornada dificultan el desarrollo continuo de la capacitación, la socialización de los temas programados y la adecuada interacción con los participantes.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Detalles en el archivo de Informe.
</t>
  </si>
  <si>
    <t>OAPF  11/05/2026:
a) Completitud: El reporte se realiza cumpliendo con los criterios requeridos de avance, cuellos de botella, restricciones y justificación.
b) Consistencia: Es importante que en la descripción del avance se haga referencia al cumplimiento según la fórmula de cálculo dle indicador, con el fin de verificar la consistencia del reporte cuantitativo con el cualitativo.
c) Oportunidad: El reporte se realizó dentro de las fechas establecidas en la Circular 009 del 6 de febrero de 2026 y periodicidad establecida.
d) Medio de Verificación: N/A</t>
  </si>
  <si>
    <t xml:space="preserve">Avance: Durante el periodo reportado se realizaron nueve (09) asistencias técnicas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 Magangué 
• Antioquia 
• Maicao 
• Guajira 
• Riohacha 
• Uribia 
• Ibagué 
• Tolima 
• Quindio 
Cuellos de botella: No se identificaron cuellos de botella que afectaran el desarrollo de las asistencias técnicas durante el periodo reportado. 
Restricciones: La ejecución de asistencias técnicas en modalidad virtual presenta limitaciones asociadas a la dinámica de participación de los asistentes, debido a que la activación simultánea de micrófonos y las interrupciones durante la jornada dificultan el desarrollo continuo de la capacitación, la socialización de los temas programados y la adecuada interacción con los participantes.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 igual manera, se fortalecieron las capacidades de los funcionarios mediante la socialización de buenas prácticas en la gestión de PQRSDF y la adopción de la política de “cero vencidos”, con el fin de garantizar el cumplimiento de los términos legales, mejorar la calidad del servicio y contribuir al fortalecimiento de la relación Estado–ciudadanía. 
De igual manera, se brindó capacitación en el uso y manejo del aplicativo SAC v2 desde los diferentes roles definidos en el sistema, orientando a los participantes sobre sus funcionalidades, la gestión adecuada de los requerimientos y la correcta aplicación de los tiempos de respuesta. Adicionalmente, se realizó la verificación de la parametrización del sistema y la revisión de la asignación de roles, con el propósito de asegurar una adecuada administración de la plataforma, fortalecer el control interno, la trazabilidad de las actuaciones y la protección de la información. 
Finalmente, se habilitaron espacios para la resolución de inquietudes relacionadas con el funcionamiento del aplicativo, en los cuales se abordaron aspectos operativos y se identificaron oportunidades de mejora, cuyas observaciones serán tenidas en cuenta para su análisis y fortalecimiento continuo del sistema.
</t>
  </si>
  <si>
    <t>OAPF  10/06/2026:
a) Completitud: El reporte se realiza cumpliendo con los criterios requeridos de avance, cuellos de botella, restricciones y justificación.
b) Consistencia: Es importante que en la descripción del avance se haga referencia al cumplimiento según la fórmula de cálculo dle indicador, con el fin de verificar la consistencia del reporte cuantitativo con el cualitativo.
c) Oportunidad: El reporte se realizó dentro de las fechas establecidas en la Circular 009 del 6 de febrero de 2026 y periodicidad establecida.
d) Medio de Verificación: N/A</t>
  </si>
  <si>
    <t>Avance: Durante el periodo reportado se realizó una (01) asistencia técnica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 jornada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Villavicencio 
Cuellos de botella: Se evidenciaron dificultades para el desarrollo de las asistencias técnicas en modalidad virtual, debido a que algunas Secretarías de Educación manifestaron limitaciones de disponibilidad o manifestaron preferencia por la realización de las jornadas de manera presencial. Esta situación dificultó la programación y ejecución de las asistencias técnicas cuando no fue posible realizar desplazamientos por la ausencia del contrato de tiquetes y las restricciones para la gestión de comisiones de servicio. 
Restricciones: La ejecución de asistencias técnicas en modalidad virtual presenta limitaciones asociadas a la dinámica de participación de los asistentes, debido a que la activación simultánea de micrófonos y las interrupciones durante la jornada dificultan el desarrollo continuo de la capacitación, la socialización de los temas programados y la adecuada interacción con los participantes.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 igual manera, se fortalecieron las capacidades de los funcionarios mediante la socialización de buenas prácticas en la gestión de PQRSDF y la adopción de la política de “cero vencidos”, con el fin de garantizar el cumplimiento de los términos legales, mejorar la calidad del servicio y contribuir al fortalecimiento de la relación Estado–ciudadanía. 
De igual manera, se brindó capacitación en el uso y manejo del aplicativo SAC v2 desde los diferentes roles definidos en el sistema, orientando a los participantes sobre sus funcionalidades, la gestión adecuada de los requerimientos y la correcta aplicación de los tiempos de respuesta. Adicionalmente, se realizó la verificación de la parametrización del sistema y la revisión de la asignación de roles, con el propósito de asegurar una adecuada administración de la plataforma, fortalecer el control interno, la trazabilidad de las actuaciones y la protección de la información. 
Finalmente, se habilitaron espacios para la resolución de inquietudes relacionadas con el funcionamiento del aplicativo, en los cuales se abordaron aspectos operativos y se identificaron oportunidades de mejora, cuyas observaciones serán tenidas en cuenta para su análisis y fortalecimiento continuo del sistema</t>
  </si>
  <si>
    <t>OAPF 09/07/2026:
a) Completitud: El reporte no se realiza cumpliendo con los criterios requeridos de avance, cuellos de botella y restricciones, ni  justificación  
Consistencia: No se realizó reporte cuantitativo ni cualitativo
c) Oportunidad: El reporte NO se realizó dentro de las fechas establecidas en la Circular 009 del 6 de febrero de 2026 y periodicidad establecida.
d) Medio de Verificación: No se cargó medio de verificación.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cargó medio de verificación.</t>
  </si>
  <si>
    <t>Encuentros territoriales con Secretarías de Educación para el fortalecimiento del servicio a la Ciudadania, la promoción del Centro de Memoria Educativa y la entrega de material educativo y pedagógico.</t>
  </si>
  <si>
    <t xml:space="preserve">Número de encuentros realizados </t>
  </si>
  <si>
    <t>Memoria del Encuentro</t>
  </si>
  <si>
    <t xml:space="preserve">Avance: Durante el primer semestre se realizó el lanzamiento oficial del Centro con la participación de representantes de entidades nacionales vinculadas a la gestión documental y bibliográfica, y se implementó la estrategia Centro de Memoria Educativa Itinerante, mediante la cual se visitaron seis (6) territorios del país beneficiando a comunidades educativas con la entrega de 7.200 libros, el fortalecimiento de alianzas con secretarías de educación y el desarrollo de actividades de mediación pedagógica y apropiación de la memoria educativa. 
Territorios vistados: ETC Amazonas y Comunidad Mowacha-Leticia, ETC San Andres, ETC Neiva, ETC Vaupés, Piedecuesta: Biblioteca Rural itinerante “Voces de un asentamiento, Los Bross” 
Vereda Guatiguaráy Biblioteca Comunitaria la Bellecera.
Asimismo, el Centro promovió espacios culturales y académicos, como el Club de Lectura del Ministerio (CLEMEN), conversatorios y jornadas de reflexión orientadas al fortalecimiento de la memoria institucional, la inclusión, la diversidad y la cultura organizacional
Cuellos de Botella: no se identificaron cuellos de Botella en la ejecución de la actividad
Restricciones: No se identificaron restricciones para el cumplimiento de esta actividad
Justificación: Estas actividades se desarrollan con el fin de fortalecer el servicio a la Ciudadanía, la promoción del Centro de Memoria Educativa y la entrega de material educativo y pedagógico mediante Encuentros territoriales con Secretarías de Educación por parte de la Subdirección de Relacionamiento con la Ciudadanía.
</t>
  </si>
  <si>
    <t>OAPF 09/07/2026:
a) Completitud: El reporte no se realiza cumpliendo con los criterios requeridos de avance, cuellos de botella y restricciones, ni  justificación  Consistencia: No se realizó reporte  cualitativo
c) Oportunidad: El reporte NO se realizó dentro de las fechas establecidas en la Circular 009 del 6 de febrero de 2026 y periodicidad establecida.
d) Medio de Verificación: No se cargó medio de verificación.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evidencia medio de verificación cargado en la carpeta correspondiente.</t>
  </si>
  <si>
    <t>Subdirección de Talento Humano</t>
  </si>
  <si>
    <t>Talento Humano.</t>
  </si>
  <si>
    <t>Gestión del talento humano</t>
  </si>
  <si>
    <t>f. Eficiencia institucional para el cumplimiento de los acuerdos realizados con las comunidades</t>
  </si>
  <si>
    <t>16. Gestión estratégica e integral del talento humano</t>
  </si>
  <si>
    <t>Cobertura de las acciones de sensibilización y prevención de violencia organizacional</t>
  </si>
  <si>
    <t>Número de asistentes a las actividades / Número promedio de personas que trabajan en el MEN *100</t>
  </si>
  <si>
    <t>Matriz de actividades y asistentes</t>
  </si>
  <si>
    <t>OAPF 18/02/2026:
De acuerdo con la periodicidad definida, no aplica reporte de avance para este periodo.</t>
  </si>
  <si>
    <t xml:space="preserve">Avances: Desde el Ministerio de Educación Nacional se reconoció el permiso menstrual, como un paso hacia el bienestar, la dignidad y el cuidado de la mujer, En el marco de la conmemoración del 8 de marzo, Día Internacional de la Mujer, se desarrollaron diversas actividades orientadas a visibilizar el rol, las luchas y los aportes de las mujeres
Cuello de Botella: No aplica
Restricciones: No aplica
Justificación: A la actividad firmaron asistencia 144 personas, no obstante, debido a actividades de espacio abierto es posible que la participación hubiese sido mayor
</t>
  </si>
  <si>
    <t>Avances: Desde el Ministerio de Educación Nacional se reconoció el permiso menstrual, como un paso hacia el bienestar, la dignidad y el cuidado de la mujer, En el marco de la conmemoración del 8 de marzo, Día Internacional de la Mujer, se desarrollaron diversas actividades orientadas a visibilizar el rol, las luchas y los aportes de las mujeres, en el segundo trimestre del año, se desarrollaron actividades de capacitación  en cuidado menstrual, prevención  y atención a violencias basadas en genero y actividades de sensibilización y prevención de violencias en el marco de la semana de la diversidad, en la cual se desarrollaron actividades como conversatorios y divulgación de conceptos básicos asociados a la diversidad humana. 
Cuello de Botella: No aplica
Restricciones: No aplica
Justificación: Varias de las actividades se desarrollaron en espacios abiertos donde no fue posible medir la afluencia de los participantes, en las actividades donde se logró obtener asistencia se cuantifico la participación de 144 personas en actividades asociadas a la conmemoración del día de la mujer en la cual se habló sobre prevención y atención a las violencias, 24 personas en la charla de la semana de diversidad, 21 personas en la capacitación de cuidado menstrual, 70 personas en la capacitación de prevención y atención contra las mujeres y la discriminación racial y 758 personas que han participado en las intervenciones grupales, en las cuales se aborda la atención y prevención de violencias, de tal manera el numero de asistentes  de sensibilización y prevención de violencia organizacional es de 1017 personas, mientras que el numero de personas vinculadas al men son 626 personas de planta y 835 contratistas, es decir un  lo que representa un indicador del 70%</t>
  </si>
  <si>
    <t>OAPF 08/07/2026:
a) Completitud: El reporte se realiza cumpliendo con los criterios requeridos de avance, cuellos de botella, restricciones y justificación.
b) Consistencia: Es necesario que en la justificación se presente claramente la consistencia entre reporte cualitativo y cuantitativo, explicitando el cumplimiento según la fórmula de cálculo del indicador: Número de asistentes a las actividades / Número promedio de personas que trabajan en el MEN *100. Verificar la redacción del reporte y de los medios de verificación. Por ejemplo: “prevención y atención contra las mujeres” o “discriminación racial”.
c) Oportunidad: El reporte se realizó dentro de las fechas establecidas en la Circular 009 del 6 de febrero de 2026 y periodicidad establecida.
d) Medio de Verificación: Teniendo en cuenta que en este período se supera el cumplimiento previsto de la meta para la vigencia, es necesario presentar los medios de verificación cumpliendo los criterios definidos en la Guía de Seguimiento al Plan de Acción Institucional PL-GU-03, por lo cual se recomienda: ajustar el nombre de los medios de verificación atendiendo las indicaciones de la guía, presentar de forma organizada los demás soportes que dan cuenta del cumplimiento de la cifra presentada en el medio de verificación definido: (Matriz de actividades y asistentes).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evidencia medio de verificación cargado en la carpeta correspondiente.</t>
  </si>
  <si>
    <t>Cobertura de la atención psicosocial en el MEN</t>
  </si>
  <si>
    <t>Número de trabajadores casos blancos atendidos/ # de casos blancos detectados * 100</t>
  </si>
  <si>
    <t>Matriz de atenciones psicosociales</t>
  </si>
  <si>
    <t>Avances: El Ministerio de Educación Nacional realizo seguimiento a los denominados casos blancos, ahora denominados casos de observaciones sobre 156 personas en nivel de riesgo muy alto y alto en la evaluación de estrés, para el abordaje de estos se implementa el Programa de Vigilancia Epidemiológica del Riesgo Psicosocial, de las 156 personas ya 2 cuentan con atención y el resto actividades de acercamiento
Cuello de Botella: Se presentaron demoras en la oficialización de la información por parte de compensar lo cual retrazo el inicio de actividades y afecto el avance esperado
Restricciones: No Aplica
Justificación: Durante el primer trimestre 2026 se realizaron intervenciones de Primeros Auxilios Psicológicos y atenciones tempranas a 37 servidores, con un total de 86 sesiones de atención brindadas por la psicóloga.
Así mismo, se fortalecieron las acciones de promoción mediante la socialización de las rutas de atención de la ARL Positiva, así como la difusión de herramientas de formación a través de programas internos y externos desarrollados en articulación con la ARL.
Se genero espacio de formación de Inteligencia Emocional con una participación de 42 inscritos.</t>
  </si>
  <si>
    <t xml:space="preserve">"Avances: El Ministerio de Educación Nacional realizo seguimiento a los denominados casos blancos, ahora denominados casos de observaciones sobre 137 personas en nivel de riesgo muy alto y alto en obtenidos en la actualización de la encuesta de riesgo psicosocial. Para el abordaje de estos se implementa el Programa de Vigilancia Epidemiológica del Riesgo Psicosocial, de las 137 personas, 34 cuentan con atención, las otras 103 personas han sido contactadas dos veces, pero no han accedido a participar en jornadas dispuestas para su atención.
Cuello de Botella: para ampliar el porcentaje de atención, se requiere de la disposición y tiempo de las y los servidores públicos identificados con riesgo alto y muy alto, no obstante, y a pesar de las comunicaciones, no se obtiene respuesta o no se evidencia interés por algunos de ellos en la asistencia a los espacios. 
Restricciones: No Aplica
Justificación: El seguimiento realizado y la activación del Programa de Vigilancia Epidemiológica constituyen una medida necesaria, proporcional y ajustada a los principios de prevención, protección y garantía de derechos de los trabajadores, reafirmando el compromiso del Ministerio con la salud y el bienestar laboral, no obstante, dependen del interés del personal para poder dar cumplimiento al 100% del indicador 
</t>
  </si>
  <si>
    <t>OAPF 08/07/2026: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estrategia definida.
c) Oportunidad: El reporte se realizó dentro de las fechas establecidas en la Circular 009 del 6 de febrero de 2026 y periodicidad establecida.
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 presentar de forma organizada los demás soportes que dan cuenta del cumplimiento de la cifra presentada en el medio de verificación definido. En el archivo denominado 83MV_STH_01-2026 (1) se hace referencia a la Conmemoración del día de la mujer, no a la atención de casos de observación que se reportó en la observación cualitativa, lo cual genera inconsistencia.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evidencia medio de verificación cargado en la carpeta correspondiente.</t>
  </si>
  <si>
    <t>Cobertura de la intervención a grupos focales del MEN</t>
  </si>
  <si>
    <t>Número de grupos internos intervenidos / # Grupos en el MEN * 100</t>
  </si>
  <si>
    <t>Avances: El Ministerio de Educación Nacional, implemento 11 actividades de intervención grupal con enfoque diferencial a través de dinámicas de diálogo social con los grupos internos y metodología mixta en el MEN, en las dimensiones de Clima Cultura Organizacional y Riesgo Psicosocial
Cuello de Botella: No Aplica
Restricciones: No Aplica
Justificación: En 10 de las 11 actividades se abordaron los componentes de Clima, Cultura Organizacional y Riesgo Psicosocial, en una se abordó únicamente el riesgo psicosocial, las dependencias intervenidas fueron la Subdirección de Aseguramiento de la Calidad, La subdirección de desarrollo organizacional, la Oficina de tecnologías y sistemas de la información y grupos internos de la Subdirección de Talento Humano , Acotando 4 Grupos internos de trabajo</t>
  </si>
  <si>
    <t>5.26</t>
  </si>
  <si>
    <t xml:space="preserve">"Avances: El Ministerio"Avances: El Ministerio de Educación Nacional, implemento actividades de intervención grupal con enfoque diferencial a través de dinámicas de diálogo social con los grupos internos y metodología mixta en el MEN, en las dimensiones de Clima Cultura Organizacional y Riesgo Psicosocial, estas intervenciones lograron impactar en 19 grupos internos de trabajo 
Cuello de Botella: No Aplica
Restricciones: No Aplica
Justificación: En las actividades se abordaron los componentes de Clima, Cultura Organizacional y Riesgo Psicosocial, en una se abordó únicamente el riesgo psicosocial, las dependencias intervenidas fueron la Subdirección de desarrollo organizacional, la subdirección de talento humano, la Subdirección de relacionamiento con la ciudadanía, la subdirección de Contratación, la oficina de tecnología y sistemas de información, en consecuencia se atendió el 24 %  de los grupos internos del ministerio toda ves que acorde a la resolución 024611 de 2025 la entidad cuenta con 77  grupos internos de trabajo 
</t>
  </si>
  <si>
    <t>OAPF 08/07/2026: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t>
  </si>
  <si>
    <t>Implementación de actividades de fortalecimiento de la calidad de vida laboral</t>
  </si>
  <si>
    <t>(Número de actividades ejecutadas de fortalecimiento de la calidad de vida/Numero de actividades programadas de fortalecimiento de la calidad de vida )*100</t>
  </si>
  <si>
    <t>Matriz de seguimiento a la ejecución del Plan de Bienestar y PIC</t>
  </si>
  <si>
    <t xml:space="preserve">Avances: Desde el Ministerio de Educación Nacional se realizó seguimiento a las actividades de fortalecimiento de la calidad de vida laboral, algunas de las actividades relevantes, fueron la entrega de incentivos por quinquenios, bonos pensionales, activación del gimnasio, conmemoración del 8 de Marzo, actividades de promoción de la salud 
Cuello de Botella: No se ha adjudicado el contrato con el que se busca implementar el Plan de Capacitación Institucional
Restricciones: No aplica
Justificación: Se desarrollo jornada de conmemoración del día de la mujer obrera el 8 de marzo con conversatorio de expertas en temas de género, De igual forma, se habilitó un canal oficial de recepción de contenidos para consolidar los aportes al libro digital, con historias de mujeres 
Con el acompañamiento de expertos en salud de la Caja de Compensación Familiar Compensar, se desarrolló el plan piloto de las jornadas de acompañamiento en el gimnasio. El Plan se desarrolló durante el mes de febrero en jornada am (6 a 7) y jornada pm (6 a 7). El plan de bienestar cuenta con un total de 48 actividades mientras que el plan de capacitación se definieron 14 capacitaciones para el fortalecimiento de la calidad de vida, de estas se han ejecutado 12 actividades del plan de bienestar y 0 del PIC, lo que implica un indicador del 19,4%
</t>
  </si>
  <si>
    <t xml:space="preserve">Avances: Desde el Ministerio de Educación Nacional se realizó seguimiento a las actividades de fortalecimiento de la calidad de vida laboral, algunas de las actividades relevantes, fueron la entrega de incentivos por quinquenios, bonos pensionales, activación del gimnasio, conmemoración del 8 de Marzo, actividades de promoción de la salud, conmemoración del día del servidore, del día de la madre, día del padre, semana de la diversidad, día de la afrocolombianidad
Cuello de Botella: No se ha adjudicado el contrato con el que se busca implementar el Plan de Capacitación Institucional
Restricciones: No aplica
Justificación: Se desarrollo jornada de conmemoración del día de la mujer obrera el 8 de marzo con conversatorio de expertas en temas de género, De igual forma, se habilitó un canal oficial de recepción de contenidos para consolidar los aportes al libro digital, con historias de mujeres , se desarrollaron actividades conmemorativas del día de la madre, día del padre, día de los servidores públicos, día del secretario y la secretaria, desarrollo de torneos deportivos 
Con el acompañamiento de expertos en salud de la Caja de Compensación Familiar Compensar, se desarrolló el plan piloto de las jornadas de acompañamiento en el gimnasio. El plan de bienestar cuenta con un total de 44 actividades mientras que el plan de capacitación se definieron 14 capacitaciones para el fortalecimiento de la calidad de vida, de estas se han ejecutado 25 actividades del plan de bienestar y del PIC, lo que implica un indicador del 43%, lo anterior teniendo en cuenta reprogramación de actividades deportivas 
</t>
  </si>
  <si>
    <t>OAPF 08/07/2026:
a) Completitud: El reporte se realiza cumpliendo con los criterios requeridos de avance, cuellos de botella, restricciones y justificación.
b) Consistencia: El avance cuantitativo y cualitativo reportado no es consistente,  puesto que se menciona un número de actividades y capacitaciones pero el cálculo del porcentaje no corresponde con el reportado, tampoco es clara la consistencia del avance cuantitativo con lo presentado en el medio de verificación.
c) Oportunidad: El reporte se realizó dentro de las fechas establecidas en la Circular 009 del 6 de febrero de 2026 y periodicidad establecida.
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 y verificar la claridad y consistencia de la cifra presentada en el reporte cuantitativo respecto a la presentada en el medio de verificación.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evidencia medio de verificación cargado en la carpeta correspondiente.</t>
  </si>
  <si>
    <t>Despacho Ministro (a)</t>
  </si>
  <si>
    <t>Porcentaje de avance en el diseño e implementación de una política pública de educación inicial, básica y media para el pueblo Rrom en sus usos y costumbres</t>
  </si>
  <si>
    <t>Actas de concertación con el pueblo Rrom</t>
  </si>
  <si>
    <t>RT2-14</t>
  </si>
  <si>
    <t>Modelos educativos propios construidos, actualizados, socializados e implementados, concertados en el marco de la MRA</t>
  </si>
  <si>
    <t>Sumatoria de modelos educativos propios, proyectos Educativos Comunitarios o como los denomine cada pueblo indígena que son actualizados, construidos, socializados e implementados, concertados con la MRA</t>
  </si>
  <si>
    <t>IT2-197</t>
  </si>
  <si>
    <t>Paz, justicia e instituciones sólidas</t>
  </si>
  <si>
    <t>Porcentaje de avance en la implementación del capítulo amazónico de la norma SEIP en concertación con la MRA</t>
  </si>
  <si>
    <t>Actas sesiones Comisión Nacional de Trabajo y Concertación de la Educación para Pueblos Indígenas - CONTCEPI y actas sesiones Mesa Regional Amazónica - MRA</t>
  </si>
  <si>
    <t>Porcentaje de avance en la expedición, socialización e implementación de la norma que establece el Sistema de Educación Indígena Propio –SEIP  con las garantías técnicas, operativas y financieras</t>
  </si>
  <si>
    <t>Actas de jornadas de concertación Comisión Nacional de Trabajo y Concertación de la Educación para Pueblos Indígenas -CONTCEPI y Mesa Permanente de Concertación -MPC y actas o listados de asistencia de actividades de socialización e implementación de la norma Sistema Educativo Indígena Propio-SEIP</t>
  </si>
  <si>
    <t>IT2-25</t>
  </si>
  <si>
    <t>Porcentaje de avance del diseño, concertación e implementación de los programas de formación político organizativo y pedagogías propias</t>
  </si>
  <si>
    <t>Actas de concertación Comisión Nacional de Trabajo y Concertación de la Educación para los Pueblos Indígenas CONTCEPI</t>
  </si>
  <si>
    <t>IT2-28</t>
  </si>
  <si>
    <t>Porcentaje de implementación de los lineamientos concertados en establecimientos educativos</t>
  </si>
  <si>
    <t>Número de establecimientos educativos de población mayoritaria implementando catedra de memoria histórica de los pueblos originarios / número total de establecimientos educativos de población mayoritaria) *100</t>
  </si>
  <si>
    <t>Entidades Territoriales Certificadas</t>
  </si>
  <si>
    <t>IT2-35</t>
  </si>
  <si>
    <t>Concertación e implementación de la política pública y lineamientos de convivencia orientados a prevenir la discriminación, el racismo y la intolerancia en los establecimientos educativos del país</t>
  </si>
  <si>
    <t>NT2-61</t>
  </si>
  <si>
    <t>Establecimientos educativos que se caractericen como etnoeducativos y que atienden a las comunidades negras, afrocolombianas raizales y palenqueras, como resultado del acompañamiento del Ministerio de Educación Nacional a las Entidades Territoriales Certificadas.</t>
  </si>
  <si>
    <t>Sumatoria de establecimientos educativos que se caractericen como etnoeducativos que atienden a las comunidades negras, afrocolombianas raizales y palenqueras. El Ministerio de Educación Nacional acompaña ténicamente a las Entidades Territoriales Certificadas para que estas en el marco de sus competencias efectúen la caracterización de establecimientos educativos.</t>
  </si>
  <si>
    <t>NT2-57</t>
  </si>
  <si>
    <t>Reglamentación e implementación del Estatuto Especial de Profesionalización para docentes y directivos docentes Etnoeducadores al servicio del Estado Colombiano.</t>
  </si>
  <si>
    <t>NT2-43</t>
  </si>
  <si>
    <t>Sistema Etnoeducativo especial que hace parte de los derechos de las comunidades negras, afrocolombianas, raizales y Palenqueras, concertado y reglamentado e implementado</t>
  </si>
  <si>
    <t>Sistema Etnoeducativo especial concertado, reglamentado e implementado</t>
  </si>
  <si>
    <t>NT2-51</t>
  </si>
  <si>
    <t>Política pública de educación intercultural de primera infancia, inicial, básica, media (media técnica y/o formación para el trabajo) alfabetización, modelos educativo Flexibles para la atención a jóvenes y Adultos con enfoque de comunidades negras, afrocolombianas, raizales y palenqueras diseñada e implementada de manera concertada entre el Ministerio de Educación Nacional y la comisión cuarta del ENCP</t>
  </si>
  <si>
    <t>Política pública de educación intercultural de primera infancia, inicial, básica, media (media técnica y/o formación para el trabajo) alfabetización, modelos educativo Flexibles diseñada e implementada</t>
  </si>
  <si>
    <t>NT2-52</t>
  </si>
  <si>
    <t>Subdirección de Contratación</t>
  </si>
  <si>
    <t>Contratación</t>
  </si>
  <si>
    <t>10. Contratación sostenible, social, ambiental y de la economía popular para logro misional</t>
  </si>
  <si>
    <t>Nivel de contratación del Plan Anual de Aquisiciones</t>
  </si>
  <si>
    <t>Número de Items del Plan Anual de Adquisiciones contratados / Número de Items del Plan Anual de Adquisiciones programados</t>
  </si>
  <si>
    <t>Informe trimestral del Plan Anual de Aquisiciones</t>
  </si>
  <si>
    <t xml:space="preserve">El indicador no tiene meta programada para el mes de enero. </t>
  </si>
  <si>
    <t xml:space="preserve">Avance: Con corte a marzo, cierre del primer trimestre de la vigencia, se determina que el Plan Anual de Adquisiciones publicado en el Secop II a este corte estaba conformado por un total de 1085 adquisiciones, al realizar la revisión de cuales se han contratado se determinan que este número asciende a la cifra de 976 adquisiciones contratadas. 
Cuellos de botella: Las áreas presentan dificultades para la estructuración de los procesos y trámites de contratación presentando retrasados para el inicio de estos en los tiempos definidos. 
Restricciones: No existen restricciones 
Justificación: De acuerdo con lo anterior el nivel de contratación del plan anual de adquisiciones con corte al primer trimestre de la vigencia 2026 es del 89.95%. Este comportamiento es influenciado por la contratación de todas las prestaciones de servicios profesionales y de apoyo a la gestión que se realiza en ellos primeros meses del año.
</t>
  </si>
  <si>
    <t>Teniendo en cuenta la periodicidad de reporte del indicador, no aplica para este período</t>
  </si>
  <si>
    <t xml:space="preserve">Avance: Con corte a junio, cierre del segundo trimestre de la vigencia, se determina que el Plan Anual de Adquisiciones publicado en el Secop II a este corte estaba conformado por un total de 1094 adquisiciones, al realizar la revisión de cuales se han contratado se determinan que este número asciende a la cifra de 1029 adquisiciones contratadas. 
Cuellos de botella: Las áreas presentan dificultades para la estructuración de los procesos y trámites de contratación presentando retrasados para el inicio de estos en los tiempos definidos. 
Restricciones: No existen restricciones 
Justificación: De acuerdo con lo anterior el nivel de contratación del plan anual de adquisiciones con corte al segundo trimestre de la vigencia 2026 es del 94,42%. Este comportamiento es influenciado por la contratación de todas las prestaciones de servicios profesionales y de apoyo a la gestión que se realiza en ellos primeros meses del año.
</t>
  </si>
  <si>
    <t>OAPF 09/07/2026:
a) Completitud: El reporte se realiza cumpliendo con los criterios requeridos de avance, cuellos de botella, restricciones y justificación.
b) Consistencia: En el reporte de avance cuantitativo no guarda consistencia con los valores presentados en el reporte cualitativo. Verificar el cálculo del porcentaje. 
c) Oportunidad: El reporte se realizó dentro de las fechas establecidas en la Circular 009 del 6 de febrero de 2026 y periodicidad establecida.
d) Medio de Verificación: No se cargó el medio de verificación, el cual es requerido de acuerdo con la periodicidad del indicador. Al cargarlo, nombrarlo teniendo en cuenta las indicaciones de la Guía de Seguimiento al Plan de Acción Institucional PL-GU-03 
OAPF 16/07/2026:
a) Completitud: El reporte se realiza cumpliendo con los criterios requeridos de avance, cuellos de botella, restricciones y justificación.
b) Consistencia: En el reporte de avance cuantitativo guarda consistencia con los valores presentados en el reporte cualitativo.
c) Oportunidad: El reporte se realizó dentro de las fechas establecidas en la Circular 009 del 6 de febrero de 2026 y periodicidad establecida.
d) Medio de Verificación: Se cargó el medio de verificación correspondiente</t>
  </si>
  <si>
    <t>Avance de ejecución del Plan Anual de Aquisiciones</t>
  </si>
  <si>
    <t>Valor contratado del Plan Anual de Adquisiciones / Valor total del Plan Anual de Adquisiciones</t>
  </si>
  <si>
    <t>Informe de la ejecución trimestral del Plan Anual de Aquisiciones</t>
  </si>
  <si>
    <t xml:space="preserve">Avance: Con corte a marzo, cierre del primer trimestre de la vigencia, se determina que el valor total estimado de la vigencia actual del Plan Anual de Adquisiciones Publicado en el Secop II asciende a la suma de UN BILLÓN CUARENTA Y NUEVE MIL TREINTA Y TRES MILLONES TRESCIENTOS NOVENTA Y UN MIL NOVECIENTOS NOVENTA Y UN ($1.049.033.391.991) millones de pesos y el valor total de los planes de adquisiciones que se identifican ya han sido contratados con corte a marzo asciende CUATROCIENTOS NOVENTA Y SEIS MIL OCHICIENTOS NOVENTA Y DOS MILLONES SEISCIENTOS CUARENTA Y CINCO MIL SEISCIENTO SESENTA PESOS ($496.892.645.660). 
De acuerdo con la formula establecida para determinar el avance en la ejecución del plan anual de adquisiciones (Valor contratado del Plan Anual de Adquisiciones / Valor total del Plan Anual de Adquisiciones) el nivel de avance registrado corresponde al 47,37% del valor total del Plan programado. 
Cuellos de botella: Ninguno
Restricciones: Ninguno
Justificación: Teniendo en cuenta que la meta proyectada para el primer trimestre de la vigencia 2026 se estimó en un 25,00%, se evidencia que a corte del mes de marzo se cumplió con la meta proyectada, es importante resaltar que el presupuesto estimado para la vigencia 2026 es mayor comparado con vigencias anteriores. Este porcentaje de avance se dio debido al inicio de ley de garantía lo cual genere que la gran mayoría de la contratación se adelantara durante el mes de enero.
</t>
  </si>
  <si>
    <t xml:space="preserve">Avance: Con corte a junio, cierre del segundo trimestre de la vigencia, se determina que el valor total estimado de la vigencia actual del Plan Anual de Adquisiciones Publicado en el Secop II asciende a la suma de UN BILLÓN SESENTA Y CUATRO MIL SETECIENTOS OCHENTA Y SIETE MILLONES CUATROCIENTOS OCHENTA Y DOS MIL CUATROCIENTOS DIECIOCHO ($1.064.787.482.418) millones de pesos y el valor total de los planes de adquisiciones que se identifican ya han sido contratados con corte a junio asciende QUINIENTOS SESENTA Y SIETE MIL CIENTO CINCUENTA Y CINCO MILLONES CIENTO VEINTIDÓS MIL QUINIENTOS CINCUENTA Y NUEVE CON SESENTA Y SIETE  ($567.155.122.559,67). 
De acuerdo con la formula establecida para determinar el avance en la ejecución del plan anual de adquisiciones (Valor contratado del Plan Anual de Adquisiciones / Valor total del Plan Anual de Adquisiciones) el nivel de avance registrado corresponde al 53,23% del valor total del Plan programado. 
Cuellos de botella: Ninguno
Restricciones: Ninguno
Justificación: Teniendo en cuenta que la meta proyectada para el segundo trimestre de la vigencia 2026 se estimó en un 50,00%, se evidencia que a corte del mes de junio se cumplió con la meta proyectada, es importante resaltar que el presupuesto estimado para la vigencia 2026 es mayor comparado con vigencias anteriores. 
</t>
  </si>
  <si>
    <t>OAPF 09/07/2026: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No se cargó el medio de verificación, el cual es requerido de acuerdo con la periodicidad del indicador. Al cargarlo, nombrarlo teniendo en cuenta las indicaciones de la Guía de Seguimiento al Plan de Acción Institucional PL-GU-03 
OAPF 16/07/2026:
a) Completitud: El reporte se realiza cumpliendo con los criterios requeridos de avance, cuellos de botella, restricciones y justificación.
b) Consistencia: En el reporte de avance cuantitativo guarda consistencia con el reporte cualitativo. 
c) Oportunidad: El reporte se realizó dentro de las fechas establecidas en la Circular 009 del 6 de febrero de 2026 y periodicidad establecida.
d) Medio de Verificación: Se cargó el medio de verificación correspondiente</t>
  </si>
  <si>
    <t>Dirección de Calidad para la Educación Superior</t>
  </si>
  <si>
    <t>Subdirección de Inspección y Vigilancia</t>
  </si>
  <si>
    <t>Diseño de políticas e instrumentos</t>
  </si>
  <si>
    <t>3. Fortalecimiento del sistema de educación superior y post-media</t>
  </si>
  <si>
    <t>Porcentaje de cobertura en  IES a nivel nacional con  actividades preventivas  que apoyen, monitoreen y evaluen la gestión institucional en componentes financiero, gobierno, académico y administrativo.</t>
  </si>
  <si>
    <t>A/B * 100
A= Número de IES con actividad preventiva
B=Número Total de IES activas
Nota: Se entiende para este indicador como actividad preventiva al conjunto de actividades que involucran una visita o requerimiento con generación de informe, adicionalmente incluye informes de verificacion normativa.</t>
  </si>
  <si>
    <t>Reporte  de seguimiento de actividades preventivas por Institución</t>
  </si>
  <si>
    <t>El Ministerio de Educación Nacional adelantó acciones preventivas de seguimiento a 4 IES en lo corrido del año llegando a 276 visitas en el cuatrienio, de acuerdo con lo planeado para el I trimestre,  llegando así al 91% de  IES con acciones preventivas propuestas para la vigencia 2026.
Se inició ejecución del plan de visitas evaluando según objeto de la visita componentes de gobierno, administrativo, académico, financiero con el fin de verificar que la IES cumplan con las normas para su funcionamiento y prestación continua del servicio público de educación. Se encuentra en proceso la elaboración del informe respectivo generado con base en cada una de las visitas realizadas. 
Estas acciones permitieron avanzar en la materialización de actividades preventivas que apoyen, monitoreen y evalúen la gestión institucional en componentes financiero, gobierno, académico y administrativo de las Instituciones de Educación Superior. No se identificaron cuellos de botella y limitaciones en el periodo.</t>
  </si>
  <si>
    <t>17/04//2026 OAPF:
Oportunidad: Se reporto dentro de los plazos establecidos por la Oficina de Planeción
Completitud: Se reportó avance y justificación, relacionando las acciones desarrolladas durante el periodo reportado.
Consistencia: El reporte relaciona el porcentaje de avance establecido de acuerdo con la meta definida para  el indicador 
Medios de verificación: Se efectua cargue de  los respectivos soportes.</t>
  </si>
  <si>
    <t>El Ministerio de Educación Nacional durante el periodo adelantó visitas de seguimiento a 3 IES, llegando al 92% de IES con acciones preventivas para la vigencia 2026.
Estas acciones permitieron la materialización de actividades preventivas que apoyen, monitoreen y evalúen la gestión institucional en componentes financiero, gobierno, académico y/o administrativo del Instituciones de Educación Superior. Logrando el objetivo para el cuatrienio.</t>
  </si>
  <si>
    <t>15/07//2026 OAPF:
Oportunidad: Se reporto dentro de los plazos establecidos por la Oficina de Planeción
Completitud: Se reportó avance el cual supera la meta propuesta para el periodo, asi como la  justificación y las acciones desarrolladas.
Consistencia: El reporte relaciona el porcentaje de avance establecido de acuerdo con la meta definida para  el indicador superando la meta propuesta para el primer semestre
Medios de verificación: Se efectua cargue de  los respectivos soportes.</t>
  </si>
  <si>
    <t>Porcentaje de IES con análisis de la información recaudada, sobre las acciones afirmativas relacionadas con sujetos de especial protección constitucional aplicadas.</t>
  </si>
  <si>
    <t xml:space="preserve">Reporte  de seguimiento al análisis de información remitida por las IES sobre  acciones afirmativas relacionadas con sujetos de especial protección constitucional </t>
  </si>
  <si>
    <t>El Ministerio de Educación Nacional, no realizó análisis de información durante el periodo, en cuanto a la aplicación de acciones afirmativas relacionadas con sujetos de especial protección constitucional en las IES.  
Esta situación obedeció a que algunas IES no atendieron el requerimiento de información realizado por el Ministerio. En consecuencia, se han iniciado las acciones para un segundo requerimiento bajo el marco de las competencias de Inspección y Vigilancia.
Estas acciones permitieron avanzar en el establecimiento de la identificación de la problemática y diagnóstico de la aplicación de acciones afirmativas relacionadas con sujetos de especial protección constitucional en las instituciones de Educación Superior. Se identificó un cuello de botella debido al incumplimiento de las IES pendientes con el requerimiento de información solicitado por el Ministerio de Educación.</t>
  </si>
  <si>
    <t xml:space="preserve">17/04//2026 OAPF:
Oportunidad: Se reporto dentro de los plazos establecidos por la Oficina de Planeción
Completitud: Se reportó una justificación asociada al no avance de las acciones propuestas en el periodo reportado, por incumplimiento de las IES.
Consistencia: El reporte relaciona el porcentaje de avance acorde con las acciones adelantadas.
Cuellos de botella: se relaciona un incumplimiento por parte de las IES en el envio de información solicitada.  
Medios de verificación: No se incluyen, de acuerdo con las caracteristicas del reporte </t>
  </si>
  <si>
    <t>El Ministerio de Educación Nacional inició revisión de la información remitida por las IES faltantes, en cuanto a la aplicación de acciones afirmativas relacionadas con sujetos de especial protección constitucional.  
Se revisó, analizó y tabulo la información remitida, en formato establecido lo cual facilitó el análisis e interpretación de datos llegando a analizar la información del 93% de las IES. 
 Estas acciones permitieron la identificación de la problemática y diagnóstico de la aplicación de acciones afirmativas relacionadas con sujetos de especial protección constitucional en las instituciones de Educación Superior. Logrando el objetivo para el cuatrienio.</t>
  </si>
  <si>
    <t>15/07//2026 OAPF:
Oportunidad: Se reporto dentro de los plazos establecidos por la Oficina de Planeción
Completitud: Se reportó avance el cual supera la meta propuesta para el periodo, asi como la  justificación y las acciones desarrolladas.
Consistencia: El reporte relaciona el porcentaje de avance  de acuerdo con la meta definida para  el indicador, superando la meta propuesta para el primer semestre
Medios de verificación: No se incluye medio de verificación en la carpeta de soportes</t>
  </si>
  <si>
    <t>Subdirección de Aseguramiento de la Educación Superior</t>
  </si>
  <si>
    <t>Número de solicitudes de apreciación de condiciones iniciales y de acreditación en alta calidad con concepto emitido por el consejo nacional de acreditación</t>
  </si>
  <si>
    <t>Número de solicitudes gestionadas con relación a i) otorgamiento  y renovación de la acreditación en alta calidad programas e instituciones, ii) condiciones iniciales y iii) Planes de mejoramiento.</t>
  </si>
  <si>
    <t>Reporte de seguimiento a la gestión de los procesos que cuentan con conceptos</t>
  </si>
  <si>
    <t>Generación de paz</t>
  </si>
  <si>
    <t>El Ministerio de Educación Nacional, a través del Grupo de Acreditación – CNA, al 30 de marzo 2026, gestiono en acumulado 133 conceptos emitidos por el Consejo Nacional de Acreditación, para el otorgamiento y renovación de acreditación en alta calidad de programas académicos e instituciones radicados; en cuanto a los conceptos de procesos evaluados  en las sesiones  del CNA  contamos con 116 conceptos (actos administrativos) de programas académicos, adicionalmente se  incluye 5 conceptos de  condiciones iniciales, 5 conceptos institucionales y 7 conceptos de recursos de Reposición.  
Cuellos de Botella:   Para inicio de vigencia quedaron en trámite en el despacho del Ministro 70 conceptos pendientes de firma, radicación y notificación. Por otro lado, los informes de visitas de evaluación externa  realizados durante los meses de noviembre y diciembre quedaron por  entregar  51, en revisión 59 y 102 entregados para comentarios de rectores, para un total de (212)  los cuales fueron gestionados durante el 1er trimestre 2026.
Restricciones:  Ningúna.
Justificación: Se continua durante el primer trimestre con 159 visitas rezagadas de 2025, para darle continuidad al proceso de evaluacion externa por parte de los pares académicos.</t>
  </si>
  <si>
    <t>17/04//2026 OAPF: Oportunidad: Se reporto dentro de los plazos establecidos por la Oficina de Planeción
Completitud: Se reportó avance y justificación, relacionando las acciones desarrolladas durante el periodo reportado.
Consistencia: El reporte relaciona el porcentaje de avance establecido de acuerdo con la meta definida para  el indicador.
Cuellos de botella: Se relacionan aquellos que se presentaron durante la vigencia y que impiden el cumplimiento de la meta.
Medios de verificación: Se efectua cargue de  los respectivos soportes.</t>
  </si>
  <si>
    <t>El Ministerio de Educación Nacional, a través del Grupo de Acreditación – CNA, al 30 de junio 2026, gestiono en acumulado 252 conceptos emitidos por el Consejo Nacional de Acreditación, para el otorgamiento y renovación de acreditación en alta calidad de programas académicos e instituciones radicados:  en cuanto a los conceptos de procesos evaluados  en las sesiones  del CNA  contamos con 219 conceptos (actos administrativos) de programas académicos, adicionalmente se  incluye 16 conceptos de  condiciones iniciales, 10 conceptos institucionales y 7 conceptos de recursos de Reposición.  
Cuellos de Botella:   Para este segundo trimestre de 2026, se realizaron (2) sesiones extraordinarias una en Mayo y otra en Junio para descongestionar el retraso en las ponencias. 
Restricciones:  Ningúna.
Justificación: Se continua durante el segundo trimestre con 228 pares académicos para realizar 108  visitas de evaluación externa durante los meses de abril, mayo y junio/26, para darle continuidad al proceso de evaluacion externa por parte de los pares académicos.</t>
  </si>
  <si>
    <t>15/07//2026 OAPF:
Oportunidad: Se reporto dentro de los plazos establecidos por la Oficina de Planeción
Completitud: Se reportó avance el cual supera la meta propuesta para el periodo, asi como la  justificación y las acciones desarrolladas en el periodo.
Consistencia: El reporte relaciona el porcentaje de avance de acuerdo con la meta propuesta para el primer semestre, cuyo resultado es mas alto del esperado.
Medios de verificación: No se incluye medio de verificación en la carpeta de soportes</t>
  </si>
  <si>
    <t>a. Consolidación del Sistema de Educación Superior Colombiano</t>
  </si>
  <si>
    <t xml:space="preserve">Número de asistencias académicas sobre el marco conceptual y el trámite de acreditación en alta calidad </t>
  </si>
  <si>
    <t>Numero de asistencias técnicas a las IES, pares académicos y otros actores del sistema nacional de acreditación</t>
  </si>
  <si>
    <t>Reporte de seguimiento a las asistencias técnicas realizadas a IES, foros internacionales  y espacios de capacitaciones a pares académicos</t>
  </si>
  <si>
    <t>El Ministerio de Educación Nacional, a través del Grupo de Acreditación – CNA, al 30 de marzo 2026, se desarrollarón mesas técnicas  para el acompañamiento y apropiación del Marco conceptual y el procedimiento del trámite a IES, directivos y personal a cargo de los SIAC, y a pares académicos para orientar en los procesos radicados.  Por ello se realizaróm  (3) encuentros regionales, (febrero en Santa Marta, y en Marzo en Armenia y Cali), donde se socializo las actualizaciones del Nuevo Acuerdo CESU  01/2025.
Para los pares académicos con visita de evaluación externa para los meses de febrero y marzo, se desarrollaron capacitaciones de  pares con visitas.  Por Último, se realizaron dos mesas técnicas virtuales.
Cuellos de Botella:  Solicitudes de mesa de ayuda para gestionar la entrega de informes de evaluación externa por parte de los pares académicos que realizaron visitas de evaluación externa y cargue de información en SACES CNA. 
Restricciones: Subutilización del SACES CNA por desconocimiento de la estructura para la generación de informes de la plataforma SACES CNA  y escaso acompañamiento por parte de la OTSI,  en la resolución de incidentes presentados en dicha plataforma, ya que sólo se apoya por horas de fabrica con el ingeniero que conoce el SACES CNA.
Justificación:  La demanda de solicitudes radicadas por las Instituciones de Educación Superior, requiere el permanente acompañamiento para asegurar que los trámites con IES y la gestión de pares académicos para las visitas externas con fines de acreditación, Así mismo, el Sistema de Aseguramiento de la Calidad debe fortalecer los canales de comunicación y apropiación de la plataforma SACES CNA, para garantizar información veraz y oportuna.</t>
  </si>
  <si>
    <t>17/04//2026 OAPF:
Oportunidad: Se reporto dentro de los plazos establecidos por la Oficina de Planeción
Completitud: Se reportó avance y justificación, relacionando las acciones desarrolladas durante el periodo reportado.
Consistencia: El reporte relaciona el porcentaje de avance de acuerdo con la meta definida para  el indicador 
Cuellos de botella: Se relacionan aquellos que se presentaron en el desarrollo de las actividades propuestas, asi como las restricciones 
Medios de verificación: Se efectua cargue de  los respectivos soportes.</t>
  </si>
  <si>
    <t xml:space="preserve">El Ministerio de Educación Nacional, a través del Grupo de Acreditación – CNA, al 30 de junio 2026, cuenta con 132 mesas técnicas acumuladas, de las cuales durante el segundo trimestre (Abril a Junio), se desarrolllarón 47 mesas técnicas para el acompañamiento y apropiación del Marco conceptual y el procedimiento del trámite a IES, dirigido a directivos y personal a cargo de los SIAC, y a pares académicos para orientar en los procesos radicados.  Para el mes de Junio/26, se realizó un  encuentro regionales en la ciudad de Cúcuta, y una mesa técnica internacional con la Agencia de Acreditación en Alta Calidad de Paraguay  (ANEAES), donde se socializo todo el modelo y las actualizaciones del Nuevo Acuerdo CESU  01/2025, las autoevaluaciones con organismos internacionales como son INQAAHE, RIACES, WFME. 
Cuellos de Botella:  Solicitudes de mesa de ayuda para gestionar la entrega de informes de evaluación externa por parte de los pares académicos que realizaron visitas de evaluación externa y cargue de información en SACES CNA. 
Restricciones: Subutilización del SACES CNA por desconocimiento de la estructura para la generación de informes de la plataforma SACES CNA  y escaso acompañamiento por parte de la OTSI,  en la resolución de incidentes presentados en dicha plataforma, ya que sólo se apoya por horas de fábrica con el ingeniero que conoce el SACES CNA.
Justificación:  La demanda de solicitudes radicadas por las Instituciones de Educación Superior, requiere el permanente acompañamiento para asegurar que los trámites con IES y la gestión de pares académicos para las visitas externas con fines de acreditación, Así mismo, el Sistema de Aseguramiento de la Calidad debe fortalecer los canales de comunicación y apropiación de la plataforma SACES CNA, para garantizar información veraz y oportuna </t>
  </si>
  <si>
    <t>15/07//2026 OAPF:
Oportunidad: Se reporto dentro de los plazos establecidos por la Oficina de Planeción
Completitud: Se reportó avance el cual supera la meta propuesta para el periodo, asi como la  justificación y las acciones desarrolladas en el periodo. Se incluye un cuello de botella para el cumplimiento de las acciones propuestas
Consistencia: El reporte relaciona el porcentaje de avance de acuerdo con la meta propuesta para el primer semestre, cuyo resultado es mas alto del esperado.
Medios de verificación: No se incluye medio de verificación en la carpeta de soportes</t>
  </si>
  <si>
    <t>Número de solicitudes de convalidación decididas con acto administrativo</t>
  </si>
  <si>
    <t>Número de convalidaciones con acto administravo</t>
  </si>
  <si>
    <t>Reporte de seguimiento a las solicitudes de convalidaciones cerradas</t>
  </si>
  <si>
    <t>El Ministerio de Educación Nacional expidió 6.646 Resoluciones de convalidación de títulos de E.S. en el primer trimestre de 2026, correspondientes a solicitudes de primera instancia, recursos de reposición y tutelas.
Cuellos de Botella (Internos al área): No se identificaron cuellos de botella
Restricciones (Externos al área): No se encuentran restricción, pero se evidencia un pico importante en el promedio de radicaciones del trimestre, en comparación con el año anterior.
Justificación: Se realizó la validación documental, análisis de criterio y notificación de los actos administrativos de las solicitudes de convalidación de títulos de E.S., conforme a lo dispuesto en la Resolución 10687 de 2019.</t>
  </si>
  <si>
    <t>El Ministerio de Educación Nacional expidió 6.412 Resoluciones de convalidación de títulos de E.S. en el segundo trimestre de 2026, correspondientes a solicitudes de primera instancia y recursos (tutelas incluídas). Para un total de 13.058 convalidaciones con actos administrativos.
Cuellos de Botella (Internos al área): Se presentó un alto pico de radicacoón de Recursos en el mes de mayo y se requirió replateamiento de metas operativas con la asignación del análisis de todos los proyectores del equipo.
Restricciones (Externos al área): No se encuentran restricción.
Justificación: Se realizó la validación documental, análisis de criterio y notificación de los actos administrativos de las solicitudes de convalidación de títulos de E.S., conforme a lo dispuesto en la Resolución 10687 de 2019.</t>
  </si>
  <si>
    <t>15/07//2026 OAPF:
Oportunidad: Se reporto dentro de los plazos establecidos por la Oficina de Planeción
Completitud: Se reportó avance el cual supera la meta propuesta para el periodo, asi como la  justificación y las acciones desarrolladas en el periodo.
Consistencia: El reporte relaciona el porcentaje de avance de acuerdo con la meta propuesta para el primer semestre, cuyo resultado es mas alto del esperado.
Medios de verificación: Se incluye medio de verificación en la carpeta de soportes</t>
  </si>
  <si>
    <t>Número de solicitudes asociadas a trámites de registro calificado finalizadas, según el el tipo de trámite</t>
  </si>
  <si>
    <t xml:space="preserve">Número de solicitudes finalizadas, según el el tipo de trámite (otorgamiento, renovación, modificación y preradicación).
</t>
  </si>
  <si>
    <t>Reporte de seguimiento a la expedición de actos administrativos sincronizados</t>
  </si>
  <si>
    <r>
      <t>Durante el mes de enero, se remitieron a la Subdirección de Relacionamiento con la Ciudadanía (SRC) un total de</t>
    </r>
    <r>
      <rPr>
        <b/>
        <sz val="14"/>
        <color theme="1"/>
        <rFont val="Aptos"/>
        <family val="2"/>
      </rPr>
      <t xml:space="preserve"> 65 procesos de registro calificad</t>
    </r>
    <r>
      <rPr>
        <sz val="14"/>
        <color theme="1"/>
        <rFont val="Aptos"/>
        <family val="2"/>
      </rPr>
      <t>o, discriminados según el tipo de solicitud. Adicionalmente, se cerraron</t>
    </r>
    <r>
      <rPr>
        <b/>
        <sz val="14"/>
        <color theme="1"/>
        <rFont val="Aptos"/>
        <family val="2"/>
      </rPr>
      <t xml:space="preserve"> 47 procesos con comunicación externa</t>
    </r>
    <r>
      <rPr>
        <sz val="14"/>
        <color theme="1"/>
        <rFont val="Aptos"/>
        <family val="2"/>
      </rPr>
      <t>, conforme se detalla a continuación para un</t>
    </r>
    <r>
      <rPr>
        <b/>
        <sz val="14"/>
        <color theme="1"/>
        <rFont val="Aptos"/>
        <family val="2"/>
      </rPr>
      <t xml:space="preserve"> total de 112 </t>
    </r>
    <r>
      <rPr>
        <sz val="14"/>
        <color theme="1"/>
        <rFont val="Aptos"/>
        <family val="2"/>
      </rPr>
      <t>procesos:
Remitidos a la SRC
- Registros Calificados Nuevos: 32
- Renovaciones de Registro Calificado: 24
- Modificaciones de Registro Calificado con resolución: 9
Cierres de trámites a través de comunicación externa:
- Modificaciones de Registro Calificado con comunicado: 47
- Preradicados: 0
Cuellos de Botella (Internos al área): Inicio de año laboral.
Restricciones (Externos al área): No aplica
Justificación: Como consecuencia de inicio de nuevo año laboral, no se contó con el equipo completo de la Subdirección de Aseguramineto de la Calidad, lo que ocasionó un cuello de botella significativo en el proceso de registro calificado.</t>
    </r>
  </si>
  <si>
    <t>OAPF 15/02/2026: Oportunidad: Se efectua reporte durante los plazos establecidos por la OAPF. 
Completitud: Se reportó porcentaje de avance y justificación, relacionando los trámites efectuadas durante el primer mes. 
Consistencia: El reporte relaciona el porcentaje de avance establecido dentro del indicador y de acuerdo a la gestión desarrollada durante la vigencia.
Medios de verificación: Se efectua cargue de  los respectivos soportes.</t>
  </si>
  <si>
    <t>Durante el mes de febrero, se remitieron a la Subdirección de Relacionamiento con la Ciudadanía (SRC) un total de 11 procesos de registro calificado, discriminados según el tipo de solicitud. Adicionalmente, se cerraron 55 procesos con comunicación externa, conforme se detalla a continuación para un total de 66 procesos:
Remitidos a la SRC
- Registros Calificados Nuevos: 4
- Renovaciones de Registro Calificado: 4 
- Modificaciones de Registro Calificado con resolución: 3
Cierres de trámites a través de comunicación externa:
- Modificaciones de Registro Calificado con comunicado: 50
- Preradicados: 4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calificado.</t>
  </si>
  <si>
    <t>NO SE REPORTA INFORMACIÓN</t>
  </si>
  <si>
    <t>Durante el mes de marzo, se remitieron a la Subdirección de Relacionamiento con la Ciudadanía (SRC) un total de 79 procesos de registro calificado, discriminados según el tipo de solicitud. Adicionalmente, se cerraron 56 procesos con comunicación externa, conforme se detalla a continuación para un total de 135 procesos:
Remitidos a la SRC
- Registros Calificados Nuevos: 40
- Renovaciones de Registro Calificado: 29 
- Modificaciones de Registro Calificado con resolución: 10
Cierres de trámites a través de comunicación externa:
- Modificaciones de Registro Calificado con comunicado: 51
- Preradicados: 5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calificado.</t>
  </si>
  <si>
    <t>17/04//2026 OAPF:
Oportunidad: Se reporto dentro de los plazos establecidos por la Oficina de Planeción
Completitud: Se reportó avance y justificación, relacionando las acciones desarrolladas durante el periodo reportado.
Cuello de botella: se relaiona un cuello de botella que impidio el cumplimiento de la meta propuesta para el periodo reportado
Consistencia: El reporte relaciona el porcentaje de avance establecido de acuerdo con la meta definida para  el indicador 
Medios de verificación: Se efectua cargue de  los respectivos soportes.</t>
  </si>
  <si>
    <t>Durante el mes de abril, se remitieron a la Subdirección de Relacionamiento con la Ciudadanía (SRC) un total de 141 procesos de registro calificado, discriminados según el tipo de solicitud. Adicionalmente, se cerraron 34 procesos con comunicación externa, conforme se detalla a continuación para un total de 174 procesos:
Remitidos a la SRC
- Registros Calificados Nuevos: 105
- Renovaciones de Registro Calificado: 22 
- Modificaciones de Registro Calificado con resolución: 11
- Correcciones: 3
Cierres de trámites a través de comunicación externa:
- Modificaciones de Registro Calificado con comunicado: 31
- Preradicados: 2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calificado.</t>
  </si>
  <si>
    <t>17/05//2026 OAPF:
Oportunidad: Se reporto dentro de los plazos establecidos por la Oficina de Planeción
Completitud: Se reportó avance y justificación, relacionando las acciones desarrolladas durante el periodo reportado.
Cuello de botella: se relaciona un cuello de botella asociado a fallas en el sistema de información, lo que se ve reflejado en cumplimiento de la meta propuesta para el periodo
Consistencia: El reporte relaciona el porcentaje de avance establecido de acuerdo con la meta definida para  el indicador 
Medios de verificación: Se efectua cargue de  los respectivos soportes.</t>
  </si>
  <si>
    <t>17/06//2026 OAPF:
Oportunidad: Se hace un reporte parcial dentro de los plazos establecidos por la Oficina de Planeción
Completitud: Se reportó solamente el avance cuantitativo sin unas justificación clara asociada a los resultados.
Cuello de botella: no se relaciona.
Consistencia: La información presentada no permite evaluar este criterio
Medios de verificación: Se efectua cargue de  los respectivos soportes.</t>
  </si>
  <si>
    <t>Durante el mes de mayo, se remitieron a la Subdirección de Relacionamiento con la Ciudadanía (SRC) un total de 239 procesos de registro calificado, discriminados según el tipo de solicitud. Adicionalmente, se cerraron 139 procesos con comunicación externa y 2 proceso de Pre-radicado, conforme se detalla a continuación para un total de 380 procesos:
Remitidos a la SRC
- Registros Calificados Nuevos: 208
- Renovaciones de Registro Calificado: 20
- Modificaciones de Registro Calificado: 6
- Correcciones: 1
- Recurso: 4
Cierres de trámites a través de comunicación externa:
- Modificaciones de Registro Calificado con comunicado: 139
- Preradicados: 2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xcalificado.</t>
  </si>
  <si>
    <t>15/07//2026 OAPF:
Oportunidad: Se reporto dentro de los plazos establecidos por la Oficina de Planeción sin embargo, solo relaciona avance del mes de mayo.
Completitud: Se reportó avance para el periodo, asi como la  justificación y las acciones desarrolladas en el periodo.
Consistencia: El reporte relaciona el porcentaje de avance de acuerdo con la meta propuesta para el primer semestre, cuyo resultado esta por debajo del esperado.
Medios de verificación: Se incluye medio de verificación en la carpeta de soportes</t>
  </si>
  <si>
    <t>PLAN DE ACCIÓN INSTITUCIONAL (PAI)  2026</t>
  </si>
  <si>
    <t>Dimensiones SIG</t>
  </si>
  <si>
    <t>Promedio de % Meta</t>
  </si>
  <si>
    <t>Promedio de % Avance</t>
  </si>
  <si>
    <t>% Cumplimiento</t>
  </si>
  <si>
    <t>Total general</t>
  </si>
  <si>
    <t>Corte Junio</t>
  </si>
  <si>
    <r>
      <rPr>
        <b/>
        <sz val="10"/>
        <color theme="1"/>
        <rFont val="Microsoft GothicNeo"/>
        <family val="2"/>
        <charset val="129"/>
      </rPr>
      <t>Nota:</t>
    </r>
    <r>
      <rPr>
        <sz val="10"/>
        <color theme="1"/>
        <rFont val="Microsoft GothicNeo"/>
        <family val="2"/>
        <charset val="129"/>
      </rPr>
      <t xml:space="preserve"> 
Los porcentajes corresponden a 65 indicadores del total de 156 cuya periodicidad y/o rezago permiten ser evaluados al cierre del periodo.
Lo indicadores que tienen rezagos superiores a 15 dias no hacen parte del corte de junio, salvo si tienen reportes validados a corte junio, o validados en periodos anteriores para el caso de los indicadores PND </t>
    </r>
  </si>
  <si>
    <t>REVISAR</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</si>
  <si>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La matrícula de primer curso reportada de manera preliminar en el Sistema Nacional de Información de la Educación Superior (SNIES), con corte al primer semestre de 2025, corresponde a 347.710 nuevos estudiantes en programas de pregrado en las IES públicas, las instituciones de régimen especial y el SENA.
Por otra parte, el 31 de julio de 2025 se publicó la información oficial de la vigencia 2024 en la página del SNIES, la cual registra un total de 190.504 nuevos estudiantes para ese año.</t>
  </si>
  <si>
    <t xml:space="preserve">08.05.2026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Se sugiere desagregar siglas en cada uno de los ítems que se describen.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mayo. La validación final depende del DNP. </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</si>
  <si>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La matrícula de primer curso reportada de manera preliminar en el Sistema Nacional de Información de la Educación Superior (SNIES), con corte al primer semestre de 2025, corresponde a 388.644 nuevos estudiantes en programas de pregrado en las Instituciones de Educación Superior públicas, las instituciones de régimen especial y el SENA.
Por otra parte, el 31 de julio de 2025 se publicó la información oficial de la vigencia 2024 en la página del SNIES, la cual registra un total de 190.504 nuevos estudiantes para ese año.</t>
  </si>
  <si>
    <t xml:space="preserve">10.06.2026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Se solicita ajustar la cifra reportada para ser coincidente con el número reportado en macrometas.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junio. La validación final depende del DNP. </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</si>
  <si>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La matrícula de primer curso, reportada de manera preliminar en el Sistema Nacional de Información de la Educación Superior (SNIES) con corte al primer semestre de 2025, asciende a 388.664 estudiantes nuevos matriculados en programas de pregrado de las Instituciones de Educación Superior públicas, las instituciones de régimen especial y el SENA.
En conjunto, la matrícula de primer curso a nivel nacional alcanzó los 582.454 estudiantes en 2025, es decir, 16.976 más que en 2024, lo que equivale a una variación del 3,0 %. La información fue reportada por las IES al SNIES, con corte al 31 de mayo de 2026.
En el nivel de pregrado, la matrícula de primer curso alcanzó los 477.046 estudiantes en 2025, lo que representa un incremento de 6.409 estudiantes frente a 2024, equivalente al 1,4 %. Por su parte, la matrícula de primer curso en programas de posgrado registró 105.408 estudiantes en 2025, es decir, 10.567 más que el año anterior, lo que equivale a un aumento del 11,1 %.</t>
  </si>
  <si>
    <t xml:space="preserve">08.07.2026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Se solicita ajustar el número de caractéres para que pueda ser cargado en plataforma.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</si>
  <si>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30 de abril de 2026, el Sistema Nacional de Información de la Educación Superior (SNIES) reporta que, para el periodo 2025-1, se cuenta con una matrícula total de 967 mil estudiantes, de los cuales 909 mil son beneficiarios de la Política de Gratuidad. Esto equivale a una cobertura del 94 % y a una inversión asociada de $1,410 billones. Para este mismo periodo, 64 Instituciones de Educación Superior (IES) ya cuentan con actas de cierre aprobadas por la Junta Administradora.
En cuanto al periodo 2025-2, se reporta de manera preliminar una matrícula de 1.002.000 estudiantes, de los cuales 939 mil se registran como beneficiarios, con una inversión asociada de $1,5 billones. Para el periodo 2026-1, se avanza en el proceso correspondiente al primer giro a las 65 IES, equivalente al 80 % del total estimado. Respecto del proceso de conciliación, 65 IES ya cuentan con acta de cierre.
Adicionalmente, la tasa de cobertura bruta en educación superior para 2024 fue de 57,53 %. Este avance es resultado de la implementación de las estrategias adelantadas por el Ministerio de Educación Nacional.</t>
  </si>
  <si>
    <t xml:space="preserve">08.05.2026 OAPF: 
• Oportunidad: Se reportó dentro del plazo dado por la Circular 005-2025. Cumplió. 
• Completitud: Se valida que el reporte cumple con los cuatro componentes de un reporte según la Guía de seguimiento al PAI. Tanto el avance como la justificación son claros, solo se agregan nombres de siglas para facilitar la comprensión del texto.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mayo.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</si>
  <si>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30 de abril de 2026, el Sistema Nacional de Información de la Educación Superior (SNIES) reporta que, para el periodo 2025-1, se registró una matrícula total de 967.000 estudiantes, de los cuales 909.000 son beneficiarios de la Política de Gratuidad. Esto equivale a una cobertura del 94 % y a una inversión asociada de $1,410 billones. Para este mismo periodo, 64 Instituciones de Educación Superior (IES) cuentan con actas de cierre aprobadas por la Junta Administradora.
En cuanto al periodo 2025-2, de manera preliminar se reporta una matrícula de 1.002.000 estudiantes, de los cuales 939.000 se registran como beneficiarios, con una inversión asociada de $1,5 billones. Para el periodo 2026-1, también de manera preliminar, se reporta una matrícula de 998.000 estudiantes, con 935.000 beneficiarios y una inversión estimada de $1,715 billones.
Adicionalmente, la tasa de cobertura bruta en educación superior para 2024 fue de 57,53 %. Este avance es resultado de la implementación de las estrategias adelantadas por el Ministerio de Educación Nacional.</t>
  </si>
  <si>
    <t xml:space="preserve">10.06.2026 OAPF: 
• Oportunidad: Se reportó dentro del plazo dado por la Circular 005-2025. Cumplió. 
• Completitud: Se valida que el reporte cumple con los cuatro componentes de un reporte según la Guía de seguimiento al PAI. Tanto el avance como la justificación son claros, solo se agregan nombres de siglas para facilitar la comprensión del texto.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junio.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</si>
  <si>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La estrategia de fortalecimiento de la educación superior incorpora un componente central orientado a la ampliación de la cobertura, respaldado por recursos adicionales del Presupuesto General de la Nación que complementan las asignaciones históricas destinadas a las Instituciones de Educación Superior (IES) públicas.
En línea con lo establecido en el artículo 124 del Plan Nacional de Desarrollo, estas transferencias buscan fortalecer la sostenibilidad financiera de las instituciones y superar las barreras estructurales que, durante décadas, han limitado su crecimiento real. La meta es concreta y ambiciosa: elevar la tasa de cobertura bruta en educación superior del 53,83 % en 2021 al 62 %, mediante un esfuerzo coordinado entre el Gobierno Nacional y las IES para ampliar el acceso a una educación superior de calidad, especialmente en territorios históricamente excluidos.
Para 2025, la matrícula total en educación superior alcanzó los 2.723.364 estudiantes, de los cuales 2.496.654 (91,68 %) cursaban programas de pregrado y 226.710 (8,32 %) programas de posgrado. Frente a 2024, la matrícula total se incrementó en 169.804 estudiantes, lo que equivale a una variación del 6,6 %.
La matrícula en programas de posgrado aumentó en 19.907 estudiantes (9,6 %), incremento concentrado principalmente en las IES privadas, que registraron 18.029 estudiantes adicionales, frente a los 1.878 nuevos matriculados en las IES oficiales. Por su parte, la matrícula de pregrado creció en 149.897 estudiantes (6,4 %), con los mayores aportes en los niveles universitario, con 75.072 estudiantes adicionales, y tecnológico, con 63.794.
El sector oficial reportó un total de 1.545.484 estudiantes matriculados, equivalentes al 56,7 % del total nacional. De estos, 479.214 corresponden al SENA, entidad que, en comparación con 2024, incorporó 57.593 estudiantes adicionales en el nivel tecnológico, lo que representa un crecimiento del 13,7 %. Las demás IES oficiales registraron 1.066.270 estudiantes matriculados, 86.252 más que en 2024, con una variación del 8,8 %.
Para 2025, las IES de origen privado registraron 1.177.880 estudiantes matriculados, es decir, 25.959 más que en 2024, lo que representa un crecimiento del 2,3 % y da continuidad al repunte observado desde 2023. En conjunto, la variación positiva de la matrícula en 2025 se concentró en el sector oficial, cuya matrícula pasó de 1.401.639 a 1.545.484 estudiantes, con un incremento del 10,3 %.
Por su parte, la tasa de cobertura bruta en educación superior constituye uno de los indicadores más representativos del avance del sector, pues refleja el acceso, la ampliación de la población atendida y la permanencia en el sistema educativo. Este indicador se calcula como la relación entre los estudiantes matriculados en programas de pregrado —técnico profesional, tecnológico y universitario— y la población proyectada entre los 17 y 21 años. La tasa pasó del 57,53 % en 2024 al 61,75 % en 2025, aunque persisten diferencias regionales asociadas, entre otros factores, a la concentración territorial de la oferta educativa.
En lo referente a la Política de Gratuidad, para el periodo 2025-2 se reportan 939.282 beneficiarios, con una inversión asociada de $1,5 billones. Para el periodo 2026-1, con información preliminar, se estiman 971.133 beneficiarios de la política, con una inversión cercana a $1,8 billones.</t>
  </si>
  <si>
    <t xml:space="preserve">08.07.2026 OAPF: 
• Oportunidad: Se reportó dentro del plazo dado por la Circular 005-2025. Cumplió. 
• Completitud: Se valida que el reporte cumple con los cuatro componentes de un reporte según la Guía de seguimiento al PAI. Si bien tanto el avance como la justificación son claros, solo se agregan nombres de siglas para facilitar la comprensión del texto, se solicita ajustar el número de caractéres para que pueda ser cargado en plataforma.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</si>
  <si>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Durante abril de 2026, se adelantó la revisión de las minutas por parte de las Instituciones de Educación Superior (IES), así como el cargue de los documentos precontractuales requeridos para la suscripción de los convenios derivados de la convocatoria realizada.
Se tiene previsto que la firma de estos convenios se lleve a cabo durante la primera semana de mayo, con el fin de dar continuidad a la implementación de la estrategia en las macrorregiones adjudicadas.
Por otra parte, continúa la implementación de los siete contratos directos suscritos con cinco Instituciones de Educación Superior públicas, orientados a la implementación del PTIES en siete territorios: Uribia, San Basilio de Palenque, El Tarra, Argelia, Morales, Guapi y la Comuna 13 de Medellín. Lo anterior, en el marco del documento CONPES 4122 y del Contrato de Préstamo No. 5850/OC-CO, Componente 1.</t>
  </si>
  <si>
    <t xml:space="preserve">08.05.2026 OAPF: 
• Oportunidad: Se reportó dentro del plazo dado por la Circular 005-2025.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mayo.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</si>
  <si>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Durante el mes de mayo, el Ministerio de Educación Nacional avanzó en la formalización de los convenios derivados de la convocatoria PTIES vigencia 2026, mediante la suscripción de cinco convenios correspondientes a las macrorregiones adjudicadas.
Los convenios fueron suscritos de la siguiente manera: Macrorregión Andina, con la Universidad Nacional de Colombia, Sede Medellín; Macrorregión Amazonía, con la Universidad Nacional Abierta y a Distancia —UNAD—; Macrorregión Caribe, con la Institución Universitaria de Barranquilla; Macrorregión Orinoquía, con la Universidad Pedagógica Nacional; y Macrorregión Pacífica, con el Instituto Técnico Profesional de Roldanillo.
Estas acciones permiten dar continuidad a la implementación territorial de la estrategia PTIES en las zonas priorizadas, en el marco de las actividades previstas para la vigencia 2026.
De igual manera, continúan en proceso de ejecución los siete contratos de PTIES financiados con recursos del Presupuesto General de la Nación —PGN—, correspondientes a los territorios de El Tarra, Uribia, San Basilio de Palenque, Argelia, Guapi, Morales y la Comuna 13 de Medellín.</t>
  </si>
  <si>
    <t xml:space="preserve">10.06.2026 OAPF: 
• Oportunidad: Se reportó dentro del plazo dado por la Circular 005-2025.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junio.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</si>
  <si>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Durante el mes de junio, se realizó seguimiento al inicio de la ejecución de los convenios correspondientes a la Macrorregión Andina, liderada por la Universidad Nacional de Colombia —Sede Medellín—; la Macrorregión Amazonía, a cargo de la Universidad Nacional Abierta y a Distancia (UNAD); la Macrorregión Caribe, ejecutada por la Institución Universitaria de Barranquilla; la Macrorregión Orinoquía, liderada por la Universidad Pedagógica Nacional; y la Macrorregión Pacífica, a cargo del Instituto de Educación Técnica Profesional de Roldanillo.
Como parte del proceso de implementación, se efectuó seguimiento a la conformación de los equipos mínimos requeridos, la revisión de los planes de trabajo, la aplicación de las evaluaciones diagnósticas, la consolidación de los primeros informes técnicos y el cumplimiento de los productos establecidos para el primer desembolso de los convenios. Estas acciones permiten garantizar el avance oportuno de las actividades programadas para la vigencia 2026.
De esta manera, se da continuidad a la implementación territorial de la estrategia PTIES en las zonas priorizadas, en el marco de las actividades previstas para la vigencia 2026.
Asimismo, continúan en ejecución los siete contratos de PTIES financiados con recursos del Presupuesto General de la Nación (PGN), correspondientes a los territorios de El Tarra, Uribia, San Basilio de Palenque, Argelia, Guapi, Morales y la Comuna 13 de Medellín.
Por otra parte, en lo referente a la Tasa de Tránsito Inmediato (TTI) que mide la proporción de bachilleres graduados de grado 11 que ingresan a programas de educación superior en los niveles técnico profesional, tecnológico y universitario durante el año siguiente a la culminación de la educación media.
Para la vigencia 2025, este indicador registró una tasa nacional de 47,91 %. Esto significa que el 47,91 % de los bachilleres graduados de grado 11 en 2024 accedieron a la educación superior durante 2025. Para ese mismo año, la tasa de tránsito inmediato a la educación superior se estimó en 31,88 % en las zonas rurales y en 51,54 % en las zonas urbanas.
El resultado de la TTI en 2025 supera en 1,97 puntos porcentuales el registrado en 2024, cuando se ubicó en 45,94 %. Este incremento se explica, principalmente, por el aumento en el número de graduados de 2024 que ingresaron a la educación superior en 2025, 8.401 estudiantes adicionales, equivalentes a un crecimiento del 3,5 %, y por la disminución en el total de graduados de educación media, 3.716 menos, correspondiente a una reducción del 0,7 %.</t>
  </si>
  <si>
    <t xml:space="preserve">08.07.2026 OAPF: 
• Oportunidad: Se reportó dentro del plazo dado por la Circular 005-2025. Cumplió. 
• Completitud: Se valida que el reporte cumple con los cuatro componentes de un reporte según la Guía de seguimiento al PAI. Si bien tanto el avance como la justificación son claros, se solicita ajustar el número de caractéres para que pueda ser cargado en plataforma.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</si>
  <si>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Avance: El Ministerio de Educación Nacional, a través de la Oficina de Control Disciplinario Interno, durante el mes de Junio de 2026 adelantó las accciones correspondientes gestionando y dando trámite respecto de 125 procesos disciplinarios priorizados,  los siguientes:
1.Año 2021. Proceso disciplinario - Auto Archivo - (Archivo) (1)
2. Año 2023. Proceso disciplinario - Auto Archivo - (Archivo) (3)
3. Año 2024. Proceso disciplinario - Auto Archivo - (Archivo) (2)
4. Año 2023. Proceso disciplinario - Cierre y traslado para alegatos precalificatorios (1)
Cuellos de botella: No se encuetran cuellos de botella de conformidad con las actividades relacionadas con el indicador. 
Restricciones: N/A
Justificación:  Se gestionaron para proferir decisión de fondo o se finalizaron, un total de ocho (7) procesos durante la vigencia reportada en ejecución del indicador durante el mes de Junio de 2026.</t>
  </si>
  <si>
    <t>09/07/2026. OAPF: La oficina de CDI reporta información que es consistente entre lo cualitativo y lo cuantitativo, se reporta de acuerdo con la estructura.</t>
  </si>
  <si>
    <t>OAPF 14/07/2026: La Oficina de Innovación reporta el avance cualitativo, ya que la atención a los centros de interés de puede medír en el reporte del segundo semestre, sin embargo,  se recomienda reportar  de acuerdo con la estructura establecida para determinar si se presentarion cuellos de botella, o restricciones, justificando el avance.</t>
  </si>
  <si>
    <t>OAPF 14/07/2026: De acuerdo con lo informado se presenta un mayor número de beneficiarios de la estrategia respecto a los proyectados, es decir que se da cumplimiento al indicador en el semestre.</t>
  </si>
  <si>
    <t>Avance:Índice de fortalecimiento institucional y sectorial</t>
  </si>
  <si>
    <t>OAPF 09/07/2026:</t>
  </si>
  <si>
    <t>a) Completitud:  El reporte se realiza cumpliendo con los criterios requeridos de cuellos de botella, restricciones y Justificación, pero no se diligenció adecuadamente el avance.</t>
  </si>
  <si>
    <t>Cuellos de botella: No se identificaron cuellos de botella y limitaciones en el periodo</t>
  </si>
  <si>
    <t>b) Consistencia: Es necesario que se presente claramente la consistencia entre reporte cualitativo y cuantitativo, explicitando el cumplimiento según la fórmula de cálculo del indicador: (Resultados obtenidos en la acción “Implementación de proyecto de evolución cultural l”*25%) + (Resultados obtenidos en la acción “Generar, apropiar y transferir el conocimiento institucional y sectorial”*25%) + (Resultados obtenidos en la acción “Movilizar y monitorear el desempeño institucional y sectorial”*50%)*100%</t>
  </si>
  <si>
    <t>Restricciones: No aplica</t>
  </si>
  <si>
    <t>c) Oportunidad: El reporte se realizó dentro de las fechas establecidas en la Circular 009 del 6 de febrero de 2026 y periodicidad establecida.</t>
  </si>
  <si>
    <t>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 (MV + ID del indicador + Nombre del medio de verificación + mes)</t>
  </si>
  <si>
    <t>Justificación: Durante el segundo trimestre de 2026, la Subdirección de Desarrollo Organizacional consolidó avances estratégicos en la estrategia “Movilizar y monitorear el desempeño institucional y sectorial”, alcanzando un avance ponderado del 46,9 % en la movilización del desempeño institucional. Este resultado responde a la implementación de acciones orientadas a la mejora continua, la gestión por resultados y el fortalecimiento de las capacidades organizacionales, entre las que se destacan la actualización y estandarización del Sistema Integrado de Gestión, el fortalecimiento de la administración del riesgo, de conformidad con los lineamientos del Departamento Administrativo de la Función Pública (DAFP), y el seguimiento a indicadores, planes de mejoramiento y productos y servicios no conformes.  En cuanto a la estrategia “Apropiar y transferir el conocimiento institucional y sectorial”, se registró un avance ponderado del 50,0 %, impulsado por la articulación con las entidades adscritas y vinculadas mediante iniciativas como Navegando con Excelencia y el Plan de Asistencia Técnica, las cuales promovieron la apropiación del MIPG, el Plan de Acción Sectorial 2026, la transformación digital, la innovación y la transferencia de buenas prácticas. De manera complementaria, en la implementación del proyecto de evolución cultural se alcanzó un avance ponderado del 25,0 %, mediante la incorporación de la inteligencia artificial, la investigación institucional y la gestión del conocimiento como ejes de transformación. Estas acciones contribuyeron al fortalecimiento de una gestión pública más eficiente, colaborativa y orientada a la generación de valor público.</t>
  </si>
  <si>
    <t>OAPF 12/08/2026</t>
  </si>
  <si>
    <t>Medio de Verificación: Informe de Movilización y Monitoreo del Desempeño Institucional y Sectorial II Trimestre</t>
  </si>
  <si>
    <t>a)  Completitud: El reporte se realiza cumpliendo con los criterios requeridos de cuellos de botella, restricciones y Justificación, pero no se diligenció adecuadamente el avance.</t>
  </si>
  <si>
    <t>b) Consistencia: Como resultado de la mesa de trabajo y las observaciones remitidas por la OAPF,</t>
  </si>
  <si>
    <t>la SDO incorporó en su reporte cualitativo aclaración de los porcentajes de avance correspondientes a la fórmula de cálculo del indicador, garantizando la consistencia entre el reporte cualitativo y cuantitativo.</t>
  </si>
  <si>
    <t>d) Medio de Verificación: Se cargío el medio de verificación correspondiente.</t>
  </si>
  <si>
    <t>Durante el mes de enero, se remitieron a la Subdirección de Relacionamiento con la Ciudadanía (SRC) un total de 65 procesos de registro calificado, discriminados según el tipo de solicitud. Adicionalmente, se cerraron 47 procesos con comunicación externa, conforme se detalla a continuación para un total de 112 procesos:
Remitidos a la SRC
- Registros Calificados Nuevos: 32
- Renovaciones de Registro Calificado: 24
- Modificaciones de Registro Calificado con resolución: 9
Cierres de trámites a través de comunicación externa:
- Modificaciones de Registro Calificado con comunicado: 47
- Preradicados: 0
Cuellos de Botella (Internos al área): Inicio de año laboral.
Restricciones (Externos al área): No aplica
Justificación: Como consecuencia de inicio de nuevo año laboral, no se contó con el equipo completo de la Subdirección de Aseguramineto de la Calidad, lo que ocasionó un cuello de botella significativo en el proceso de registro calificado.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</si>
</sst>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_(* #,##0.00_);_(* \(#,##0.00\);_(* &quot;-&quot;??_);_(@_)"/>
    <numFmt numFmtId="166" formatCode="_(* #,##0_);_(* \(#,##0\);_(* &quot;-&quot;_);_(@_)"/>
    <numFmt numFmtId="167" formatCode="#,##0.0"/>
    <numFmt numFmtId="168" formatCode="_(* #,##0_);_(* \(#,##0\);_(* &quot;-&quot;??_);_(@_)"/>
    <numFmt numFmtId="169" formatCode="_-* #,##0_-;\-* #,##0_-;_-* &quot;-&quot;??_-;_-@_-"/>
    <numFmt numFmtId="170" formatCode="[$$-240A]\ #,##0"/>
    <numFmt numFmtId="171" formatCode="&quot;$&quot;#,##0"/>
  </numFmts>
  <fonts count="34" x14ac:knownFonts="1">
    <font>
      <sz val="11"/>
      <color theme="1"/>
      <name val="Aptos Narrow"/>
      <family val="2"/>
      <scheme val="minor"/>
    </font>
    <font>
      <sz val="11"/>
      <color theme="1"/>
      <name val="Aptos Narrow"/>
      <family val="2"/>
      <scheme val="minor"/>
    </font>
    <font>
      <b/>
      <sz val="11"/>
      <color theme="1"/>
      <name val="Aptos Narrow"/>
      <family val="2"/>
      <scheme val="minor"/>
    </font>
    <font>
      <sz val="14"/>
      <color theme="1"/>
      <name val="Aptos Narrow"/>
      <family val="2"/>
      <scheme val="minor"/>
    </font>
    <font>
      <b/>
      <sz val="14"/>
      <color theme="0"/>
      <name val="Aptos Narrow"/>
      <family val="2"/>
      <scheme val="minor"/>
    </font>
    <font>
      <sz val="14"/>
      <color theme="0"/>
      <name val="Aptos Narrow"/>
      <family val="2"/>
      <scheme val="minor"/>
    </font>
    <font>
      <b/>
      <sz val="12"/>
      <color theme="0"/>
      <name val="Aptos Narrow"/>
      <family val="2"/>
      <scheme val="minor"/>
    </font>
    <font>
      <sz val="12"/>
      <color theme="0"/>
      <name val="Aptos Narrow"/>
      <family val="2"/>
      <scheme val="minor"/>
    </font>
    <font>
      <sz val="9"/>
      <color theme="0"/>
      <name val="Aptos Narrow"/>
      <family val="2"/>
      <scheme val="minor"/>
    </font>
    <font>
      <sz val="14"/>
      <name val="Aptos"/>
      <family val="2"/>
    </font>
    <font>
      <sz val="14"/>
      <color theme="0"/>
      <name val="Aptos"/>
      <family val="2"/>
    </font>
    <font>
      <sz val="14"/>
      <color theme="1"/>
      <name val="Aptos"/>
      <family val="2"/>
    </font>
    <font>
      <sz val="14"/>
      <color rgb="FF70AD47"/>
      <name val="Aptos"/>
      <family val="2"/>
    </font>
    <font>
      <sz val="14"/>
      <color rgb="FF000000"/>
      <name val="Aptos"/>
      <family val="2"/>
    </font>
    <font>
      <sz val="10"/>
      <name val="Arial"/>
      <family val="2"/>
    </font>
    <font>
      <sz val="12"/>
      <color theme="1"/>
      <name val="Aptos"/>
      <family val="2"/>
    </font>
    <font>
      <sz val="12"/>
      <color theme="1"/>
      <name val="Aptos Narrow"/>
      <family val="2"/>
      <scheme val="minor"/>
    </font>
    <font>
      <sz val="12"/>
      <name val="Aptos"/>
      <family val="2"/>
    </font>
    <font>
      <sz val="12"/>
      <color rgb="FF000000"/>
      <name val="Aptos"/>
      <family val="2"/>
    </font>
    <font>
      <sz val="12"/>
      <name val="Aptos Narrow"/>
      <family val="2"/>
      <scheme val="minor"/>
    </font>
    <font>
      <sz val="12"/>
      <color theme="0"/>
      <name val="Aptos"/>
      <family val="2"/>
    </font>
    <font>
      <sz val="11"/>
      <name val="Calibri"/>
      <family val="2"/>
    </font>
    <font>
      <sz val="11"/>
      <color rgb="FF000000"/>
      <name val="Calibri"/>
      <family val="2"/>
    </font>
    <font>
      <b/>
      <sz val="11"/>
      <color theme="1"/>
      <name val="Aptos Display"/>
      <family val="2"/>
      <scheme val="major"/>
    </font>
    <font>
      <sz val="11"/>
      <color theme="0"/>
      <name val="Aptos Display"/>
      <family val="2"/>
      <scheme val="major"/>
    </font>
    <font>
      <sz val="11"/>
      <color theme="1"/>
      <name val="Aptos Display"/>
      <family val="2"/>
      <scheme val="major"/>
    </font>
    <font>
      <sz val="10"/>
      <name val="Aptos Narrow"/>
      <family val="2"/>
      <scheme val="minor"/>
    </font>
    <font>
      <sz val="14"/>
      <color theme="1"/>
      <name val="Aptos"/>
    </font>
    <font>
      <b/>
      <sz val="14"/>
      <color theme="1"/>
      <name val="Aptos"/>
      <family val="2"/>
    </font>
    <font>
      <b/>
      <sz val="14"/>
      <color theme="1"/>
      <name val="Microsoft GothicNeo"/>
      <family val="2"/>
      <charset val="129"/>
    </font>
    <font>
      <b/>
      <sz val="11"/>
      <color theme="1"/>
      <name val="Microsoft GothicNeo"/>
      <family val="2"/>
      <charset val="129"/>
    </font>
    <font>
      <b/>
      <sz val="12"/>
      <color theme="1"/>
      <name val="Aptos Narrow"/>
      <family val="2"/>
      <scheme val="minor"/>
    </font>
    <font>
      <sz val="10"/>
      <color theme="1"/>
      <name val="Microsoft GothicNeo"/>
      <family val="2"/>
      <charset val="129"/>
    </font>
    <font>
      <b/>
      <sz val="10"/>
      <color theme="1"/>
      <name val="Microsoft GothicNeo"/>
      <family val="2"/>
      <charset val="129"/>
    </font>
  </fonts>
  <fills count="22">
    <fill>
      <patternFill patternType="none"/>
    </fill>
    <fill>
      <patternFill patternType="gray125"/>
    </fill>
    <fill>
      <patternFill patternType="solid">
        <fgColor theme="4" tint="-0.249977111117893"/>
        <bgColor indexed="64"/>
      </patternFill>
    </fill>
    <fill>
      <patternFill patternType="solid">
        <fgColor rgb="FFFF6600"/>
        <bgColor indexed="64"/>
      </patternFill>
    </fill>
    <fill>
      <patternFill patternType="solid">
        <fgColor rgb="FFCC0066"/>
        <bgColor indexed="64"/>
      </patternFill>
    </fill>
    <fill>
      <patternFill patternType="solid">
        <fgColor theme="3" tint="-0.249977111117893"/>
        <bgColor indexed="64"/>
      </patternFill>
    </fill>
    <fill>
      <patternFill patternType="solid">
        <fgColor rgb="FF7030A0"/>
        <bgColor theme="4"/>
      </patternFill>
    </fill>
    <fill>
      <patternFill patternType="solid">
        <fgColor rgb="FF954ECA"/>
        <bgColor indexed="64"/>
      </patternFill>
    </fill>
    <fill>
      <patternFill patternType="solid">
        <fgColor theme="9"/>
        <bgColor indexed="64"/>
      </patternFill>
    </fill>
    <fill>
      <patternFill patternType="solid">
        <fgColor rgb="FF954ECA"/>
        <bgColor theme="4"/>
      </patternFill>
    </fill>
    <fill>
      <patternFill patternType="solid">
        <fgColor theme="3" tint="-0.249977111117893"/>
        <bgColor theme="4"/>
      </patternFill>
    </fill>
    <fill>
      <patternFill patternType="solid">
        <fgColor theme="9"/>
        <bgColor theme="4"/>
      </patternFill>
    </fill>
    <fill>
      <patternFill patternType="solid">
        <fgColor rgb="FF70AD47"/>
        <bgColor indexed="64"/>
      </patternFill>
    </fill>
    <fill>
      <patternFill patternType="solid">
        <fgColor theme="9" tint="0.59999389629810485"/>
        <bgColor indexed="64"/>
      </patternFill>
    </fill>
    <fill>
      <patternFill patternType="solid">
        <fgColor rgb="FF0070C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tint="-0.14999847407452621"/>
        <bgColor indexed="64"/>
      </patternFill>
    </fill>
  </fills>
  <borders count="21">
    <border>
      <left/>
      <right/>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rgb="FF002060"/>
      </bottom>
      <diagonal/>
    </border>
    <border>
      <left style="thin">
        <color theme="0"/>
      </left>
      <right style="thin">
        <color theme="0"/>
      </right>
      <top/>
      <bottom style="thin">
        <color indexed="64"/>
      </bottom>
      <diagonal/>
    </border>
    <border>
      <left style="thin">
        <color indexed="64"/>
      </left>
      <right style="thin">
        <color indexed="64"/>
      </right>
      <top style="thin">
        <color indexed="64"/>
      </top>
      <bottom style="thin">
        <color indexed="64"/>
      </bottom>
      <diagonal/>
    </border>
    <border>
      <left style="thin">
        <color rgb="FF002060"/>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right/>
      <top style="thin">
        <color rgb="FF002060"/>
      </top>
      <bottom style="thin">
        <color rgb="FF002060"/>
      </bottom>
      <diagonal/>
    </border>
    <border>
      <left style="thin">
        <color indexed="64"/>
      </left>
      <right style="thin">
        <color indexed="64"/>
      </right>
      <top/>
      <bottom style="thin">
        <color indexed="64"/>
      </bottom>
      <diagonal/>
    </border>
    <border>
      <left style="thin">
        <color rgb="FF002060"/>
      </left>
      <right/>
      <top/>
      <bottom style="thin">
        <color rgb="FF002060"/>
      </bottom>
      <diagonal/>
    </border>
    <border>
      <left/>
      <right/>
      <top/>
      <bottom style="thin">
        <color rgb="FF002060"/>
      </bottom>
      <diagonal/>
    </border>
    <border>
      <left/>
      <right/>
      <top/>
      <bottom style="thin">
        <color theme="4" tint="0.39997558519241921"/>
      </bottom>
      <diagonal/>
    </border>
    <border>
      <left/>
      <right/>
      <top style="thin">
        <color theme="4" tint="0.39997558519241921"/>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4" fillId="0" borderId="0"/>
    <xf numFmtId="165" fontId="1" fillId="0" borderId="0" applyFont="0" applyFill="0" applyBorder="0" applyAlignment="0" applyProtection="0"/>
  </cellStyleXfs>
  <cellXfs count="223">
    <xf numFmtId="0" fontId="0" fillId="0" borderId="0" xfId="0"/>
    <xf numFmtId="0" fontId="3" fillId="0" borderId="1" xfId="0" applyFont="1" applyBorder="1"/>
    <xf numFmtId="0" fontId="3" fillId="0" borderId="1" xfId="0" applyFont="1" applyBorder="1" applyAlignment="1">
      <alignment horizontal="center"/>
    </xf>
    <xf numFmtId="0" fontId="6" fillId="6" borderId="7" xfId="0" applyFont="1" applyFill="1" applyBorder="1" applyAlignment="1">
      <alignment horizontal="center" vertical="center" wrapText="1"/>
    </xf>
    <xf numFmtId="0" fontId="2" fillId="0" borderId="1" xfId="0" applyFont="1" applyBorder="1"/>
    <xf numFmtId="0" fontId="2" fillId="0" borderId="1" xfId="0" applyFont="1" applyBorder="1" applyAlignment="1">
      <alignment horizontal="left" vertical="top"/>
    </xf>
    <xf numFmtId="0" fontId="6" fillId="16" borderId="7" xfId="0" applyFont="1" applyFill="1" applyBorder="1" applyAlignment="1">
      <alignment horizontal="center" vertical="center" wrapText="1"/>
    </xf>
    <xf numFmtId="0" fontId="6" fillId="16" borderId="1" xfId="0" applyFont="1" applyFill="1" applyBorder="1" applyAlignment="1">
      <alignment horizontal="center" vertical="center" wrapText="1"/>
    </xf>
    <xf numFmtId="0" fontId="9" fillId="0" borderId="11" xfId="0" applyFont="1" applyBorder="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xf>
    <xf numFmtId="0" fontId="9" fillId="0" borderId="11" xfId="0" applyFont="1" applyBorder="1" applyAlignment="1">
      <alignment horizontal="left" vertical="center" indent="1"/>
    </xf>
    <xf numFmtId="0" fontId="9" fillId="0" borderId="11" xfId="0" applyFont="1" applyBorder="1" applyAlignment="1">
      <alignment horizontal="center" vertical="center" wrapText="1"/>
    </xf>
    <xf numFmtId="0" fontId="9" fillId="0" borderId="11" xfId="0" applyFont="1" applyBorder="1" applyAlignment="1">
      <alignment horizontal="left" vertical="center" wrapText="1" indent="1"/>
    </xf>
    <xf numFmtId="0" fontId="9" fillId="0" borderId="11" xfId="0" applyFont="1" applyBorder="1" applyAlignment="1">
      <alignment horizontal="center" vertical="center"/>
    </xf>
    <xf numFmtId="0" fontId="10" fillId="0" borderId="11" xfId="0" applyFont="1" applyBorder="1" applyAlignment="1">
      <alignment horizontal="center" vertical="center" wrapText="1"/>
    </xf>
    <xf numFmtId="2" fontId="10" fillId="12" borderId="12" xfId="0" applyNumberFormat="1" applyFont="1" applyFill="1" applyBorder="1" applyAlignment="1">
      <alignment horizontal="center" vertical="center" wrapText="1"/>
    </xf>
    <xf numFmtId="2" fontId="11" fillId="0" borderId="12" xfId="0" applyNumberFormat="1" applyFont="1" applyBorder="1" applyAlignment="1">
      <alignment horizontal="center" vertical="center" wrapText="1"/>
    </xf>
    <xf numFmtId="164" fontId="0" fillId="0" borderId="11" xfId="2" applyNumberFormat="1" applyFont="1" applyFill="1" applyBorder="1" applyAlignment="1" applyProtection="1">
      <alignment horizontal="center" vertical="center" wrapText="1"/>
    </xf>
    <xf numFmtId="164" fontId="0" fillId="0" borderId="13" xfId="2" applyNumberFormat="1" applyFont="1" applyFill="1" applyBorder="1" applyAlignment="1" applyProtection="1">
      <alignment horizontal="center" vertical="center" wrapText="1"/>
    </xf>
    <xf numFmtId="164" fontId="0" fillId="0" borderId="14" xfId="2" applyNumberFormat="1" applyFont="1" applyFill="1" applyBorder="1" applyAlignment="1" applyProtection="1">
      <alignment horizontal="center" vertical="center" wrapText="1"/>
    </xf>
    <xf numFmtId="0" fontId="11" fillId="17" borderId="11" xfId="0" applyFont="1" applyFill="1" applyBorder="1" applyAlignment="1">
      <alignment horizontal="left"/>
    </xf>
    <xf numFmtId="2" fontId="10" fillId="12" borderId="15" xfId="0" applyNumberFormat="1" applyFont="1" applyFill="1" applyBorder="1" applyAlignment="1">
      <alignment horizontal="center" vertical="center" wrapText="1"/>
    </xf>
    <xf numFmtId="2" fontId="10" fillId="18" borderId="12" xfId="0" applyNumberFormat="1" applyFont="1" applyFill="1" applyBorder="1" applyAlignment="1">
      <alignment horizontal="center" vertical="center" wrapText="1"/>
    </xf>
    <xf numFmtId="1" fontId="9" fillId="18" borderId="12" xfId="0" applyNumberFormat="1" applyFont="1" applyFill="1" applyBorder="1" applyAlignment="1">
      <alignment horizontal="center" vertical="center" wrapText="1"/>
    </xf>
    <xf numFmtId="2" fontId="11" fillId="0" borderId="12" xfId="0" applyNumberFormat="1" applyFont="1" applyBorder="1" applyAlignment="1">
      <alignment horizontal="left" vertical="center" wrapText="1"/>
    </xf>
    <xf numFmtId="2" fontId="10" fillId="12" borderId="11" xfId="0" applyNumberFormat="1" applyFont="1" applyFill="1" applyBorder="1" applyAlignment="1">
      <alignment horizontal="center" vertical="center" wrapText="1"/>
    </xf>
    <xf numFmtId="0" fontId="11" fillId="0" borderId="0" xfId="0" applyFont="1" applyAlignment="1">
      <alignment horizontal="left"/>
    </xf>
    <xf numFmtId="0" fontId="11" fillId="17" borderId="0" xfId="0" applyFont="1" applyFill="1" applyAlignment="1">
      <alignment horizontal="left" vertical="top"/>
    </xf>
    <xf numFmtId="0" fontId="9" fillId="17" borderId="11" xfId="0" applyFont="1" applyFill="1" applyBorder="1" applyAlignment="1">
      <alignment horizontal="center" vertical="center"/>
    </xf>
    <xf numFmtId="0" fontId="11" fillId="17" borderId="11" xfId="0" applyFont="1" applyFill="1" applyBorder="1" applyAlignment="1">
      <alignment horizontal="left" vertical="center"/>
    </xf>
    <xf numFmtId="0" fontId="11" fillId="17" borderId="0" xfId="0" applyFont="1" applyFill="1" applyAlignment="1">
      <alignment horizontal="left"/>
    </xf>
    <xf numFmtId="2" fontId="9" fillId="18" borderId="12" xfId="0" applyNumberFormat="1" applyFont="1" applyFill="1" applyBorder="1" applyAlignment="1">
      <alignment horizontal="center" vertical="center" wrapText="1"/>
    </xf>
    <xf numFmtId="2" fontId="9" fillId="0" borderId="11" xfId="1" applyNumberFormat="1" applyFont="1" applyFill="1" applyBorder="1" applyAlignment="1" applyProtection="1">
      <alignment horizontal="center" vertical="center"/>
    </xf>
    <xf numFmtId="2" fontId="9" fillId="0" borderId="11" xfId="1" applyNumberFormat="1" applyFont="1" applyFill="1" applyBorder="1" applyAlignment="1" applyProtection="1">
      <alignment horizontal="left" vertical="center"/>
    </xf>
    <xf numFmtId="1" fontId="9" fillId="0" borderId="11" xfId="0" applyNumberFormat="1" applyFont="1" applyBorder="1" applyAlignment="1">
      <alignment horizontal="center" vertical="center"/>
    </xf>
    <xf numFmtId="9" fontId="9" fillId="0" borderId="11" xfId="0" applyNumberFormat="1" applyFont="1" applyBorder="1" applyAlignment="1">
      <alignment horizontal="left" vertical="center"/>
    </xf>
    <xf numFmtId="2" fontId="12" fillId="12" borderId="12" xfId="0" applyNumberFormat="1" applyFont="1" applyFill="1" applyBorder="1" applyAlignment="1">
      <alignment horizontal="center" vertical="center" wrapText="1"/>
    </xf>
    <xf numFmtId="2" fontId="12" fillId="18" borderId="12" xfId="0" applyNumberFormat="1" applyFont="1" applyFill="1" applyBorder="1" applyAlignment="1">
      <alignment horizontal="center" vertical="center" wrapText="1"/>
    </xf>
    <xf numFmtId="2" fontId="11" fillId="18" borderId="12" xfId="0" applyNumberFormat="1" applyFont="1" applyFill="1" applyBorder="1" applyAlignment="1">
      <alignment horizontal="center" vertical="center" wrapText="1"/>
    </xf>
    <xf numFmtId="3" fontId="9" fillId="0" borderId="11" xfId="1" applyNumberFormat="1" applyFont="1" applyFill="1" applyBorder="1" applyAlignment="1" applyProtection="1">
      <alignment horizontal="center" vertical="center"/>
    </xf>
    <xf numFmtId="3" fontId="13" fillId="0" borderId="11" xfId="1" applyNumberFormat="1" applyFont="1" applyFill="1" applyBorder="1" applyAlignment="1" applyProtection="1">
      <alignment horizontal="center" vertical="center"/>
    </xf>
    <xf numFmtId="3" fontId="13" fillId="0" borderId="11" xfId="1" applyNumberFormat="1" applyFont="1" applyFill="1" applyBorder="1" applyAlignment="1" applyProtection="1">
      <alignment horizontal="left" vertical="center"/>
    </xf>
    <xf numFmtId="2" fontId="11" fillId="17" borderId="12" xfId="0" applyNumberFormat="1" applyFont="1" applyFill="1" applyBorder="1" applyAlignment="1">
      <alignment horizontal="left" vertical="center" wrapText="1"/>
    </xf>
    <xf numFmtId="2" fontId="11" fillId="19" borderId="12" xfId="0" applyNumberFormat="1" applyFont="1" applyFill="1" applyBorder="1" applyAlignment="1">
      <alignment horizontal="center" vertical="center" wrapText="1"/>
    </xf>
    <xf numFmtId="1" fontId="10" fillId="18" borderId="12" xfId="0" applyNumberFormat="1" applyFont="1" applyFill="1" applyBorder="1" applyAlignment="1">
      <alignment horizontal="center" vertical="center" wrapText="1"/>
    </xf>
    <xf numFmtId="2" fontId="11" fillId="19" borderId="12" xfId="0" applyNumberFormat="1" applyFont="1" applyFill="1" applyBorder="1" applyAlignment="1">
      <alignment horizontal="left" vertical="center" wrapText="1"/>
    </xf>
    <xf numFmtId="3" fontId="9" fillId="0" borderId="11" xfId="1" applyNumberFormat="1" applyFont="1" applyFill="1" applyBorder="1" applyAlignment="1" applyProtection="1">
      <alignment horizontal="left" vertical="center"/>
    </xf>
    <xf numFmtId="0" fontId="9" fillId="0" borderId="11" xfId="0" applyFont="1" applyBorder="1" applyAlignment="1">
      <alignment horizontal="left" vertical="top" wrapText="1"/>
    </xf>
    <xf numFmtId="3" fontId="9" fillId="0" borderId="11" xfId="0" applyNumberFormat="1" applyFont="1" applyBorder="1" applyAlignment="1">
      <alignment horizontal="center" vertical="center"/>
    </xf>
    <xf numFmtId="3" fontId="9" fillId="0" borderId="11" xfId="2" applyNumberFormat="1" applyFont="1" applyFill="1" applyBorder="1" applyAlignment="1" applyProtection="1">
      <alignment horizontal="center" vertical="center"/>
    </xf>
    <xf numFmtId="3" fontId="9" fillId="0" borderId="11" xfId="2" applyNumberFormat="1" applyFont="1" applyFill="1" applyBorder="1" applyAlignment="1" applyProtection="1">
      <alignment horizontal="left" vertical="center"/>
    </xf>
    <xf numFmtId="3" fontId="9" fillId="0" borderId="11" xfId="3" applyNumberFormat="1" applyFont="1" applyFill="1" applyBorder="1" applyAlignment="1" applyProtection="1">
      <alignment horizontal="center" vertical="center"/>
    </xf>
    <xf numFmtId="3" fontId="9" fillId="0" borderId="11" xfId="3" applyNumberFormat="1" applyFont="1" applyFill="1" applyBorder="1" applyAlignment="1" applyProtection="1">
      <alignment horizontal="left" vertical="center"/>
    </xf>
    <xf numFmtId="0" fontId="11" fillId="17" borderId="11" xfId="0" applyFont="1" applyFill="1" applyBorder="1" applyAlignment="1">
      <alignment horizontal="left" wrapText="1"/>
    </xf>
    <xf numFmtId="3" fontId="9" fillId="0" borderId="11" xfId="0" applyNumberFormat="1" applyFont="1" applyBorder="1" applyAlignment="1">
      <alignment horizontal="left" vertical="center"/>
    </xf>
    <xf numFmtId="0" fontId="9" fillId="0" borderId="11" xfId="4" applyFont="1" applyBorder="1" applyAlignment="1">
      <alignment horizontal="left" vertical="top" wrapText="1" indent="1"/>
    </xf>
    <xf numFmtId="3" fontId="9" fillId="0" borderId="11" xfId="5" applyNumberFormat="1" applyFont="1" applyFill="1" applyBorder="1" applyAlignment="1" applyProtection="1">
      <alignment horizontal="center" vertical="center"/>
    </xf>
    <xf numFmtId="3" fontId="9" fillId="0" borderId="11" xfId="5" applyNumberFormat="1" applyFont="1" applyFill="1" applyBorder="1" applyAlignment="1" applyProtection="1">
      <alignment horizontal="left" vertical="center"/>
    </xf>
    <xf numFmtId="0" fontId="9" fillId="0" borderId="11" xfId="4" applyFont="1" applyBorder="1" applyAlignment="1">
      <alignment horizontal="left" vertical="center" wrapText="1" indent="1"/>
    </xf>
    <xf numFmtId="2" fontId="15" fillId="0" borderId="12" xfId="0" applyNumberFormat="1" applyFont="1" applyBorder="1" applyAlignment="1">
      <alignment horizontal="left" vertical="top" wrapText="1"/>
    </xf>
    <xf numFmtId="167" fontId="9" fillId="0" borderId="11" xfId="0" applyNumberFormat="1" applyFont="1" applyBorder="1" applyAlignment="1">
      <alignment horizontal="center" vertical="center"/>
    </xf>
    <xf numFmtId="167" fontId="9" fillId="0" borderId="11" xfId="5" applyNumberFormat="1" applyFont="1" applyFill="1" applyBorder="1" applyAlignment="1" applyProtection="1">
      <alignment horizontal="center" vertical="center"/>
    </xf>
    <xf numFmtId="49" fontId="9" fillId="0" borderId="11" xfId="0" applyNumberFormat="1" applyFont="1" applyBorder="1" applyAlignment="1">
      <alignment horizontal="center" vertical="center"/>
    </xf>
    <xf numFmtId="4" fontId="9" fillId="0" borderId="11" xfId="1" applyNumberFormat="1" applyFont="1" applyFill="1" applyBorder="1" applyAlignment="1" applyProtection="1">
      <alignment horizontal="center" vertical="center"/>
    </xf>
    <xf numFmtId="4" fontId="9" fillId="0" borderId="11" xfId="1" applyNumberFormat="1" applyFont="1" applyFill="1" applyBorder="1" applyAlignment="1" applyProtection="1">
      <alignment horizontal="left" vertical="center"/>
    </xf>
    <xf numFmtId="3" fontId="10" fillId="12" borderId="12" xfId="0" applyNumberFormat="1" applyFont="1" applyFill="1" applyBorder="1" applyAlignment="1">
      <alignment horizontal="center" vertical="center" wrapText="1"/>
    </xf>
    <xf numFmtId="4" fontId="10" fillId="18" borderId="12" xfId="0" applyNumberFormat="1" applyFont="1" applyFill="1" applyBorder="1" applyAlignment="1">
      <alignment horizontal="center" vertical="center" wrapText="1"/>
    </xf>
    <xf numFmtId="4" fontId="10" fillId="12" borderId="12" xfId="0" applyNumberFormat="1" applyFont="1" applyFill="1" applyBorder="1" applyAlignment="1">
      <alignment horizontal="center" vertical="center" wrapText="1"/>
    </xf>
    <xf numFmtId="167" fontId="10" fillId="12" borderId="11" xfId="0" applyNumberFormat="1" applyFont="1" applyFill="1" applyBorder="1" applyAlignment="1">
      <alignment horizontal="center" vertical="center" wrapText="1"/>
    </xf>
    <xf numFmtId="168" fontId="9" fillId="0" borderId="11" xfId="1" applyNumberFormat="1" applyFont="1" applyFill="1" applyBorder="1" applyAlignment="1" applyProtection="1">
      <alignment horizontal="center" vertical="center"/>
    </xf>
    <xf numFmtId="3" fontId="11" fillId="0" borderId="12" xfId="0" applyNumberFormat="1" applyFont="1" applyBorder="1" applyAlignment="1">
      <alignment horizontal="center" vertical="center" wrapText="1"/>
    </xf>
    <xf numFmtId="43" fontId="10" fillId="12" borderId="12" xfId="1" applyFont="1" applyFill="1" applyBorder="1" applyAlignment="1" applyProtection="1">
      <alignment horizontal="center" vertical="center" wrapText="1"/>
    </xf>
    <xf numFmtId="43" fontId="10" fillId="12" borderId="15" xfId="1" applyFont="1" applyFill="1" applyBorder="1" applyAlignment="1" applyProtection="1">
      <alignment horizontal="center" vertical="center" wrapText="1"/>
    </xf>
    <xf numFmtId="3" fontId="10" fillId="18" borderId="12" xfId="0" applyNumberFormat="1" applyFont="1" applyFill="1" applyBorder="1" applyAlignment="1">
      <alignment horizontal="center" vertical="center" wrapText="1"/>
    </xf>
    <xf numFmtId="4" fontId="10" fillId="12" borderId="11" xfId="0" applyNumberFormat="1" applyFont="1" applyFill="1" applyBorder="1" applyAlignment="1">
      <alignment horizontal="center" vertical="center" wrapText="1"/>
    </xf>
    <xf numFmtId="43" fontId="9" fillId="0" borderId="11" xfId="1" applyFont="1" applyFill="1" applyBorder="1" applyAlignment="1" applyProtection="1">
      <alignment horizontal="center" vertical="center"/>
    </xf>
    <xf numFmtId="169" fontId="9" fillId="0" borderId="11" xfId="1" applyNumberFormat="1" applyFont="1" applyFill="1" applyBorder="1" applyAlignment="1" applyProtection="1">
      <alignment horizontal="center" vertical="center"/>
    </xf>
    <xf numFmtId="169" fontId="9" fillId="0" borderId="11" xfId="1" applyNumberFormat="1" applyFont="1" applyFill="1" applyBorder="1" applyAlignment="1" applyProtection="1">
      <alignment horizontal="left" vertical="center"/>
    </xf>
    <xf numFmtId="4" fontId="10" fillId="12" borderId="15" xfId="0" applyNumberFormat="1" applyFont="1" applyFill="1" applyBorder="1" applyAlignment="1">
      <alignment horizontal="center" vertical="center" wrapText="1"/>
    </xf>
    <xf numFmtId="1" fontId="9" fillId="0" borderId="11" xfId="1" applyNumberFormat="1" applyFont="1" applyFill="1" applyBorder="1" applyAlignment="1" applyProtection="1">
      <alignment horizontal="center" vertical="center"/>
    </xf>
    <xf numFmtId="3" fontId="10" fillId="12" borderId="15" xfId="0" applyNumberFormat="1" applyFont="1" applyFill="1" applyBorder="1" applyAlignment="1">
      <alignment horizontal="center" vertical="center" wrapText="1"/>
    </xf>
    <xf numFmtId="3" fontId="10" fillId="12" borderId="11" xfId="0" applyNumberFormat="1" applyFont="1" applyFill="1" applyBorder="1" applyAlignment="1">
      <alignment horizontal="center" vertical="center" wrapText="1"/>
    </xf>
    <xf numFmtId="167" fontId="9" fillId="0" borderId="11" xfId="1" applyNumberFormat="1" applyFont="1" applyFill="1" applyBorder="1" applyAlignment="1" applyProtection="1">
      <alignment horizontal="center" vertical="center"/>
    </xf>
    <xf numFmtId="167" fontId="9" fillId="0" borderId="11" xfId="1" applyNumberFormat="1" applyFont="1" applyFill="1" applyBorder="1" applyAlignment="1" applyProtection="1">
      <alignment horizontal="left" vertical="center"/>
    </xf>
    <xf numFmtId="1" fontId="9" fillId="0" borderId="11" xfId="1" applyNumberFormat="1" applyFont="1" applyFill="1" applyBorder="1" applyAlignment="1" applyProtection="1">
      <alignment horizontal="left" vertical="center"/>
    </xf>
    <xf numFmtId="2" fontId="7" fillId="12" borderId="12" xfId="0" applyNumberFormat="1" applyFont="1" applyFill="1" applyBorder="1" applyAlignment="1">
      <alignment horizontal="center" vertical="center" wrapText="1"/>
    </xf>
    <xf numFmtId="2" fontId="16" fillId="0" borderId="12" xfId="0" applyNumberFormat="1" applyFont="1" applyBorder="1" applyAlignment="1">
      <alignment horizontal="left" vertical="center" wrapText="1"/>
    </xf>
    <xf numFmtId="0" fontId="17" fillId="0" borderId="11" xfId="0" applyFont="1" applyBorder="1" applyAlignment="1">
      <alignment horizontal="left" vertical="center"/>
    </xf>
    <xf numFmtId="0" fontId="17" fillId="0" borderId="11" xfId="0" applyFont="1" applyBorder="1" applyAlignment="1">
      <alignment vertical="center"/>
    </xf>
    <xf numFmtId="0" fontId="18" fillId="0" borderId="11" xfId="0" applyFont="1" applyBorder="1" applyAlignment="1">
      <alignment horizontal="center" vertical="center"/>
    </xf>
    <xf numFmtId="0" fontId="19" fillId="0" borderId="11" xfId="0" applyFont="1" applyBorder="1" applyAlignment="1">
      <alignment horizontal="left" vertical="center" wrapText="1"/>
    </xf>
    <xf numFmtId="0" fontId="17" fillId="0" borderId="11" xfId="0" applyFont="1" applyBorder="1" applyAlignment="1">
      <alignment horizontal="center" vertical="center"/>
    </xf>
    <xf numFmtId="0" fontId="15" fillId="0" borderId="11" xfId="0" applyFont="1" applyBorder="1" applyAlignment="1">
      <alignment horizontal="left" vertical="center"/>
    </xf>
    <xf numFmtId="0" fontId="17" fillId="0" borderId="16" xfId="0" applyFont="1" applyBorder="1" applyAlignment="1">
      <alignment horizontal="center" vertical="center"/>
    </xf>
    <xf numFmtId="2" fontId="20" fillId="12" borderId="17" xfId="0" applyNumberFormat="1" applyFont="1" applyFill="1" applyBorder="1" applyAlignment="1">
      <alignment horizontal="center" vertical="center"/>
    </xf>
    <xf numFmtId="2" fontId="15" fillId="0" borderId="17" xfId="0" applyNumberFormat="1" applyFont="1" applyBorder="1" applyAlignment="1">
      <alignment horizontal="center" vertical="center"/>
    </xf>
    <xf numFmtId="2" fontId="20" fillId="12" borderId="18" xfId="0" applyNumberFormat="1" applyFont="1" applyFill="1" applyBorder="1" applyAlignment="1">
      <alignment horizontal="center" vertical="center"/>
    </xf>
    <xf numFmtId="2" fontId="7" fillId="12" borderId="17" xfId="0" applyNumberFormat="1" applyFont="1" applyFill="1" applyBorder="1" applyAlignment="1">
      <alignment horizontal="center" vertical="center"/>
    </xf>
    <xf numFmtId="2" fontId="16" fillId="0" borderId="17" xfId="0" applyNumberFormat="1" applyFont="1" applyBorder="1" applyAlignment="1">
      <alignment horizontal="left" vertical="center" wrapText="1"/>
    </xf>
    <xf numFmtId="2" fontId="15" fillId="0" borderId="17" xfId="0" applyNumberFormat="1" applyFont="1" applyBorder="1" applyAlignment="1">
      <alignment horizontal="center" vertical="center" wrapText="1"/>
    </xf>
    <xf numFmtId="2" fontId="20" fillId="18" borderId="17" xfId="0" applyNumberFormat="1" applyFont="1" applyFill="1" applyBorder="1" applyAlignment="1">
      <alignment horizontal="center" vertical="center"/>
    </xf>
    <xf numFmtId="0" fontId="20" fillId="12" borderId="16" xfId="0" applyFont="1" applyFill="1" applyBorder="1" applyAlignment="1">
      <alignment horizontal="center" vertical="center"/>
    </xf>
    <xf numFmtId="0" fontId="17" fillId="0" borderId="11" xfId="0" applyFont="1" applyBorder="1" applyAlignment="1">
      <alignment horizontal="left" vertical="center" wrapText="1" indent="1"/>
    </xf>
    <xf numFmtId="0" fontId="20" fillId="0" borderId="11" xfId="0" applyFont="1" applyBorder="1" applyAlignment="1">
      <alignment horizontal="center" vertical="center" wrapText="1"/>
    </xf>
    <xf numFmtId="0" fontId="18" fillId="0" borderId="11" xfId="0" applyFont="1" applyBorder="1" applyAlignment="1">
      <alignment horizontal="center" vertical="center" wrapText="1"/>
    </xf>
    <xf numFmtId="3" fontId="18" fillId="0" borderId="11" xfId="0" applyNumberFormat="1" applyFont="1" applyBorder="1" applyAlignment="1">
      <alignment horizontal="center" vertical="center"/>
    </xf>
    <xf numFmtId="2" fontId="20" fillId="12" borderId="12" xfId="0" applyNumberFormat="1" applyFont="1" applyFill="1" applyBorder="1" applyAlignment="1">
      <alignment horizontal="center" vertical="center" wrapText="1"/>
    </xf>
    <xf numFmtId="2" fontId="15" fillId="0" borderId="12" xfId="0" applyNumberFormat="1" applyFont="1" applyBorder="1" applyAlignment="1">
      <alignment horizontal="center" vertical="center" wrapText="1"/>
    </xf>
    <xf numFmtId="2" fontId="20" fillId="12" borderId="15" xfId="0" applyNumberFormat="1" applyFont="1" applyFill="1" applyBorder="1" applyAlignment="1">
      <alignment horizontal="center" vertical="center" wrapText="1"/>
    </xf>
    <xf numFmtId="2" fontId="20" fillId="18" borderId="12" xfId="0" applyNumberFormat="1" applyFont="1" applyFill="1" applyBorder="1" applyAlignment="1">
      <alignment horizontal="center" vertical="center" wrapText="1"/>
    </xf>
    <xf numFmtId="2" fontId="20" fillId="12" borderId="11" xfId="0" applyNumberFormat="1" applyFont="1" applyFill="1" applyBorder="1" applyAlignment="1">
      <alignment horizontal="center" vertical="center" wrapText="1"/>
    </xf>
    <xf numFmtId="0" fontId="9" fillId="19" borderId="11" xfId="0" applyFont="1" applyFill="1" applyBorder="1" applyAlignment="1">
      <alignment horizontal="left" vertical="center"/>
    </xf>
    <xf numFmtId="0" fontId="11" fillId="0" borderId="11" xfId="0" applyFont="1" applyBorder="1" applyAlignment="1">
      <alignment horizontal="left" vertical="center"/>
    </xf>
    <xf numFmtId="0" fontId="9" fillId="0" borderId="16" xfId="0" applyFont="1" applyBorder="1" applyAlignment="1">
      <alignment horizontal="left" vertical="center"/>
    </xf>
    <xf numFmtId="2" fontId="10" fillId="12" borderId="17" xfId="0" applyNumberFormat="1" applyFont="1" applyFill="1" applyBorder="1" applyAlignment="1">
      <alignment horizontal="center" vertical="center"/>
    </xf>
    <xf numFmtId="2" fontId="11" fillId="0" borderId="17" xfId="0" applyNumberFormat="1" applyFont="1" applyBorder="1" applyAlignment="1">
      <alignment horizontal="center" vertical="center"/>
    </xf>
    <xf numFmtId="2" fontId="10" fillId="12" borderId="18" xfId="0" applyNumberFormat="1" applyFont="1" applyFill="1" applyBorder="1" applyAlignment="1">
      <alignment horizontal="center" vertical="center"/>
    </xf>
    <xf numFmtId="2" fontId="10" fillId="18" borderId="17" xfId="0" applyNumberFormat="1" applyFont="1" applyFill="1" applyBorder="1" applyAlignment="1">
      <alignment horizontal="center" vertical="center"/>
    </xf>
    <xf numFmtId="2" fontId="10" fillId="12" borderId="16" xfId="0" applyNumberFormat="1" applyFont="1" applyFill="1" applyBorder="1" applyAlignment="1">
      <alignment horizontal="center" vertical="center"/>
    </xf>
    <xf numFmtId="0" fontId="13" fillId="0" borderId="11" xfId="0" applyFont="1" applyBorder="1" applyAlignment="1">
      <alignment horizontal="center" vertical="center" wrapText="1"/>
    </xf>
    <xf numFmtId="0" fontId="13" fillId="0" borderId="11" xfId="0" applyFont="1" applyBorder="1" applyAlignment="1">
      <alignment horizontal="center" vertical="center"/>
    </xf>
    <xf numFmtId="3" fontId="21" fillId="0" borderId="11" xfId="0" applyNumberFormat="1" applyFont="1" applyBorder="1" applyAlignment="1">
      <alignment horizontal="center" vertical="center" wrapText="1"/>
    </xf>
    <xf numFmtId="3" fontId="22" fillId="0" borderId="11" xfId="0" applyNumberFormat="1" applyFont="1" applyBorder="1" applyAlignment="1">
      <alignment horizontal="center" vertical="center" wrapText="1"/>
    </xf>
    <xf numFmtId="170" fontId="10" fillId="12" borderId="12" xfId="0" applyNumberFormat="1" applyFont="1" applyFill="1" applyBorder="1" applyAlignment="1">
      <alignment horizontal="center" vertical="center" wrapText="1"/>
    </xf>
    <xf numFmtId="0" fontId="10" fillId="12" borderId="12" xfId="0" applyFont="1" applyFill="1" applyBorder="1" applyAlignment="1">
      <alignment horizontal="center" vertical="center" wrapText="1"/>
    </xf>
    <xf numFmtId="0" fontId="10" fillId="18" borderId="12" xfId="0" applyFont="1" applyFill="1" applyBorder="1" applyAlignment="1">
      <alignment horizontal="center" vertical="center" wrapText="1"/>
    </xf>
    <xf numFmtId="1" fontId="10" fillId="12" borderId="12" xfId="0" applyNumberFormat="1" applyFont="1" applyFill="1" applyBorder="1" applyAlignment="1">
      <alignment horizontal="center" vertical="center" wrapText="1"/>
    </xf>
    <xf numFmtId="171" fontId="10" fillId="12" borderId="12" xfId="0" applyNumberFormat="1" applyFont="1" applyFill="1" applyBorder="1" applyAlignment="1">
      <alignment horizontal="center" vertical="center" wrapText="1"/>
    </xf>
    <xf numFmtId="2" fontId="23" fillId="0" borderId="12" xfId="0" applyNumberFormat="1" applyFont="1" applyBorder="1" applyAlignment="1">
      <alignment horizontal="left" vertical="center" wrapText="1"/>
    </xf>
    <xf numFmtId="171" fontId="10" fillId="18" borderId="12" xfId="0" applyNumberFormat="1" applyFont="1" applyFill="1" applyBorder="1" applyAlignment="1">
      <alignment horizontal="center" vertical="center" wrapText="1"/>
    </xf>
    <xf numFmtId="171" fontId="10" fillId="12" borderId="11" xfId="0" applyNumberFormat="1" applyFont="1" applyFill="1" applyBorder="1" applyAlignment="1">
      <alignment horizontal="center" vertical="center" wrapText="1"/>
    </xf>
    <xf numFmtId="2" fontId="24" fillId="12" borderId="12" xfId="0" applyNumberFormat="1" applyFont="1" applyFill="1" applyBorder="1" applyAlignment="1">
      <alignment horizontal="center" vertical="center" wrapText="1"/>
    </xf>
    <xf numFmtId="2" fontId="25" fillId="0" borderId="12" xfId="0" applyNumberFormat="1" applyFont="1" applyBorder="1" applyAlignment="1" applyProtection="1">
      <alignment horizontal="center" vertical="center" wrapText="1"/>
      <protection locked="0"/>
    </xf>
    <xf numFmtId="2" fontId="10" fillId="12" borderId="12" xfId="0" quotePrefix="1" applyNumberFormat="1" applyFont="1" applyFill="1" applyBorder="1" applyAlignment="1">
      <alignment horizontal="center" vertical="center" wrapText="1"/>
    </xf>
    <xf numFmtId="0" fontId="15" fillId="0" borderId="0" xfId="0" applyFont="1" applyAlignment="1">
      <alignment vertical="center"/>
    </xf>
    <xf numFmtId="0" fontId="26" fillId="17" borderId="11" xfId="0" applyFont="1" applyFill="1" applyBorder="1" applyAlignment="1">
      <alignment vertical="center" wrapText="1"/>
    </xf>
    <xf numFmtId="2" fontId="0" fillId="17" borderId="14" xfId="0" applyNumberFormat="1" applyFill="1" applyBorder="1" applyAlignment="1" applyProtection="1">
      <alignment horizontal="justify" vertical="center" wrapText="1"/>
      <protection locked="0"/>
    </xf>
    <xf numFmtId="2" fontId="0" fillId="17" borderId="11" xfId="0" applyNumberFormat="1" applyFill="1" applyBorder="1" applyAlignment="1" applyProtection="1">
      <alignment horizontal="justify" vertical="center" wrapText="1"/>
      <protection locked="0"/>
    </xf>
    <xf numFmtId="2" fontId="25" fillId="0" borderId="14" xfId="0" applyNumberFormat="1" applyFont="1" applyBorder="1" applyAlignment="1" applyProtection="1">
      <alignment horizontal="center" vertical="center" wrapText="1"/>
      <protection locked="0"/>
    </xf>
    <xf numFmtId="2" fontId="24" fillId="18" borderId="12" xfId="0" applyNumberFormat="1" applyFont="1" applyFill="1" applyBorder="1" applyAlignment="1">
      <alignment horizontal="center" vertical="center" wrapText="1"/>
    </xf>
    <xf numFmtId="2" fontId="23" fillId="0" borderId="12" xfId="0" applyNumberFormat="1" applyFont="1" applyBorder="1" applyAlignment="1" applyProtection="1">
      <alignment horizontal="left" vertical="center" wrapText="1"/>
      <protection locked="0"/>
    </xf>
    <xf numFmtId="2" fontId="27" fillId="0" borderId="12" xfId="0" applyNumberFormat="1" applyFont="1" applyBorder="1" applyAlignment="1">
      <alignment horizontal="center" vertical="center" wrapText="1"/>
    </xf>
    <xf numFmtId="2" fontId="10" fillId="12" borderId="11" xfId="1" applyNumberFormat="1" applyFont="1" applyFill="1" applyBorder="1" applyAlignment="1" applyProtection="1">
      <alignment horizontal="center" vertical="center"/>
    </xf>
    <xf numFmtId="0" fontId="10" fillId="12" borderId="11" xfId="0" applyFont="1" applyFill="1" applyBorder="1" applyAlignment="1">
      <alignment horizontal="left"/>
    </xf>
    <xf numFmtId="2" fontId="11" fillId="0" borderId="12" xfId="0" applyNumberFormat="1" applyFont="1" applyBorder="1" applyAlignment="1">
      <alignment horizontal="left" vertical="top" wrapText="1"/>
    </xf>
    <xf numFmtId="0" fontId="11" fillId="17" borderId="11" xfId="0" applyFont="1" applyFill="1" applyBorder="1" applyAlignment="1">
      <alignment horizontal="left" vertical="center" wrapText="1"/>
    </xf>
    <xf numFmtId="0" fontId="9" fillId="0" borderId="11" xfId="0" applyFont="1" applyBorder="1" applyAlignment="1" applyProtection="1">
      <alignment horizontal="left" vertical="center"/>
      <protection locked="0"/>
    </xf>
    <xf numFmtId="0" fontId="9" fillId="0" borderId="11" xfId="0" applyFont="1" applyBorder="1" applyAlignment="1" applyProtection="1">
      <alignment vertical="center"/>
      <protection locked="0"/>
    </xf>
    <xf numFmtId="0" fontId="9" fillId="0" borderId="11" xfId="0" applyFont="1" applyBorder="1" applyAlignment="1" applyProtection="1">
      <alignment horizontal="center" vertical="center"/>
      <protection locked="0"/>
    </xf>
    <xf numFmtId="0" fontId="9" fillId="0" borderId="11" xfId="0" applyFont="1" applyBorder="1" applyAlignment="1" applyProtection="1">
      <alignment horizontal="left" vertical="center" indent="1"/>
      <protection locked="0"/>
    </xf>
    <xf numFmtId="0" fontId="10" fillId="0" borderId="11"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11" xfId="0" applyFont="1" applyBorder="1" applyAlignment="1" applyProtection="1">
      <alignment horizontal="left" vertical="center" wrapText="1" indent="1"/>
      <protection locked="0"/>
    </xf>
    <xf numFmtId="2" fontId="9" fillId="0" borderId="11" xfId="1" applyNumberFormat="1" applyFont="1" applyFill="1" applyBorder="1" applyAlignment="1" applyProtection="1">
      <alignment horizontal="center" vertical="center"/>
      <protection locked="0"/>
    </xf>
    <xf numFmtId="2" fontId="9" fillId="0" borderId="11" xfId="1" applyNumberFormat="1" applyFont="1" applyFill="1" applyBorder="1" applyAlignment="1" applyProtection="1">
      <alignment horizontal="left" vertical="center"/>
      <protection locked="0"/>
    </xf>
    <xf numFmtId="2" fontId="11" fillId="0" borderId="12" xfId="0" applyNumberFormat="1" applyFont="1" applyBorder="1" applyAlignment="1" applyProtection="1">
      <alignment horizontal="center" vertical="center" wrapText="1"/>
      <protection locked="0"/>
    </xf>
    <xf numFmtId="2" fontId="11" fillId="0" borderId="17" xfId="0" applyNumberFormat="1" applyFont="1" applyBorder="1" applyAlignment="1" applyProtection="1">
      <alignment horizontal="center" vertical="center" wrapText="1"/>
      <protection locked="0"/>
    </xf>
    <xf numFmtId="2" fontId="11" fillId="0" borderId="11" xfId="0" applyNumberFormat="1" applyFont="1" applyBorder="1" applyAlignment="1" applyProtection="1">
      <alignment horizontal="center" vertical="center" wrapText="1"/>
      <protection locked="0"/>
    </xf>
    <xf numFmtId="0" fontId="11" fillId="15" borderId="0" xfId="0" applyFont="1" applyFill="1" applyProtection="1">
      <protection locked="0"/>
    </xf>
    <xf numFmtId="0" fontId="11" fillId="15" borderId="0" xfId="0" applyFont="1" applyFill="1"/>
    <xf numFmtId="0" fontId="11" fillId="17" borderId="0" xfId="0" applyFont="1" applyFill="1"/>
    <xf numFmtId="0" fontId="11" fillId="17" borderId="0" xfId="0" applyFont="1" applyFill="1" applyAlignment="1">
      <alignment horizontal="left" vertical="top" wrapText="1"/>
    </xf>
    <xf numFmtId="0" fontId="11" fillId="17" borderId="0" xfId="0" applyFont="1" applyFill="1" applyAlignment="1">
      <alignment horizontal="center"/>
    </xf>
    <xf numFmtId="0" fontId="2" fillId="20" borderId="19" xfId="0" applyFont="1" applyFill="1" applyBorder="1" applyAlignment="1">
      <alignment horizontal="center" vertical="center"/>
    </xf>
    <xf numFmtId="0" fontId="2" fillId="20" borderId="19" xfId="0" applyFont="1" applyFill="1" applyBorder="1" applyAlignment="1">
      <alignment horizontal="center" vertical="center" wrapText="1"/>
    </xf>
    <xf numFmtId="0" fontId="0" fillId="0" borderId="0" xfId="0" applyAlignment="1">
      <alignment horizontal="left"/>
    </xf>
    <xf numFmtId="164" fontId="0" fillId="0" borderId="0" xfId="0" applyNumberFormat="1" applyAlignment="1">
      <alignment horizontal="center"/>
    </xf>
    <xf numFmtId="10" fontId="0" fillId="21" borderId="0" xfId="2" applyNumberFormat="1" applyFont="1" applyFill="1" applyAlignment="1">
      <alignment horizontal="center"/>
    </xf>
    <xf numFmtId="0" fontId="2" fillId="20" borderId="20" xfId="0" applyFont="1" applyFill="1" applyBorder="1" applyAlignment="1">
      <alignment horizontal="left"/>
    </xf>
    <xf numFmtId="164" fontId="2" fillId="20" borderId="20" xfId="0" applyNumberFormat="1" applyFont="1" applyFill="1" applyBorder="1" applyAlignment="1">
      <alignment horizontal="center"/>
    </xf>
    <xf numFmtId="10" fontId="31" fillId="20" borderId="20" xfId="0" applyNumberFormat="1" applyFont="1" applyFill="1" applyBorder="1" applyAlignment="1">
      <alignment horizontal="center" vertical="center"/>
    </xf>
    <xf numFmtId="0" fontId="6" fillId="12" borderId="7"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6" fillId="13" borderId="7" xfId="0" applyFont="1" applyFill="1" applyBorder="1" applyAlignment="1">
      <alignment horizontal="center" vertical="center" wrapText="1"/>
    </xf>
    <xf numFmtId="0" fontId="6" fillId="13" borderId="9" xfId="0" applyFont="1" applyFill="1" applyBorder="1" applyAlignment="1">
      <alignment horizontal="center" vertical="center" wrapText="1"/>
    </xf>
    <xf numFmtId="0" fontId="6" fillId="14" borderId="7" xfId="0" applyFont="1" applyFill="1" applyBorder="1" applyAlignment="1">
      <alignment horizontal="center" vertical="center" wrapText="1"/>
    </xf>
    <xf numFmtId="0" fontId="6" fillId="14" borderId="9" xfId="0" applyFont="1" applyFill="1" applyBorder="1" applyAlignment="1">
      <alignment horizontal="center" vertical="center" wrapText="1"/>
    </xf>
    <xf numFmtId="0" fontId="6" fillId="12" borderId="10"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7" fillId="14" borderId="7" xfId="0" applyFont="1" applyFill="1" applyBorder="1" applyAlignment="1">
      <alignment horizontal="center" vertical="center" wrapText="1"/>
    </xf>
    <xf numFmtId="0" fontId="7" fillId="14" borderId="9" xfId="0" applyFont="1" applyFill="1" applyBorder="1" applyAlignment="1">
      <alignment horizontal="center" vertical="center" wrapText="1"/>
    </xf>
    <xf numFmtId="0" fontId="7" fillId="13" borderId="7"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6" fillId="13" borderId="8"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8" borderId="1" xfId="0" applyFont="1" applyFill="1" applyBorder="1" applyAlignment="1">
      <alignment horizontal="center"/>
    </xf>
    <xf numFmtId="0" fontId="4" fillId="8" borderId="4"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xf>
    <xf numFmtId="0" fontId="6" fillId="5" borderId="1"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right"/>
    </xf>
    <xf numFmtId="164" fontId="32" fillId="0" borderId="0" xfId="2" applyNumberFormat="1" applyFont="1" applyFill="1" applyBorder="1" applyAlignment="1">
      <alignment horizontal="left" vertical="top" wrapText="1"/>
    </xf>
  </cellXfs>
  <cellStyles count="6">
    <cellStyle name="Millares" xfId="1" builtinId="3"/>
    <cellStyle name="Millares [0] 10" xfId="3" xr:uid="{FB69F096-6844-487F-B40F-793B0F75AC87}"/>
    <cellStyle name="Millares 4" xfId="5" xr:uid="{2D1B3B2D-630A-4C3F-91AB-881B1DCBFDD6}"/>
    <cellStyle name="Normal" xfId="0" builtinId="0"/>
    <cellStyle name="Normal 2 3" xfId="4" xr:uid="{6CC3AD88-1BF6-4280-9348-36181527DAFD}"/>
    <cellStyle name="Porcentaje" xfId="2" builtinId="5"/>
  </cellStyles>
  <dxfs count="50">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onsolidado%202026/PAI%202026%20CONSOLIDADO.xlsx" TargetMode="External"/><Relationship Id="rId2" Type="http://schemas.openxmlformats.org/officeDocument/2006/relationships/externalLinkPath" Target="https://mineducaciongovco-my.sharepoint.com/personal/jreyesd_mineducacion_gov_co/Documents/2026/PAI/Consolidado%202026/PAI%202026%20CONSOLIDADO.xlsx" TargetMode="External"/><Relationship Id="rId1" Type="http://schemas.openxmlformats.org/officeDocument/2006/relationships/externalLinkPath" Target="/personal/jreyesd_mineducacion_gov_co/Documents/2026/PAI/Consolidado%202026/PAI%202026%20CONSOLID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ortada"/>
      <sheetName val="Indicadores"/>
      <sheetName val="Acciones"/>
      <sheetName val="Orden"/>
      <sheetName val="Listas_desplega"/>
      <sheetName val="desplegables"/>
      <sheetName val="Tabla_Avance_ID"/>
      <sheetName val="ID_PND"/>
      <sheetName val="Tabla_Avance_Acciones"/>
      <sheetName val="T Dinámica x Dep"/>
      <sheetName val="Resumen por dependencia"/>
      <sheetName val="TD Dimensiones"/>
      <sheetName val="TD Objetivo SIG"/>
      <sheetName val="Semáforo"/>
      <sheetName val="Eje_Estrategico"/>
      <sheetName val="Estrategia"/>
      <sheetName val="Hoja1"/>
      <sheetName val="Meses"/>
      <sheetName val="Informe"/>
      <sheetName val="Tabla_Dinámica"/>
      <sheetName val="Resumen"/>
      <sheetName val="Periodicidad"/>
      <sheetName val="Mes"/>
      <sheetName val="Proyectos inversión"/>
    </sheetNames>
    <sheetDataSet>
      <sheetData sheetId="0"/>
      <sheetData sheetId="1"/>
      <sheetData sheetId="2"/>
      <sheetData sheetId="3"/>
      <sheetData sheetId="4">
        <row r="3">
          <cell r="J3" t="str">
            <v>1. Educación inicial en el marco de la atención integral</v>
          </cell>
          <cell r="K3" t="str">
            <v>Eje_E_1</v>
          </cell>
          <cell r="BY3" t="str">
            <v>1. Ordenamiento del territorio alrededor del agua y justicia ambiental</v>
          </cell>
          <cell r="BZ3" t="str">
            <v>T_1</v>
          </cell>
        </row>
        <row r="4">
          <cell r="J4" t="str">
            <v>2. Formación Integral</v>
          </cell>
          <cell r="K4" t="str">
            <v>Eje_E_2</v>
          </cell>
          <cell r="BY4" t="str">
            <v>2. Seguridad humana y justicia social</v>
          </cell>
          <cell r="BZ4" t="str">
            <v>T_2</v>
          </cell>
        </row>
        <row r="5">
          <cell r="J5" t="str">
            <v>3. Educación Media: General y Sistema regional de educación media y superior, en zonas de ruralidad dispersa (SIMES)</v>
          </cell>
          <cell r="K5" t="str">
            <v>Eje_E_3</v>
          </cell>
          <cell r="BY5" t="str">
            <v>3. Derecho humano a la alimentación</v>
          </cell>
          <cell r="BZ5" t="str">
            <v>T_3</v>
          </cell>
        </row>
        <row r="6">
          <cell r="J6" t="str">
            <v>4. Poder pedagógico popular</v>
          </cell>
          <cell r="K6" t="str">
            <v>Eje_E_4</v>
          </cell>
          <cell r="BY6" t="str">
            <v>5. Convergencia Regional</v>
          </cell>
          <cell r="BZ6" t="str">
            <v>T_5</v>
          </cell>
        </row>
        <row r="7">
          <cell r="J7" t="str">
            <v>5. Capacidades territoriales</v>
          </cell>
          <cell r="K7" t="str">
            <v>Eje_E_5</v>
          </cell>
          <cell r="BY7" t="str">
            <v>Actores diferenciales para el cambio</v>
          </cell>
          <cell r="BZ7" t="str">
            <v>T_AD</v>
          </cell>
        </row>
        <row r="8">
          <cell r="J8" t="str">
            <v>6. Acceso al derecho (transversal)</v>
          </cell>
          <cell r="K8" t="str">
            <v>Eje_E_6</v>
          </cell>
        </row>
        <row r="9">
          <cell r="J9" t="str">
            <v>7. Espacios educativos como centro de la vida comunitaria y la paz</v>
          </cell>
          <cell r="K9" t="str">
            <v>Eje_E_7</v>
          </cell>
        </row>
        <row r="10">
          <cell r="J10" t="str">
            <v>8. Educación superior como un derecho fundamental</v>
          </cell>
          <cell r="K10" t="str">
            <v>Eje_E_8</v>
          </cell>
          <cell r="BY10" t="str">
            <v>1. Justicia ambiental y gobernanza inclusiva</v>
          </cell>
          <cell r="BZ10" t="str">
            <v>T_1_C_1</v>
          </cell>
        </row>
        <row r="11">
          <cell r="J11" t="str">
            <v>9. Humanización y fortalecimiento organizacional - acompañamiento al cambio</v>
          </cell>
          <cell r="K11" t="str">
            <v>Eje_E_9</v>
          </cell>
          <cell r="BY11" t="str">
            <v>1. Habilitadores que potencian la seguridad humana y las oportunidades de bienestar.</v>
          </cell>
          <cell r="BZ11" t="str">
            <v>T_2_C_1</v>
          </cell>
        </row>
        <row r="12">
          <cell r="BY12" t="str">
            <v>2. Superación de privaciones como fundamento de la dignidad humana y condiciones básicas para el bienestar</v>
          </cell>
          <cell r="BZ12" t="str">
            <v>T_2_C_2</v>
          </cell>
        </row>
        <row r="13">
          <cell r="BY13" t="str">
            <v>3. Expansión de capacidades: más y mejores oportunidades de la población para lograr sus proyectos de vida</v>
          </cell>
          <cell r="BZ13" t="str">
            <v>T_2_C_3</v>
          </cell>
        </row>
        <row r="14">
          <cell r="BY14" t="str">
            <v>2. Acceso físico a alimentos</v>
          </cell>
          <cell r="BZ14" t="str">
            <v>T_3_C_1</v>
          </cell>
        </row>
        <row r="15">
          <cell r="BY15" t="str">
            <v>31.  Bloque estratégico III  3. Bloque habilitador de la convergencia regional</v>
          </cell>
          <cell r="BZ15" t="str">
            <v>T_5_C_1</v>
          </cell>
        </row>
        <row r="16">
          <cell r="BY16" t="str">
            <v>1. El cambio es con las mujeres</v>
          </cell>
          <cell r="BZ16" t="str">
            <v>T_AD_C_1</v>
          </cell>
        </row>
        <row r="17">
          <cell r="BY17" t="str">
            <v>2. Colombia igualitaria, diversa y libre de discriminación</v>
          </cell>
          <cell r="BZ17" t="str">
            <v>T_AD_C_2</v>
          </cell>
        </row>
        <row r="18">
          <cell r="BY18" t="str">
            <v>3. Reparación efectiva e integral a las víctimas</v>
          </cell>
          <cell r="BZ18" t="str">
            <v>T_AD_C_3</v>
          </cell>
        </row>
        <row r="19">
          <cell r="BY19" t="str">
            <v>4. Crece la generación para la vida y la paz: niñas, niños y adolescentes protegidos, amados y con oportunidades</v>
          </cell>
          <cell r="BZ19" t="str">
            <v>T_AD_C_4</v>
          </cell>
        </row>
        <row r="20">
          <cell r="BY20" t="str">
            <v>5. Pueblos y comunidades étnicas</v>
          </cell>
          <cell r="BZ20" t="str">
            <v>T_AD_C_5</v>
          </cell>
        </row>
        <row r="21">
          <cell r="BY21" t="str">
            <v>6. Jóvenes con derechos que lideran las transformaciones para la vida</v>
          </cell>
          <cell r="BZ21" t="str">
            <v>T_AD_C_6</v>
          </cell>
        </row>
        <row r="22">
          <cell r="AI22" t="str">
            <v>Despacho Ministro</v>
          </cell>
          <cell r="AJ22" t="str">
            <v>D_MEN</v>
          </cell>
          <cell r="BY22" t="str">
            <v>7. Garantías hacia un mundo sin barreras para las personas con discapacidad</v>
          </cell>
          <cell r="BZ22" t="str">
            <v>T_AD_C_7</v>
          </cell>
        </row>
        <row r="23">
          <cell r="AI23" t="str">
            <v>Viceministerio de Educación Preescolar, Básica y Media</v>
          </cell>
          <cell r="AJ23" t="str">
            <v>D_VPBM</v>
          </cell>
          <cell r="BY23" t="str">
            <v>8. El campesinado colombiano como actor de cambio</v>
          </cell>
          <cell r="BZ23" t="str">
            <v>T_AD_C_8</v>
          </cell>
        </row>
        <row r="24">
          <cell r="AI24" t="str">
            <v>Viceministerio de Educación Superior</v>
          </cell>
          <cell r="AJ24" t="str">
            <v>D_VES</v>
          </cell>
        </row>
        <row r="25">
          <cell r="AI25" t="str">
            <v>Oficina Asesora de Comunicaciones</v>
          </cell>
          <cell r="AJ25" t="str">
            <v>OAC</v>
          </cell>
        </row>
        <row r="26">
          <cell r="AI26" t="str">
            <v>Oficina Asesora de Planeación y Finanzas</v>
          </cell>
          <cell r="AJ26" t="str">
            <v>OAPF</v>
          </cell>
        </row>
        <row r="27">
          <cell r="AI27" t="str">
            <v>Oficina Asesora Jurídica</v>
          </cell>
          <cell r="AJ27" t="str">
            <v>OAJ</v>
          </cell>
        </row>
        <row r="28">
          <cell r="AI28" t="str">
            <v>Oficina de Control Interno</v>
          </cell>
          <cell r="AJ28" t="str">
            <v>OCI</v>
          </cell>
          <cell r="BY28" t="str">
            <v>a. Implementación del acuerdo de Escazú</v>
          </cell>
          <cell r="BZ28" t="str">
            <v>T_1_C_1_ET_1</v>
          </cell>
        </row>
        <row r="29">
          <cell r="AI29" t="str">
            <v>Oficina de Cooperación y Asuntos Internacionales</v>
          </cell>
          <cell r="AJ29" t="str">
            <v>OCAI</v>
          </cell>
          <cell r="BY29" t="str">
            <v>2. Fortalecimiento y desarrollo de infraestructura social_x000D_</v>
          </cell>
          <cell r="BZ29" t="str">
            <v>T_2_C_1_ET_1</v>
          </cell>
        </row>
        <row r="30">
          <cell r="AI30" t="str">
            <v>Oficina de Innovación Educativa con Uso de Nuevas Tecnologías</v>
          </cell>
          <cell r="AJ30" t="str">
            <v>OIE</v>
          </cell>
          <cell r="BY30" t="str">
            <v>4. Acceso, uso y aprovechamiento de datos para impulsar la transformación social</v>
          </cell>
          <cell r="BZ30" t="str">
            <v>T_2_C_1_ET_2</v>
          </cell>
        </row>
        <row r="31">
          <cell r="AI31" t="str">
            <v>Oficina de Tecnología y Sistemas de Información</v>
          </cell>
          <cell r="AJ31" t="str">
            <v>OTSI</v>
          </cell>
          <cell r="BY31" t="str">
            <v>10. Servicios de justicia centrados en las personas, comunidades y territorios</v>
          </cell>
          <cell r="BZ31" t="str">
            <v>T_2_C_1_ET_3</v>
          </cell>
        </row>
        <row r="32">
          <cell r="AI32" t="str">
            <v>Oficina de Infraestructura Educativa</v>
          </cell>
          <cell r="AJ32" t="str">
            <v>OINF</v>
          </cell>
          <cell r="BY32" t="str">
            <v>3. Educación de calidad para reducir la desigualdad</v>
          </cell>
          <cell r="BZ32" t="str">
            <v>T_2_C_2_ET_1</v>
          </cell>
        </row>
        <row r="33">
          <cell r="AI33" t="str">
            <v>Oficina de Control Disciplinario Interno</v>
          </cell>
          <cell r="AJ33" t="str">
            <v>OCD</v>
          </cell>
          <cell r="BY33" t="str">
            <v>4. Conectividad digital para cambiar vidas</v>
          </cell>
          <cell r="BZ33" t="str">
            <v>T_2_C_2_ET_2</v>
          </cell>
        </row>
        <row r="34">
          <cell r="AI34" t="str">
            <v>Secretaría General</v>
          </cell>
          <cell r="AJ34" t="str">
            <v>SG</v>
          </cell>
          <cell r="BY34" t="str">
            <v>1. Bienestar físico, mental y social de la población.</v>
          </cell>
          <cell r="BZ34" t="str">
            <v>T_2_C_3_ET_1</v>
          </cell>
        </row>
        <row r="35">
          <cell r="AI35" t="str">
            <v>Subdirección de Contratación</v>
          </cell>
          <cell r="AJ35" t="str">
            <v>SC</v>
          </cell>
          <cell r="BY35" t="str">
            <v>2. Garantía del disfrute y ejercicio de los derechos culturales para la vida y la paz</v>
          </cell>
          <cell r="BZ35" t="str">
            <v>T_2_C_3_ET_2</v>
          </cell>
        </row>
        <row r="36">
          <cell r="AI36" t="str">
            <v>Subdirección de Desarrollo Organizacional</v>
          </cell>
          <cell r="AJ36" t="str">
            <v>SDO</v>
          </cell>
          <cell r="BY36" t="str">
            <v>3. Derecho al deporte, la recreación y la actividad física para la convivencia y la paz</v>
          </cell>
          <cell r="BZ36" t="str">
            <v>T_2_C_3_ET_3</v>
          </cell>
        </row>
        <row r="37">
          <cell r="AI37" t="str">
            <v>Subdirección de Gestión Administrativa</v>
          </cell>
          <cell r="AJ37" t="str">
            <v>SGA</v>
          </cell>
          <cell r="BY37" t="str">
            <v>4. Sistema de Cuidado para la vida y la paz</v>
          </cell>
          <cell r="BZ37" t="str">
            <v>T_2_C_3_ET_4</v>
          </cell>
        </row>
        <row r="38">
          <cell r="AI38" t="str">
            <v>Subdirección de Gestión Financiera</v>
          </cell>
          <cell r="AJ38" t="str">
            <v>SGF</v>
          </cell>
          <cell r="BY38" t="str">
            <v>5. Educación, formación y reconversión laboral como respuesta al cambio productivo</v>
          </cell>
          <cell r="BZ38" t="str">
            <v>T_2_C_3_ET_5</v>
          </cell>
        </row>
        <row r="39">
          <cell r="AI39" t="str">
            <v>Subdirección de Talento Humano</v>
          </cell>
          <cell r="AJ39" t="str">
            <v>STH</v>
          </cell>
          <cell r="BY39" t="str">
            <v>6. Trabajo digno y decente</v>
          </cell>
          <cell r="BZ39" t="str">
            <v>T_2_C_3_ET_6</v>
          </cell>
        </row>
        <row r="40">
          <cell r="AI40" t="str">
            <v>Subdirección de Relacionamiento con la Ciudadanía</v>
          </cell>
          <cell r="AJ40" t="str">
            <v>RCC</v>
          </cell>
          <cell r="BY40" t="str">
            <v>5. Prácticas de alimentación saludable y adecuadas al curso de vida, poblaciones y territorios</v>
          </cell>
          <cell r="BZ40" t="str">
            <v>T_3_C_1_ET_1</v>
          </cell>
        </row>
        <row r="41">
          <cell r="AI41" t="str">
            <v>Dirección de Calidad para la Educación Superior</v>
          </cell>
          <cell r="AJ41" t="str">
            <v>DC_ES</v>
          </cell>
          <cell r="BY41" t="str">
            <v>5. Fortalecimiento institucional como motor de cambio para recuperar la confianza de la ciudadanía y para el fortalecimiento del vínculo Estado-Ciudadanía</v>
          </cell>
          <cell r="BZ41" t="str">
            <v>T_5_C_1_ET_1</v>
          </cell>
        </row>
        <row r="42">
          <cell r="AI42" t="str">
            <v>Dirección de Fomento de la Educación Superior</v>
          </cell>
          <cell r="AJ42" t="str">
            <v>DF_ES</v>
          </cell>
          <cell r="BY42" t="str">
            <v>6. Dispositivos democráticos de participación: política de diálogo permanente con decisiones desde y para el territorio</v>
          </cell>
          <cell r="BZ42" t="str">
            <v>T_5_C_1_ET_2</v>
          </cell>
        </row>
        <row r="43">
          <cell r="AI43" t="str">
            <v>Dirección de Calidad para la Educación Preescolar, Básica y Media</v>
          </cell>
          <cell r="AJ43" t="str">
            <v>DC_PBM</v>
          </cell>
          <cell r="BY43" t="str">
            <v>1. Mujeres como motor del desarrollo económico sostenible y protectoras de la vida y del ambiente.</v>
          </cell>
          <cell r="BZ43" t="str">
            <v>T_AD_C_1_ET_1</v>
          </cell>
        </row>
        <row r="44">
          <cell r="AI44" t="str">
            <v>Dirección de Cobertura y Equidad</v>
          </cell>
          <cell r="AJ44" t="str">
            <v>DCE</v>
          </cell>
          <cell r="BY44" t="str">
            <v>3. Hacia una vida libre de violencias contra mujer y por la garantía de sus derechos sexuales y reproductivos.</v>
          </cell>
          <cell r="BZ44" t="str">
            <v>T_AD_C_1_ET_2</v>
          </cell>
        </row>
        <row r="45">
          <cell r="AI45" t="str">
            <v>Dirección de Fortalecimiento a la Gestión Territorial</v>
          </cell>
          <cell r="AJ45" t="str">
            <v>DF_GT</v>
          </cell>
          <cell r="BY45" t="str">
            <v>1. Acceso a la educación y al trabajo libre de discriminación a personas con orientaciones sexuales e identidades de género diversas</v>
          </cell>
          <cell r="BZ45" t="str">
            <v>T_AD_C_2_ET_1</v>
          </cell>
        </row>
        <row r="46">
          <cell r="AI46" t="str">
            <v>Dirección de Primera Infancia</v>
          </cell>
          <cell r="AJ46" t="str">
            <v>DPI</v>
          </cell>
          <cell r="BY46" t="str">
            <v>3. Fortalecimiento de la institucionalidad</v>
          </cell>
          <cell r="BZ46" t="str">
            <v>T_AD_C_2_ET_2</v>
          </cell>
        </row>
        <row r="47">
          <cell r="BY47" t="str">
            <v>2. Estabilización socioeconómica para las víctimas</v>
          </cell>
          <cell r="BZ47" t="str">
            <v>T_AD_C_3_ET_1</v>
          </cell>
        </row>
        <row r="48">
          <cell r="BY48" t="str">
            <v>2. Universalización de la atención integral a la primera infancia en los territorios con mayor riesgo de vulneración de derechos para la niñez</v>
          </cell>
          <cell r="BZ48" t="str">
            <v>T_AD_C_4_ET_1</v>
          </cell>
        </row>
        <row r="49">
          <cell r="BY49" t="str">
            <v>3. Protección de la trayectoria de vida y educativas a través del arte, deporte, cultura, ambiente y ciencia y tecnología</v>
          </cell>
          <cell r="BZ49" t="str">
            <v>T_AD_C_4_ET_2</v>
          </cell>
        </row>
        <row r="50">
          <cell r="BY50" t="str">
            <v>2. Igualdad de oportunidades y garantías para poblaciones vulneradas y excluidas que garanticen la seguridad humana.</v>
          </cell>
          <cell r="BZ50" t="str">
            <v>T_AD_C_5_ET_1</v>
          </cell>
        </row>
        <row r="51">
          <cell r="BY51" t="str">
            <v>5. Convergencia regional para el bienestar y buen vivir</v>
          </cell>
          <cell r="BZ51" t="str">
            <v>T_AD_C_5_ET_2</v>
          </cell>
        </row>
        <row r="52">
          <cell r="BY52" t="str">
            <v>1. Oportunidades para que los jóvenes puedan construir sus proyectos de vida.</v>
          </cell>
          <cell r="BZ52" t="str">
            <v>T_AD_C_6_ET_1</v>
          </cell>
        </row>
        <row r="53">
          <cell r="BY53" t="str">
            <v>3. Educación y trabajo inclusivos para garantizar autonomía e independencia.</v>
          </cell>
          <cell r="BZ53" t="str">
            <v>T_AD_C_7_ET_1</v>
          </cell>
        </row>
        <row r="54">
          <cell r="BY54" t="str">
            <v>2. Educación con pertinencia para la población campesina</v>
          </cell>
          <cell r="BZ54" t="str">
            <v>T_AD_C_8_ET_1</v>
          </cell>
        </row>
        <row r="58">
          <cell r="BY58" t="str">
            <v xml:space="preserve">Programa nacional de educación ambiental </v>
          </cell>
          <cell r="BZ58" t="str">
            <v>T_1_C_1_ET_1_CPT_1</v>
          </cell>
        </row>
        <row r="59">
          <cell r="BY59" t="str">
            <v>Plan de infraestructura educativa PBM y ES</v>
          </cell>
          <cell r="BZ59" t="str">
            <v>T_2_C_1_ET_1_CPT_1</v>
          </cell>
        </row>
        <row r="60">
          <cell r="BY60" t="str">
            <v>d. Datos sectoriales para aumentar el aprovechamiento de datos en el país</v>
          </cell>
          <cell r="BZ60" t="str">
            <v>T_2_C_1_ET_2_CPT_1</v>
          </cell>
        </row>
        <row r="61">
          <cell r="BY61" t="str">
            <v>e. Sistema Nacional de Defensa Jurídica del Estado</v>
          </cell>
          <cell r="BZ61" t="str">
            <v>T_2_C_1_ET_3_CPT_1</v>
          </cell>
        </row>
        <row r="62">
          <cell r="BY62" t="str">
            <v>a. Primera infancia feliz y protegida</v>
          </cell>
          <cell r="BZ62" t="str">
            <v>T_2_C_2_ET_1_CPT_1</v>
          </cell>
        </row>
        <row r="63">
          <cell r="BY63" t="str">
            <v>b. Resignificación de la jornada escolar: más que tiempo</v>
          </cell>
          <cell r="BZ63" t="str">
            <v>T_2_C_2_ET_1_CPT_2</v>
          </cell>
        </row>
        <row r="64">
          <cell r="BY64" t="str">
            <v>c. Dignificación y desarrollo de la profesión docente para una educación de calidad</v>
          </cell>
          <cell r="BZ64" t="str">
            <v>T_2_C_2_ET_1_CPT_3</v>
          </cell>
        </row>
        <row r="65">
          <cell r="BY65" t="str">
            <v>d. Movilización social por la educación en los territorios</v>
          </cell>
          <cell r="BZ65" t="str">
            <v>T_2_C_2_ET_1_CPT_4</v>
          </cell>
        </row>
        <row r="66">
          <cell r="BY66" t="str">
            <v>e. Currículos para la justicia social.</v>
          </cell>
          <cell r="BZ66" t="str">
            <v>T_2_C_2_ET_1_CPT_5</v>
          </cell>
        </row>
        <row r="67">
          <cell r="BY67" t="str">
            <v>f. Gestión territorial educativa y comunitaria</v>
          </cell>
          <cell r="BZ67" t="str">
            <v>T_2_C_2_ET_1_CPT_6</v>
          </cell>
        </row>
        <row r="68">
          <cell r="BY68" t="str">
            <v>g. Educación media para la construcción de proyectos de vida.</v>
          </cell>
          <cell r="BZ68" t="str">
            <v>T_2_C_2_ET_1_CPT_7</v>
          </cell>
        </row>
        <row r="69">
          <cell r="BY69" t="str">
            <v>h. Hacia la erradicación de los analfabetismos y el cierre de inequidades</v>
          </cell>
          <cell r="BZ69" t="str">
            <v>T_2_C_2_ET_1_CPT_8</v>
          </cell>
        </row>
        <row r="70">
          <cell r="BY70" t="str">
            <v>i. Programa de Educación intercultural y Bilingüe</v>
          </cell>
          <cell r="BZ70" t="str">
            <v>T_2_C_2_ET_1_CPT_9</v>
          </cell>
        </row>
        <row r="71">
          <cell r="BY71" t="str">
            <v>j. Por un Programa de Alimentación Escolar (PAE) más equitativo, que contribuya al bienestar y la seguridad alimentaria</v>
          </cell>
          <cell r="BZ71" t="str">
            <v>T_2_C_2_ET_1_CPT_10</v>
          </cell>
        </row>
        <row r="72">
          <cell r="BY72" t="str">
            <v>k. Educación Superior como un derecho.</v>
          </cell>
          <cell r="BZ72" t="str">
            <v>T_2_C_2_ET_1_CPT_11</v>
          </cell>
        </row>
        <row r="73">
          <cell r="BY73" t="str">
            <v>b. Alfabetización y apropiación digital como motor de oportunidades para la igualdad</v>
          </cell>
          <cell r="BZ73" t="str">
            <v>T_2_C_2_ET_2_CPT_1</v>
          </cell>
        </row>
        <row r="74">
          <cell r="BY74" t="str">
            <v>a. Promoción, prevención y atención integral de la salud mental</v>
          </cell>
          <cell r="BZ74" t="str">
            <v>T_2_C_3_ET_1_CPT_1</v>
          </cell>
        </row>
        <row r="75">
          <cell r="BY75" t="str">
            <v>c. Fomento y estímulos a las culturas, las artes y los saberes</v>
          </cell>
          <cell r="BZ75" t="str">
            <v>T_2_C_3_ET_2_CPT_1</v>
          </cell>
        </row>
        <row r="76">
          <cell r="BY76" t="str">
            <v>a. Democratizar el acceso de la población al deporte, la recreación y la activdad física.</v>
          </cell>
          <cell r="BZ76" t="str">
            <v>T_2_C_3_ET_3_CPT_1</v>
          </cell>
        </row>
        <row r="77">
          <cell r="BY77" t="str">
            <v>b. Modelo de gobernanza y territorialización del Sistema Nacional del Cuidado</v>
          </cell>
          <cell r="BZ77" t="str">
            <v>T_2_C_3_ET_4_CPT_1</v>
          </cell>
        </row>
        <row r="78">
          <cell r="BY78" t="str">
            <v>a. Consolidación del Sistema de Educación Superior Colombiano</v>
          </cell>
          <cell r="BZ78" t="str">
            <v>T_2_C_3_ET_5_CPT_1</v>
          </cell>
        </row>
        <row r="79">
          <cell r="BY79" t="str">
            <v>b. Reconceptualización del sistema de aseguramiento de la calidad de la educación superior</v>
          </cell>
          <cell r="BZ79" t="str">
            <v>T_2_C_3_ET_5_CPT_2</v>
          </cell>
        </row>
        <row r="80">
          <cell r="BY80" t="str">
            <v>c. Oportunidades de educación, formación y de inserción y reconversión laboral</v>
          </cell>
          <cell r="BZ80" t="str">
            <v>T_2_C_3_ET_5_CPT_3</v>
          </cell>
        </row>
        <row r="81">
          <cell r="BY81" t="str">
            <v>d. Talento digital para aumentar la productividad y la empleabilidad de las personas</v>
          </cell>
          <cell r="BZ81" t="str">
            <v>T_2_C_3_ET_5_CPT_4</v>
          </cell>
        </row>
        <row r="82">
          <cell r="BY82" t="str">
            <v>d. Modernización y transformación del empleo público</v>
          </cell>
          <cell r="BZ82" t="str">
            <v>T_2_C_3_ET_6_CPT_1</v>
          </cell>
        </row>
        <row r="83">
          <cell r="BY83" t="str">
            <v>b. Entornos de desarrollo que incentiven la alimentación saludable y adecuada</v>
          </cell>
          <cell r="BZ83" t="str">
            <v>T_3_C_1_ET_1_CPT_1</v>
          </cell>
        </row>
        <row r="84">
          <cell r="BY84" t="str">
            <v>a. Lucha contra la corrupción en las entidades públicas nacionales y territoriales</v>
          </cell>
          <cell r="BZ84" t="str">
            <v>T_5_C_1_ET_1_CPT_1</v>
          </cell>
        </row>
        <row r="85">
          <cell r="BY85" t="str">
            <v>b. Entidades públicas territoriales y nacionales fortalecidas</v>
          </cell>
          <cell r="BZ85" t="str">
            <v>T_5_C_1_ET_1_CPT_2</v>
          </cell>
        </row>
        <row r="86">
          <cell r="BY86" t="str">
            <v>c. Calidad, efectividad, transparencia y coherencia de las normas</v>
          </cell>
          <cell r="BZ86" t="str">
            <v>T_5_C_1_ET_1_CPT_3</v>
          </cell>
        </row>
        <row r="87">
          <cell r="BY87" t="str">
            <v>d. Gobierno digital para la gente</v>
          </cell>
          <cell r="BZ87" t="str">
            <v>T_5_C_1_ET_1_CPT_4</v>
          </cell>
        </row>
        <row r="88">
          <cell r="BY88" t="str">
            <v>e. Capacidades y articulación para la gestión territorial</v>
          </cell>
          <cell r="BZ88" t="str">
            <v>T_5_C_1_ET_1_CPT_5</v>
          </cell>
        </row>
        <row r="89">
          <cell r="BY89" t="str">
            <v>f. Eficiencia institucional para el cumplimiento de los acuerdos realizados con las comunidades</v>
          </cell>
          <cell r="BZ89" t="str">
            <v>T_5_C_1_ET_1_CPT_6</v>
          </cell>
        </row>
        <row r="90">
          <cell r="BY90" t="str">
            <v>a. Condiciones y capacidades institucionales, organizativas e individuales para la participación ciudadana</v>
          </cell>
          <cell r="BZ90" t="str">
            <v>T_5_C_1_ET_2_CPT_1</v>
          </cell>
        </row>
        <row r="91">
          <cell r="BY91" t="str">
            <v>b. Efectividad de los dispositivos de participación ciudadana, política y electoral</v>
          </cell>
          <cell r="BZ91" t="str">
            <v>T_5_C_1_ET_2_CPT_2</v>
          </cell>
        </row>
        <row r="92">
          <cell r="BY92" t="str">
            <v>c. Apropiación de lo público desde el ejercicio del control social</v>
          </cell>
          <cell r="BZ92" t="str">
            <v>T_5_C_1_ET_2_CPT_3</v>
          </cell>
        </row>
        <row r="93">
          <cell r="BY93" t="str">
            <v>d. Consolidación de la planeación participativa</v>
          </cell>
          <cell r="BZ93" t="str">
            <v>T_5_C_1_ET_2_CPT_4</v>
          </cell>
        </row>
        <row r="94">
          <cell r="BY94" t="str">
            <v>1. Mujeres como motor del desarrollo económico sostenible y protectoras de la vida y del ambiente.</v>
          </cell>
          <cell r="BZ94" t="str">
            <v>T_AD_C_1_ET_1_CPT_1</v>
          </cell>
        </row>
        <row r="95">
          <cell r="BY95" t="str">
            <v>3. Hacia una vida libre de violencias contra mujer y por la garantía de sus derechos sexuales y reproductivos.</v>
          </cell>
          <cell r="BZ95" t="str">
            <v>T_AD_C_1_ET_2_CPT_1</v>
          </cell>
        </row>
        <row r="96">
          <cell r="BY96" t="str">
            <v>1. Acceso a la educación y al trabajo libre de discriminación a personas con orientaciones sexuales e identidades de género diversas</v>
          </cell>
          <cell r="BZ96" t="str">
            <v>T_AD_C_2_ET_1_CPT_1</v>
          </cell>
        </row>
        <row r="97">
          <cell r="BY97" t="str">
            <v>3. Fortalecimiento de la institucionalidad</v>
          </cell>
          <cell r="BZ97" t="str">
            <v>T_AD_C_2_ET_2_CPT_1</v>
          </cell>
        </row>
        <row r="98">
          <cell r="BY98" t="str">
            <v>2. Estabilización socioeconómica para las víctimas</v>
          </cell>
          <cell r="BZ98" t="str">
            <v>T_AD_C_3_ET_1_CPT_1</v>
          </cell>
        </row>
        <row r="99">
          <cell r="BY99" t="str">
            <v>2. Universalización de la atención integral a la primera infancia en los territorios con mayor riesgo de vulneración de derechos para la niñez</v>
          </cell>
          <cell r="BZ99" t="str">
            <v>T_AD_C_4_ET_1_CPT_1</v>
          </cell>
        </row>
        <row r="100">
          <cell r="BY100" t="str">
            <v>3. Protección de la trayectoria de vida y educativas a través del arte, deporte, cultura, ambiente y ciencia y tecnología</v>
          </cell>
          <cell r="BZ100" t="str">
            <v>T_AD_C_4_ET_2_CPT_1</v>
          </cell>
        </row>
        <row r="101">
          <cell r="BY101" t="str">
            <v>2. Igualdad de oportunidades y garantías para poblaciones vulneradas y excluidas que garanticen la seguridad humana.</v>
          </cell>
          <cell r="BZ101" t="str">
            <v>T_AD_C_5_ET_1_CPT_1</v>
          </cell>
        </row>
        <row r="102">
          <cell r="BY102" t="str">
            <v>5. Convergencia regional para el bienestar y buen vivir</v>
          </cell>
          <cell r="BZ102" t="str">
            <v>T_AD_C_5_ET_2_CPT_1</v>
          </cell>
        </row>
        <row r="103">
          <cell r="BY103" t="str">
            <v>1. Oportunidades para que los jóvenes puedan construir sus proyectos de vida.</v>
          </cell>
          <cell r="BZ103" t="str">
            <v>T_AD_C_6_ET_1_CPT_1</v>
          </cell>
        </row>
        <row r="104">
          <cell r="BY104" t="str">
            <v>3. Educación y trabajo inclusivos para garantizar autonomía e independencia.</v>
          </cell>
          <cell r="BZ104" t="str">
            <v>T_AD_C_7_ET_1_CPT_1</v>
          </cell>
        </row>
        <row r="105">
          <cell r="BY105" t="str">
            <v>2. Educación con pertinencia para la población campesina</v>
          </cell>
          <cell r="BZ105" t="str">
            <v>T_AD_C_8_ET_1_CPT_1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562FE-EE0E-4E80-8C19-D2DD86B30CA7}">
  <dimension ref="A1:EQ161"/>
  <sheetViews>
    <sheetView tabSelected="1" topLeftCell="CF2" workbookViewId="0">
      <selection activeCell="CS11" sqref="CS11"/>
    </sheetView>
  </sheetViews>
  <sheetFormatPr baseColWidth="10" defaultColWidth="11.85546875" defaultRowHeight="18.75" x14ac:dyDescent="0.3"/>
  <cols>
    <col min="1" max="1" width="24.28515625" style="161" customWidth="1"/>
    <col min="2" max="2" width="21.28515625" style="161" customWidth="1"/>
    <col min="3" max="3" width="40.7109375" style="161" customWidth="1"/>
    <col min="4" max="6" width="28.28515625" style="161" customWidth="1"/>
    <col min="7" max="7" width="21.28515625" style="161" customWidth="1"/>
    <col min="8" max="8" width="24.85546875" style="161" customWidth="1"/>
    <col min="9" max="9" width="29" style="161" customWidth="1"/>
    <col min="10" max="10" width="31" style="161" customWidth="1"/>
    <col min="11" max="11" width="25.85546875" style="161" customWidth="1"/>
    <col min="12" max="12" width="35.140625" style="161" customWidth="1"/>
    <col min="13" max="13" width="32.85546875" style="161" customWidth="1"/>
    <col min="14" max="14" width="10.140625" style="161" customWidth="1"/>
    <col min="15" max="15" width="62.140625" style="162" customWidth="1"/>
    <col min="16" max="17" width="14.28515625" style="162" customWidth="1"/>
    <col min="18" max="18" width="21.28515625" style="162" customWidth="1"/>
    <col min="19" max="20" width="14.28515625" style="162" customWidth="1"/>
    <col min="21" max="21" width="13" style="162" customWidth="1"/>
    <col min="22" max="22" width="21.28515625" style="162" customWidth="1"/>
    <col min="23" max="23" width="11.28515625" style="161" customWidth="1"/>
    <col min="24" max="24" width="12.28515625" style="161" customWidth="1"/>
    <col min="25" max="30" width="17" style="161" hidden="1" customWidth="1"/>
    <col min="31" max="31" width="20" style="161" hidden="1" customWidth="1"/>
    <col min="32" max="42" width="14.28515625" style="161" hidden="1" customWidth="1"/>
    <col min="43" max="43" width="14.28515625" style="163" hidden="1" customWidth="1"/>
    <col min="44" max="44" width="14.28515625" style="161" hidden="1" customWidth="1"/>
    <col min="45" max="45" width="16.28515625" style="163" customWidth="1"/>
    <col min="46" max="46" width="17" style="163" customWidth="1"/>
    <col min="47" max="47" width="17.85546875" style="163" customWidth="1"/>
    <col min="48" max="49" width="21" style="163" bestFit="1" customWidth="1"/>
    <col min="50" max="50" width="22.28515625" style="163" bestFit="1" customWidth="1"/>
    <col min="51" max="51" width="14.28515625" style="161" hidden="1" customWidth="1"/>
    <col min="52" max="52" width="6.28515625" style="161" hidden="1" customWidth="1"/>
    <col min="53" max="54" width="12.140625" style="161" hidden="1" customWidth="1"/>
    <col min="55" max="56" width="14.140625" style="161" customWidth="1"/>
    <col min="57" max="57" width="34.28515625" style="161" customWidth="1"/>
    <col min="58" max="61" width="14.140625" style="161" customWidth="1"/>
    <col min="62" max="62" width="19.28515625" style="161" bestFit="1" customWidth="1"/>
    <col min="63" max="63" width="28.85546875" style="161" customWidth="1"/>
    <col min="64" max="68" width="14.140625" style="161" customWidth="1"/>
    <col min="69" max="69" width="19.7109375" style="161" bestFit="1" customWidth="1"/>
    <col min="70" max="70" width="21.140625" style="161" customWidth="1"/>
    <col min="71" max="75" width="14.140625" style="161" customWidth="1"/>
    <col min="76" max="76" width="21.85546875" style="161" customWidth="1"/>
    <col min="77" max="82" width="14.140625" style="161" customWidth="1"/>
    <col min="83" max="83" width="23.140625" style="161" customWidth="1"/>
    <col min="84" max="89" width="14.140625" style="161" customWidth="1"/>
    <col min="90" max="90" width="23.140625" style="161" customWidth="1"/>
    <col min="91" max="91" width="16.140625" style="161" customWidth="1"/>
    <col min="92" max="96" width="14.140625" style="161" customWidth="1"/>
    <col min="97" max="97" width="23.140625" style="161" customWidth="1"/>
    <col min="98" max="103" width="14.140625" style="161" customWidth="1"/>
    <col min="104" max="104" width="23.140625" style="161" customWidth="1"/>
    <col min="105" max="110" width="14.140625" style="161" customWidth="1"/>
    <col min="111" max="111" width="23.140625" style="161" customWidth="1"/>
    <col min="112" max="112" width="37.28515625" style="161" bestFit="1" customWidth="1"/>
    <col min="113" max="117" width="14.140625" style="161" customWidth="1"/>
    <col min="118" max="118" width="23.140625" style="161" customWidth="1"/>
    <col min="119" max="119" width="16.28515625" style="161" customWidth="1"/>
    <col min="120" max="124" width="14.140625" style="161" customWidth="1"/>
    <col min="125" max="125" width="23.140625" style="161" customWidth="1"/>
    <col min="126" max="131" width="14.140625" style="161" customWidth="1"/>
    <col min="132" max="132" width="23.28515625" style="161" customWidth="1"/>
    <col min="133" max="133" width="25.28515625" style="161" customWidth="1"/>
    <col min="134" max="136" width="14.140625" style="161" customWidth="1"/>
    <col min="137" max="137" width="15.28515625" style="161" customWidth="1"/>
    <col min="138" max="138" width="34.7109375" style="161" customWidth="1"/>
    <col min="139" max="139" width="17.85546875" style="161" customWidth="1"/>
    <col min="140" max="140" width="11.85546875" style="161"/>
    <col min="141" max="141" width="13.28515625" style="163" customWidth="1"/>
    <col min="142" max="142" width="16.85546875" style="161" customWidth="1"/>
    <col min="143" max="143" width="15.28515625" style="161" customWidth="1"/>
    <col min="144" max="144" width="18" style="161" customWidth="1"/>
    <col min="145" max="145" width="19.28515625" style="161" customWidth="1"/>
    <col min="146" max="146" width="13.28515625" style="161" customWidth="1"/>
    <col min="147" max="147" width="12.140625" style="161" customWidth="1"/>
    <col min="148" max="16384" width="11.85546875" style="161"/>
  </cols>
  <sheetData>
    <row r="1" spans="1:147" s="1" customFormat="1" ht="30.75" customHeight="1" x14ac:dyDescent="0.3">
      <c r="A1" s="216" t="s">
        <v>0</v>
      </c>
      <c r="B1" s="216"/>
      <c r="C1" s="216"/>
      <c r="D1" s="217" t="s">
        <v>1</v>
      </c>
      <c r="E1" s="217"/>
      <c r="F1" s="217"/>
      <c r="G1" s="218" t="s">
        <v>2</v>
      </c>
      <c r="H1" s="219"/>
      <c r="I1" s="219"/>
      <c r="J1" s="219"/>
      <c r="K1" s="219"/>
      <c r="L1" s="219"/>
      <c r="M1" s="219"/>
      <c r="N1" s="200" t="s">
        <v>3</v>
      </c>
      <c r="O1" s="201"/>
      <c r="P1" s="201"/>
      <c r="Q1" s="201"/>
      <c r="R1" s="201"/>
      <c r="S1" s="201"/>
      <c r="T1" s="201"/>
      <c r="U1" s="201"/>
      <c r="V1" s="201"/>
      <c r="W1" s="201"/>
      <c r="X1" s="202"/>
      <c r="Y1" s="203" t="s">
        <v>4</v>
      </c>
      <c r="Z1" s="203"/>
      <c r="AA1" s="203"/>
      <c r="AB1" s="203"/>
      <c r="AC1" s="203"/>
      <c r="AD1" s="203"/>
      <c r="AE1" s="203"/>
      <c r="AF1" s="203"/>
      <c r="AG1" s="203"/>
      <c r="AH1" s="203"/>
      <c r="AI1" s="203"/>
      <c r="AJ1" s="203"/>
      <c r="AK1" s="203"/>
      <c r="AL1" s="203"/>
      <c r="AM1" s="203"/>
      <c r="AN1" s="204" t="s">
        <v>5</v>
      </c>
      <c r="AO1" s="204"/>
      <c r="AP1" s="204"/>
      <c r="AQ1" s="204"/>
      <c r="AR1" s="204"/>
      <c r="AS1" s="195" t="s">
        <v>6</v>
      </c>
      <c r="AT1" s="195"/>
      <c r="AU1" s="195"/>
      <c r="AV1" s="195"/>
      <c r="AW1" s="195"/>
      <c r="AX1" s="195"/>
      <c r="AY1" s="196" t="s">
        <v>7</v>
      </c>
      <c r="AZ1" s="196"/>
      <c r="BA1" s="196"/>
      <c r="BB1" s="196"/>
      <c r="BC1" s="197" t="s">
        <v>8</v>
      </c>
      <c r="BD1" s="198"/>
      <c r="BE1" s="198"/>
      <c r="BF1" s="198"/>
      <c r="BG1" s="198"/>
      <c r="BH1" s="198"/>
      <c r="BI1" s="198"/>
      <c r="BJ1" s="198"/>
      <c r="BK1" s="198"/>
      <c r="BL1" s="198"/>
      <c r="BM1" s="198"/>
      <c r="BN1" s="198"/>
      <c r="BO1" s="198"/>
      <c r="BP1" s="198"/>
      <c r="BQ1" s="198"/>
      <c r="BR1" s="198"/>
      <c r="BS1" s="198"/>
      <c r="BT1" s="198"/>
      <c r="BU1" s="198"/>
      <c r="BV1" s="198"/>
      <c r="BW1" s="198"/>
      <c r="BX1" s="198"/>
      <c r="BY1" s="198"/>
      <c r="BZ1" s="198"/>
      <c r="CA1" s="198"/>
      <c r="CB1" s="198"/>
      <c r="CC1" s="198"/>
      <c r="CD1" s="198"/>
      <c r="CE1" s="198"/>
      <c r="CF1" s="198"/>
      <c r="CG1" s="198"/>
      <c r="CH1" s="198"/>
      <c r="CI1" s="198"/>
      <c r="CJ1" s="198"/>
      <c r="CK1" s="198"/>
      <c r="CL1" s="198"/>
      <c r="CM1" s="198"/>
      <c r="CN1" s="198"/>
      <c r="CO1" s="198"/>
      <c r="CP1" s="198"/>
      <c r="CQ1" s="198"/>
      <c r="CR1" s="198"/>
      <c r="CS1" s="198"/>
      <c r="CT1" s="198"/>
      <c r="CU1" s="198"/>
      <c r="CV1" s="198"/>
      <c r="CW1" s="198"/>
      <c r="CX1" s="198"/>
      <c r="CY1" s="198"/>
      <c r="CZ1" s="198"/>
      <c r="DA1" s="198"/>
      <c r="DB1" s="198"/>
      <c r="DC1" s="198"/>
      <c r="DD1" s="198"/>
      <c r="DE1" s="198"/>
      <c r="DF1" s="198"/>
      <c r="DG1" s="198"/>
      <c r="DH1" s="198"/>
      <c r="DI1" s="198"/>
      <c r="DJ1" s="198"/>
      <c r="DK1" s="198"/>
      <c r="DL1" s="198"/>
      <c r="DM1" s="198"/>
      <c r="DN1" s="198"/>
      <c r="DO1" s="198"/>
      <c r="DP1" s="198"/>
      <c r="DQ1" s="198"/>
      <c r="DR1" s="198"/>
      <c r="DS1" s="198"/>
      <c r="DT1" s="198"/>
      <c r="DU1" s="198"/>
      <c r="DV1" s="198"/>
      <c r="DW1" s="198"/>
      <c r="DX1" s="198"/>
      <c r="DY1" s="198"/>
      <c r="DZ1" s="198"/>
      <c r="EA1" s="198"/>
      <c r="EB1" s="198"/>
      <c r="EC1" s="198"/>
      <c r="ED1" s="198"/>
      <c r="EE1" s="198"/>
      <c r="EF1" s="198"/>
      <c r="EG1" s="198"/>
      <c r="EH1" s="199"/>
      <c r="EK1" s="2"/>
    </row>
    <row r="2" spans="1:147" s="1" customFormat="1" ht="18.75" customHeight="1" x14ac:dyDescent="0.3">
      <c r="A2" s="210" t="s">
        <v>9</v>
      </c>
      <c r="B2" s="210" t="s">
        <v>10</v>
      </c>
      <c r="C2" s="210" t="s">
        <v>11</v>
      </c>
      <c r="D2" s="212" t="s">
        <v>12</v>
      </c>
      <c r="E2" s="212" t="s">
        <v>13</v>
      </c>
      <c r="F2" s="212" t="s">
        <v>14</v>
      </c>
      <c r="G2" s="214" t="s">
        <v>15</v>
      </c>
      <c r="H2" s="214" t="s">
        <v>16</v>
      </c>
      <c r="I2" s="214" t="s">
        <v>17</v>
      </c>
      <c r="J2" s="214" t="s">
        <v>18</v>
      </c>
      <c r="K2" s="214" t="s">
        <v>19</v>
      </c>
      <c r="L2" s="214" t="s">
        <v>20</v>
      </c>
      <c r="M2" s="214" t="s">
        <v>21</v>
      </c>
      <c r="N2" s="208" t="s">
        <v>22</v>
      </c>
      <c r="O2" s="205" t="s">
        <v>23</v>
      </c>
      <c r="P2" s="205" t="s">
        <v>24</v>
      </c>
      <c r="Q2" s="205" t="s">
        <v>25</v>
      </c>
      <c r="R2" s="205" t="s">
        <v>26</v>
      </c>
      <c r="S2" s="205" t="s">
        <v>27</v>
      </c>
      <c r="T2" s="205" t="s">
        <v>28</v>
      </c>
      <c r="U2" s="205" t="s">
        <v>29</v>
      </c>
      <c r="V2" s="205" t="s">
        <v>30</v>
      </c>
      <c r="W2" s="206" t="s">
        <v>31</v>
      </c>
      <c r="X2" s="206" t="s">
        <v>32</v>
      </c>
      <c r="Y2" s="203" t="s">
        <v>33</v>
      </c>
      <c r="Z2" s="203"/>
      <c r="AA2" s="203"/>
      <c r="AB2" s="203"/>
      <c r="AC2" s="203"/>
      <c r="AD2" s="203"/>
      <c r="AE2" s="193" t="s">
        <v>34</v>
      </c>
      <c r="AF2" s="193" t="s">
        <v>35</v>
      </c>
      <c r="AG2" s="193" t="s">
        <v>36</v>
      </c>
      <c r="AH2" s="193" t="s">
        <v>37</v>
      </c>
      <c r="AI2" s="193" t="s">
        <v>38</v>
      </c>
      <c r="AJ2" s="193" t="s">
        <v>39</v>
      </c>
      <c r="AK2" s="193" t="s">
        <v>40</v>
      </c>
      <c r="AL2" s="193" t="s">
        <v>41</v>
      </c>
      <c r="AM2" s="193" t="s">
        <v>42</v>
      </c>
      <c r="AN2" s="189" t="s">
        <v>43</v>
      </c>
      <c r="AO2" s="189" t="s">
        <v>44</v>
      </c>
      <c r="AP2" s="189" t="s">
        <v>45</v>
      </c>
      <c r="AQ2" s="189" t="s">
        <v>46</v>
      </c>
      <c r="AR2" s="189" t="s">
        <v>47</v>
      </c>
      <c r="AS2" s="191" t="s">
        <v>48</v>
      </c>
      <c r="AT2" s="191" t="s">
        <v>49</v>
      </c>
      <c r="AU2" s="191" t="s">
        <v>50</v>
      </c>
      <c r="AV2" s="191" t="s">
        <v>51</v>
      </c>
      <c r="AW2" s="191" t="s">
        <v>52</v>
      </c>
      <c r="AX2" s="191" t="s">
        <v>53</v>
      </c>
      <c r="AY2" s="188" t="s">
        <v>54</v>
      </c>
      <c r="AZ2" s="188" t="s">
        <v>55</v>
      </c>
      <c r="BA2" s="188" t="s">
        <v>56</v>
      </c>
      <c r="BB2" s="188" t="s">
        <v>57</v>
      </c>
      <c r="BC2" s="179" t="s">
        <v>58</v>
      </c>
      <c r="BD2" s="172" t="s">
        <v>59</v>
      </c>
      <c r="BE2" s="174" t="s">
        <v>60</v>
      </c>
      <c r="BF2" s="174" t="s">
        <v>61</v>
      </c>
      <c r="BG2" s="174" t="s">
        <v>62</v>
      </c>
      <c r="BH2" s="176" t="s">
        <v>63</v>
      </c>
      <c r="BI2" s="174" t="s">
        <v>64</v>
      </c>
      <c r="BJ2" s="179" t="s">
        <v>65</v>
      </c>
      <c r="BK2" s="184" t="s">
        <v>66</v>
      </c>
      <c r="BL2" s="182" t="s">
        <v>67</v>
      </c>
      <c r="BM2" s="182" t="s">
        <v>68</v>
      </c>
      <c r="BN2" s="182" t="s">
        <v>69</v>
      </c>
      <c r="BO2" s="180" t="s">
        <v>70</v>
      </c>
      <c r="BP2" s="182" t="s">
        <v>71</v>
      </c>
      <c r="BQ2" s="179" t="s">
        <v>72</v>
      </c>
      <c r="BR2" s="172" t="s">
        <v>73</v>
      </c>
      <c r="BS2" s="174" t="s">
        <v>74</v>
      </c>
      <c r="BT2" s="174" t="s">
        <v>75</v>
      </c>
      <c r="BU2" s="174" t="s">
        <v>76</v>
      </c>
      <c r="BV2" s="176" t="s">
        <v>77</v>
      </c>
      <c r="BW2" s="174" t="s">
        <v>78</v>
      </c>
      <c r="BX2" s="179" t="s">
        <v>79</v>
      </c>
      <c r="BY2" s="172" t="s">
        <v>80</v>
      </c>
      <c r="BZ2" s="174" t="s">
        <v>81</v>
      </c>
      <c r="CA2" s="174" t="s">
        <v>82</v>
      </c>
      <c r="CB2" s="174" t="s">
        <v>83</v>
      </c>
      <c r="CC2" s="176" t="s">
        <v>84</v>
      </c>
      <c r="CD2" s="174" t="s">
        <v>85</v>
      </c>
      <c r="CE2" s="179" t="s">
        <v>86</v>
      </c>
      <c r="CF2" s="172" t="s">
        <v>87</v>
      </c>
      <c r="CG2" s="174" t="s">
        <v>88</v>
      </c>
      <c r="CH2" s="174" t="s">
        <v>89</v>
      </c>
      <c r="CI2" s="174" t="s">
        <v>90</v>
      </c>
      <c r="CJ2" s="176" t="s">
        <v>91</v>
      </c>
      <c r="CK2" s="174" t="s">
        <v>92</v>
      </c>
      <c r="CL2" s="172" t="s">
        <v>93</v>
      </c>
      <c r="CM2" s="172" t="s">
        <v>94</v>
      </c>
      <c r="CN2" s="174" t="s">
        <v>95</v>
      </c>
      <c r="CO2" s="174" t="s">
        <v>96</v>
      </c>
      <c r="CP2" s="174" t="s">
        <v>97</v>
      </c>
      <c r="CQ2" s="176" t="s">
        <v>98</v>
      </c>
      <c r="CR2" s="174" t="s">
        <v>99</v>
      </c>
      <c r="CS2" s="172" t="s">
        <v>100</v>
      </c>
      <c r="CT2" s="172" t="s">
        <v>101</v>
      </c>
      <c r="CU2" s="174" t="s">
        <v>102</v>
      </c>
      <c r="CV2" s="174" t="s">
        <v>103</v>
      </c>
      <c r="CW2" s="174" t="s">
        <v>104</v>
      </c>
      <c r="CX2" s="176" t="s">
        <v>105</v>
      </c>
      <c r="CY2" s="174" t="s">
        <v>106</v>
      </c>
      <c r="CZ2" s="172" t="s">
        <v>107</v>
      </c>
      <c r="DA2" s="172" t="s">
        <v>108</v>
      </c>
      <c r="DB2" s="174" t="s">
        <v>109</v>
      </c>
      <c r="DC2" s="174" t="s">
        <v>110</v>
      </c>
      <c r="DD2" s="174" t="s">
        <v>111</v>
      </c>
      <c r="DE2" s="176" t="s">
        <v>112</v>
      </c>
      <c r="DF2" s="174" t="s">
        <v>113</v>
      </c>
      <c r="DG2" s="172" t="s">
        <v>114</v>
      </c>
      <c r="DH2" s="172" t="s">
        <v>115</v>
      </c>
      <c r="DI2" s="174" t="s">
        <v>116</v>
      </c>
      <c r="DJ2" s="174" t="s">
        <v>117</v>
      </c>
      <c r="DK2" s="174" t="s">
        <v>118</v>
      </c>
      <c r="DL2" s="176" t="s">
        <v>119</v>
      </c>
      <c r="DM2" s="174" t="s">
        <v>120</v>
      </c>
      <c r="DN2" s="172" t="s">
        <v>121</v>
      </c>
      <c r="DO2" s="172" t="s">
        <v>122</v>
      </c>
      <c r="DP2" s="174" t="s">
        <v>123</v>
      </c>
      <c r="DQ2" s="174" t="s">
        <v>124</v>
      </c>
      <c r="DR2" s="174" t="s">
        <v>125</v>
      </c>
      <c r="DS2" s="176" t="s">
        <v>126</v>
      </c>
      <c r="DT2" s="174" t="s">
        <v>127</v>
      </c>
      <c r="DU2" s="172" t="s">
        <v>128</v>
      </c>
      <c r="DV2" s="172" t="s">
        <v>129</v>
      </c>
      <c r="DW2" s="174" t="s">
        <v>130</v>
      </c>
      <c r="DX2" s="174" t="s">
        <v>131</v>
      </c>
      <c r="DY2" s="174" t="s">
        <v>132</v>
      </c>
      <c r="DZ2" s="176" t="s">
        <v>133</v>
      </c>
      <c r="EA2" s="174" t="s">
        <v>134</v>
      </c>
      <c r="EB2" s="172" t="s">
        <v>135</v>
      </c>
      <c r="EC2" s="172" t="s">
        <v>136</v>
      </c>
      <c r="ED2" s="174" t="s">
        <v>137</v>
      </c>
      <c r="EE2" s="174" t="s">
        <v>138</v>
      </c>
      <c r="EF2" s="174" t="s">
        <v>139</v>
      </c>
      <c r="EG2" s="176" t="s">
        <v>140</v>
      </c>
      <c r="EH2" s="174" t="s">
        <v>141</v>
      </c>
      <c r="EK2" s="2"/>
    </row>
    <row r="3" spans="1:147" s="4" customFormat="1" ht="45.75" customHeight="1" x14ac:dyDescent="0.25">
      <c r="A3" s="211"/>
      <c r="B3" s="211"/>
      <c r="C3" s="211"/>
      <c r="D3" s="213"/>
      <c r="E3" s="213"/>
      <c r="F3" s="213"/>
      <c r="G3" s="215"/>
      <c r="H3" s="215"/>
      <c r="I3" s="215"/>
      <c r="J3" s="215"/>
      <c r="K3" s="215"/>
      <c r="L3" s="215"/>
      <c r="M3" s="215"/>
      <c r="N3" s="209"/>
      <c r="O3" s="206"/>
      <c r="P3" s="206"/>
      <c r="Q3" s="206"/>
      <c r="R3" s="206"/>
      <c r="S3" s="206"/>
      <c r="T3" s="206"/>
      <c r="U3" s="206"/>
      <c r="V3" s="206"/>
      <c r="W3" s="207"/>
      <c r="X3" s="207"/>
      <c r="Y3" s="3" t="s">
        <v>142</v>
      </c>
      <c r="Z3" s="3" t="s">
        <v>143</v>
      </c>
      <c r="AA3" s="3" t="s">
        <v>144</v>
      </c>
      <c r="AB3" s="3" t="s">
        <v>145</v>
      </c>
      <c r="AC3" s="3" t="s">
        <v>146</v>
      </c>
      <c r="AD3" s="3" t="s">
        <v>147</v>
      </c>
      <c r="AE3" s="194"/>
      <c r="AF3" s="194"/>
      <c r="AG3" s="194"/>
      <c r="AH3" s="194"/>
      <c r="AI3" s="194"/>
      <c r="AJ3" s="194"/>
      <c r="AK3" s="194"/>
      <c r="AL3" s="194"/>
      <c r="AM3" s="194"/>
      <c r="AN3" s="190"/>
      <c r="AO3" s="190"/>
      <c r="AP3" s="190"/>
      <c r="AQ3" s="190"/>
      <c r="AR3" s="190"/>
      <c r="AS3" s="192"/>
      <c r="AT3" s="192"/>
      <c r="AU3" s="192"/>
      <c r="AV3" s="192"/>
      <c r="AW3" s="192"/>
      <c r="AX3" s="192"/>
      <c r="AY3" s="188"/>
      <c r="AZ3" s="188"/>
      <c r="BA3" s="188"/>
      <c r="BB3" s="188"/>
      <c r="BC3" s="179"/>
      <c r="BD3" s="173"/>
      <c r="BE3" s="175"/>
      <c r="BF3" s="187"/>
      <c r="BG3" s="175"/>
      <c r="BH3" s="177"/>
      <c r="BI3" s="175"/>
      <c r="BJ3" s="179"/>
      <c r="BK3" s="185"/>
      <c r="BL3" s="186"/>
      <c r="BM3" s="186"/>
      <c r="BN3" s="186"/>
      <c r="BO3" s="181"/>
      <c r="BP3" s="183"/>
      <c r="BQ3" s="179"/>
      <c r="BR3" s="173"/>
      <c r="BS3" s="175"/>
      <c r="BT3" s="175"/>
      <c r="BU3" s="175"/>
      <c r="BV3" s="177"/>
      <c r="BW3" s="175"/>
      <c r="BX3" s="179"/>
      <c r="BY3" s="173"/>
      <c r="BZ3" s="175"/>
      <c r="CA3" s="175"/>
      <c r="CB3" s="175"/>
      <c r="CC3" s="177"/>
      <c r="CD3" s="175"/>
      <c r="CE3" s="179"/>
      <c r="CF3" s="173"/>
      <c r="CG3" s="175"/>
      <c r="CH3" s="175"/>
      <c r="CI3" s="175"/>
      <c r="CJ3" s="177"/>
      <c r="CK3" s="175"/>
      <c r="CL3" s="173"/>
      <c r="CM3" s="173"/>
      <c r="CN3" s="175"/>
      <c r="CO3" s="175"/>
      <c r="CP3" s="175"/>
      <c r="CQ3" s="177"/>
      <c r="CR3" s="175"/>
      <c r="CS3" s="173"/>
      <c r="CT3" s="173"/>
      <c r="CU3" s="175"/>
      <c r="CV3" s="175"/>
      <c r="CW3" s="175"/>
      <c r="CX3" s="177"/>
      <c r="CY3" s="175"/>
      <c r="CZ3" s="173"/>
      <c r="DA3" s="173"/>
      <c r="DB3" s="175"/>
      <c r="DC3" s="175"/>
      <c r="DD3" s="175"/>
      <c r="DE3" s="177"/>
      <c r="DF3" s="175"/>
      <c r="DG3" s="173"/>
      <c r="DH3" s="173"/>
      <c r="DI3" s="175"/>
      <c r="DJ3" s="175"/>
      <c r="DK3" s="175"/>
      <c r="DL3" s="177"/>
      <c r="DM3" s="175"/>
      <c r="DN3" s="173"/>
      <c r="DO3" s="173"/>
      <c r="DP3" s="175"/>
      <c r="DQ3" s="175"/>
      <c r="DR3" s="175"/>
      <c r="DS3" s="177"/>
      <c r="DT3" s="175"/>
      <c r="DU3" s="173"/>
      <c r="DV3" s="173"/>
      <c r="DW3" s="175"/>
      <c r="DX3" s="175"/>
      <c r="DY3" s="175"/>
      <c r="DZ3" s="177"/>
      <c r="EA3" s="175"/>
      <c r="EB3" s="178"/>
      <c r="EC3" s="173"/>
      <c r="ED3" s="175"/>
      <c r="EE3" s="175"/>
      <c r="EF3" s="175"/>
      <c r="EG3" s="177"/>
      <c r="EH3" s="175"/>
      <c r="EJ3" s="5"/>
      <c r="EK3" s="6" t="s">
        <v>148</v>
      </c>
      <c r="EL3" s="6" t="s">
        <v>16</v>
      </c>
      <c r="EM3" s="6" t="s">
        <v>149</v>
      </c>
      <c r="EN3" s="6" t="s">
        <v>150</v>
      </c>
      <c r="EO3" s="6" t="s">
        <v>19</v>
      </c>
      <c r="EP3" s="6" t="s">
        <v>20</v>
      </c>
      <c r="EQ3" s="7" t="s">
        <v>21</v>
      </c>
    </row>
    <row r="4" spans="1:147" s="31" customFormat="1" ht="44.25" customHeight="1" x14ac:dyDescent="0.3">
      <c r="A4" s="8" t="s">
        <v>151</v>
      </c>
      <c r="B4" s="8" t="s">
        <v>152</v>
      </c>
      <c r="C4" s="8" t="s">
        <v>152</v>
      </c>
      <c r="D4" s="8" t="s">
        <v>153</v>
      </c>
      <c r="E4" s="8" t="s">
        <v>154</v>
      </c>
      <c r="F4" s="9" t="s">
        <v>155</v>
      </c>
      <c r="G4" s="8" t="s">
        <v>156</v>
      </c>
      <c r="H4" s="8" t="s">
        <v>157</v>
      </c>
      <c r="I4" s="8" t="s">
        <v>158</v>
      </c>
      <c r="J4" s="8" t="s">
        <v>159</v>
      </c>
      <c r="K4" s="8" t="s">
        <v>160</v>
      </c>
      <c r="L4" s="8" t="s">
        <v>161</v>
      </c>
      <c r="M4" s="8" t="s">
        <v>162</v>
      </c>
      <c r="N4" s="10">
        <v>1</v>
      </c>
      <c r="O4" s="11" t="s">
        <v>163</v>
      </c>
      <c r="P4" s="12" t="s">
        <v>164</v>
      </c>
      <c r="Q4" s="11" t="s">
        <v>165</v>
      </c>
      <c r="R4" s="11" t="s">
        <v>166</v>
      </c>
      <c r="S4" s="11" t="s">
        <v>167</v>
      </c>
      <c r="T4" s="11" t="s">
        <v>168</v>
      </c>
      <c r="U4" s="11">
        <v>30</v>
      </c>
      <c r="V4" s="11" t="s">
        <v>169</v>
      </c>
      <c r="W4" s="12" t="s">
        <v>170</v>
      </c>
      <c r="X4" s="13" t="s">
        <v>171</v>
      </c>
      <c r="Y4" s="13"/>
      <c r="Z4" s="13" t="s">
        <v>172</v>
      </c>
      <c r="AA4" s="13" t="s">
        <v>172</v>
      </c>
      <c r="AB4" s="13" t="s">
        <v>172</v>
      </c>
      <c r="AC4" s="13" t="s">
        <v>172</v>
      </c>
      <c r="AD4" s="13" t="s">
        <v>172</v>
      </c>
      <c r="AE4" s="13" t="s">
        <v>172</v>
      </c>
      <c r="AF4" s="13" t="s">
        <v>172</v>
      </c>
      <c r="AG4" s="14" t="s">
        <v>172</v>
      </c>
      <c r="AH4" s="14" t="s">
        <v>172</v>
      </c>
      <c r="AI4" s="14" t="s">
        <v>172</v>
      </c>
      <c r="AJ4" s="14" t="s">
        <v>172</v>
      </c>
      <c r="AK4" s="14" t="s">
        <v>172</v>
      </c>
      <c r="AL4" s="14" t="s">
        <v>172</v>
      </c>
      <c r="AM4" s="14" t="s">
        <v>172</v>
      </c>
      <c r="AN4" s="14" t="s">
        <v>172</v>
      </c>
      <c r="AO4" s="14" t="s">
        <v>172</v>
      </c>
      <c r="AP4" s="14" t="s">
        <v>173</v>
      </c>
      <c r="AQ4" s="15" t="s">
        <v>172</v>
      </c>
      <c r="AR4" s="14" t="s">
        <v>172</v>
      </c>
      <c r="AS4" s="14">
        <v>0</v>
      </c>
      <c r="AT4" s="14">
        <v>60000</v>
      </c>
      <c r="AU4" s="14">
        <v>70000</v>
      </c>
      <c r="AV4" s="14">
        <v>80000</v>
      </c>
      <c r="AW4" s="14">
        <v>100000</v>
      </c>
      <c r="AX4" s="14">
        <v>100000</v>
      </c>
      <c r="AY4" s="8"/>
      <c r="AZ4" s="8"/>
      <c r="BA4" s="8"/>
      <c r="BB4" s="8"/>
      <c r="BC4" s="16"/>
      <c r="BD4" s="16"/>
      <c r="BE4" s="17"/>
      <c r="BF4" s="18">
        <v>0</v>
      </c>
      <c r="BG4" s="19">
        <v>0</v>
      </c>
      <c r="BH4" s="17" t="s">
        <v>174</v>
      </c>
      <c r="BI4" s="17" t="s">
        <v>175</v>
      </c>
      <c r="BJ4" s="16"/>
      <c r="BK4" s="16"/>
      <c r="BL4" s="17"/>
      <c r="BM4" s="19">
        <v>0</v>
      </c>
      <c r="BN4" s="20">
        <v>0</v>
      </c>
      <c r="BO4" s="17" t="s">
        <v>174</v>
      </c>
      <c r="BP4" s="21" t="s">
        <v>175</v>
      </c>
      <c r="BQ4" s="22"/>
      <c r="BR4" s="16"/>
      <c r="BS4" s="17"/>
      <c r="BT4" s="19">
        <v>0</v>
      </c>
      <c r="BU4" s="20">
        <v>0</v>
      </c>
      <c r="BV4" s="17" t="s">
        <v>174</v>
      </c>
      <c r="BW4" s="17" t="s">
        <v>176</v>
      </c>
      <c r="BX4" s="16"/>
      <c r="BY4" s="16"/>
      <c r="BZ4" s="17"/>
      <c r="CA4" s="19">
        <v>0</v>
      </c>
      <c r="CB4" s="20">
        <v>0</v>
      </c>
      <c r="CC4" s="17" t="s">
        <v>174</v>
      </c>
      <c r="CD4" s="17" t="s">
        <v>175</v>
      </c>
      <c r="CE4" s="16"/>
      <c r="CF4" s="16"/>
      <c r="CG4" s="17"/>
      <c r="CH4" s="19">
        <v>0</v>
      </c>
      <c r="CI4" s="20">
        <v>0</v>
      </c>
      <c r="CJ4" s="17" t="s">
        <v>174</v>
      </c>
      <c r="CK4" s="17" t="s">
        <v>175</v>
      </c>
      <c r="CL4" s="23">
        <v>50000</v>
      </c>
      <c r="CM4" s="24">
        <v>103001</v>
      </c>
      <c r="CN4" s="25" t="s">
        <v>177</v>
      </c>
      <c r="CO4" s="19">
        <v>0.5</v>
      </c>
      <c r="CP4" s="20">
        <v>1.0300100000000001</v>
      </c>
      <c r="CQ4" s="17" t="s">
        <v>174</v>
      </c>
      <c r="CR4" s="17" t="s">
        <v>178</v>
      </c>
      <c r="CS4" s="16"/>
      <c r="CT4" s="16"/>
      <c r="CU4" s="17"/>
      <c r="CV4" s="19">
        <f>+IFERROR(CS4/AW4,0)</f>
        <v>0</v>
      </c>
      <c r="CW4" s="20">
        <f t="shared" ref="CW4:CW11" si="0">+IF(CX4="SI",IFERROR((IF(CX4="SI",CT4,0)/AW4),"REVISAR"),CP4)</f>
        <v>1.0300100000000001</v>
      </c>
      <c r="CX4" s="17" t="s">
        <v>179</v>
      </c>
      <c r="CY4" s="17"/>
      <c r="CZ4" s="16"/>
      <c r="DA4" s="16"/>
      <c r="DB4" s="17"/>
      <c r="DC4" s="19">
        <f>+IFERROR(CZ4/AW4,0)</f>
        <v>0</v>
      </c>
      <c r="DD4" s="20">
        <f t="shared" ref="DD4:DD11" si="1">+IF(DE4="SI",IFERROR((IF(DE4="SI",DA4,0)/AW4),"REVISAR"),CW4)</f>
        <v>1.0300100000000001</v>
      </c>
      <c r="DE4" s="17" t="s">
        <v>179</v>
      </c>
      <c r="DF4" s="17"/>
      <c r="DG4" s="16"/>
      <c r="DH4" s="16"/>
      <c r="DI4" s="17"/>
      <c r="DJ4" s="19">
        <f>+IFERROR(DG4/AW4,0)</f>
        <v>0</v>
      </c>
      <c r="DK4" s="20">
        <f t="shared" ref="DK4:DK11" si="2">+IF(DL4="SI",IFERROR((IF(DL4="SI",DH4,0)/AW4),"REVISAR"),DD4)</f>
        <v>1.0300100000000001</v>
      </c>
      <c r="DL4" s="17" t="s">
        <v>179</v>
      </c>
      <c r="DM4" s="17"/>
      <c r="DN4" s="16"/>
      <c r="DO4" s="16"/>
      <c r="DP4" s="17"/>
      <c r="DQ4" s="19">
        <f>+IFERROR(DN4/AW4,0)</f>
        <v>0</v>
      </c>
      <c r="DR4" s="20">
        <f t="shared" ref="DR4:DR11" si="3">+IF(DS4="SI",IFERROR((IF(DS4="SI",DO4,0)/AW4),"REVISAR"),DK4)</f>
        <v>1.0300100000000001</v>
      </c>
      <c r="DS4" s="17" t="s">
        <v>179</v>
      </c>
      <c r="DT4" s="17"/>
      <c r="DU4" s="16"/>
      <c r="DV4" s="16"/>
      <c r="DW4" s="17"/>
      <c r="DX4" s="19">
        <f>+IFERROR(DU4/AW4,0)</f>
        <v>0</v>
      </c>
      <c r="DY4" s="20">
        <f t="shared" ref="DY4:DY11" si="4">+IF(DZ4="SI",IFERROR((IF(DZ4="SI",DV4,0)/AW4),"REVISAR"),DR4)</f>
        <v>1.0300100000000001</v>
      </c>
      <c r="DZ4" s="17" t="s">
        <v>179</v>
      </c>
      <c r="EA4" s="17"/>
      <c r="EB4" s="26">
        <v>100000</v>
      </c>
      <c r="EC4" s="16"/>
      <c r="ED4" s="17"/>
      <c r="EE4" s="19">
        <f>+IFERROR(EB4/AW4,0)</f>
        <v>1</v>
      </c>
      <c r="EF4" s="20">
        <f t="shared" ref="EF4:EF11" si="5">+IF(EG4="SI",IFERROR((IF(EG4="SI",EC4,0)/AW4),"REVISAR"),DY4)</f>
        <v>1.0300100000000001</v>
      </c>
      <c r="EG4" s="17" t="s">
        <v>179</v>
      </c>
      <c r="EH4" s="17"/>
      <c r="EI4" s="27">
        <v>2026</v>
      </c>
      <c r="EJ4" s="28"/>
      <c r="EK4" s="29" t="str">
        <f>+VLOOKUP(B4,[1]Listas_desplega!$AI$22:$AJ$46,2,0)</f>
        <v>DC_PBM</v>
      </c>
      <c r="EL4" s="29" t="str">
        <f>+VLOOKUP(H4,[1]Listas_desplega!$BY$3:$BZ$7,2,0)</f>
        <v>T_2</v>
      </c>
      <c r="EM4" s="29" t="str">
        <f>+VLOOKUP(I4,[1]Listas_desplega!$BY$10:$BZ$23,2,0)</f>
        <v>T_2_C_2</v>
      </c>
      <c r="EN4" s="29" t="str">
        <f>+VLOOKUP(J4,[1]Listas_desplega!$BY$28:$BZ$54,2,0)</f>
        <v>T_2_C_2_ET_1</v>
      </c>
      <c r="EO4" s="29" t="str">
        <f>+VLOOKUP(K4,[1]Listas_desplega!$BY$58:$BZ$105,2,0)</f>
        <v>T_2_C_2_ET_1_CPT_2</v>
      </c>
      <c r="EP4" s="30" t="str">
        <f>+VLOOKUP(L4,[1]Listas_desplega!$J$3:$K$11,2,0)</f>
        <v>Eje_E_2</v>
      </c>
    </row>
    <row r="5" spans="1:147" s="31" customFormat="1" ht="44.25" customHeight="1" x14ac:dyDescent="0.3">
      <c r="A5" s="8" t="s">
        <v>151</v>
      </c>
      <c r="B5" s="8" t="s">
        <v>152</v>
      </c>
      <c r="C5" s="8" t="s">
        <v>180</v>
      </c>
      <c r="D5" s="8" t="s">
        <v>153</v>
      </c>
      <c r="E5" s="8" t="s">
        <v>154</v>
      </c>
      <c r="F5" s="9" t="s">
        <v>155</v>
      </c>
      <c r="G5" s="8" t="s">
        <v>156</v>
      </c>
      <c r="H5" s="8" t="s">
        <v>157</v>
      </c>
      <c r="I5" s="8" t="s">
        <v>181</v>
      </c>
      <c r="J5" s="8" t="s">
        <v>159</v>
      </c>
      <c r="K5" s="8" t="s">
        <v>182</v>
      </c>
      <c r="L5" s="8" t="s">
        <v>183</v>
      </c>
      <c r="M5" s="8" t="s">
        <v>184</v>
      </c>
      <c r="N5" s="14">
        <v>3</v>
      </c>
      <c r="O5" s="11" t="s">
        <v>185</v>
      </c>
      <c r="P5" s="12" t="s">
        <v>164</v>
      </c>
      <c r="Q5" s="11" t="s">
        <v>186</v>
      </c>
      <c r="R5" s="11" t="s">
        <v>187</v>
      </c>
      <c r="S5" s="11" t="s">
        <v>167</v>
      </c>
      <c r="T5" s="11" t="s">
        <v>188</v>
      </c>
      <c r="U5" s="11">
        <v>30</v>
      </c>
      <c r="V5" s="11" t="s">
        <v>189</v>
      </c>
      <c r="W5" s="12" t="s">
        <v>170</v>
      </c>
      <c r="X5" s="13" t="s">
        <v>171</v>
      </c>
      <c r="Y5" s="13"/>
      <c r="Z5" s="13"/>
      <c r="AA5" s="13"/>
      <c r="AB5" s="13"/>
      <c r="AC5" s="13"/>
      <c r="AD5" s="13"/>
      <c r="AE5" s="13"/>
      <c r="AF5" s="13"/>
      <c r="AG5" s="14"/>
      <c r="AH5" s="14"/>
      <c r="AI5" s="14"/>
      <c r="AJ5" s="14"/>
      <c r="AK5" s="14"/>
      <c r="AL5" s="14"/>
      <c r="AM5" s="14"/>
      <c r="AN5" s="14"/>
      <c r="AO5" s="14"/>
      <c r="AP5" s="14"/>
      <c r="AQ5" s="15"/>
      <c r="AR5" s="14" t="s">
        <v>173</v>
      </c>
      <c r="AS5" s="14">
        <v>0</v>
      </c>
      <c r="AT5" s="14">
        <v>0</v>
      </c>
      <c r="AU5" s="14">
        <v>5106</v>
      </c>
      <c r="AV5" s="14">
        <v>1650</v>
      </c>
      <c r="AW5" s="14">
        <v>2500</v>
      </c>
      <c r="AX5" s="14">
        <v>10106</v>
      </c>
      <c r="AY5" s="8"/>
      <c r="AZ5" s="8"/>
      <c r="BA5" s="8"/>
      <c r="BB5" s="8"/>
      <c r="BC5" s="16"/>
      <c r="BD5" s="16"/>
      <c r="BE5" s="17"/>
      <c r="BF5" s="18">
        <v>0</v>
      </c>
      <c r="BG5" s="19">
        <v>0</v>
      </c>
      <c r="BH5" s="17" t="s">
        <v>174</v>
      </c>
      <c r="BI5" s="17" t="s">
        <v>190</v>
      </c>
      <c r="BJ5" s="16"/>
      <c r="BK5" s="16"/>
      <c r="BL5" s="17"/>
      <c r="BM5" s="19">
        <v>0</v>
      </c>
      <c r="BN5" s="20">
        <v>0</v>
      </c>
      <c r="BO5" s="17" t="s">
        <v>174</v>
      </c>
      <c r="BP5" s="21" t="s">
        <v>190</v>
      </c>
      <c r="BQ5" s="22"/>
      <c r="BR5" s="16"/>
      <c r="BS5" s="17"/>
      <c r="BT5" s="19">
        <v>0</v>
      </c>
      <c r="BU5" s="20">
        <v>0</v>
      </c>
      <c r="BV5" s="17" t="s">
        <v>174</v>
      </c>
      <c r="BW5" s="17" t="s">
        <v>191</v>
      </c>
      <c r="BX5" s="16"/>
      <c r="BY5" s="16"/>
      <c r="BZ5" s="17"/>
      <c r="CA5" s="19">
        <v>0</v>
      </c>
      <c r="CB5" s="20">
        <v>0</v>
      </c>
      <c r="CC5" s="17" t="s">
        <v>174</v>
      </c>
      <c r="CD5" s="17" t="s">
        <v>190</v>
      </c>
      <c r="CE5" s="16"/>
      <c r="CF5" s="16"/>
      <c r="CG5" s="17"/>
      <c r="CH5" s="19">
        <v>0</v>
      </c>
      <c r="CI5" s="20">
        <v>0</v>
      </c>
      <c r="CJ5" s="17" t="s">
        <v>174</v>
      </c>
      <c r="CK5" s="17" t="s">
        <v>190</v>
      </c>
      <c r="CL5" s="23"/>
      <c r="CM5" s="23"/>
      <c r="CN5" s="17"/>
      <c r="CO5" s="19">
        <v>0</v>
      </c>
      <c r="CP5" s="20">
        <v>0</v>
      </c>
      <c r="CQ5" s="17" t="s">
        <v>174</v>
      </c>
      <c r="CR5" s="17" t="s">
        <v>190</v>
      </c>
      <c r="CS5" s="16"/>
      <c r="CT5" s="16"/>
      <c r="CU5" s="17"/>
      <c r="CV5" s="19">
        <f t="shared" ref="CV5:CV11" si="6">+IFERROR(CS5/AW5,0)</f>
        <v>0</v>
      </c>
      <c r="CW5" s="20">
        <f t="shared" si="0"/>
        <v>0</v>
      </c>
      <c r="CX5" s="17" t="s">
        <v>179</v>
      </c>
      <c r="CY5" s="17"/>
      <c r="CZ5" s="16"/>
      <c r="DA5" s="16"/>
      <c r="DB5" s="17"/>
      <c r="DC5" s="19">
        <f t="shared" ref="DC5:DC11" si="7">+IFERROR(CZ5/AW5,0)</f>
        <v>0</v>
      </c>
      <c r="DD5" s="20">
        <f t="shared" si="1"/>
        <v>0</v>
      </c>
      <c r="DE5" s="17" t="s">
        <v>179</v>
      </c>
      <c r="DF5" s="17"/>
      <c r="DG5" s="16"/>
      <c r="DH5" s="16"/>
      <c r="DI5" s="17"/>
      <c r="DJ5" s="19">
        <f t="shared" ref="DJ5:DJ11" si="8">+IFERROR(DG5/AW5,0)</f>
        <v>0</v>
      </c>
      <c r="DK5" s="20">
        <f t="shared" si="2"/>
        <v>0</v>
      </c>
      <c r="DL5" s="17" t="s">
        <v>179</v>
      </c>
      <c r="DM5" s="17"/>
      <c r="DN5" s="16"/>
      <c r="DO5" s="16"/>
      <c r="DP5" s="17"/>
      <c r="DQ5" s="19">
        <f t="shared" ref="DQ5:DQ11" si="9">+IFERROR(DN5/AW5,0)</f>
        <v>0</v>
      </c>
      <c r="DR5" s="20">
        <f t="shared" si="3"/>
        <v>0</v>
      </c>
      <c r="DS5" s="17" t="s">
        <v>179</v>
      </c>
      <c r="DT5" s="17"/>
      <c r="DU5" s="16"/>
      <c r="DV5" s="16"/>
      <c r="DW5" s="17"/>
      <c r="DX5" s="19">
        <f t="shared" ref="DX5:DX11" si="10">+IFERROR(DU5/AW5,0)</f>
        <v>0</v>
      </c>
      <c r="DY5" s="20">
        <f t="shared" si="4"/>
        <v>0</v>
      </c>
      <c r="DZ5" s="17" t="s">
        <v>179</v>
      </c>
      <c r="EA5" s="17"/>
      <c r="EB5" s="26">
        <v>2500</v>
      </c>
      <c r="EC5" s="16"/>
      <c r="ED5" s="17"/>
      <c r="EE5" s="19">
        <f t="shared" ref="EE5:EE68" si="11">+IFERROR(EB5/AW5,0)</f>
        <v>1</v>
      </c>
      <c r="EF5" s="20">
        <f t="shared" si="5"/>
        <v>0</v>
      </c>
      <c r="EG5" s="17" t="s">
        <v>179</v>
      </c>
      <c r="EH5" s="17"/>
      <c r="EI5" s="27">
        <v>2026</v>
      </c>
      <c r="EJ5" s="28"/>
      <c r="EK5" s="29" t="str">
        <f>+VLOOKUP(B5,[1]Listas_desplega!$AI$22:$AJ$46,2,0)</f>
        <v>DC_PBM</v>
      </c>
      <c r="EL5" s="29" t="str">
        <f>+VLOOKUP(H5,[1]Listas_desplega!$BY$3:$BZ$7,2,0)</f>
        <v>T_2</v>
      </c>
      <c r="EM5" s="29" t="str">
        <f>+VLOOKUP(I5,[1]Listas_desplega!$BY$10:$BZ$23,2,0)</f>
        <v>T_2_C_3</v>
      </c>
      <c r="EN5" s="29" t="str">
        <f>+VLOOKUP(J5,[1]Listas_desplega!$BY$28:$BZ$54,2,0)</f>
        <v>T_2_C_2_ET_1</v>
      </c>
      <c r="EO5" s="29" t="str">
        <f>+VLOOKUP(K5,[1]Listas_desplega!$BY$58:$BZ$105,2,0)</f>
        <v>T_2_C_2_ET_1_CPT_3</v>
      </c>
      <c r="EP5" s="30" t="str">
        <f>+VLOOKUP(L5,[1]Listas_desplega!$J$3:$K$11,2,0)</f>
        <v>Eje_E_4</v>
      </c>
    </row>
    <row r="6" spans="1:147" s="31" customFormat="1" ht="44.25" customHeight="1" x14ac:dyDescent="0.3">
      <c r="A6" s="8" t="s">
        <v>151</v>
      </c>
      <c r="B6" s="8" t="s">
        <v>152</v>
      </c>
      <c r="C6" s="8" t="s">
        <v>180</v>
      </c>
      <c r="D6" s="8" t="s">
        <v>153</v>
      </c>
      <c r="E6" s="8" t="s">
        <v>154</v>
      </c>
      <c r="F6" s="9" t="s">
        <v>155</v>
      </c>
      <c r="G6" s="8" t="s">
        <v>156</v>
      </c>
      <c r="H6" s="8" t="s">
        <v>157</v>
      </c>
      <c r="I6" s="8" t="s">
        <v>181</v>
      </c>
      <c r="J6" s="8" t="s">
        <v>159</v>
      </c>
      <c r="K6" s="8" t="s">
        <v>182</v>
      </c>
      <c r="L6" s="8" t="s">
        <v>183</v>
      </c>
      <c r="M6" s="8" t="s">
        <v>184</v>
      </c>
      <c r="N6" s="14">
        <v>4</v>
      </c>
      <c r="O6" s="11" t="s">
        <v>192</v>
      </c>
      <c r="P6" s="12" t="s">
        <v>164</v>
      </c>
      <c r="Q6" s="11" t="s">
        <v>186</v>
      </c>
      <c r="R6" s="11" t="s">
        <v>193</v>
      </c>
      <c r="S6" s="11" t="s">
        <v>167</v>
      </c>
      <c r="T6" s="11" t="s">
        <v>188</v>
      </c>
      <c r="U6" s="11">
        <v>30</v>
      </c>
      <c r="V6" s="11" t="s">
        <v>194</v>
      </c>
      <c r="W6" s="12" t="s">
        <v>170</v>
      </c>
      <c r="X6" s="13" t="s">
        <v>171</v>
      </c>
      <c r="Y6" s="13"/>
      <c r="Z6" s="13" t="s">
        <v>172</v>
      </c>
      <c r="AA6" s="13" t="s">
        <v>172</v>
      </c>
      <c r="AB6" s="13" t="s">
        <v>172</v>
      </c>
      <c r="AC6" s="13" t="s">
        <v>172</v>
      </c>
      <c r="AD6" s="13" t="s">
        <v>172</v>
      </c>
      <c r="AE6" s="13" t="s">
        <v>172</v>
      </c>
      <c r="AF6" s="13" t="s">
        <v>172</v>
      </c>
      <c r="AG6" s="14" t="s">
        <v>172</v>
      </c>
      <c r="AH6" s="14" t="s">
        <v>172</v>
      </c>
      <c r="AI6" s="14" t="s">
        <v>172</v>
      </c>
      <c r="AJ6" s="14" t="s">
        <v>172</v>
      </c>
      <c r="AK6" s="14" t="s">
        <v>172</v>
      </c>
      <c r="AL6" s="14" t="s">
        <v>172</v>
      </c>
      <c r="AM6" s="14" t="s">
        <v>172</v>
      </c>
      <c r="AN6" s="14" t="s">
        <v>172</v>
      </c>
      <c r="AO6" s="14" t="s">
        <v>172</v>
      </c>
      <c r="AP6" s="14" t="s">
        <v>173</v>
      </c>
      <c r="AQ6" s="15" t="s">
        <v>172</v>
      </c>
      <c r="AR6" s="14" t="s">
        <v>172</v>
      </c>
      <c r="AS6" s="14">
        <v>0</v>
      </c>
      <c r="AT6" s="14">
        <v>145</v>
      </c>
      <c r="AU6" s="14">
        <v>1633</v>
      </c>
      <c r="AV6" s="14">
        <v>4014</v>
      </c>
      <c r="AW6" s="14">
        <v>2400</v>
      </c>
      <c r="AX6" s="14">
        <v>8938</v>
      </c>
      <c r="AY6" s="8"/>
      <c r="AZ6" s="8"/>
      <c r="BA6" s="8"/>
      <c r="BB6" s="8"/>
      <c r="BC6" s="16"/>
      <c r="BD6" s="16"/>
      <c r="BE6" s="17"/>
      <c r="BF6" s="18">
        <v>0</v>
      </c>
      <c r="BG6" s="19">
        <v>0</v>
      </c>
      <c r="BH6" s="17" t="s">
        <v>174</v>
      </c>
      <c r="BI6" s="17" t="s">
        <v>190</v>
      </c>
      <c r="BJ6" s="16"/>
      <c r="BK6" s="16"/>
      <c r="BL6" s="17"/>
      <c r="BM6" s="19">
        <v>0</v>
      </c>
      <c r="BN6" s="20">
        <v>0</v>
      </c>
      <c r="BO6" s="17" t="s">
        <v>174</v>
      </c>
      <c r="BP6" s="21" t="s">
        <v>190</v>
      </c>
      <c r="BQ6" s="22"/>
      <c r="BR6" s="16"/>
      <c r="BS6" s="17"/>
      <c r="BT6" s="19">
        <v>0</v>
      </c>
      <c r="BU6" s="20">
        <v>0</v>
      </c>
      <c r="BV6" s="17" t="s">
        <v>174</v>
      </c>
      <c r="BW6" s="17" t="s">
        <v>191</v>
      </c>
      <c r="BX6" s="16"/>
      <c r="BY6" s="16"/>
      <c r="BZ6" s="17"/>
      <c r="CA6" s="19">
        <v>0</v>
      </c>
      <c r="CB6" s="20">
        <v>0</v>
      </c>
      <c r="CC6" s="17" t="s">
        <v>174</v>
      </c>
      <c r="CD6" s="17" t="s">
        <v>190</v>
      </c>
      <c r="CE6" s="16"/>
      <c r="CF6" s="16"/>
      <c r="CG6" s="17"/>
      <c r="CH6" s="19">
        <v>0</v>
      </c>
      <c r="CI6" s="20">
        <v>0</v>
      </c>
      <c r="CJ6" s="17" t="s">
        <v>174</v>
      </c>
      <c r="CK6" s="17" t="s">
        <v>190</v>
      </c>
      <c r="CL6" s="23"/>
      <c r="CM6" s="23"/>
      <c r="CN6" s="17"/>
      <c r="CO6" s="19">
        <v>0</v>
      </c>
      <c r="CP6" s="20">
        <v>0</v>
      </c>
      <c r="CQ6" s="17" t="s">
        <v>174</v>
      </c>
      <c r="CR6" s="17" t="s">
        <v>190</v>
      </c>
      <c r="CS6" s="16"/>
      <c r="CT6" s="16"/>
      <c r="CU6" s="17"/>
      <c r="CV6" s="19">
        <f t="shared" si="6"/>
        <v>0</v>
      </c>
      <c r="CW6" s="20">
        <f t="shared" si="0"/>
        <v>0</v>
      </c>
      <c r="CX6" s="17" t="s">
        <v>179</v>
      </c>
      <c r="CY6" s="17"/>
      <c r="CZ6" s="16"/>
      <c r="DA6" s="16"/>
      <c r="DB6" s="17"/>
      <c r="DC6" s="19">
        <f t="shared" si="7"/>
        <v>0</v>
      </c>
      <c r="DD6" s="20">
        <f t="shared" si="1"/>
        <v>0</v>
      </c>
      <c r="DE6" s="17" t="s">
        <v>179</v>
      </c>
      <c r="DF6" s="17"/>
      <c r="DG6" s="16"/>
      <c r="DH6" s="16"/>
      <c r="DI6" s="17"/>
      <c r="DJ6" s="19">
        <f t="shared" si="8"/>
        <v>0</v>
      </c>
      <c r="DK6" s="20">
        <f t="shared" si="2"/>
        <v>0</v>
      </c>
      <c r="DL6" s="17" t="s">
        <v>179</v>
      </c>
      <c r="DM6" s="17"/>
      <c r="DN6" s="16"/>
      <c r="DO6" s="16"/>
      <c r="DP6" s="17"/>
      <c r="DQ6" s="19">
        <f t="shared" si="9"/>
        <v>0</v>
      </c>
      <c r="DR6" s="20">
        <f t="shared" si="3"/>
        <v>0</v>
      </c>
      <c r="DS6" s="17" t="s">
        <v>179</v>
      </c>
      <c r="DT6" s="17"/>
      <c r="DU6" s="16"/>
      <c r="DV6" s="16"/>
      <c r="DW6" s="17"/>
      <c r="DX6" s="19">
        <f t="shared" si="10"/>
        <v>0</v>
      </c>
      <c r="DY6" s="20">
        <f t="shared" si="4"/>
        <v>0</v>
      </c>
      <c r="DZ6" s="17" t="s">
        <v>179</v>
      </c>
      <c r="EA6" s="17"/>
      <c r="EB6" s="26">
        <v>2400</v>
      </c>
      <c r="EC6" s="16"/>
      <c r="ED6" s="17"/>
      <c r="EE6" s="19">
        <f t="shared" si="11"/>
        <v>1</v>
      </c>
      <c r="EF6" s="20">
        <f t="shared" si="5"/>
        <v>0</v>
      </c>
      <c r="EG6" s="17" t="s">
        <v>179</v>
      </c>
      <c r="EH6" s="17"/>
      <c r="EI6" s="27">
        <v>2026</v>
      </c>
      <c r="EJ6" s="28"/>
      <c r="EK6" s="29" t="str">
        <f>+VLOOKUP(B6,[1]Listas_desplega!$AI$22:$AJ$46,2,0)</f>
        <v>DC_PBM</v>
      </c>
      <c r="EL6" s="29" t="str">
        <f>+VLOOKUP(H6,[1]Listas_desplega!$BY$3:$BZ$7,2,0)</f>
        <v>T_2</v>
      </c>
      <c r="EM6" s="29" t="str">
        <f>+VLOOKUP(I6,[1]Listas_desplega!$BY$10:$BZ$23,2,0)</f>
        <v>T_2_C_3</v>
      </c>
      <c r="EN6" s="29" t="str">
        <f>+VLOOKUP(J6,[1]Listas_desplega!$BY$28:$BZ$54,2,0)</f>
        <v>T_2_C_2_ET_1</v>
      </c>
      <c r="EO6" s="29" t="str">
        <f>+VLOOKUP(K6,[1]Listas_desplega!$BY$58:$BZ$105,2,0)</f>
        <v>T_2_C_2_ET_1_CPT_3</v>
      </c>
      <c r="EP6" s="30" t="str">
        <f>+VLOOKUP(L6,[1]Listas_desplega!$J$3:$K$11,2,0)</f>
        <v>Eje_E_4</v>
      </c>
    </row>
    <row r="7" spans="1:147" s="31" customFormat="1" ht="44.25" customHeight="1" x14ac:dyDescent="0.3">
      <c r="A7" s="8" t="s">
        <v>151</v>
      </c>
      <c r="B7" s="8" t="s">
        <v>152</v>
      </c>
      <c r="C7" s="8" t="s">
        <v>180</v>
      </c>
      <c r="D7" s="8" t="s">
        <v>153</v>
      </c>
      <c r="E7" s="8" t="s">
        <v>154</v>
      </c>
      <c r="F7" s="9" t="s">
        <v>155</v>
      </c>
      <c r="G7" s="8" t="s">
        <v>156</v>
      </c>
      <c r="H7" s="8" t="s">
        <v>157</v>
      </c>
      <c r="I7" s="8" t="s">
        <v>158</v>
      </c>
      <c r="J7" s="8" t="s">
        <v>159</v>
      </c>
      <c r="K7" s="8" t="s">
        <v>195</v>
      </c>
      <c r="L7" s="8" t="s">
        <v>196</v>
      </c>
      <c r="M7" s="8" t="s">
        <v>197</v>
      </c>
      <c r="N7" s="14">
        <v>5</v>
      </c>
      <c r="O7" s="11" t="s">
        <v>198</v>
      </c>
      <c r="P7" s="12" t="s">
        <v>164</v>
      </c>
      <c r="Q7" s="11" t="s">
        <v>186</v>
      </c>
      <c r="R7" s="11" t="s">
        <v>199</v>
      </c>
      <c r="S7" s="11" t="s">
        <v>167</v>
      </c>
      <c r="T7" s="11" t="s">
        <v>200</v>
      </c>
      <c r="U7" s="11">
        <v>30</v>
      </c>
      <c r="V7" s="11" t="s">
        <v>201</v>
      </c>
      <c r="W7" s="12" t="s">
        <v>170</v>
      </c>
      <c r="X7" s="13" t="s">
        <v>171</v>
      </c>
      <c r="Y7" s="13"/>
      <c r="Z7" s="13" t="s">
        <v>172</v>
      </c>
      <c r="AA7" s="13" t="s">
        <v>172</v>
      </c>
      <c r="AB7" s="13" t="s">
        <v>172</v>
      </c>
      <c r="AC7" s="13" t="s">
        <v>172</v>
      </c>
      <c r="AD7" s="13" t="s">
        <v>172</v>
      </c>
      <c r="AE7" s="13" t="s">
        <v>173</v>
      </c>
      <c r="AF7" s="13" t="s">
        <v>172</v>
      </c>
      <c r="AG7" s="14" t="s">
        <v>172</v>
      </c>
      <c r="AH7" s="14" t="s">
        <v>172</v>
      </c>
      <c r="AI7" s="14" t="s">
        <v>172</v>
      </c>
      <c r="AJ7" s="14" t="s">
        <v>172</v>
      </c>
      <c r="AK7" s="14" t="s">
        <v>172</v>
      </c>
      <c r="AL7" s="14" t="s">
        <v>172</v>
      </c>
      <c r="AM7" s="14" t="s">
        <v>172</v>
      </c>
      <c r="AN7" s="14" t="s">
        <v>172</v>
      </c>
      <c r="AO7" s="14" t="s">
        <v>172</v>
      </c>
      <c r="AP7" s="14" t="s">
        <v>172</v>
      </c>
      <c r="AQ7" s="15" t="s">
        <v>172</v>
      </c>
      <c r="AR7" s="14" t="s">
        <v>172</v>
      </c>
      <c r="AS7" s="14">
        <v>0</v>
      </c>
      <c r="AT7" s="14">
        <v>18</v>
      </c>
      <c r="AU7" s="14">
        <v>30</v>
      </c>
      <c r="AV7" s="14">
        <v>0</v>
      </c>
      <c r="AW7" s="14">
        <v>97</v>
      </c>
      <c r="AX7" s="14">
        <v>97</v>
      </c>
      <c r="AY7" s="8"/>
      <c r="AZ7" s="8"/>
      <c r="BA7" s="8"/>
      <c r="BB7" s="8"/>
      <c r="BC7" s="16"/>
      <c r="BD7" s="16"/>
      <c r="BE7" s="17"/>
      <c r="BF7" s="18">
        <v>0</v>
      </c>
      <c r="BG7" s="19">
        <v>0</v>
      </c>
      <c r="BH7" s="17" t="s">
        <v>174</v>
      </c>
      <c r="BI7" s="17" t="s">
        <v>202</v>
      </c>
      <c r="BJ7" s="16"/>
      <c r="BK7" s="16"/>
      <c r="BL7" s="17"/>
      <c r="BM7" s="19">
        <v>0</v>
      </c>
      <c r="BN7" s="20">
        <v>0</v>
      </c>
      <c r="BO7" s="17" t="s">
        <v>174</v>
      </c>
      <c r="BP7" s="21" t="s">
        <v>202</v>
      </c>
      <c r="BQ7" s="22">
        <v>0</v>
      </c>
      <c r="BR7" s="16">
        <v>0</v>
      </c>
      <c r="BS7" s="17" t="s">
        <v>203</v>
      </c>
      <c r="BT7" s="19">
        <v>0</v>
      </c>
      <c r="BU7" s="20">
        <v>0</v>
      </c>
      <c r="BV7" s="17" t="s">
        <v>174</v>
      </c>
      <c r="BW7" s="17" t="s">
        <v>204</v>
      </c>
      <c r="BX7" s="16"/>
      <c r="BY7" s="16">
        <v>0</v>
      </c>
      <c r="BZ7" s="17" t="s">
        <v>203</v>
      </c>
      <c r="CA7" s="19">
        <v>0</v>
      </c>
      <c r="CB7" s="20">
        <v>0</v>
      </c>
      <c r="CC7" s="17" t="s">
        <v>174</v>
      </c>
      <c r="CD7" s="17" t="s">
        <v>202</v>
      </c>
      <c r="CE7" s="16"/>
      <c r="CF7" s="16"/>
      <c r="CG7" s="17"/>
      <c r="CH7" s="19">
        <v>0</v>
      </c>
      <c r="CI7" s="20">
        <v>0</v>
      </c>
      <c r="CJ7" s="17" t="s">
        <v>174</v>
      </c>
      <c r="CK7" s="17" t="s">
        <v>202</v>
      </c>
      <c r="CL7" s="23">
        <v>30</v>
      </c>
      <c r="CM7" s="32">
        <v>0</v>
      </c>
      <c r="CN7" s="25" t="s">
        <v>205</v>
      </c>
      <c r="CO7" s="19">
        <v>0.30927835051546393</v>
      </c>
      <c r="CP7" s="20">
        <v>0</v>
      </c>
      <c r="CQ7" s="17" t="s">
        <v>174</v>
      </c>
      <c r="CR7" s="17" t="s">
        <v>206</v>
      </c>
      <c r="CS7" s="16"/>
      <c r="CT7" s="16"/>
      <c r="CU7" s="17"/>
      <c r="CV7" s="19">
        <f t="shared" si="6"/>
        <v>0</v>
      </c>
      <c r="CW7" s="20">
        <f t="shared" si="0"/>
        <v>0</v>
      </c>
      <c r="CX7" s="17" t="s">
        <v>179</v>
      </c>
      <c r="CY7" s="17"/>
      <c r="CZ7" s="16"/>
      <c r="DA7" s="16"/>
      <c r="DB7" s="17"/>
      <c r="DC7" s="19">
        <f t="shared" si="7"/>
        <v>0</v>
      </c>
      <c r="DD7" s="20">
        <f t="shared" si="1"/>
        <v>0</v>
      </c>
      <c r="DE7" s="17" t="s">
        <v>179</v>
      </c>
      <c r="DF7" s="17"/>
      <c r="DG7" s="16">
        <v>60</v>
      </c>
      <c r="DH7" s="16"/>
      <c r="DI7" s="17"/>
      <c r="DJ7" s="19">
        <f t="shared" si="8"/>
        <v>0.61855670103092786</v>
      </c>
      <c r="DK7" s="20">
        <f t="shared" si="2"/>
        <v>0</v>
      </c>
      <c r="DL7" s="17" t="s">
        <v>179</v>
      </c>
      <c r="DM7" s="17"/>
      <c r="DN7" s="16"/>
      <c r="DO7" s="16"/>
      <c r="DP7" s="17"/>
      <c r="DQ7" s="19">
        <f t="shared" si="9"/>
        <v>0</v>
      </c>
      <c r="DR7" s="20">
        <f t="shared" si="3"/>
        <v>0</v>
      </c>
      <c r="DS7" s="17" t="s">
        <v>179</v>
      </c>
      <c r="DT7" s="17"/>
      <c r="DU7" s="16"/>
      <c r="DV7" s="16"/>
      <c r="DW7" s="17"/>
      <c r="DX7" s="19">
        <f t="shared" si="10"/>
        <v>0</v>
      </c>
      <c r="DY7" s="20">
        <f t="shared" si="4"/>
        <v>0</v>
      </c>
      <c r="DZ7" s="17" t="s">
        <v>179</v>
      </c>
      <c r="EA7" s="17"/>
      <c r="EB7" s="26">
        <v>97</v>
      </c>
      <c r="EC7" s="16"/>
      <c r="ED7" s="17"/>
      <c r="EE7" s="19">
        <f t="shared" si="11"/>
        <v>1</v>
      </c>
      <c r="EF7" s="20">
        <f t="shared" si="5"/>
        <v>0</v>
      </c>
      <c r="EG7" s="17" t="s">
        <v>179</v>
      </c>
      <c r="EH7" s="17"/>
      <c r="EI7" s="27">
        <v>2026</v>
      </c>
      <c r="EJ7" s="28"/>
      <c r="EK7" s="29" t="str">
        <f>+VLOOKUP(B7,[1]Listas_desplega!$AI$22:$AJ$46,2,0)</f>
        <v>DC_PBM</v>
      </c>
      <c r="EL7" s="29" t="str">
        <f>+VLOOKUP(H7,[1]Listas_desplega!$BY$3:$BZ$7,2,0)</f>
        <v>T_2</v>
      </c>
      <c r="EM7" s="29" t="str">
        <f>+VLOOKUP(I7,[1]Listas_desplega!$BY$10:$BZ$23,2,0)</f>
        <v>T_2_C_2</v>
      </c>
      <c r="EN7" s="29" t="str">
        <f>+VLOOKUP(J7,[1]Listas_desplega!$BY$28:$BZ$54,2,0)</f>
        <v>T_2_C_2_ET_1</v>
      </c>
      <c r="EO7" s="29" t="str">
        <f>+VLOOKUP(K7,[1]Listas_desplega!$BY$58:$BZ$105,2,0)</f>
        <v>T_2_C_2_ET_1_CPT_6</v>
      </c>
      <c r="EP7" s="30" t="str">
        <f>+VLOOKUP(L7,[1]Listas_desplega!$J$3:$K$11,2,0)</f>
        <v>Eje_E_5</v>
      </c>
    </row>
    <row r="8" spans="1:147" s="31" customFormat="1" ht="44.25" customHeight="1" x14ac:dyDescent="0.3">
      <c r="A8" s="8" t="s">
        <v>151</v>
      </c>
      <c r="B8" s="8" t="s">
        <v>152</v>
      </c>
      <c r="C8" s="8" t="s">
        <v>152</v>
      </c>
      <c r="D8" s="8" t="s">
        <v>153</v>
      </c>
      <c r="E8" s="8" t="s">
        <v>207</v>
      </c>
      <c r="F8" s="9" t="s">
        <v>155</v>
      </c>
      <c r="G8" s="8" t="s">
        <v>156</v>
      </c>
      <c r="H8" s="8" t="s">
        <v>157</v>
      </c>
      <c r="I8" s="8" t="s">
        <v>158</v>
      </c>
      <c r="J8" s="8" t="s">
        <v>159</v>
      </c>
      <c r="K8" s="8" t="s">
        <v>208</v>
      </c>
      <c r="L8" s="8" t="s">
        <v>209</v>
      </c>
      <c r="M8" s="8" t="s">
        <v>210</v>
      </c>
      <c r="N8" s="14">
        <v>100</v>
      </c>
      <c r="O8" s="11" t="s">
        <v>211</v>
      </c>
      <c r="P8" s="12" t="s">
        <v>212</v>
      </c>
      <c r="Q8" s="11" t="s">
        <v>165</v>
      </c>
      <c r="R8" s="11" t="s">
        <v>213</v>
      </c>
      <c r="S8" s="11" t="s">
        <v>214</v>
      </c>
      <c r="T8" s="11" t="s">
        <v>188</v>
      </c>
      <c r="U8" s="11">
        <v>180</v>
      </c>
      <c r="V8" s="11" t="s">
        <v>215</v>
      </c>
      <c r="W8" s="12" t="s">
        <v>216</v>
      </c>
      <c r="X8" s="13" t="s">
        <v>171</v>
      </c>
      <c r="Y8" s="13"/>
      <c r="Z8" s="13" t="s">
        <v>172</v>
      </c>
      <c r="AA8" s="13" t="s">
        <v>172</v>
      </c>
      <c r="AB8" s="13" t="s">
        <v>172</v>
      </c>
      <c r="AC8" s="13" t="s">
        <v>172</v>
      </c>
      <c r="AD8" s="13" t="s">
        <v>172</v>
      </c>
      <c r="AE8" s="13" t="s">
        <v>172</v>
      </c>
      <c r="AF8" s="13" t="s">
        <v>172</v>
      </c>
      <c r="AG8" s="14" t="s">
        <v>172</v>
      </c>
      <c r="AH8" s="14" t="s">
        <v>172</v>
      </c>
      <c r="AI8" s="14" t="s">
        <v>172</v>
      </c>
      <c r="AJ8" s="14" t="s">
        <v>172</v>
      </c>
      <c r="AK8" s="14" t="s">
        <v>172</v>
      </c>
      <c r="AL8" s="14" t="s">
        <v>172</v>
      </c>
      <c r="AM8" s="14" t="s">
        <v>172</v>
      </c>
      <c r="AN8" s="14" t="s">
        <v>172</v>
      </c>
      <c r="AO8" s="14" t="s">
        <v>172</v>
      </c>
      <c r="AP8" s="14" t="s">
        <v>173</v>
      </c>
      <c r="AQ8" s="15" t="s">
        <v>172</v>
      </c>
      <c r="AR8" s="14" t="s">
        <v>172</v>
      </c>
      <c r="AS8" s="33">
        <v>82</v>
      </c>
      <c r="AT8" s="33">
        <v>82.5</v>
      </c>
      <c r="AU8" s="33">
        <v>83.5</v>
      </c>
      <c r="AV8" s="33">
        <v>84.5</v>
      </c>
      <c r="AW8" s="33">
        <v>85</v>
      </c>
      <c r="AX8" s="33">
        <v>85</v>
      </c>
      <c r="AY8" s="34"/>
      <c r="AZ8" s="34"/>
      <c r="BA8" s="34"/>
      <c r="BB8" s="34"/>
      <c r="BC8" s="16"/>
      <c r="BD8" s="16"/>
      <c r="BE8" s="17" t="s">
        <v>217</v>
      </c>
      <c r="BF8" s="18">
        <v>0</v>
      </c>
      <c r="BG8" s="20">
        <v>0</v>
      </c>
      <c r="BH8" s="17" t="s">
        <v>174</v>
      </c>
      <c r="BI8" s="17" t="s">
        <v>218</v>
      </c>
      <c r="BJ8" s="16"/>
      <c r="BK8" s="16"/>
      <c r="BL8" s="17" t="s">
        <v>219</v>
      </c>
      <c r="BM8" s="19">
        <v>0</v>
      </c>
      <c r="BN8" s="20">
        <v>0</v>
      </c>
      <c r="BO8" s="17" t="s">
        <v>174</v>
      </c>
      <c r="BP8" s="21" t="s">
        <v>220</v>
      </c>
      <c r="BQ8" s="22"/>
      <c r="BR8" s="16"/>
      <c r="BS8" s="17" t="s">
        <v>221</v>
      </c>
      <c r="BT8" s="19">
        <v>0</v>
      </c>
      <c r="BU8" s="20">
        <v>0</v>
      </c>
      <c r="BV8" s="17" t="s">
        <v>174</v>
      </c>
      <c r="BW8" s="17" t="s">
        <v>222</v>
      </c>
      <c r="BX8" s="16"/>
      <c r="BY8" s="16"/>
      <c r="BZ8" s="17" t="s">
        <v>223</v>
      </c>
      <c r="CA8" s="19">
        <v>0</v>
      </c>
      <c r="CB8" s="20">
        <v>0</v>
      </c>
      <c r="CC8" s="17" t="s">
        <v>174</v>
      </c>
      <c r="CD8" s="17" t="s">
        <v>224</v>
      </c>
      <c r="CE8" s="16"/>
      <c r="CF8" s="16"/>
      <c r="CG8" s="17" t="s">
        <v>225</v>
      </c>
      <c r="CH8" s="19">
        <v>0</v>
      </c>
      <c r="CI8" s="20">
        <v>0</v>
      </c>
      <c r="CJ8" s="17" t="s">
        <v>174</v>
      </c>
      <c r="CK8" s="17" t="s">
        <v>175</v>
      </c>
      <c r="CL8" s="23"/>
      <c r="CM8" s="23"/>
      <c r="CN8" s="25" t="s">
        <v>226</v>
      </c>
      <c r="CO8" s="19">
        <v>0</v>
      </c>
      <c r="CP8" s="20">
        <v>0</v>
      </c>
      <c r="CQ8" s="17" t="s">
        <v>174</v>
      </c>
      <c r="CR8" s="17" t="s">
        <v>227</v>
      </c>
      <c r="CS8" s="16"/>
      <c r="CT8" s="16"/>
      <c r="CU8" s="17"/>
      <c r="CV8" s="19">
        <f t="shared" si="6"/>
        <v>0</v>
      </c>
      <c r="CW8" s="20">
        <f t="shared" si="0"/>
        <v>0</v>
      </c>
      <c r="CX8" s="17" t="s">
        <v>179</v>
      </c>
      <c r="CY8" s="17"/>
      <c r="CZ8" s="16"/>
      <c r="DA8" s="16"/>
      <c r="DB8" s="17"/>
      <c r="DC8" s="19">
        <f t="shared" si="7"/>
        <v>0</v>
      </c>
      <c r="DD8" s="20">
        <f t="shared" si="1"/>
        <v>0</v>
      </c>
      <c r="DE8" s="17" t="s">
        <v>179</v>
      </c>
      <c r="DF8" s="17"/>
      <c r="DG8" s="16"/>
      <c r="DH8" s="16"/>
      <c r="DI8" s="17"/>
      <c r="DJ8" s="19">
        <f t="shared" si="8"/>
        <v>0</v>
      </c>
      <c r="DK8" s="20">
        <f t="shared" si="2"/>
        <v>0</v>
      </c>
      <c r="DL8" s="17" t="s">
        <v>179</v>
      </c>
      <c r="DM8" s="17"/>
      <c r="DN8" s="16"/>
      <c r="DO8" s="16"/>
      <c r="DP8" s="17"/>
      <c r="DQ8" s="19">
        <f t="shared" si="9"/>
        <v>0</v>
      </c>
      <c r="DR8" s="20">
        <f t="shared" si="3"/>
        <v>0</v>
      </c>
      <c r="DS8" s="17" t="s">
        <v>179</v>
      </c>
      <c r="DT8" s="17"/>
      <c r="DU8" s="16"/>
      <c r="DV8" s="16"/>
      <c r="DW8" s="17"/>
      <c r="DX8" s="19">
        <f t="shared" si="10"/>
        <v>0</v>
      </c>
      <c r="DY8" s="20">
        <f t="shared" si="4"/>
        <v>0</v>
      </c>
      <c r="DZ8" s="17" t="s">
        <v>179</v>
      </c>
      <c r="EA8" s="17"/>
      <c r="EB8" s="26">
        <v>85</v>
      </c>
      <c r="EC8" s="16"/>
      <c r="ED8" s="17"/>
      <c r="EE8" s="19">
        <f t="shared" si="11"/>
        <v>1</v>
      </c>
      <c r="EF8" s="20">
        <f t="shared" si="5"/>
        <v>0</v>
      </c>
      <c r="EG8" s="17" t="s">
        <v>179</v>
      </c>
      <c r="EH8" s="17"/>
      <c r="EI8" s="27">
        <v>2026</v>
      </c>
      <c r="EJ8" s="28"/>
      <c r="EK8" s="29" t="str">
        <f>+VLOOKUP(B8,[1]Listas_desplega!$AI$22:$AJ$46,2,0)</f>
        <v>DC_PBM</v>
      </c>
      <c r="EL8" s="29" t="str">
        <f>+VLOOKUP(H8,[1]Listas_desplega!$BY$3:$BZ$7,2,0)</f>
        <v>T_2</v>
      </c>
      <c r="EM8" s="29" t="str">
        <f>+VLOOKUP(I8,[1]Listas_desplega!$BY$10:$BZ$23,2,0)</f>
        <v>T_2_C_2</v>
      </c>
      <c r="EN8" s="29" t="str">
        <f>+VLOOKUP(J8,[1]Listas_desplega!$BY$28:$BZ$54,2,0)</f>
        <v>T_2_C_2_ET_1</v>
      </c>
      <c r="EO8" s="29" t="str">
        <f>+VLOOKUP(K8,[1]Listas_desplega!$BY$58:$BZ$105,2,0)</f>
        <v>T_2_C_2_ET_1_CPT_7</v>
      </c>
      <c r="EP8" s="30" t="str">
        <f>+VLOOKUP(L8,[1]Listas_desplega!$J$3:$K$11,2,0)</f>
        <v>Eje_E_3</v>
      </c>
    </row>
    <row r="9" spans="1:147" s="31" customFormat="1" ht="44.25" customHeight="1" x14ac:dyDescent="0.3">
      <c r="A9" s="8" t="s">
        <v>151</v>
      </c>
      <c r="B9" s="8" t="s">
        <v>152</v>
      </c>
      <c r="C9" s="8" t="s">
        <v>180</v>
      </c>
      <c r="D9" s="8" t="s">
        <v>153</v>
      </c>
      <c r="E9" s="8" t="s">
        <v>154</v>
      </c>
      <c r="F9" s="9" t="s">
        <v>155</v>
      </c>
      <c r="G9" s="8" t="s">
        <v>156</v>
      </c>
      <c r="H9" s="8" t="s">
        <v>157</v>
      </c>
      <c r="I9" s="8" t="s">
        <v>181</v>
      </c>
      <c r="J9" s="8" t="s">
        <v>159</v>
      </c>
      <c r="K9" s="8" t="s">
        <v>160</v>
      </c>
      <c r="L9" s="8" t="s">
        <v>161</v>
      </c>
      <c r="M9" s="8" t="s">
        <v>162</v>
      </c>
      <c r="N9" s="14">
        <v>101</v>
      </c>
      <c r="O9" s="11" t="s">
        <v>228</v>
      </c>
      <c r="P9" s="12" t="s">
        <v>212</v>
      </c>
      <c r="Q9" s="11" t="s">
        <v>165</v>
      </c>
      <c r="R9" s="11" t="s">
        <v>229</v>
      </c>
      <c r="S9" s="11" t="s">
        <v>167</v>
      </c>
      <c r="T9" s="11" t="s">
        <v>188</v>
      </c>
      <c r="U9" s="11">
        <v>30</v>
      </c>
      <c r="V9" s="11" t="s">
        <v>230</v>
      </c>
      <c r="W9" s="12" t="s">
        <v>216</v>
      </c>
      <c r="X9" s="13" t="s">
        <v>171</v>
      </c>
      <c r="Y9" s="13"/>
      <c r="Z9" s="13"/>
      <c r="AA9" s="13"/>
      <c r="AB9" s="13"/>
      <c r="AC9" s="13"/>
      <c r="AD9" s="13"/>
      <c r="AE9" s="13"/>
      <c r="AF9" s="13"/>
      <c r="AG9" s="14"/>
      <c r="AH9" s="14"/>
      <c r="AI9" s="14"/>
      <c r="AJ9" s="14"/>
      <c r="AK9" s="14"/>
      <c r="AL9" s="14"/>
      <c r="AM9" s="14"/>
      <c r="AN9" s="14"/>
      <c r="AO9" s="14"/>
      <c r="AP9" s="14" t="s">
        <v>173</v>
      </c>
      <c r="AQ9" s="15"/>
      <c r="AR9" s="14"/>
      <c r="AS9" s="33">
        <v>0</v>
      </c>
      <c r="AT9" s="33">
        <v>671</v>
      </c>
      <c r="AU9" s="33">
        <v>4007</v>
      </c>
      <c r="AV9" s="33">
        <v>5000</v>
      </c>
      <c r="AW9" s="33">
        <v>5000</v>
      </c>
      <c r="AX9" s="33">
        <v>5000</v>
      </c>
      <c r="AY9" s="34"/>
      <c r="AZ9" s="34"/>
      <c r="BA9" s="34"/>
      <c r="BB9" s="34"/>
      <c r="BC9" s="16"/>
      <c r="BD9" s="16"/>
      <c r="BE9" s="17" t="s">
        <v>231</v>
      </c>
      <c r="BF9" s="18">
        <v>0</v>
      </c>
      <c r="BG9" s="20">
        <v>0</v>
      </c>
      <c r="BH9" s="17" t="s">
        <v>174</v>
      </c>
      <c r="BI9" s="17" t="s">
        <v>232</v>
      </c>
      <c r="BJ9" s="16"/>
      <c r="BK9" s="16"/>
      <c r="BL9" s="17" t="s">
        <v>233</v>
      </c>
      <c r="BM9" s="19">
        <v>0</v>
      </c>
      <c r="BN9" s="20">
        <v>0</v>
      </c>
      <c r="BO9" s="17" t="s">
        <v>174</v>
      </c>
      <c r="BP9" s="21" t="s">
        <v>220</v>
      </c>
      <c r="BQ9" s="22"/>
      <c r="BR9" s="16"/>
      <c r="BS9" s="17" t="s">
        <v>234</v>
      </c>
      <c r="BT9" s="19">
        <v>0</v>
      </c>
      <c r="BU9" s="20">
        <v>0</v>
      </c>
      <c r="BV9" s="17" t="s">
        <v>174</v>
      </c>
      <c r="BW9" s="17" t="s">
        <v>222</v>
      </c>
      <c r="BX9" s="16"/>
      <c r="BY9" s="16"/>
      <c r="BZ9" s="17" t="s">
        <v>235</v>
      </c>
      <c r="CA9" s="19">
        <v>0</v>
      </c>
      <c r="CB9" s="20">
        <v>0</v>
      </c>
      <c r="CC9" s="17" t="s">
        <v>174</v>
      </c>
      <c r="CD9" s="17" t="s">
        <v>224</v>
      </c>
      <c r="CE9" s="16"/>
      <c r="CF9" s="16"/>
      <c r="CG9" s="17" t="s">
        <v>236</v>
      </c>
      <c r="CH9" s="19">
        <v>0</v>
      </c>
      <c r="CI9" s="20">
        <v>0</v>
      </c>
      <c r="CJ9" s="17" t="s">
        <v>174</v>
      </c>
      <c r="CK9" s="17" t="s">
        <v>202</v>
      </c>
      <c r="CL9" s="23"/>
      <c r="CM9" s="23"/>
      <c r="CN9" s="25" t="s">
        <v>237</v>
      </c>
      <c r="CO9" s="19">
        <v>0</v>
      </c>
      <c r="CP9" s="20">
        <v>0</v>
      </c>
      <c r="CQ9" s="17" t="s">
        <v>174</v>
      </c>
      <c r="CR9" s="17" t="s">
        <v>238</v>
      </c>
      <c r="CS9" s="16"/>
      <c r="CT9" s="16"/>
      <c r="CU9" s="17"/>
      <c r="CV9" s="19">
        <f t="shared" si="6"/>
        <v>0</v>
      </c>
      <c r="CW9" s="20">
        <f t="shared" si="0"/>
        <v>0</v>
      </c>
      <c r="CX9" s="17" t="s">
        <v>179</v>
      </c>
      <c r="CY9" s="17"/>
      <c r="CZ9" s="16"/>
      <c r="DA9" s="16"/>
      <c r="DB9" s="17"/>
      <c r="DC9" s="19">
        <f t="shared" si="7"/>
        <v>0</v>
      </c>
      <c r="DD9" s="20">
        <f t="shared" si="1"/>
        <v>0</v>
      </c>
      <c r="DE9" s="17" t="s">
        <v>179</v>
      </c>
      <c r="DF9" s="17"/>
      <c r="DG9" s="16"/>
      <c r="DH9" s="16"/>
      <c r="DI9" s="17"/>
      <c r="DJ9" s="19">
        <f t="shared" si="8"/>
        <v>0</v>
      </c>
      <c r="DK9" s="20">
        <f t="shared" si="2"/>
        <v>0</v>
      </c>
      <c r="DL9" s="17" t="s">
        <v>179</v>
      </c>
      <c r="DM9" s="17"/>
      <c r="DN9" s="16"/>
      <c r="DO9" s="16"/>
      <c r="DP9" s="17"/>
      <c r="DQ9" s="19">
        <f t="shared" si="9"/>
        <v>0</v>
      </c>
      <c r="DR9" s="20">
        <f t="shared" si="3"/>
        <v>0</v>
      </c>
      <c r="DS9" s="17" t="s">
        <v>179</v>
      </c>
      <c r="DT9" s="17"/>
      <c r="DU9" s="16"/>
      <c r="DV9" s="16"/>
      <c r="DW9" s="17"/>
      <c r="DX9" s="19">
        <f t="shared" si="10"/>
        <v>0</v>
      </c>
      <c r="DY9" s="20">
        <f t="shared" si="4"/>
        <v>0</v>
      </c>
      <c r="DZ9" s="17" t="s">
        <v>179</v>
      </c>
      <c r="EA9" s="17"/>
      <c r="EB9" s="26">
        <v>5000</v>
      </c>
      <c r="EC9" s="16"/>
      <c r="ED9" s="17"/>
      <c r="EE9" s="19">
        <f t="shared" si="11"/>
        <v>1</v>
      </c>
      <c r="EF9" s="20">
        <f t="shared" si="5"/>
        <v>0</v>
      </c>
      <c r="EG9" s="17" t="s">
        <v>179</v>
      </c>
      <c r="EH9" s="17"/>
      <c r="EI9" s="27">
        <v>2026</v>
      </c>
      <c r="EJ9" s="28"/>
      <c r="EK9" s="29" t="str">
        <f>+VLOOKUP(B9,[1]Listas_desplega!$AI$22:$AJ$46,2,0)</f>
        <v>DC_PBM</v>
      </c>
      <c r="EL9" s="29" t="str">
        <f>+VLOOKUP(H9,[1]Listas_desplega!$BY$3:$BZ$7,2,0)</f>
        <v>T_2</v>
      </c>
      <c r="EM9" s="29" t="str">
        <f>+VLOOKUP(I9,[1]Listas_desplega!$BY$10:$BZ$23,2,0)</f>
        <v>T_2_C_3</v>
      </c>
      <c r="EN9" s="29" t="str">
        <f>+VLOOKUP(J9,[1]Listas_desplega!$BY$28:$BZ$54,2,0)</f>
        <v>T_2_C_2_ET_1</v>
      </c>
      <c r="EO9" s="29" t="str">
        <f>+VLOOKUP(K9,[1]Listas_desplega!$BY$58:$BZ$105,2,0)</f>
        <v>T_2_C_2_ET_1_CPT_2</v>
      </c>
      <c r="EP9" s="30" t="str">
        <f>+VLOOKUP(L9,[1]Listas_desplega!$J$3:$K$11,2,0)</f>
        <v>Eje_E_2</v>
      </c>
    </row>
    <row r="10" spans="1:147" s="31" customFormat="1" ht="44.25" customHeight="1" x14ac:dyDescent="0.3">
      <c r="A10" s="8" t="s">
        <v>151</v>
      </c>
      <c r="B10" s="8" t="s">
        <v>152</v>
      </c>
      <c r="C10" s="8" t="s">
        <v>239</v>
      </c>
      <c r="D10" s="8" t="s">
        <v>153</v>
      </c>
      <c r="E10" s="8" t="s">
        <v>154</v>
      </c>
      <c r="F10" s="9" t="s">
        <v>155</v>
      </c>
      <c r="G10" s="8" t="s">
        <v>156</v>
      </c>
      <c r="H10" s="8" t="s">
        <v>157</v>
      </c>
      <c r="I10" s="8" t="s">
        <v>158</v>
      </c>
      <c r="J10" s="8" t="s">
        <v>159</v>
      </c>
      <c r="K10" s="8" t="s">
        <v>160</v>
      </c>
      <c r="L10" s="8" t="s">
        <v>161</v>
      </c>
      <c r="M10" s="8" t="s">
        <v>240</v>
      </c>
      <c r="N10" s="14">
        <v>102</v>
      </c>
      <c r="O10" s="11" t="s">
        <v>241</v>
      </c>
      <c r="P10" s="12" t="s">
        <v>212</v>
      </c>
      <c r="Q10" s="11" t="s">
        <v>186</v>
      </c>
      <c r="R10" s="11" t="s">
        <v>242</v>
      </c>
      <c r="S10" s="11" t="s">
        <v>167</v>
      </c>
      <c r="T10" s="11" t="s">
        <v>188</v>
      </c>
      <c r="U10" s="11">
        <v>30</v>
      </c>
      <c r="V10" s="11" t="s">
        <v>243</v>
      </c>
      <c r="W10" s="12" t="s">
        <v>216</v>
      </c>
      <c r="X10" s="13" t="s">
        <v>171</v>
      </c>
      <c r="Y10" s="13"/>
      <c r="Z10" s="13"/>
      <c r="AA10" s="13"/>
      <c r="AB10" s="13"/>
      <c r="AC10" s="13"/>
      <c r="AD10" s="13"/>
      <c r="AE10" s="13"/>
      <c r="AF10" s="13"/>
      <c r="AG10" s="14"/>
      <c r="AH10" s="14"/>
      <c r="AI10" s="14"/>
      <c r="AJ10" s="14"/>
      <c r="AK10" s="14"/>
      <c r="AL10" s="14"/>
      <c r="AM10" s="14"/>
      <c r="AN10" s="14"/>
      <c r="AO10" s="14"/>
      <c r="AP10" s="14" t="s">
        <v>173</v>
      </c>
      <c r="AQ10" s="15"/>
      <c r="AR10" s="14"/>
      <c r="AS10" s="14">
        <v>0</v>
      </c>
      <c r="AT10" s="35">
        <v>0</v>
      </c>
      <c r="AU10" s="35">
        <v>4000</v>
      </c>
      <c r="AV10" s="35">
        <v>4000</v>
      </c>
      <c r="AW10" s="35">
        <v>0</v>
      </c>
      <c r="AX10" s="35">
        <v>8000</v>
      </c>
      <c r="AY10" s="36"/>
      <c r="AZ10" s="36"/>
      <c r="BA10" s="36"/>
      <c r="BB10" s="36"/>
      <c r="BC10" s="16"/>
      <c r="BD10" s="16"/>
      <c r="BE10" s="17" t="s">
        <v>244</v>
      </c>
      <c r="BF10" s="18">
        <v>0</v>
      </c>
      <c r="BG10" s="19">
        <v>0</v>
      </c>
      <c r="BH10" s="17" t="s">
        <v>174</v>
      </c>
      <c r="BI10" s="17" t="s">
        <v>245</v>
      </c>
      <c r="BJ10" s="16"/>
      <c r="BK10" s="16"/>
      <c r="BL10" s="17" t="s">
        <v>246</v>
      </c>
      <c r="BM10" s="19">
        <v>0</v>
      </c>
      <c r="BN10" s="20" t="s">
        <v>1444</v>
      </c>
      <c r="BO10" s="17" t="s">
        <v>174</v>
      </c>
      <c r="BP10" s="21" t="s">
        <v>220</v>
      </c>
      <c r="BQ10" s="22"/>
      <c r="BR10" s="16"/>
      <c r="BS10" s="17" t="s">
        <v>247</v>
      </c>
      <c r="BT10" s="19">
        <v>0</v>
      </c>
      <c r="BU10" s="20" t="s">
        <v>1444</v>
      </c>
      <c r="BV10" s="17" t="s">
        <v>174</v>
      </c>
      <c r="BW10" s="17" t="s">
        <v>248</v>
      </c>
      <c r="BX10" s="16"/>
      <c r="BY10" s="16"/>
      <c r="BZ10" s="17" t="s">
        <v>249</v>
      </c>
      <c r="CA10" s="19">
        <v>0</v>
      </c>
      <c r="CB10" s="20" t="s">
        <v>1444</v>
      </c>
      <c r="CC10" s="17" t="s">
        <v>174</v>
      </c>
      <c r="CD10" s="17" t="s">
        <v>250</v>
      </c>
      <c r="CE10" s="16"/>
      <c r="CF10" s="16"/>
      <c r="CG10" s="17" t="s">
        <v>251</v>
      </c>
      <c r="CH10" s="19">
        <v>0</v>
      </c>
      <c r="CI10" s="20" t="s">
        <v>1444</v>
      </c>
      <c r="CJ10" s="17" t="s">
        <v>174</v>
      </c>
      <c r="CK10" s="17" t="s">
        <v>252</v>
      </c>
      <c r="CL10" s="23"/>
      <c r="CM10" s="23"/>
      <c r="CN10" s="25" t="s">
        <v>253</v>
      </c>
      <c r="CO10" s="19">
        <v>0</v>
      </c>
      <c r="CP10" s="20" t="s">
        <v>1444</v>
      </c>
      <c r="CQ10" s="17" t="s">
        <v>174</v>
      </c>
      <c r="CR10" s="17" t="s">
        <v>238</v>
      </c>
      <c r="CS10" s="16"/>
      <c r="CT10" s="16"/>
      <c r="CU10" s="17"/>
      <c r="CV10" s="19">
        <f t="shared" si="6"/>
        <v>0</v>
      </c>
      <c r="CW10" s="20" t="str">
        <f t="shared" si="0"/>
        <v>REVISAR</v>
      </c>
      <c r="CX10" s="17" t="s">
        <v>179</v>
      </c>
      <c r="CY10" s="17"/>
      <c r="CZ10" s="16"/>
      <c r="DA10" s="16"/>
      <c r="DB10" s="17"/>
      <c r="DC10" s="19">
        <f t="shared" si="7"/>
        <v>0</v>
      </c>
      <c r="DD10" s="20" t="str">
        <f t="shared" si="1"/>
        <v>REVISAR</v>
      </c>
      <c r="DE10" s="17" t="s">
        <v>179</v>
      </c>
      <c r="DF10" s="17"/>
      <c r="DG10" s="16"/>
      <c r="DH10" s="16"/>
      <c r="DI10" s="17"/>
      <c r="DJ10" s="19">
        <f t="shared" si="8"/>
        <v>0</v>
      </c>
      <c r="DK10" s="20" t="str">
        <f t="shared" si="2"/>
        <v>REVISAR</v>
      </c>
      <c r="DL10" s="17" t="s">
        <v>179</v>
      </c>
      <c r="DM10" s="17"/>
      <c r="DN10" s="16"/>
      <c r="DO10" s="16"/>
      <c r="DP10" s="17"/>
      <c r="DQ10" s="19">
        <f t="shared" si="9"/>
        <v>0</v>
      </c>
      <c r="DR10" s="20" t="str">
        <f t="shared" si="3"/>
        <v>REVISAR</v>
      </c>
      <c r="DS10" s="17" t="s">
        <v>179</v>
      </c>
      <c r="DT10" s="17"/>
      <c r="DU10" s="16"/>
      <c r="DV10" s="16"/>
      <c r="DW10" s="17"/>
      <c r="DX10" s="19">
        <f t="shared" si="10"/>
        <v>0</v>
      </c>
      <c r="DY10" s="20" t="str">
        <f t="shared" si="4"/>
        <v>REVISAR</v>
      </c>
      <c r="DZ10" s="17" t="s">
        <v>179</v>
      </c>
      <c r="EA10" s="17"/>
      <c r="EB10" s="26">
        <v>8000</v>
      </c>
      <c r="EC10" s="16"/>
      <c r="ED10" s="17"/>
      <c r="EE10" s="19">
        <f>+IFERROR(EB10/AX10,0)</f>
        <v>1</v>
      </c>
      <c r="EF10" s="20" t="str">
        <f t="shared" si="5"/>
        <v>REVISAR</v>
      </c>
      <c r="EG10" s="17" t="s">
        <v>179</v>
      </c>
      <c r="EH10" s="17"/>
      <c r="EI10" s="27">
        <v>2026</v>
      </c>
      <c r="EJ10" s="28"/>
      <c r="EK10" s="29" t="str">
        <f>+VLOOKUP(B10,[1]Listas_desplega!$AI$22:$AJ$46,2,0)</f>
        <v>DC_PBM</v>
      </c>
      <c r="EL10" s="29" t="str">
        <f>+VLOOKUP(H10,[1]Listas_desplega!$BY$3:$BZ$7,2,0)</f>
        <v>T_2</v>
      </c>
      <c r="EM10" s="29" t="str">
        <f>+VLOOKUP(I10,[1]Listas_desplega!$BY$10:$BZ$23,2,0)</f>
        <v>T_2_C_2</v>
      </c>
      <c r="EN10" s="29" t="str">
        <f>+VLOOKUP(J10,[1]Listas_desplega!$BY$28:$BZ$54,2,0)</f>
        <v>T_2_C_2_ET_1</v>
      </c>
      <c r="EO10" s="29" t="str">
        <f>+VLOOKUP(K10,[1]Listas_desplega!$BY$58:$BZ$105,2,0)</f>
        <v>T_2_C_2_ET_1_CPT_2</v>
      </c>
      <c r="EP10" s="30" t="str">
        <f>+VLOOKUP(L10,[1]Listas_desplega!$J$3:$K$11,2,0)</f>
        <v>Eje_E_2</v>
      </c>
    </row>
    <row r="11" spans="1:147" s="31" customFormat="1" ht="44.25" customHeight="1" x14ac:dyDescent="0.3">
      <c r="A11" s="8" t="s">
        <v>151</v>
      </c>
      <c r="B11" s="8" t="s">
        <v>152</v>
      </c>
      <c r="C11" s="8" t="s">
        <v>152</v>
      </c>
      <c r="D11" s="8" t="s">
        <v>153</v>
      </c>
      <c r="E11" s="8" t="s">
        <v>154</v>
      </c>
      <c r="F11" s="9" t="s">
        <v>155</v>
      </c>
      <c r="G11" s="8" t="s">
        <v>156</v>
      </c>
      <c r="H11" s="8" t="s">
        <v>157</v>
      </c>
      <c r="I11" s="8" t="s">
        <v>158</v>
      </c>
      <c r="J11" s="8" t="s">
        <v>159</v>
      </c>
      <c r="K11" s="8" t="s">
        <v>160</v>
      </c>
      <c r="L11" s="8" t="s">
        <v>161</v>
      </c>
      <c r="M11" s="8" t="s">
        <v>162</v>
      </c>
      <c r="N11" s="14">
        <v>104</v>
      </c>
      <c r="O11" s="11" t="s">
        <v>254</v>
      </c>
      <c r="P11" s="12" t="s">
        <v>164</v>
      </c>
      <c r="Q11" s="11" t="s">
        <v>165</v>
      </c>
      <c r="R11" s="11" t="s">
        <v>255</v>
      </c>
      <c r="S11" s="11" t="s">
        <v>167</v>
      </c>
      <c r="T11" s="11" t="s">
        <v>168</v>
      </c>
      <c r="U11" s="11">
        <v>30</v>
      </c>
      <c r="V11" s="11" t="s">
        <v>256</v>
      </c>
      <c r="W11" s="12" t="s">
        <v>216</v>
      </c>
      <c r="X11" s="13" t="s">
        <v>171</v>
      </c>
      <c r="Y11" s="13"/>
      <c r="Z11" s="13"/>
      <c r="AA11" s="13"/>
      <c r="AB11" s="13"/>
      <c r="AC11" s="13"/>
      <c r="AD11" s="13"/>
      <c r="AE11" s="13"/>
      <c r="AF11" s="13"/>
      <c r="AG11" s="14"/>
      <c r="AH11" s="14"/>
      <c r="AI11" s="14"/>
      <c r="AJ11" s="14"/>
      <c r="AK11" s="14"/>
      <c r="AL11" s="14"/>
      <c r="AM11" s="14"/>
      <c r="AN11" s="14"/>
      <c r="AO11" s="14"/>
      <c r="AP11" s="14" t="s">
        <v>173</v>
      </c>
      <c r="AQ11" s="15"/>
      <c r="AR11" s="14"/>
      <c r="AS11" s="14">
        <v>1891290</v>
      </c>
      <c r="AT11" s="14">
        <v>1900000</v>
      </c>
      <c r="AU11" s="14">
        <v>2100000</v>
      </c>
      <c r="AV11" s="14">
        <v>2300000</v>
      </c>
      <c r="AW11" s="14">
        <v>2567500</v>
      </c>
      <c r="AX11" s="14">
        <v>2567500</v>
      </c>
      <c r="AY11" s="8"/>
      <c r="AZ11" s="8"/>
      <c r="BA11" s="8"/>
      <c r="BB11" s="8"/>
      <c r="BC11" s="16"/>
      <c r="BD11" s="16"/>
      <c r="BE11" s="17" t="s">
        <v>257</v>
      </c>
      <c r="BF11" s="18">
        <v>0</v>
      </c>
      <c r="BG11" s="20">
        <v>0</v>
      </c>
      <c r="BH11" s="17" t="s">
        <v>174</v>
      </c>
      <c r="BI11" s="17" t="s">
        <v>245</v>
      </c>
      <c r="BJ11" s="16"/>
      <c r="BK11" s="16"/>
      <c r="BL11" s="17" t="s">
        <v>258</v>
      </c>
      <c r="BM11" s="19">
        <v>0</v>
      </c>
      <c r="BN11" s="20">
        <v>0</v>
      </c>
      <c r="BO11" s="17" t="s">
        <v>174</v>
      </c>
      <c r="BP11" s="21" t="s">
        <v>220</v>
      </c>
      <c r="BQ11" s="22"/>
      <c r="BR11" s="16"/>
      <c r="BS11" s="17" t="s">
        <v>259</v>
      </c>
      <c r="BT11" s="19">
        <v>0</v>
      </c>
      <c r="BU11" s="20">
        <v>0</v>
      </c>
      <c r="BV11" s="17" t="s">
        <v>174</v>
      </c>
      <c r="BW11" s="17" t="s">
        <v>248</v>
      </c>
      <c r="BX11" s="16"/>
      <c r="BY11" s="16"/>
      <c r="BZ11" s="17" t="s">
        <v>260</v>
      </c>
      <c r="CA11" s="19">
        <v>0</v>
      </c>
      <c r="CB11" s="20">
        <v>0</v>
      </c>
      <c r="CC11" s="17" t="s">
        <v>174</v>
      </c>
      <c r="CD11" s="17" t="s">
        <v>250</v>
      </c>
      <c r="CE11" s="16"/>
      <c r="CF11" s="16"/>
      <c r="CG11" s="17" t="s">
        <v>261</v>
      </c>
      <c r="CH11" s="19">
        <v>0</v>
      </c>
      <c r="CI11" s="20">
        <v>0</v>
      </c>
      <c r="CJ11" s="17" t="s">
        <v>174</v>
      </c>
      <c r="CK11" s="17" t="s">
        <v>252</v>
      </c>
      <c r="CL11" s="23">
        <v>1283750</v>
      </c>
      <c r="CM11" s="23">
        <v>2378185</v>
      </c>
      <c r="CN11" s="25" t="s">
        <v>262</v>
      </c>
      <c r="CO11" s="19">
        <v>0.5</v>
      </c>
      <c r="CP11" s="20">
        <v>0.92626484907497564</v>
      </c>
      <c r="CQ11" s="17" t="s">
        <v>174</v>
      </c>
      <c r="CR11" s="17" t="s">
        <v>263</v>
      </c>
      <c r="CS11" s="16"/>
      <c r="CT11" s="16"/>
      <c r="CU11" s="17"/>
      <c r="CV11" s="19">
        <f t="shared" si="6"/>
        <v>0</v>
      </c>
      <c r="CW11" s="20">
        <f t="shared" si="0"/>
        <v>0.92626484907497564</v>
      </c>
      <c r="CX11" s="17" t="s">
        <v>179</v>
      </c>
      <c r="CY11" s="17"/>
      <c r="CZ11" s="16"/>
      <c r="DA11" s="16"/>
      <c r="DB11" s="17"/>
      <c r="DC11" s="19">
        <f t="shared" si="7"/>
        <v>0</v>
      </c>
      <c r="DD11" s="20">
        <f t="shared" si="1"/>
        <v>0.92626484907497564</v>
      </c>
      <c r="DE11" s="17" t="s">
        <v>179</v>
      </c>
      <c r="DF11" s="17"/>
      <c r="DG11" s="16"/>
      <c r="DH11" s="16"/>
      <c r="DI11" s="17"/>
      <c r="DJ11" s="19">
        <f t="shared" si="8"/>
        <v>0</v>
      </c>
      <c r="DK11" s="20">
        <f t="shared" si="2"/>
        <v>0.92626484907497564</v>
      </c>
      <c r="DL11" s="17" t="s">
        <v>179</v>
      </c>
      <c r="DM11" s="17"/>
      <c r="DN11" s="16"/>
      <c r="DO11" s="16"/>
      <c r="DP11" s="17"/>
      <c r="DQ11" s="19">
        <f t="shared" si="9"/>
        <v>0</v>
      </c>
      <c r="DR11" s="20">
        <f t="shared" si="3"/>
        <v>0.92626484907497564</v>
      </c>
      <c r="DS11" s="17" t="s">
        <v>179</v>
      </c>
      <c r="DT11" s="17"/>
      <c r="DU11" s="16"/>
      <c r="DV11" s="16"/>
      <c r="DW11" s="17"/>
      <c r="DX11" s="19">
        <f t="shared" si="10"/>
        <v>0</v>
      </c>
      <c r="DY11" s="20">
        <f t="shared" si="4"/>
        <v>0.92626484907497564</v>
      </c>
      <c r="DZ11" s="17" t="s">
        <v>179</v>
      </c>
      <c r="EA11" s="17"/>
      <c r="EB11" s="26">
        <v>2567500</v>
      </c>
      <c r="EC11" s="16"/>
      <c r="ED11" s="17"/>
      <c r="EE11" s="19">
        <f t="shared" si="11"/>
        <v>1</v>
      </c>
      <c r="EF11" s="20">
        <f t="shared" si="5"/>
        <v>0.92626484907497564</v>
      </c>
      <c r="EG11" s="17" t="s">
        <v>179</v>
      </c>
      <c r="EH11" s="17"/>
      <c r="EI11" s="27">
        <v>2026</v>
      </c>
      <c r="EJ11" s="28"/>
      <c r="EK11" s="29" t="str">
        <f>+VLOOKUP(B11,[1]Listas_desplega!$AI$22:$AJ$46,2,0)</f>
        <v>DC_PBM</v>
      </c>
      <c r="EL11" s="29" t="str">
        <f>+VLOOKUP(H11,[1]Listas_desplega!$BY$3:$BZ$7,2,0)</f>
        <v>T_2</v>
      </c>
      <c r="EM11" s="29" t="str">
        <f>+VLOOKUP(I11,[1]Listas_desplega!$BY$10:$BZ$23,2,0)</f>
        <v>T_2_C_2</v>
      </c>
      <c r="EN11" s="29" t="str">
        <f>+VLOOKUP(J11,[1]Listas_desplega!$BY$28:$BZ$54,2,0)</f>
        <v>T_2_C_2_ET_1</v>
      </c>
      <c r="EO11" s="29" t="str">
        <f>+VLOOKUP(K11,[1]Listas_desplega!$BY$58:$BZ$105,2,0)</f>
        <v>T_2_C_2_ET_1_CPT_2</v>
      </c>
      <c r="EP11" s="30" t="str">
        <f>+VLOOKUP(L11,[1]Listas_desplega!$J$3:$K$11,2,0)</f>
        <v>Eje_E_2</v>
      </c>
    </row>
    <row r="12" spans="1:147" s="31" customFormat="1" ht="44.25" customHeight="1" x14ac:dyDescent="0.3">
      <c r="A12" s="8" t="s">
        <v>151</v>
      </c>
      <c r="B12" s="8" t="s">
        <v>152</v>
      </c>
      <c r="C12" s="8" t="s">
        <v>239</v>
      </c>
      <c r="D12" s="8" t="s">
        <v>153</v>
      </c>
      <c r="E12" s="8" t="s">
        <v>154</v>
      </c>
      <c r="F12" s="9" t="s">
        <v>155</v>
      </c>
      <c r="G12" s="8" t="s">
        <v>156</v>
      </c>
      <c r="H12" s="8" t="s">
        <v>157</v>
      </c>
      <c r="I12" s="8" t="s">
        <v>158</v>
      </c>
      <c r="J12" s="8" t="s">
        <v>159</v>
      </c>
      <c r="K12" s="8" t="s">
        <v>160</v>
      </c>
      <c r="L12" s="8" t="s">
        <v>161</v>
      </c>
      <c r="M12" s="8" t="s">
        <v>240</v>
      </c>
      <c r="N12" s="14">
        <v>105</v>
      </c>
      <c r="O12" s="11" t="s">
        <v>264</v>
      </c>
      <c r="P12" s="12" t="s">
        <v>212</v>
      </c>
      <c r="Q12" s="11" t="s">
        <v>265</v>
      </c>
      <c r="R12" s="11" t="s">
        <v>266</v>
      </c>
      <c r="S12" s="11" t="s">
        <v>214</v>
      </c>
      <c r="T12" s="11" t="s">
        <v>188</v>
      </c>
      <c r="U12" s="11">
        <v>90</v>
      </c>
      <c r="V12" s="11" t="s">
        <v>267</v>
      </c>
      <c r="W12" s="12" t="s">
        <v>216</v>
      </c>
      <c r="X12" s="13" t="s">
        <v>171</v>
      </c>
      <c r="Y12" s="13"/>
      <c r="Z12" s="13"/>
      <c r="AA12" s="13"/>
      <c r="AB12" s="13"/>
      <c r="AC12" s="13"/>
      <c r="AD12" s="13"/>
      <c r="AE12" s="13"/>
      <c r="AF12" s="13"/>
      <c r="AG12" s="14"/>
      <c r="AH12" s="14"/>
      <c r="AI12" s="14"/>
      <c r="AJ12" s="14"/>
      <c r="AK12" s="14"/>
      <c r="AL12" s="14"/>
      <c r="AM12" s="14"/>
      <c r="AN12" s="14"/>
      <c r="AO12" s="14"/>
      <c r="AP12" s="14" t="s">
        <v>173</v>
      </c>
      <c r="AQ12" s="15"/>
      <c r="AR12" s="14"/>
      <c r="AS12" s="14">
        <v>60</v>
      </c>
      <c r="AT12" s="14">
        <v>53</v>
      </c>
      <c r="AU12" s="14">
        <v>51</v>
      </c>
      <c r="AV12" s="14">
        <v>48</v>
      </c>
      <c r="AW12" s="14">
        <v>45</v>
      </c>
      <c r="AX12" s="14">
        <v>45</v>
      </c>
      <c r="AY12" s="8"/>
      <c r="AZ12" s="8"/>
      <c r="BA12" s="8"/>
      <c r="BB12" s="8"/>
      <c r="BC12" s="37"/>
      <c r="BD12" s="16"/>
      <c r="BE12" s="17" t="s">
        <v>268</v>
      </c>
      <c r="BF12" s="19">
        <v>4</v>
      </c>
      <c r="BG12" s="19">
        <v>4</v>
      </c>
      <c r="BH12" s="17" t="s">
        <v>174</v>
      </c>
      <c r="BI12" s="17" t="s">
        <v>232</v>
      </c>
      <c r="BJ12" s="37"/>
      <c r="BK12" s="16"/>
      <c r="BL12" s="17" t="s">
        <v>269</v>
      </c>
      <c r="BM12" s="19">
        <v>4</v>
      </c>
      <c r="BN12" s="19">
        <v>4</v>
      </c>
      <c r="BO12" s="17" t="s">
        <v>174</v>
      </c>
      <c r="BP12" s="21" t="s">
        <v>270</v>
      </c>
      <c r="BQ12" s="37"/>
      <c r="BR12" s="16"/>
      <c r="BS12" s="17" t="s">
        <v>271</v>
      </c>
      <c r="BT12" s="19">
        <v>4</v>
      </c>
      <c r="BU12" s="19">
        <v>4</v>
      </c>
      <c r="BV12" s="17" t="s">
        <v>174</v>
      </c>
      <c r="BW12" s="17" t="s">
        <v>222</v>
      </c>
      <c r="BX12" s="37"/>
      <c r="BY12" s="16"/>
      <c r="BZ12" s="17" t="s">
        <v>272</v>
      </c>
      <c r="CA12" s="19">
        <v>4</v>
      </c>
      <c r="CB12" s="19">
        <v>4</v>
      </c>
      <c r="CC12" s="17" t="s">
        <v>174</v>
      </c>
      <c r="CD12" s="17" t="s">
        <v>250</v>
      </c>
      <c r="CE12" s="37"/>
      <c r="CF12" s="16"/>
      <c r="CG12" s="17" t="s">
        <v>273</v>
      </c>
      <c r="CH12" s="19">
        <v>4</v>
      </c>
      <c r="CI12" s="19">
        <v>4</v>
      </c>
      <c r="CJ12" s="17" t="s">
        <v>174</v>
      </c>
      <c r="CK12" s="17" t="s">
        <v>252</v>
      </c>
      <c r="CL12" s="38"/>
      <c r="CM12" s="23"/>
      <c r="CN12" s="25" t="s">
        <v>274</v>
      </c>
      <c r="CO12" s="19">
        <v>4</v>
      </c>
      <c r="CP12" s="19">
        <v>4</v>
      </c>
      <c r="CQ12" s="17" t="s">
        <v>174</v>
      </c>
      <c r="CR12" s="17" t="s">
        <v>238</v>
      </c>
      <c r="CS12" s="37"/>
      <c r="CT12" s="16"/>
      <c r="CU12" s="17"/>
      <c r="CV12" s="19">
        <f>IFERROR((($AS12 - CS12) / ($AS12 - $AW12)), 0)</f>
        <v>4</v>
      </c>
      <c r="CW12" s="19">
        <f>IF(CX12="SI",IFERROR((($AS12 - CT12) / ($AS12 - $AW12)),"REVISAR"),CP12)</f>
        <v>4</v>
      </c>
      <c r="CX12" s="17" t="s">
        <v>179</v>
      </c>
      <c r="CY12" s="17"/>
      <c r="CZ12" s="37"/>
      <c r="DA12" s="16"/>
      <c r="DB12" s="17"/>
      <c r="DC12" s="19">
        <f>IFERROR((($AS12 - CZ12) / ($AS12 - $AW12)), 0)</f>
        <v>4</v>
      </c>
      <c r="DD12" s="19">
        <f>IF(DE12="SI",IFERROR((($AS12 - DA12) / ($AS12 - $AW12)),"REVISAR"),CW12)</f>
        <v>4</v>
      </c>
      <c r="DE12" s="17" t="s">
        <v>179</v>
      </c>
      <c r="DF12" s="17"/>
      <c r="DG12" s="37"/>
      <c r="DH12" s="16"/>
      <c r="DI12" s="17"/>
      <c r="DJ12" s="19">
        <f>IFERROR((($AS12 - DG12) / ($AS12 - $AW12)), 0)</f>
        <v>4</v>
      </c>
      <c r="DK12" s="19">
        <f>IF(DL12="SI",IFERROR((($AS12 - DH12) / ($AS12 - $AW12)),"REVISAR"),DD12)</f>
        <v>4</v>
      </c>
      <c r="DL12" s="17" t="s">
        <v>179</v>
      </c>
      <c r="DM12" s="17"/>
      <c r="DN12" s="37"/>
      <c r="DO12" s="16"/>
      <c r="DP12" s="17"/>
      <c r="DQ12" s="19">
        <f>IFERROR((($AS12 - DN12) / ($AS12 - $AW12)), 0)</f>
        <v>4</v>
      </c>
      <c r="DR12" s="19">
        <f>IF(DS12="SI",IFERROR((($AS12 - DO12) / ($AS12 - $AW12)),"REVISAR"),DK12)</f>
        <v>4</v>
      </c>
      <c r="DS12" s="17" t="s">
        <v>179</v>
      </c>
      <c r="DT12" s="17"/>
      <c r="DU12" s="37"/>
      <c r="DV12" s="16"/>
      <c r="DW12" s="17"/>
      <c r="DX12" s="19">
        <f>IFERROR((($AS12 - DU12) / ($AS12 - $AW12)), 0)</f>
        <v>4</v>
      </c>
      <c r="DY12" s="19">
        <f>IF(DZ12="SI",IFERROR((($AS12 - DV12) / ($AS12 - $AW12)),"REVISAR"),DR12)</f>
        <v>4</v>
      </c>
      <c r="DZ12" s="17" t="s">
        <v>179</v>
      </c>
      <c r="EA12" s="17"/>
      <c r="EB12" s="26">
        <v>45</v>
      </c>
      <c r="EC12" s="16"/>
      <c r="ED12" s="17"/>
      <c r="EE12" s="19">
        <f>IFERROR((($AS12 - EB12) / (AS12 - $AW12)), 0)</f>
        <v>1</v>
      </c>
      <c r="EF12" s="19">
        <f>IF(EG12="SI",IFERROR((($AS12 - EC12) / ($AS12 - $AW12)),"REVISAR"),DY12)</f>
        <v>4</v>
      </c>
      <c r="EG12" s="17" t="s">
        <v>179</v>
      </c>
      <c r="EH12" s="17"/>
      <c r="EI12" s="27">
        <v>2026</v>
      </c>
      <c r="EJ12" s="28"/>
      <c r="EK12" s="29" t="str">
        <f>+VLOOKUP(B12,[1]Listas_desplega!$AI$22:$AJ$46,2,0)</f>
        <v>DC_PBM</v>
      </c>
      <c r="EL12" s="29" t="str">
        <f>+VLOOKUP(H12,[1]Listas_desplega!$BY$3:$BZ$7,2,0)</f>
        <v>T_2</v>
      </c>
      <c r="EM12" s="29" t="str">
        <f>+VLOOKUP(I12,[1]Listas_desplega!$BY$10:$BZ$23,2,0)</f>
        <v>T_2_C_2</v>
      </c>
      <c r="EN12" s="29" t="str">
        <f>+VLOOKUP(J12,[1]Listas_desplega!$BY$28:$BZ$54,2,0)</f>
        <v>T_2_C_2_ET_1</v>
      </c>
      <c r="EO12" s="29" t="str">
        <f>+VLOOKUP(K12,[1]Listas_desplega!$BY$58:$BZ$105,2,0)</f>
        <v>T_2_C_2_ET_1_CPT_2</v>
      </c>
      <c r="EP12" s="30" t="str">
        <f>+VLOOKUP(L12,[1]Listas_desplega!$J$3:$K$11,2,0)</f>
        <v>Eje_E_2</v>
      </c>
    </row>
    <row r="13" spans="1:147" s="31" customFormat="1" ht="44.25" customHeight="1" x14ac:dyDescent="0.3">
      <c r="A13" s="8" t="s">
        <v>151</v>
      </c>
      <c r="B13" s="8" t="s">
        <v>152</v>
      </c>
      <c r="C13" s="8" t="s">
        <v>180</v>
      </c>
      <c r="D13" s="8" t="s">
        <v>153</v>
      </c>
      <c r="E13" s="8" t="s">
        <v>154</v>
      </c>
      <c r="F13" s="9" t="s">
        <v>155</v>
      </c>
      <c r="G13" s="8" t="s">
        <v>156</v>
      </c>
      <c r="H13" s="8" t="s">
        <v>157</v>
      </c>
      <c r="I13" s="8" t="s">
        <v>158</v>
      </c>
      <c r="J13" s="8" t="s">
        <v>159</v>
      </c>
      <c r="K13" s="8" t="s">
        <v>160</v>
      </c>
      <c r="L13" s="8" t="s">
        <v>161</v>
      </c>
      <c r="M13" s="8" t="s">
        <v>275</v>
      </c>
      <c r="N13" s="14">
        <v>90</v>
      </c>
      <c r="O13" s="11" t="s">
        <v>276</v>
      </c>
      <c r="P13" s="12" t="s">
        <v>212</v>
      </c>
      <c r="Q13" s="11" t="s">
        <v>277</v>
      </c>
      <c r="R13" s="11" t="s">
        <v>278</v>
      </c>
      <c r="S13" s="11" t="s">
        <v>167</v>
      </c>
      <c r="T13" s="11" t="s">
        <v>168</v>
      </c>
      <c r="U13" s="11">
        <v>30</v>
      </c>
      <c r="V13" s="11" t="s">
        <v>279</v>
      </c>
      <c r="W13" s="12" t="s">
        <v>216</v>
      </c>
      <c r="X13" s="13" t="s">
        <v>171</v>
      </c>
      <c r="Y13" s="13"/>
      <c r="Z13" s="13"/>
      <c r="AA13" s="13"/>
      <c r="AB13" s="13"/>
      <c r="AC13" s="13"/>
      <c r="AD13" s="13"/>
      <c r="AE13" s="13"/>
      <c r="AF13" s="13"/>
      <c r="AG13" s="14"/>
      <c r="AH13" s="14"/>
      <c r="AI13" s="14"/>
      <c r="AJ13" s="14"/>
      <c r="AK13" s="14"/>
      <c r="AL13" s="14"/>
      <c r="AM13" s="14"/>
      <c r="AN13" s="14"/>
      <c r="AO13" s="14"/>
      <c r="AP13" s="14" t="s">
        <v>173</v>
      </c>
      <c r="AQ13" s="15"/>
      <c r="AR13" s="14"/>
      <c r="AS13" s="14">
        <v>4360</v>
      </c>
      <c r="AT13" s="14">
        <v>4409</v>
      </c>
      <c r="AU13" s="14">
        <v>4909</v>
      </c>
      <c r="AV13" s="14">
        <v>5409</v>
      </c>
      <c r="AW13" s="14">
        <v>5739</v>
      </c>
      <c r="AX13" s="14">
        <v>5739</v>
      </c>
      <c r="AY13" s="8"/>
      <c r="AZ13" s="8"/>
      <c r="BA13" s="8"/>
      <c r="BB13" s="8"/>
      <c r="BC13" s="16"/>
      <c r="BD13" s="16"/>
      <c r="BE13" s="17" t="s">
        <v>280</v>
      </c>
      <c r="BF13" s="19">
        <v>-3.161711385061639</v>
      </c>
      <c r="BG13" s="20">
        <v>-3.161711385061639</v>
      </c>
      <c r="BH13" s="17" t="s">
        <v>174</v>
      </c>
      <c r="BI13" s="17" t="s">
        <v>281</v>
      </c>
      <c r="BJ13" s="16"/>
      <c r="BK13" s="16"/>
      <c r="BL13" s="17" t="s">
        <v>282</v>
      </c>
      <c r="BM13" s="19">
        <v>-3.161711385061639</v>
      </c>
      <c r="BN13" s="20">
        <v>-3.161711385061639</v>
      </c>
      <c r="BO13" s="17" t="s">
        <v>174</v>
      </c>
      <c r="BP13" s="21" t="s">
        <v>220</v>
      </c>
      <c r="BQ13" s="22"/>
      <c r="BR13" s="16"/>
      <c r="BS13" s="17" t="s">
        <v>283</v>
      </c>
      <c r="BT13" s="19">
        <v>-3.161711385061639</v>
      </c>
      <c r="BU13" s="20">
        <v>-3.161711385061639</v>
      </c>
      <c r="BV13" s="17" t="s">
        <v>174</v>
      </c>
      <c r="BW13" s="17" t="s">
        <v>248</v>
      </c>
      <c r="BX13" s="16"/>
      <c r="BY13" s="16"/>
      <c r="BZ13" s="17" t="s">
        <v>284</v>
      </c>
      <c r="CA13" s="19">
        <v>-3.161711385061639</v>
      </c>
      <c r="CB13" s="20">
        <v>-3.161711385061639</v>
      </c>
      <c r="CC13" s="17" t="s">
        <v>174</v>
      </c>
      <c r="CD13" s="17" t="s">
        <v>224</v>
      </c>
      <c r="CE13" s="16"/>
      <c r="CF13" s="16"/>
      <c r="CG13" s="17" t="s">
        <v>285</v>
      </c>
      <c r="CH13" s="19">
        <v>-3.161711385061639</v>
      </c>
      <c r="CI13" s="20">
        <v>-3.161711385061639</v>
      </c>
      <c r="CJ13" s="17" t="s">
        <v>174</v>
      </c>
      <c r="CK13" s="17" t="s">
        <v>286</v>
      </c>
      <c r="CL13" s="23">
        <v>5500</v>
      </c>
      <c r="CM13" s="23">
        <v>6723</v>
      </c>
      <c r="CN13" s="25" t="s">
        <v>287</v>
      </c>
      <c r="CO13" s="19">
        <v>0.82668600435097894</v>
      </c>
      <c r="CP13" s="20">
        <v>1.7135605511240029</v>
      </c>
      <c r="CQ13" s="17" t="s">
        <v>174</v>
      </c>
      <c r="CR13" s="17" t="s">
        <v>227</v>
      </c>
      <c r="CS13" s="16"/>
      <c r="CT13" s="16"/>
      <c r="CU13" s="17"/>
      <c r="CV13" s="19">
        <f>IFERROR(((CS13-AS13)/(AW13-AS13)),0)</f>
        <v>-3.161711385061639</v>
      </c>
      <c r="CW13" s="20">
        <f>+IF(CX13="SI",IFERROR((((IF(CX13="SI",(CT13-AS13),0)))/(AW13-AS13)),"REVISAR"),CP13)</f>
        <v>1.7135605511240029</v>
      </c>
      <c r="CX13" s="17" t="s">
        <v>179</v>
      </c>
      <c r="CY13" s="17"/>
      <c r="CZ13" s="16"/>
      <c r="DA13" s="16"/>
      <c r="DB13" s="17"/>
      <c r="DC13" s="19">
        <f>IFERROR(((CZ13-AS13)/(AW13-AS13)),0)</f>
        <v>-3.161711385061639</v>
      </c>
      <c r="DD13" s="20">
        <f>+IF(DE13="SI",IFERROR((((IF(DE13="SI",(DA13-AS13),0)))/(AW13-AS13)),"REVISAR"),CW13)</f>
        <v>1.7135605511240029</v>
      </c>
      <c r="DE13" s="17" t="s">
        <v>179</v>
      </c>
      <c r="DF13" s="17"/>
      <c r="DG13" s="16"/>
      <c r="DH13" s="16"/>
      <c r="DI13" s="17"/>
      <c r="DJ13" s="19">
        <f>IFERROR(((DG13-AS13)/(AW13-AS13)),0)</f>
        <v>-3.161711385061639</v>
      </c>
      <c r="DK13" s="20">
        <f>+IF(DL13="SI",IFERROR((((IF(DL13="SI",(DH13-AS13),0)))/(AW13-AS13)),"REVISAR"),DD13)</f>
        <v>1.7135605511240029</v>
      </c>
      <c r="DL13" s="17" t="s">
        <v>179</v>
      </c>
      <c r="DM13" s="17"/>
      <c r="DN13" s="16"/>
      <c r="DO13" s="16"/>
      <c r="DP13" s="17"/>
      <c r="DQ13" s="19">
        <f>IFERROR(((DN13-AS13)/(AW13-AS13)),0)</f>
        <v>-3.161711385061639</v>
      </c>
      <c r="DR13" s="20">
        <f>+IF(DS13="SI",IFERROR((((IF(DS13="SI",(DO13-AS13),0)))/(AW13-AS13)),"REVISAR"),DK13)</f>
        <v>1.7135605511240029</v>
      </c>
      <c r="DS13" s="17" t="s">
        <v>179</v>
      </c>
      <c r="DT13" s="17"/>
      <c r="DU13" s="16"/>
      <c r="DV13" s="16"/>
      <c r="DW13" s="17"/>
      <c r="DX13" s="19">
        <f>IFERROR(((DU13-AS13)/(AW13-AS13)),0)</f>
        <v>-3.161711385061639</v>
      </c>
      <c r="DY13" s="20">
        <f>+IF(DZ13="SI",IFERROR((((IF(DZ13="SI",(DV13-AS13),0)))/(AW13-AS13)),"REVISAR"),DR13)</f>
        <v>1.7135605511240029</v>
      </c>
      <c r="DZ13" s="17" t="s">
        <v>179</v>
      </c>
      <c r="EA13" s="17"/>
      <c r="EB13" s="26">
        <v>5739</v>
      </c>
      <c r="EC13" s="16"/>
      <c r="ED13" s="17"/>
      <c r="EE13" s="19">
        <f>IFERROR(((EB13-AS13)/(AW13-AS13)),0)</f>
        <v>1</v>
      </c>
      <c r="EF13" s="20">
        <f>+IF(EG13="SI",IFERROR((((IF(EG13="SI",(EC13-AS13),0)))/(AW13-AS13)),"REVISAR"),DY13)</f>
        <v>1.7135605511240029</v>
      </c>
      <c r="EG13" s="17" t="s">
        <v>179</v>
      </c>
      <c r="EH13" s="17"/>
      <c r="EI13" s="27">
        <v>2026</v>
      </c>
      <c r="EJ13" s="28"/>
      <c r="EK13" s="29" t="str">
        <f>+VLOOKUP(B13,[1]Listas_desplega!$AI$22:$AJ$46,2,0)</f>
        <v>DC_PBM</v>
      </c>
      <c r="EL13" s="29" t="str">
        <f>+VLOOKUP(H13,[1]Listas_desplega!$BY$3:$BZ$7,2,0)</f>
        <v>T_2</v>
      </c>
      <c r="EM13" s="29" t="str">
        <f>+VLOOKUP(I13,[1]Listas_desplega!$BY$10:$BZ$23,2,0)</f>
        <v>T_2_C_2</v>
      </c>
      <c r="EN13" s="29" t="str">
        <f>+VLOOKUP(J13,[1]Listas_desplega!$BY$28:$BZ$54,2,0)</f>
        <v>T_2_C_2_ET_1</v>
      </c>
      <c r="EO13" s="29" t="str">
        <f>+VLOOKUP(K13,[1]Listas_desplega!$BY$58:$BZ$105,2,0)</f>
        <v>T_2_C_2_ET_1_CPT_2</v>
      </c>
      <c r="EP13" s="30" t="str">
        <f>+VLOOKUP(L13,[1]Listas_desplega!$J$3:$K$11,2,0)</f>
        <v>Eje_E_2</v>
      </c>
    </row>
    <row r="14" spans="1:147" s="31" customFormat="1" ht="44.25" customHeight="1" x14ac:dyDescent="0.3">
      <c r="A14" s="8" t="s">
        <v>151</v>
      </c>
      <c r="B14" s="8" t="s">
        <v>152</v>
      </c>
      <c r="C14" s="8" t="s">
        <v>239</v>
      </c>
      <c r="D14" s="8" t="s">
        <v>153</v>
      </c>
      <c r="E14" s="8" t="s">
        <v>154</v>
      </c>
      <c r="F14" s="9" t="s">
        <v>155</v>
      </c>
      <c r="G14" s="8" t="s">
        <v>156</v>
      </c>
      <c r="H14" s="8" t="s">
        <v>157</v>
      </c>
      <c r="I14" s="8" t="s">
        <v>158</v>
      </c>
      <c r="J14" s="8" t="s">
        <v>159</v>
      </c>
      <c r="K14" s="8" t="s">
        <v>160</v>
      </c>
      <c r="L14" s="8" t="s">
        <v>161</v>
      </c>
      <c r="M14" s="8" t="s">
        <v>240</v>
      </c>
      <c r="N14" s="14">
        <v>92</v>
      </c>
      <c r="O14" s="11" t="s">
        <v>288</v>
      </c>
      <c r="P14" s="12" t="s">
        <v>212</v>
      </c>
      <c r="Q14" s="11" t="s">
        <v>165</v>
      </c>
      <c r="R14" s="11" t="s">
        <v>289</v>
      </c>
      <c r="S14" s="11" t="s">
        <v>290</v>
      </c>
      <c r="T14" s="11" t="s">
        <v>291</v>
      </c>
      <c r="U14" s="11">
        <v>180</v>
      </c>
      <c r="V14" s="11" t="s">
        <v>292</v>
      </c>
      <c r="W14" s="12" t="s">
        <v>216</v>
      </c>
      <c r="X14" s="13" t="s">
        <v>171</v>
      </c>
      <c r="Y14" s="13"/>
      <c r="Z14" s="13"/>
      <c r="AA14" s="13"/>
      <c r="AB14" s="13"/>
      <c r="AC14" s="13"/>
      <c r="AD14" s="13"/>
      <c r="AE14" s="13"/>
      <c r="AF14" s="13"/>
      <c r="AG14" s="14"/>
      <c r="AH14" s="14"/>
      <c r="AI14" s="14"/>
      <c r="AJ14" s="14"/>
      <c r="AK14" s="14"/>
      <c r="AL14" s="14"/>
      <c r="AM14" s="14"/>
      <c r="AN14" s="14"/>
      <c r="AO14" s="14"/>
      <c r="AP14" s="14" t="s">
        <v>173</v>
      </c>
      <c r="AQ14" s="15"/>
      <c r="AR14" s="14"/>
      <c r="AS14" s="14">
        <v>44.5</v>
      </c>
      <c r="AT14" s="14">
        <v>45.5</v>
      </c>
      <c r="AU14" s="14"/>
      <c r="AV14" s="14">
        <v>46.5</v>
      </c>
      <c r="AW14" s="14">
        <v>46.5</v>
      </c>
      <c r="AX14" s="14">
        <v>46.5</v>
      </c>
      <c r="AY14" s="8"/>
      <c r="AZ14" s="8"/>
      <c r="BA14" s="8"/>
      <c r="BB14" s="8"/>
      <c r="BC14" s="16"/>
      <c r="BD14" s="16"/>
      <c r="BE14" s="17" t="s">
        <v>293</v>
      </c>
      <c r="BF14" s="18">
        <v>0</v>
      </c>
      <c r="BG14" s="20">
        <v>0</v>
      </c>
      <c r="BH14" s="17" t="s">
        <v>174</v>
      </c>
      <c r="BI14" s="17" t="s">
        <v>232</v>
      </c>
      <c r="BJ14" s="16"/>
      <c r="BK14" s="16"/>
      <c r="BL14" s="17" t="s">
        <v>294</v>
      </c>
      <c r="BM14" s="19">
        <v>0</v>
      </c>
      <c r="BN14" s="20">
        <v>0</v>
      </c>
      <c r="BO14" s="17" t="s">
        <v>174</v>
      </c>
      <c r="BP14" s="21" t="s">
        <v>270</v>
      </c>
      <c r="BQ14" s="22"/>
      <c r="BR14" s="16"/>
      <c r="BS14" s="17" t="s">
        <v>295</v>
      </c>
      <c r="BT14" s="19">
        <v>0</v>
      </c>
      <c r="BU14" s="20">
        <v>0</v>
      </c>
      <c r="BV14" s="17" t="s">
        <v>174</v>
      </c>
      <c r="BW14" s="17" t="s">
        <v>222</v>
      </c>
      <c r="BX14" s="16"/>
      <c r="BY14" s="16"/>
      <c r="BZ14" s="17" t="s">
        <v>296</v>
      </c>
      <c r="CA14" s="19">
        <v>0</v>
      </c>
      <c r="CB14" s="20">
        <v>0</v>
      </c>
      <c r="CC14" s="17" t="s">
        <v>174</v>
      </c>
      <c r="CD14" s="17" t="s">
        <v>224</v>
      </c>
      <c r="CE14" s="16"/>
      <c r="CF14" s="16"/>
      <c r="CG14" s="17" t="s">
        <v>297</v>
      </c>
      <c r="CH14" s="19">
        <v>0</v>
      </c>
      <c r="CI14" s="20">
        <v>0</v>
      </c>
      <c r="CJ14" s="17" t="s">
        <v>174</v>
      </c>
      <c r="CK14" s="17" t="s">
        <v>286</v>
      </c>
      <c r="CL14" s="23"/>
      <c r="CM14" s="23"/>
      <c r="CN14" s="25" t="s">
        <v>298</v>
      </c>
      <c r="CO14" s="19">
        <v>0</v>
      </c>
      <c r="CP14" s="20">
        <v>0</v>
      </c>
      <c r="CQ14" s="17" t="s">
        <v>174</v>
      </c>
      <c r="CR14" s="17" t="s">
        <v>299</v>
      </c>
      <c r="CS14" s="16"/>
      <c r="CT14" s="16"/>
      <c r="CU14" s="17"/>
      <c r="CV14" s="19">
        <f t="shared" ref="CV14:CV16" si="12">+IFERROR(CS14/AW14,0)</f>
        <v>0</v>
      </c>
      <c r="CW14" s="20">
        <f>+IF(CX14="SI",IFERROR((IF(CX14="SI",CT14,0)/AW14),"REVISAR"),CP14)</f>
        <v>0</v>
      </c>
      <c r="CX14" s="17" t="s">
        <v>179</v>
      </c>
      <c r="CY14" s="17"/>
      <c r="CZ14" s="16"/>
      <c r="DA14" s="16"/>
      <c r="DB14" s="17"/>
      <c r="DC14" s="19">
        <f t="shared" ref="DC14:DC16" si="13">+IFERROR(CZ14/AW14,0)</f>
        <v>0</v>
      </c>
      <c r="DD14" s="20">
        <f>+IF(DE14="SI",IFERROR((IF(DE14="SI",DA14,0)/AW14),"REVISAR"),CW14)</f>
        <v>0</v>
      </c>
      <c r="DE14" s="17" t="s">
        <v>179</v>
      </c>
      <c r="DF14" s="17"/>
      <c r="DG14" s="16"/>
      <c r="DH14" s="16"/>
      <c r="DI14" s="17"/>
      <c r="DJ14" s="19">
        <f t="shared" ref="DJ14:DJ16" si="14">+IFERROR(DG14/AW14,0)</f>
        <v>0</v>
      </c>
      <c r="DK14" s="20">
        <f>+IF(DL14="SI",IFERROR((IF(DL14="SI",DH14,0)/AW14),"REVISAR"),DD14)</f>
        <v>0</v>
      </c>
      <c r="DL14" s="17" t="s">
        <v>179</v>
      </c>
      <c r="DM14" s="17"/>
      <c r="DN14" s="16"/>
      <c r="DO14" s="16"/>
      <c r="DP14" s="17"/>
      <c r="DQ14" s="19">
        <f t="shared" ref="DQ14:DQ16" si="15">+IFERROR(DN14/AW14,0)</f>
        <v>0</v>
      </c>
      <c r="DR14" s="20">
        <f>+IF(DS14="SI",IFERROR((IF(DS14="SI",DO14,0)/AW14),"REVISAR"),DK14)</f>
        <v>0</v>
      </c>
      <c r="DS14" s="17" t="s">
        <v>179</v>
      </c>
      <c r="DT14" s="17"/>
      <c r="DU14" s="16"/>
      <c r="DV14" s="16"/>
      <c r="DW14" s="17"/>
      <c r="DX14" s="19">
        <f t="shared" ref="DX14:DX16" si="16">+IFERROR(DU14/AW14,0)</f>
        <v>0</v>
      </c>
      <c r="DY14" s="20">
        <f>+IF(DZ14="SI",IFERROR((IF(DZ14="SI",DV14,0)/AW14),"REVISAR"),DR14)</f>
        <v>0</v>
      </c>
      <c r="DZ14" s="17" t="s">
        <v>179</v>
      </c>
      <c r="EA14" s="17"/>
      <c r="EB14" s="26">
        <v>46.5</v>
      </c>
      <c r="EC14" s="16"/>
      <c r="ED14" s="17"/>
      <c r="EE14" s="19">
        <f t="shared" si="11"/>
        <v>1</v>
      </c>
      <c r="EF14" s="20">
        <f>+IF(EG14="SI",IFERROR((IF(EG14="SI",EC14,0)/AW14),"REVISAR"),DY14)</f>
        <v>0</v>
      </c>
      <c r="EG14" s="17" t="s">
        <v>179</v>
      </c>
      <c r="EH14" s="17"/>
      <c r="EI14" s="27">
        <v>2026</v>
      </c>
      <c r="EJ14" s="28"/>
      <c r="EK14" s="29" t="str">
        <f>+VLOOKUP(B14,[1]Listas_desplega!$AI$22:$AJ$46,2,0)</f>
        <v>DC_PBM</v>
      </c>
      <c r="EL14" s="29" t="str">
        <f>+VLOOKUP(H14,[1]Listas_desplega!$BY$3:$BZ$7,2,0)</f>
        <v>T_2</v>
      </c>
      <c r="EM14" s="29" t="str">
        <f>+VLOOKUP(I14,[1]Listas_desplega!$BY$10:$BZ$23,2,0)</f>
        <v>T_2_C_2</v>
      </c>
      <c r="EN14" s="29" t="str">
        <f>+VLOOKUP(J14,[1]Listas_desplega!$BY$28:$BZ$54,2,0)</f>
        <v>T_2_C_2_ET_1</v>
      </c>
      <c r="EO14" s="29" t="str">
        <f>+VLOOKUP(K14,[1]Listas_desplega!$BY$58:$BZ$105,2,0)</f>
        <v>T_2_C_2_ET_1_CPT_2</v>
      </c>
      <c r="EP14" s="30" t="str">
        <f>+VLOOKUP(L14,[1]Listas_desplega!$J$3:$K$11,2,0)</f>
        <v>Eje_E_2</v>
      </c>
    </row>
    <row r="15" spans="1:147" s="31" customFormat="1" ht="44.25" customHeight="1" x14ac:dyDescent="0.3">
      <c r="A15" s="8" t="s">
        <v>151</v>
      </c>
      <c r="B15" s="8" t="s">
        <v>152</v>
      </c>
      <c r="C15" s="8" t="s">
        <v>239</v>
      </c>
      <c r="D15" s="8" t="s">
        <v>153</v>
      </c>
      <c r="E15" s="8" t="s">
        <v>154</v>
      </c>
      <c r="F15" s="9" t="s">
        <v>155</v>
      </c>
      <c r="G15" s="8" t="s">
        <v>156</v>
      </c>
      <c r="H15" s="8" t="s">
        <v>157</v>
      </c>
      <c r="I15" s="8" t="s">
        <v>158</v>
      </c>
      <c r="J15" s="8" t="s">
        <v>159</v>
      </c>
      <c r="K15" s="8" t="s">
        <v>160</v>
      </c>
      <c r="L15" s="8" t="s">
        <v>161</v>
      </c>
      <c r="M15" s="8" t="s">
        <v>240</v>
      </c>
      <c r="N15" s="14">
        <v>93</v>
      </c>
      <c r="O15" s="11" t="s">
        <v>300</v>
      </c>
      <c r="P15" s="12" t="s">
        <v>212</v>
      </c>
      <c r="Q15" s="11" t="s">
        <v>165</v>
      </c>
      <c r="R15" s="11" t="s">
        <v>301</v>
      </c>
      <c r="S15" s="11" t="s">
        <v>290</v>
      </c>
      <c r="T15" s="11" t="s">
        <v>291</v>
      </c>
      <c r="U15" s="11">
        <v>180</v>
      </c>
      <c r="V15" s="11" t="s">
        <v>302</v>
      </c>
      <c r="W15" s="12" t="s">
        <v>216</v>
      </c>
      <c r="X15" s="13" t="s">
        <v>171</v>
      </c>
      <c r="Y15" s="13"/>
      <c r="Z15" s="13"/>
      <c r="AA15" s="13"/>
      <c r="AB15" s="13"/>
      <c r="AC15" s="13"/>
      <c r="AD15" s="13"/>
      <c r="AE15" s="13"/>
      <c r="AF15" s="13"/>
      <c r="AG15" s="14"/>
      <c r="AH15" s="14"/>
      <c r="AI15" s="14"/>
      <c r="AJ15" s="14"/>
      <c r="AK15" s="14"/>
      <c r="AL15" s="14"/>
      <c r="AM15" s="14"/>
      <c r="AN15" s="14"/>
      <c r="AO15" s="14"/>
      <c r="AP15" s="14" t="s">
        <v>173</v>
      </c>
      <c r="AQ15" s="15"/>
      <c r="AR15" s="14"/>
      <c r="AS15" s="14">
        <v>28</v>
      </c>
      <c r="AT15" s="14">
        <v>29</v>
      </c>
      <c r="AU15" s="14"/>
      <c r="AV15" s="14">
        <v>30.5</v>
      </c>
      <c r="AW15" s="14">
        <v>30.5</v>
      </c>
      <c r="AX15" s="14">
        <v>30.5</v>
      </c>
      <c r="AY15" s="8"/>
      <c r="AZ15" s="8"/>
      <c r="BA15" s="8"/>
      <c r="BB15" s="8"/>
      <c r="BC15" s="16"/>
      <c r="BD15" s="16"/>
      <c r="BE15" s="17" t="s">
        <v>303</v>
      </c>
      <c r="BF15" s="18">
        <v>0</v>
      </c>
      <c r="BG15" s="20">
        <v>0</v>
      </c>
      <c r="BH15" s="17" t="s">
        <v>174</v>
      </c>
      <c r="BI15" s="17" t="s">
        <v>232</v>
      </c>
      <c r="BJ15" s="16"/>
      <c r="BK15" s="16"/>
      <c r="BL15" s="17" t="s">
        <v>304</v>
      </c>
      <c r="BM15" s="19">
        <v>0</v>
      </c>
      <c r="BN15" s="20">
        <v>0</v>
      </c>
      <c r="BO15" s="17" t="s">
        <v>174</v>
      </c>
      <c r="BP15" s="21" t="s">
        <v>270</v>
      </c>
      <c r="BQ15" s="22"/>
      <c r="BR15" s="16"/>
      <c r="BS15" s="17" t="s">
        <v>305</v>
      </c>
      <c r="BT15" s="19">
        <v>0</v>
      </c>
      <c r="BU15" s="20">
        <v>0</v>
      </c>
      <c r="BV15" s="17" t="s">
        <v>174</v>
      </c>
      <c r="BW15" s="17" t="s">
        <v>222</v>
      </c>
      <c r="BX15" s="16"/>
      <c r="BY15" s="16"/>
      <c r="BZ15" s="17" t="s">
        <v>306</v>
      </c>
      <c r="CA15" s="19">
        <v>0</v>
      </c>
      <c r="CB15" s="20">
        <v>0</v>
      </c>
      <c r="CC15" s="17" t="s">
        <v>174</v>
      </c>
      <c r="CD15" s="17" t="s">
        <v>224</v>
      </c>
      <c r="CE15" s="16"/>
      <c r="CF15" s="16"/>
      <c r="CG15" s="17" t="s">
        <v>307</v>
      </c>
      <c r="CH15" s="19">
        <v>0</v>
      </c>
      <c r="CI15" s="20">
        <v>0</v>
      </c>
      <c r="CJ15" s="17" t="s">
        <v>174</v>
      </c>
      <c r="CK15" s="17" t="s">
        <v>286</v>
      </c>
      <c r="CL15" s="23"/>
      <c r="CM15" s="23"/>
      <c r="CN15" s="25" t="s">
        <v>308</v>
      </c>
      <c r="CO15" s="19">
        <v>0</v>
      </c>
      <c r="CP15" s="20">
        <v>0</v>
      </c>
      <c r="CQ15" s="17" t="s">
        <v>174</v>
      </c>
      <c r="CR15" s="17" t="s">
        <v>299</v>
      </c>
      <c r="CS15" s="16"/>
      <c r="CT15" s="16"/>
      <c r="CU15" s="17"/>
      <c r="CV15" s="19">
        <f t="shared" si="12"/>
        <v>0</v>
      </c>
      <c r="CW15" s="20">
        <f>+IF(CX15="SI",IFERROR((IF(CX15="SI",CT15,0)/AW15),"REVISAR"),CP15)</f>
        <v>0</v>
      </c>
      <c r="CX15" s="17" t="s">
        <v>179</v>
      </c>
      <c r="CY15" s="17"/>
      <c r="CZ15" s="16"/>
      <c r="DA15" s="16"/>
      <c r="DB15" s="17"/>
      <c r="DC15" s="19">
        <f t="shared" si="13"/>
        <v>0</v>
      </c>
      <c r="DD15" s="20">
        <f>+IF(DE15="SI",IFERROR((IF(DE15="SI",DA15,0)/AW15),"REVISAR"),CW15)</f>
        <v>0</v>
      </c>
      <c r="DE15" s="17" t="s">
        <v>179</v>
      </c>
      <c r="DF15" s="17"/>
      <c r="DG15" s="16"/>
      <c r="DH15" s="16"/>
      <c r="DI15" s="17"/>
      <c r="DJ15" s="19">
        <f t="shared" si="14"/>
        <v>0</v>
      </c>
      <c r="DK15" s="20">
        <f>+IF(DL15="SI",IFERROR((IF(DL15="SI",DH15,0)/AW15),"REVISAR"),DD15)</f>
        <v>0</v>
      </c>
      <c r="DL15" s="17" t="s">
        <v>179</v>
      </c>
      <c r="DM15" s="17"/>
      <c r="DN15" s="16"/>
      <c r="DO15" s="16"/>
      <c r="DP15" s="17"/>
      <c r="DQ15" s="19">
        <f t="shared" si="15"/>
        <v>0</v>
      </c>
      <c r="DR15" s="20">
        <f>+IF(DS15="SI",IFERROR((IF(DS15="SI",DO15,0)/AW15),"REVISAR"),DK15)</f>
        <v>0</v>
      </c>
      <c r="DS15" s="17" t="s">
        <v>179</v>
      </c>
      <c r="DT15" s="17"/>
      <c r="DU15" s="16"/>
      <c r="DV15" s="16"/>
      <c r="DW15" s="17"/>
      <c r="DX15" s="19">
        <f t="shared" si="16"/>
        <v>0</v>
      </c>
      <c r="DY15" s="20">
        <f>+IF(DZ15="SI",IFERROR((IF(DZ15="SI",DV15,0)/AW15),"REVISAR"),DR15)</f>
        <v>0</v>
      </c>
      <c r="DZ15" s="17" t="s">
        <v>179</v>
      </c>
      <c r="EA15" s="17"/>
      <c r="EB15" s="26">
        <v>30.5</v>
      </c>
      <c r="EC15" s="16"/>
      <c r="ED15" s="17"/>
      <c r="EE15" s="19">
        <f t="shared" si="11"/>
        <v>1</v>
      </c>
      <c r="EF15" s="20">
        <f>+IF(EG15="SI",IFERROR((IF(EG15="SI",EC15,0)/AW15),"REVISAR"),DY15)</f>
        <v>0</v>
      </c>
      <c r="EG15" s="17" t="s">
        <v>179</v>
      </c>
      <c r="EH15" s="17"/>
      <c r="EI15" s="27">
        <v>2026</v>
      </c>
      <c r="EJ15" s="28"/>
      <c r="EK15" s="29" t="str">
        <f>+VLOOKUP(B15,[1]Listas_desplega!$AI$22:$AJ$46,2,0)</f>
        <v>DC_PBM</v>
      </c>
      <c r="EL15" s="29" t="str">
        <f>+VLOOKUP(H15,[1]Listas_desplega!$BY$3:$BZ$7,2,0)</f>
        <v>T_2</v>
      </c>
      <c r="EM15" s="29" t="str">
        <f>+VLOOKUP(I15,[1]Listas_desplega!$BY$10:$BZ$23,2,0)</f>
        <v>T_2_C_2</v>
      </c>
      <c r="EN15" s="29" t="str">
        <f>+VLOOKUP(J15,[1]Listas_desplega!$BY$28:$BZ$54,2,0)</f>
        <v>T_2_C_2_ET_1</v>
      </c>
      <c r="EO15" s="29" t="str">
        <f>+VLOOKUP(K15,[1]Listas_desplega!$BY$58:$BZ$105,2,0)</f>
        <v>T_2_C_2_ET_1_CPT_2</v>
      </c>
      <c r="EP15" s="30" t="str">
        <f>+VLOOKUP(L15,[1]Listas_desplega!$J$3:$K$11,2,0)</f>
        <v>Eje_E_2</v>
      </c>
    </row>
    <row r="16" spans="1:147" s="31" customFormat="1" ht="44.25" customHeight="1" x14ac:dyDescent="0.3">
      <c r="A16" s="8" t="s">
        <v>151</v>
      </c>
      <c r="B16" s="8" t="s">
        <v>152</v>
      </c>
      <c r="C16" s="8" t="s">
        <v>152</v>
      </c>
      <c r="D16" s="8" t="s">
        <v>153</v>
      </c>
      <c r="E16" s="8" t="s">
        <v>154</v>
      </c>
      <c r="F16" s="9" t="s">
        <v>155</v>
      </c>
      <c r="G16" s="8" t="s">
        <v>156</v>
      </c>
      <c r="H16" s="8" t="s">
        <v>157</v>
      </c>
      <c r="I16" s="8" t="s">
        <v>158</v>
      </c>
      <c r="J16" s="8" t="s">
        <v>159</v>
      </c>
      <c r="K16" s="8" t="s">
        <v>208</v>
      </c>
      <c r="L16" s="8" t="s">
        <v>209</v>
      </c>
      <c r="M16" s="8" t="s">
        <v>210</v>
      </c>
      <c r="N16" s="14">
        <v>95</v>
      </c>
      <c r="O16" s="11" t="s">
        <v>309</v>
      </c>
      <c r="P16" s="12" t="s">
        <v>212</v>
      </c>
      <c r="Q16" s="11" t="s">
        <v>165</v>
      </c>
      <c r="R16" s="11" t="s">
        <v>310</v>
      </c>
      <c r="S16" s="11" t="s">
        <v>214</v>
      </c>
      <c r="T16" s="11" t="s">
        <v>168</v>
      </c>
      <c r="U16" s="11">
        <v>30</v>
      </c>
      <c r="V16" s="11" t="s">
        <v>311</v>
      </c>
      <c r="W16" s="12" t="s">
        <v>216</v>
      </c>
      <c r="X16" s="13" t="s">
        <v>171</v>
      </c>
      <c r="Y16" s="13"/>
      <c r="Z16" s="13"/>
      <c r="AA16" s="13"/>
      <c r="AB16" s="13"/>
      <c r="AC16" s="13"/>
      <c r="AD16" s="13"/>
      <c r="AE16" s="13"/>
      <c r="AF16" s="13"/>
      <c r="AG16" s="14"/>
      <c r="AH16" s="14"/>
      <c r="AI16" s="14"/>
      <c r="AJ16" s="14"/>
      <c r="AK16" s="14"/>
      <c r="AL16" s="14"/>
      <c r="AM16" s="14"/>
      <c r="AN16" s="14"/>
      <c r="AO16" s="14"/>
      <c r="AP16" s="14" t="s">
        <v>173</v>
      </c>
      <c r="AQ16" s="15"/>
      <c r="AR16" s="14"/>
      <c r="AS16" s="14">
        <v>0</v>
      </c>
      <c r="AT16" s="14">
        <v>4</v>
      </c>
      <c r="AU16" s="14">
        <v>14</v>
      </c>
      <c r="AV16" s="14">
        <v>27</v>
      </c>
      <c r="AW16" s="14">
        <v>40</v>
      </c>
      <c r="AX16" s="14">
        <v>40</v>
      </c>
      <c r="AY16" s="8"/>
      <c r="AZ16" s="8"/>
      <c r="BA16" s="8"/>
      <c r="BB16" s="8"/>
      <c r="BC16" s="16"/>
      <c r="BD16" s="16"/>
      <c r="BE16" s="17" t="s">
        <v>312</v>
      </c>
      <c r="BF16" s="18">
        <v>0</v>
      </c>
      <c r="BG16" s="20">
        <v>0</v>
      </c>
      <c r="BH16" s="17" t="s">
        <v>174</v>
      </c>
      <c r="BI16" s="17" t="s">
        <v>245</v>
      </c>
      <c r="BJ16" s="16"/>
      <c r="BK16" s="16"/>
      <c r="BL16" s="17" t="s">
        <v>313</v>
      </c>
      <c r="BM16" s="19">
        <v>0</v>
      </c>
      <c r="BN16" s="20">
        <v>0</v>
      </c>
      <c r="BO16" s="17" t="s">
        <v>174</v>
      </c>
      <c r="BP16" s="21" t="s">
        <v>220</v>
      </c>
      <c r="BQ16" s="22"/>
      <c r="BR16" s="16"/>
      <c r="BS16" s="17" t="s">
        <v>314</v>
      </c>
      <c r="BT16" s="19">
        <v>0</v>
      </c>
      <c r="BU16" s="20">
        <v>0</v>
      </c>
      <c r="BV16" s="17" t="s">
        <v>174</v>
      </c>
      <c r="BW16" s="17" t="s">
        <v>222</v>
      </c>
      <c r="BX16" s="16"/>
      <c r="BY16" s="16"/>
      <c r="BZ16" s="17" t="s">
        <v>315</v>
      </c>
      <c r="CA16" s="19">
        <v>0</v>
      </c>
      <c r="CB16" s="20">
        <v>0</v>
      </c>
      <c r="CC16" s="17" t="s">
        <v>174</v>
      </c>
      <c r="CD16" s="17" t="s">
        <v>250</v>
      </c>
      <c r="CE16" s="16"/>
      <c r="CF16" s="16"/>
      <c r="CG16" s="17" t="s">
        <v>316</v>
      </c>
      <c r="CH16" s="19">
        <v>0</v>
      </c>
      <c r="CI16" s="20">
        <v>0</v>
      </c>
      <c r="CJ16" s="17" t="s">
        <v>174</v>
      </c>
      <c r="CK16" s="17" t="s">
        <v>252</v>
      </c>
      <c r="CL16" s="23">
        <v>35</v>
      </c>
      <c r="CM16" s="23">
        <v>32.409999999999997</v>
      </c>
      <c r="CN16" s="25" t="s">
        <v>317</v>
      </c>
      <c r="CO16" s="19">
        <v>0.875</v>
      </c>
      <c r="CP16" s="20">
        <v>0.81024999999999991</v>
      </c>
      <c r="CQ16" s="17" t="s">
        <v>174</v>
      </c>
      <c r="CR16" s="17" t="s">
        <v>318</v>
      </c>
      <c r="CS16" s="16"/>
      <c r="CT16" s="16"/>
      <c r="CU16" s="17"/>
      <c r="CV16" s="19">
        <f t="shared" si="12"/>
        <v>0</v>
      </c>
      <c r="CW16" s="20">
        <f>+IF(CX16="SI",IFERROR((IF(CX16="SI",CT16,0)/AW16),"REVISAR"),CP16)</f>
        <v>0.81024999999999991</v>
      </c>
      <c r="CX16" s="17" t="s">
        <v>179</v>
      </c>
      <c r="CY16" s="17"/>
      <c r="CZ16" s="16"/>
      <c r="DA16" s="16"/>
      <c r="DB16" s="17"/>
      <c r="DC16" s="19">
        <f t="shared" si="13"/>
        <v>0</v>
      </c>
      <c r="DD16" s="20">
        <f>+IF(DE16="SI",IFERROR((IF(DE16="SI",DA16,0)/AW16),"REVISAR"),CW16)</f>
        <v>0.81024999999999991</v>
      </c>
      <c r="DE16" s="17" t="s">
        <v>179</v>
      </c>
      <c r="DF16" s="17"/>
      <c r="DG16" s="16"/>
      <c r="DH16" s="16"/>
      <c r="DI16" s="17"/>
      <c r="DJ16" s="19">
        <f t="shared" si="14"/>
        <v>0</v>
      </c>
      <c r="DK16" s="20">
        <f>+IF(DL16="SI",IFERROR((IF(DL16="SI",DH16,0)/AW16),"REVISAR"),DD16)</f>
        <v>0.81024999999999991</v>
      </c>
      <c r="DL16" s="17" t="s">
        <v>179</v>
      </c>
      <c r="DM16" s="17"/>
      <c r="DN16" s="16"/>
      <c r="DO16" s="16"/>
      <c r="DP16" s="17"/>
      <c r="DQ16" s="19">
        <f t="shared" si="15"/>
        <v>0</v>
      </c>
      <c r="DR16" s="20">
        <f>+IF(DS16="SI",IFERROR((IF(DS16="SI",DO16,0)/AW16),"REVISAR"),DK16)</f>
        <v>0.81024999999999991</v>
      </c>
      <c r="DS16" s="17" t="s">
        <v>179</v>
      </c>
      <c r="DT16" s="17"/>
      <c r="DU16" s="16"/>
      <c r="DV16" s="16"/>
      <c r="DW16" s="17"/>
      <c r="DX16" s="19">
        <f t="shared" si="16"/>
        <v>0</v>
      </c>
      <c r="DY16" s="20">
        <f>+IF(DZ16="SI",IFERROR((IF(DZ16="SI",DV16,0)/AW16),"REVISAR"),DR16)</f>
        <v>0.81024999999999991</v>
      </c>
      <c r="DZ16" s="17" t="s">
        <v>179</v>
      </c>
      <c r="EA16" s="17"/>
      <c r="EB16" s="26">
        <v>40</v>
      </c>
      <c r="EC16" s="16"/>
      <c r="ED16" s="17"/>
      <c r="EE16" s="19">
        <f t="shared" si="11"/>
        <v>1</v>
      </c>
      <c r="EF16" s="20">
        <f>+IF(EG16="SI",IFERROR((IF(EG16="SI",EC16,0)/AW16),"REVISAR"),DY16)</f>
        <v>0.81024999999999991</v>
      </c>
      <c r="EG16" s="17" t="s">
        <v>179</v>
      </c>
      <c r="EH16" s="17"/>
      <c r="EI16" s="27">
        <v>2026</v>
      </c>
      <c r="EJ16" s="28"/>
      <c r="EK16" s="29" t="str">
        <f>+VLOOKUP(B16,[1]Listas_desplega!$AI$22:$AJ$46,2,0)</f>
        <v>DC_PBM</v>
      </c>
      <c r="EL16" s="29" t="str">
        <f>+VLOOKUP(H16,[1]Listas_desplega!$BY$3:$BZ$7,2,0)</f>
        <v>T_2</v>
      </c>
      <c r="EM16" s="29" t="str">
        <f>+VLOOKUP(I16,[1]Listas_desplega!$BY$10:$BZ$23,2,0)</f>
        <v>T_2_C_2</v>
      </c>
      <c r="EN16" s="29" t="str">
        <f>+VLOOKUP(J16,[1]Listas_desplega!$BY$28:$BZ$54,2,0)</f>
        <v>T_2_C_2_ET_1</v>
      </c>
      <c r="EO16" s="29" t="str">
        <f>+VLOOKUP(K16,[1]Listas_desplega!$BY$58:$BZ$105,2,0)</f>
        <v>T_2_C_2_ET_1_CPT_7</v>
      </c>
      <c r="EP16" s="30" t="str">
        <f>+VLOOKUP(L16,[1]Listas_desplega!$J$3:$K$11,2,0)</f>
        <v>Eje_E_3</v>
      </c>
    </row>
    <row r="17" spans="1:146" s="31" customFormat="1" ht="44.25" customHeight="1" x14ac:dyDescent="0.3">
      <c r="A17" s="8" t="s">
        <v>151</v>
      </c>
      <c r="B17" s="8" t="s">
        <v>152</v>
      </c>
      <c r="C17" s="8" t="s">
        <v>180</v>
      </c>
      <c r="D17" s="8" t="s">
        <v>153</v>
      </c>
      <c r="E17" s="8" t="s">
        <v>154</v>
      </c>
      <c r="F17" s="9" t="s">
        <v>155</v>
      </c>
      <c r="G17" s="8" t="s">
        <v>156</v>
      </c>
      <c r="H17" s="8" t="s">
        <v>157</v>
      </c>
      <c r="I17" s="8" t="s">
        <v>158</v>
      </c>
      <c r="J17" s="8" t="s">
        <v>159</v>
      </c>
      <c r="K17" s="8" t="s">
        <v>160</v>
      </c>
      <c r="L17" s="8" t="s">
        <v>161</v>
      </c>
      <c r="M17" s="8" t="s">
        <v>275</v>
      </c>
      <c r="N17" s="14">
        <v>96</v>
      </c>
      <c r="O17" s="11" t="s">
        <v>319</v>
      </c>
      <c r="P17" s="12" t="s">
        <v>212</v>
      </c>
      <c r="Q17" s="11" t="s">
        <v>277</v>
      </c>
      <c r="R17" s="11" t="s">
        <v>320</v>
      </c>
      <c r="S17" s="11" t="s">
        <v>214</v>
      </c>
      <c r="T17" s="11" t="s">
        <v>168</v>
      </c>
      <c r="U17" s="11">
        <v>30</v>
      </c>
      <c r="V17" s="11" t="s">
        <v>321</v>
      </c>
      <c r="W17" s="12" t="s">
        <v>216</v>
      </c>
      <c r="X17" s="13" t="s">
        <v>171</v>
      </c>
      <c r="Y17" s="13"/>
      <c r="Z17" s="13"/>
      <c r="AA17" s="13"/>
      <c r="AB17" s="13"/>
      <c r="AC17" s="13"/>
      <c r="AD17" s="13"/>
      <c r="AE17" s="13"/>
      <c r="AF17" s="13"/>
      <c r="AG17" s="14"/>
      <c r="AH17" s="14"/>
      <c r="AI17" s="14"/>
      <c r="AJ17" s="14"/>
      <c r="AK17" s="14"/>
      <c r="AL17" s="14"/>
      <c r="AM17" s="14"/>
      <c r="AN17" s="14"/>
      <c r="AO17" s="14"/>
      <c r="AP17" s="14" t="s">
        <v>173</v>
      </c>
      <c r="AQ17" s="15"/>
      <c r="AR17" s="14"/>
      <c r="AS17" s="14">
        <v>24</v>
      </c>
      <c r="AT17" s="14">
        <v>26</v>
      </c>
      <c r="AU17" s="14">
        <v>27</v>
      </c>
      <c r="AV17" s="14">
        <v>29</v>
      </c>
      <c r="AW17" s="14">
        <v>30</v>
      </c>
      <c r="AX17" s="14">
        <v>30</v>
      </c>
      <c r="AY17" s="8"/>
      <c r="AZ17" s="8"/>
      <c r="BA17" s="8"/>
      <c r="BB17" s="8"/>
      <c r="BC17" s="16"/>
      <c r="BD17" s="16"/>
      <c r="BE17" s="17" t="s">
        <v>322</v>
      </c>
      <c r="BF17" s="19">
        <v>-4</v>
      </c>
      <c r="BG17" s="20">
        <v>-4</v>
      </c>
      <c r="BH17" s="17" t="s">
        <v>174</v>
      </c>
      <c r="BI17" s="17" t="s">
        <v>281</v>
      </c>
      <c r="BJ17" s="16"/>
      <c r="BK17" s="16"/>
      <c r="BL17" s="17" t="s">
        <v>323</v>
      </c>
      <c r="BM17" s="19">
        <v>-4</v>
      </c>
      <c r="BN17" s="20">
        <v>-4</v>
      </c>
      <c r="BO17" s="17" t="s">
        <v>174</v>
      </c>
      <c r="BP17" s="21" t="s">
        <v>270</v>
      </c>
      <c r="BQ17" s="22"/>
      <c r="BR17" s="16"/>
      <c r="BS17" s="17" t="s">
        <v>324</v>
      </c>
      <c r="BT17" s="19">
        <v>-4</v>
      </c>
      <c r="BU17" s="20">
        <v>-4</v>
      </c>
      <c r="BV17" s="17" t="s">
        <v>174</v>
      </c>
      <c r="BW17" s="17" t="s">
        <v>222</v>
      </c>
      <c r="BX17" s="16"/>
      <c r="BY17" s="16"/>
      <c r="BZ17" s="17" t="s">
        <v>325</v>
      </c>
      <c r="CA17" s="19">
        <v>-4</v>
      </c>
      <c r="CB17" s="20">
        <v>-4</v>
      </c>
      <c r="CC17" s="17" t="s">
        <v>174</v>
      </c>
      <c r="CD17" s="17" t="s">
        <v>250</v>
      </c>
      <c r="CE17" s="16"/>
      <c r="CF17" s="16"/>
      <c r="CG17" s="17" t="s">
        <v>326</v>
      </c>
      <c r="CH17" s="19">
        <v>-4</v>
      </c>
      <c r="CI17" s="20">
        <v>-4</v>
      </c>
      <c r="CJ17" s="17" t="s">
        <v>174</v>
      </c>
      <c r="CK17" s="17" t="s">
        <v>286</v>
      </c>
      <c r="CL17" s="23">
        <v>28</v>
      </c>
      <c r="CM17" s="23">
        <v>31.86</v>
      </c>
      <c r="CN17" s="25" t="s">
        <v>327</v>
      </c>
      <c r="CO17" s="19">
        <v>0.66666666666666663</v>
      </c>
      <c r="CP17" s="20">
        <v>1.3099999999999998</v>
      </c>
      <c r="CQ17" s="17" t="s">
        <v>174</v>
      </c>
      <c r="CR17" s="17" t="s">
        <v>328</v>
      </c>
      <c r="CS17" s="16"/>
      <c r="CT17" s="16"/>
      <c r="CU17" s="17"/>
      <c r="CV17" s="19">
        <f>IFERROR(((CS17-AS17)/(AW17-AS17)),0)</f>
        <v>-4</v>
      </c>
      <c r="CW17" s="20">
        <f>+IF(CX17="SI",IFERROR((((IF(CX17="SI",(CT17-AS17),0)))/(AW17-AS17)),"REVISAR"),CP17)</f>
        <v>1.3099999999999998</v>
      </c>
      <c r="CX17" s="17" t="s">
        <v>179</v>
      </c>
      <c r="CY17" s="17"/>
      <c r="CZ17" s="16"/>
      <c r="DA17" s="16"/>
      <c r="DB17" s="17"/>
      <c r="DC17" s="19">
        <f>IFERROR(((CZ17-AS17)/(AW17-AS17)),0)</f>
        <v>-4</v>
      </c>
      <c r="DD17" s="20">
        <f>+IF(DE17="SI",IFERROR((((IF(DE17="SI",(DA17-AS17),0)))/(AW17-AS17)),"REVISAR"),CW17)</f>
        <v>1.3099999999999998</v>
      </c>
      <c r="DE17" s="17" t="s">
        <v>179</v>
      </c>
      <c r="DF17" s="17"/>
      <c r="DG17" s="16"/>
      <c r="DH17" s="16"/>
      <c r="DI17" s="17"/>
      <c r="DJ17" s="19">
        <f>IFERROR(((DG17-AS17)/(AW17-AS17)),0)</f>
        <v>-4</v>
      </c>
      <c r="DK17" s="20">
        <f>+IF(DL17="SI",IFERROR((((IF(DL17="SI",(DH17-AS17),0)))/(AW17-AS17)),"REVISAR"),DD17)</f>
        <v>1.3099999999999998</v>
      </c>
      <c r="DL17" s="17" t="s">
        <v>179</v>
      </c>
      <c r="DM17" s="17"/>
      <c r="DN17" s="16"/>
      <c r="DO17" s="16"/>
      <c r="DP17" s="17"/>
      <c r="DQ17" s="19">
        <f>IFERROR(((DN17-AS17)/(AW17-AS17)),0)</f>
        <v>-4</v>
      </c>
      <c r="DR17" s="20">
        <f>+IF(DS17="SI",IFERROR((((IF(DS17="SI",(DO17-AS17),0)))/(AW17-AS17)),"REVISAR"),DK17)</f>
        <v>1.3099999999999998</v>
      </c>
      <c r="DS17" s="17" t="s">
        <v>179</v>
      </c>
      <c r="DT17" s="17"/>
      <c r="DU17" s="16"/>
      <c r="DV17" s="16"/>
      <c r="DW17" s="17"/>
      <c r="DX17" s="19">
        <f>IFERROR(((DU17-AS17)/(AW17-AS17)),0)</f>
        <v>-4</v>
      </c>
      <c r="DY17" s="20">
        <f>+IF(DZ17="SI",IFERROR((((IF(DZ17="SI",(DV17-AS17),0)))/(AW17-AS17)),"REVISAR"),DR17)</f>
        <v>1.3099999999999998</v>
      </c>
      <c r="DZ17" s="17" t="s">
        <v>179</v>
      </c>
      <c r="EA17" s="17"/>
      <c r="EB17" s="26">
        <v>30</v>
      </c>
      <c r="EC17" s="16"/>
      <c r="ED17" s="17"/>
      <c r="EE17" s="19">
        <f>IFERROR(((EB17-AS17)/(AW17-AS17)),0)</f>
        <v>1</v>
      </c>
      <c r="EF17" s="20">
        <f>+IF(EG17="SI",IFERROR((((IF(EG17="SI",(EC17-AS17),0)))/(AW17-AS17)),"REVISAR"),DY17)</f>
        <v>1.3099999999999998</v>
      </c>
      <c r="EG17" s="17" t="s">
        <v>179</v>
      </c>
      <c r="EH17" s="17"/>
      <c r="EI17" s="27">
        <v>2026</v>
      </c>
      <c r="EJ17" s="28"/>
      <c r="EK17" s="29" t="str">
        <f>+VLOOKUP(B17,[1]Listas_desplega!$AI$22:$AJ$46,2,0)</f>
        <v>DC_PBM</v>
      </c>
      <c r="EL17" s="29" t="str">
        <f>+VLOOKUP(H17,[1]Listas_desplega!$BY$3:$BZ$7,2,0)</f>
        <v>T_2</v>
      </c>
      <c r="EM17" s="29" t="str">
        <f>+VLOOKUP(I17,[1]Listas_desplega!$BY$10:$BZ$23,2,0)</f>
        <v>T_2_C_2</v>
      </c>
      <c r="EN17" s="29" t="str">
        <f>+VLOOKUP(J17,[1]Listas_desplega!$BY$28:$BZ$54,2,0)</f>
        <v>T_2_C_2_ET_1</v>
      </c>
      <c r="EO17" s="29" t="str">
        <f>+VLOOKUP(K17,[1]Listas_desplega!$BY$58:$BZ$105,2,0)</f>
        <v>T_2_C_2_ET_1_CPT_2</v>
      </c>
      <c r="EP17" s="30" t="str">
        <f>+VLOOKUP(L17,[1]Listas_desplega!$J$3:$K$11,2,0)</f>
        <v>Eje_E_2</v>
      </c>
    </row>
    <row r="18" spans="1:146" s="31" customFormat="1" ht="44.25" customHeight="1" x14ac:dyDescent="0.3">
      <c r="A18" s="8" t="s">
        <v>151</v>
      </c>
      <c r="B18" s="8" t="s">
        <v>152</v>
      </c>
      <c r="C18" s="8" t="s">
        <v>180</v>
      </c>
      <c r="D18" s="8" t="s">
        <v>153</v>
      </c>
      <c r="E18" s="8" t="s">
        <v>154</v>
      </c>
      <c r="F18" s="9" t="s">
        <v>155</v>
      </c>
      <c r="G18" s="8" t="s">
        <v>156</v>
      </c>
      <c r="H18" s="8" t="s">
        <v>157</v>
      </c>
      <c r="I18" s="8" t="s">
        <v>158</v>
      </c>
      <c r="J18" s="8" t="s">
        <v>159</v>
      </c>
      <c r="K18" s="8" t="s">
        <v>195</v>
      </c>
      <c r="L18" s="8" t="s">
        <v>196</v>
      </c>
      <c r="M18" s="8" t="s">
        <v>197</v>
      </c>
      <c r="N18" s="14">
        <v>242</v>
      </c>
      <c r="O18" s="11" t="s">
        <v>329</v>
      </c>
      <c r="P18" s="12" t="s">
        <v>164</v>
      </c>
      <c r="Q18" s="11" t="s">
        <v>186</v>
      </c>
      <c r="R18" s="11" t="s">
        <v>330</v>
      </c>
      <c r="S18" s="11" t="s">
        <v>214</v>
      </c>
      <c r="T18" s="11" t="s">
        <v>188</v>
      </c>
      <c r="U18" s="11">
        <v>15</v>
      </c>
      <c r="V18" s="11" t="s">
        <v>331</v>
      </c>
      <c r="W18" s="12" t="s">
        <v>332</v>
      </c>
      <c r="X18" s="13" t="s">
        <v>171</v>
      </c>
      <c r="Y18" s="13"/>
      <c r="Z18" s="13"/>
      <c r="AA18" s="13"/>
      <c r="AB18" s="13"/>
      <c r="AC18" s="13"/>
      <c r="AD18" s="13"/>
      <c r="AE18" s="13"/>
      <c r="AF18" s="13" t="s">
        <v>173</v>
      </c>
      <c r="AG18" s="14"/>
      <c r="AH18" s="14"/>
      <c r="AI18" s="14"/>
      <c r="AJ18" s="14"/>
      <c r="AK18" s="14"/>
      <c r="AL18" s="14"/>
      <c r="AM18" s="14"/>
      <c r="AN18" s="14"/>
      <c r="AO18" s="14"/>
      <c r="AP18" s="14"/>
      <c r="AQ18" s="15"/>
      <c r="AR18" s="14"/>
      <c r="AS18" s="14">
        <v>0</v>
      </c>
      <c r="AT18" s="14">
        <v>40</v>
      </c>
      <c r="AU18" s="14">
        <v>30</v>
      </c>
      <c r="AV18" s="14">
        <v>25</v>
      </c>
      <c r="AW18" s="14">
        <v>5</v>
      </c>
      <c r="AX18" s="14">
        <v>100</v>
      </c>
      <c r="AY18" s="8"/>
      <c r="AZ18" s="8"/>
      <c r="BA18" s="8"/>
      <c r="BB18" s="8"/>
      <c r="BC18" s="16"/>
      <c r="BD18" s="16"/>
      <c r="BE18" s="17" t="s">
        <v>333</v>
      </c>
      <c r="BF18" s="18">
        <v>0</v>
      </c>
      <c r="BG18" s="20">
        <v>0</v>
      </c>
      <c r="BH18" s="17" t="s">
        <v>174</v>
      </c>
      <c r="BI18" s="17" t="s">
        <v>334</v>
      </c>
      <c r="BJ18" s="16"/>
      <c r="BK18" s="16"/>
      <c r="BL18" s="17" t="s">
        <v>335</v>
      </c>
      <c r="BM18" s="19">
        <v>0</v>
      </c>
      <c r="BN18" s="20">
        <v>0</v>
      </c>
      <c r="BO18" s="17" t="s">
        <v>174</v>
      </c>
      <c r="BP18" s="21" t="s">
        <v>336</v>
      </c>
      <c r="BQ18" s="22"/>
      <c r="BR18" s="16"/>
      <c r="BS18" s="17" t="s">
        <v>337</v>
      </c>
      <c r="BT18" s="19">
        <v>0</v>
      </c>
      <c r="BU18" s="20">
        <v>0</v>
      </c>
      <c r="BV18" s="17" t="s">
        <v>338</v>
      </c>
      <c r="BW18" s="17" t="s">
        <v>339</v>
      </c>
      <c r="BX18" s="16"/>
      <c r="BY18" s="16"/>
      <c r="BZ18" s="17" t="s">
        <v>340</v>
      </c>
      <c r="CA18" s="19">
        <v>0</v>
      </c>
      <c r="CB18" s="20">
        <v>0</v>
      </c>
      <c r="CC18" s="17" t="s">
        <v>174</v>
      </c>
      <c r="CD18" s="17" t="s">
        <v>341</v>
      </c>
      <c r="CE18" s="16"/>
      <c r="CF18" s="16"/>
      <c r="CG18" s="17" t="s">
        <v>342</v>
      </c>
      <c r="CH18" s="19">
        <v>0</v>
      </c>
      <c r="CI18" s="20">
        <v>0</v>
      </c>
      <c r="CJ18" s="17" t="s">
        <v>174</v>
      </c>
      <c r="CK18" s="17" t="s">
        <v>343</v>
      </c>
      <c r="CL18" s="23"/>
      <c r="CM18" s="23"/>
      <c r="CN18" s="25" t="s">
        <v>344</v>
      </c>
      <c r="CO18" s="19">
        <v>0</v>
      </c>
      <c r="CP18" s="20">
        <v>0</v>
      </c>
      <c r="CQ18" s="17" t="s">
        <v>338</v>
      </c>
      <c r="CR18" s="17" t="s">
        <v>345</v>
      </c>
      <c r="CS18" s="16"/>
      <c r="CT18" s="16"/>
      <c r="CU18" s="17"/>
      <c r="CV18" s="19">
        <f t="shared" ref="CV18:CV23" si="17">+IFERROR(CS18/AW18,0)</f>
        <v>0</v>
      </c>
      <c r="CW18" s="20">
        <f>+IF(CX18="SI",IFERROR((((IF(CX18="SI",(CT18-AS18),0)))/(AW18-AS18)),"REVISAR"),CP18)</f>
        <v>0</v>
      </c>
      <c r="CX18" s="17" t="s">
        <v>179</v>
      </c>
      <c r="CY18" s="17"/>
      <c r="CZ18" s="16"/>
      <c r="DA18" s="16"/>
      <c r="DB18" s="17"/>
      <c r="DC18" s="19">
        <f t="shared" ref="DC18:DC23" si="18">+IFERROR(CZ18/AW18,0)</f>
        <v>0</v>
      </c>
      <c r="DD18" s="20">
        <f>+IF(DE18="SI",IFERROR((((IF(DE18="SI",(DA18-AS18),0)))/(AW18-AS18)),"REVISAR"),CW18)</f>
        <v>0</v>
      </c>
      <c r="DE18" s="17" t="s">
        <v>179</v>
      </c>
      <c r="DF18" s="17"/>
      <c r="DG18" s="16"/>
      <c r="DH18" s="16"/>
      <c r="DI18" s="17"/>
      <c r="DJ18" s="19">
        <f t="shared" ref="DJ18:DJ23" si="19">+IFERROR(DG18/AW18,0)</f>
        <v>0</v>
      </c>
      <c r="DK18" s="20">
        <f>+IF(DL18="SI",IFERROR((((IF(DL18="SI",(DH18-AS18),0)))/(AW18-AS18)),"REVISAR"),DD18)</f>
        <v>0</v>
      </c>
      <c r="DL18" s="17" t="s">
        <v>179</v>
      </c>
      <c r="DM18" s="17"/>
      <c r="DN18" s="16"/>
      <c r="DO18" s="16"/>
      <c r="DP18" s="17"/>
      <c r="DQ18" s="19">
        <f t="shared" ref="DQ18:DQ23" si="20">+IFERROR(DN18/AW18,0)</f>
        <v>0</v>
      </c>
      <c r="DR18" s="20">
        <f>+IF(DS18="SI",IFERROR((((IF(DS18="SI",(DO18-AS18),0)))/(AW18-AS18)),"REVISAR"),DK18)</f>
        <v>0</v>
      </c>
      <c r="DS18" s="17" t="s">
        <v>179</v>
      </c>
      <c r="DT18" s="17"/>
      <c r="DU18" s="16"/>
      <c r="DV18" s="16"/>
      <c r="DW18" s="17"/>
      <c r="DX18" s="19">
        <f t="shared" ref="DX18:DX23" si="21">+IFERROR(DU18/AW18,0)</f>
        <v>0</v>
      </c>
      <c r="DY18" s="20">
        <f>+IF(DZ18="SI",IFERROR((((IF(DZ18="SI",(DV18-AS18),0)))/(AW18-AS18)),"REVISAR"),DR18)</f>
        <v>0</v>
      </c>
      <c r="DZ18" s="17" t="s">
        <v>179</v>
      </c>
      <c r="EA18" s="17"/>
      <c r="EB18" s="26">
        <v>5</v>
      </c>
      <c r="EC18" s="16"/>
      <c r="ED18" s="17"/>
      <c r="EE18" s="19">
        <f t="shared" si="11"/>
        <v>1</v>
      </c>
      <c r="EF18" s="20">
        <f>+IF(EG18="SI",IFERROR((((IF(EG18="SI",(EC18-AS18),0)))/(AW18-AS18)),"REVISAR"),DY18)</f>
        <v>0</v>
      </c>
      <c r="EG18" s="17" t="s">
        <v>179</v>
      </c>
      <c r="EH18" s="17"/>
      <c r="EI18" s="27">
        <v>2026</v>
      </c>
      <c r="EJ18" s="28"/>
      <c r="EK18" s="29" t="str">
        <f>+VLOOKUP(B18,[1]Listas_desplega!$AI$22:$AJ$46,2,0)</f>
        <v>DC_PBM</v>
      </c>
      <c r="EL18" s="29" t="str">
        <f>+VLOOKUP(H18,[1]Listas_desplega!$BY$3:$BZ$7,2,0)</f>
        <v>T_2</v>
      </c>
      <c r="EM18" s="29" t="str">
        <f>+VLOOKUP(I18,[1]Listas_desplega!$BY$10:$BZ$23,2,0)</f>
        <v>T_2_C_2</v>
      </c>
      <c r="EN18" s="29" t="str">
        <f>+VLOOKUP(J18,[1]Listas_desplega!$BY$28:$BZ$54,2,0)</f>
        <v>T_2_C_2_ET_1</v>
      </c>
      <c r="EO18" s="29" t="str">
        <f>+VLOOKUP(K18,[1]Listas_desplega!$BY$58:$BZ$105,2,0)</f>
        <v>T_2_C_2_ET_1_CPT_6</v>
      </c>
      <c r="EP18" s="30" t="str">
        <f>+VLOOKUP(L18,[1]Listas_desplega!$J$3:$K$11,2,0)</f>
        <v>Eje_E_5</v>
      </c>
    </row>
    <row r="19" spans="1:146" s="31" customFormat="1" ht="44.25" customHeight="1" x14ac:dyDescent="0.3">
      <c r="A19" s="8" t="s">
        <v>151</v>
      </c>
      <c r="B19" s="8" t="s">
        <v>152</v>
      </c>
      <c r="C19" s="8" t="s">
        <v>180</v>
      </c>
      <c r="D19" s="8" t="s">
        <v>153</v>
      </c>
      <c r="E19" s="8" t="s">
        <v>154</v>
      </c>
      <c r="F19" s="9" t="s">
        <v>155</v>
      </c>
      <c r="G19" s="8" t="s">
        <v>156</v>
      </c>
      <c r="H19" s="8" t="s">
        <v>157</v>
      </c>
      <c r="I19" s="8" t="s">
        <v>158</v>
      </c>
      <c r="J19" s="8" t="s">
        <v>159</v>
      </c>
      <c r="K19" s="8" t="s">
        <v>195</v>
      </c>
      <c r="L19" s="8" t="s">
        <v>196</v>
      </c>
      <c r="M19" s="8" t="s">
        <v>197</v>
      </c>
      <c r="N19" s="14">
        <v>407</v>
      </c>
      <c r="O19" s="11" t="s">
        <v>346</v>
      </c>
      <c r="P19" s="12" t="s">
        <v>164</v>
      </c>
      <c r="Q19" s="11" t="s">
        <v>186</v>
      </c>
      <c r="R19" s="11" t="s">
        <v>347</v>
      </c>
      <c r="S19" s="11" t="s">
        <v>167</v>
      </c>
      <c r="T19" s="11" t="s">
        <v>188</v>
      </c>
      <c r="U19" s="11">
        <v>15</v>
      </c>
      <c r="V19" s="11" t="s">
        <v>331</v>
      </c>
      <c r="W19" s="12" t="s">
        <v>332</v>
      </c>
      <c r="X19" s="13" t="s">
        <v>171</v>
      </c>
      <c r="Y19" s="13" t="s">
        <v>173</v>
      </c>
      <c r="Z19" s="13" t="s">
        <v>173</v>
      </c>
      <c r="AA19" s="13" t="s">
        <v>173</v>
      </c>
      <c r="AB19" s="13"/>
      <c r="AC19" s="13" t="s">
        <v>173</v>
      </c>
      <c r="AD19" s="13"/>
      <c r="AE19" s="13"/>
      <c r="AF19" s="13"/>
      <c r="AG19" s="14"/>
      <c r="AH19" s="14"/>
      <c r="AI19" s="14"/>
      <c r="AJ19" s="14"/>
      <c r="AK19" s="14"/>
      <c r="AL19" s="14"/>
      <c r="AM19" s="14"/>
      <c r="AN19" s="14"/>
      <c r="AO19" s="14"/>
      <c r="AP19" s="14"/>
      <c r="AQ19" s="15"/>
      <c r="AR19" s="14"/>
      <c r="AS19" s="14">
        <v>0</v>
      </c>
      <c r="AT19" s="14">
        <v>10</v>
      </c>
      <c r="AU19" s="14">
        <v>30</v>
      </c>
      <c r="AV19" s="14">
        <v>30</v>
      </c>
      <c r="AW19" s="14">
        <v>30</v>
      </c>
      <c r="AX19" s="14">
        <v>100</v>
      </c>
      <c r="AY19" s="8"/>
      <c r="AZ19" s="8"/>
      <c r="BA19" s="8"/>
      <c r="BB19" s="8"/>
      <c r="BC19" s="16"/>
      <c r="BD19" s="16"/>
      <c r="BE19" s="17" t="s">
        <v>348</v>
      </c>
      <c r="BF19" s="18">
        <v>0</v>
      </c>
      <c r="BG19" s="20">
        <v>0</v>
      </c>
      <c r="BH19" s="17" t="s">
        <v>174</v>
      </c>
      <c r="BI19" s="17" t="s">
        <v>334</v>
      </c>
      <c r="BJ19" s="16"/>
      <c r="BK19" s="16"/>
      <c r="BL19" s="17" t="s">
        <v>349</v>
      </c>
      <c r="BM19" s="19">
        <v>0</v>
      </c>
      <c r="BN19" s="20">
        <v>0</v>
      </c>
      <c r="BO19" s="17" t="s">
        <v>174</v>
      </c>
      <c r="BP19" s="21" t="s">
        <v>350</v>
      </c>
      <c r="BQ19" s="22"/>
      <c r="BR19" s="16"/>
      <c r="BS19" s="17" t="s">
        <v>351</v>
      </c>
      <c r="BT19" s="19">
        <v>0</v>
      </c>
      <c r="BU19" s="20">
        <v>0</v>
      </c>
      <c r="BV19" s="17" t="s">
        <v>338</v>
      </c>
      <c r="BW19" s="17" t="s">
        <v>339</v>
      </c>
      <c r="BX19" s="16"/>
      <c r="BY19" s="16"/>
      <c r="BZ19" s="17" t="s">
        <v>352</v>
      </c>
      <c r="CA19" s="19">
        <v>0</v>
      </c>
      <c r="CB19" s="20">
        <v>0</v>
      </c>
      <c r="CC19" s="17" t="s">
        <v>338</v>
      </c>
      <c r="CD19" s="17" t="s">
        <v>353</v>
      </c>
      <c r="CE19" s="16"/>
      <c r="CF19" s="16"/>
      <c r="CG19" s="17" t="s">
        <v>354</v>
      </c>
      <c r="CH19" s="19">
        <v>0</v>
      </c>
      <c r="CI19" s="20">
        <v>0</v>
      </c>
      <c r="CJ19" s="17" t="s">
        <v>174</v>
      </c>
      <c r="CK19" s="17" t="s">
        <v>343</v>
      </c>
      <c r="CL19" s="23"/>
      <c r="CM19" s="39"/>
      <c r="CN19" s="25" t="s">
        <v>355</v>
      </c>
      <c r="CO19" s="19">
        <v>0</v>
      </c>
      <c r="CP19" s="20">
        <v>0</v>
      </c>
      <c r="CQ19" s="17" t="s">
        <v>338</v>
      </c>
      <c r="CR19" s="17" t="s">
        <v>345</v>
      </c>
      <c r="CS19" s="16"/>
      <c r="CT19" s="16"/>
      <c r="CU19" s="17"/>
      <c r="CV19" s="19">
        <f t="shared" si="17"/>
        <v>0</v>
      </c>
      <c r="CW19" s="20">
        <f>+IF(CX19="SI",IFERROR((((IF(CX19="SI",(CT19-AS19),0)))/(AW19-AS19)),"REVISAR"),CP19)</f>
        <v>0</v>
      </c>
      <c r="CX19" s="17" t="s">
        <v>179</v>
      </c>
      <c r="CY19" s="17"/>
      <c r="CZ19" s="16"/>
      <c r="DA19" s="16"/>
      <c r="DB19" s="17"/>
      <c r="DC19" s="19">
        <f t="shared" si="18"/>
        <v>0</v>
      </c>
      <c r="DD19" s="20">
        <f>+IF(DE19="SI",IFERROR((((IF(DE19="SI",(DA19-AS19),0)))/(AW19-AS19)),"REVISAR"),CW19)</f>
        <v>0</v>
      </c>
      <c r="DE19" s="17" t="s">
        <v>179</v>
      </c>
      <c r="DF19" s="17"/>
      <c r="DG19" s="16"/>
      <c r="DH19" s="16"/>
      <c r="DI19" s="17"/>
      <c r="DJ19" s="19">
        <f t="shared" si="19"/>
        <v>0</v>
      </c>
      <c r="DK19" s="20">
        <f>+IF(DL19="SI",IFERROR((((IF(DL19="SI",(DH19-AS19),0)))/(AW19-AS19)),"REVISAR"),DD19)</f>
        <v>0</v>
      </c>
      <c r="DL19" s="17" t="s">
        <v>179</v>
      </c>
      <c r="DM19" s="17"/>
      <c r="DN19" s="16"/>
      <c r="DO19" s="16"/>
      <c r="DP19" s="17"/>
      <c r="DQ19" s="19">
        <f t="shared" si="20"/>
        <v>0</v>
      </c>
      <c r="DR19" s="20">
        <f>+IF(DS19="SI",IFERROR((((IF(DS19="SI",(DO19-AS19),0)))/(AW19-AS19)),"REVISAR"),DK19)</f>
        <v>0</v>
      </c>
      <c r="DS19" s="17" t="s">
        <v>179</v>
      </c>
      <c r="DT19" s="17"/>
      <c r="DU19" s="16"/>
      <c r="DV19" s="16"/>
      <c r="DW19" s="17"/>
      <c r="DX19" s="19">
        <f t="shared" si="21"/>
        <v>0</v>
      </c>
      <c r="DY19" s="20">
        <f>+IF(DZ19="SI",IFERROR((((IF(DZ19="SI",(DV19-AS19),0)))/(AW19-AS19)),"REVISAR"),DR19)</f>
        <v>0</v>
      </c>
      <c r="DZ19" s="17" t="s">
        <v>179</v>
      </c>
      <c r="EA19" s="17"/>
      <c r="EB19" s="26">
        <v>30</v>
      </c>
      <c r="EC19" s="16"/>
      <c r="ED19" s="17"/>
      <c r="EE19" s="19">
        <f t="shared" si="11"/>
        <v>1</v>
      </c>
      <c r="EF19" s="20">
        <f>+IF(EG19="SI",IFERROR((((IF(EG19="SI",(EC19-AS19),0)))/(AW19-AS19)),"REVISAR"),DY19)</f>
        <v>0</v>
      </c>
      <c r="EG19" s="17" t="s">
        <v>179</v>
      </c>
      <c r="EH19" s="17"/>
      <c r="EI19" s="27">
        <v>2026</v>
      </c>
      <c r="EJ19" s="28"/>
      <c r="EK19" s="29" t="str">
        <f>+VLOOKUP(B19,[1]Listas_desplega!$AI$22:$AJ$46,2,0)</f>
        <v>DC_PBM</v>
      </c>
      <c r="EL19" s="29" t="str">
        <f>+VLOOKUP(H19,[1]Listas_desplega!$BY$3:$BZ$7,2,0)</f>
        <v>T_2</v>
      </c>
      <c r="EM19" s="29" t="str">
        <f>+VLOOKUP(I19,[1]Listas_desplega!$BY$10:$BZ$23,2,0)</f>
        <v>T_2_C_2</v>
      </c>
      <c r="EN19" s="29" t="str">
        <f>+VLOOKUP(J19,[1]Listas_desplega!$BY$28:$BZ$54,2,0)</f>
        <v>T_2_C_2_ET_1</v>
      </c>
      <c r="EO19" s="29" t="str">
        <f>+VLOOKUP(K19,[1]Listas_desplega!$BY$58:$BZ$105,2,0)</f>
        <v>T_2_C_2_ET_1_CPT_6</v>
      </c>
      <c r="EP19" s="30" t="str">
        <f>+VLOOKUP(L19,[1]Listas_desplega!$J$3:$K$11,2,0)</f>
        <v>Eje_E_5</v>
      </c>
    </row>
    <row r="20" spans="1:146" s="31" customFormat="1" ht="44.25" customHeight="1" x14ac:dyDescent="0.3">
      <c r="A20" s="8" t="s">
        <v>151</v>
      </c>
      <c r="B20" s="8" t="s">
        <v>152</v>
      </c>
      <c r="C20" s="8" t="s">
        <v>180</v>
      </c>
      <c r="D20" s="8" t="s">
        <v>153</v>
      </c>
      <c r="E20" s="8" t="s">
        <v>154</v>
      </c>
      <c r="F20" s="9" t="s">
        <v>155</v>
      </c>
      <c r="G20" s="8" t="s">
        <v>156</v>
      </c>
      <c r="H20" s="8" t="s">
        <v>157</v>
      </c>
      <c r="I20" s="8" t="s">
        <v>158</v>
      </c>
      <c r="J20" s="8" t="s">
        <v>159</v>
      </c>
      <c r="K20" s="8" t="s">
        <v>195</v>
      </c>
      <c r="L20" s="8" t="s">
        <v>196</v>
      </c>
      <c r="M20" s="8" t="s">
        <v>197</v>
      </c>
      <c r="N20" s="14">
        <v>465</v>
      </c>
      <c r="O20" s="11" t="s">
        <v>356</v>
      </c>
      <c r="P20" s="12" t="s">
        <v>164</v>
      </c>
      <c r="Q20" s="11" t="s">
        <v>186</v>
      </c>
      <c r="R20" s="11" t="s">
        <v>357</v>
      </c>
      <c r="S20" s="11" t="s">
        <v>214</v>
      </c>
      <c r="T20" s="11" t="s">
        <v>168</v>
      </c>
      <c r="U20" s="11">
        <v>15</v>
      </c>
      <c r="V20" s="11" t="s">
        <v>358</v>
      </c>
      <c r="W20" s="12" t="s">
        <v>332</v>
      </c>
      <c r="X20" s="13" t="s">
        <v>171</v>
      </c>
      <c r="Y20" s="13"/>
      <c r="Z20" s="13"/>
      <c r="AA20" s="13"/>
      <c r="AB20" s="13"/>
      <c r="AC20" s="13"/>
      <c r="AD20" s="13"/>
      <c r="AE20" s="13" t="s">
        <v>173</v>
      </c>
      <c r="AF20" s="13"/>
      <c r="AG20" s="14"/>
      <c r="AH20" s="14"/>
      <c r="AI20" s="14"/>
      <c r="AJ20" s="14"/>
      <c r="AK20" s="14"/>
      <c r="AL20" s="14"/>
      <c r="AM20" s="14"/>
      <c r="AN20" s="14"/>
      <c r="AO20" s="14"/>
      <c r="AP20" s="14"/>
      <c r="AQ20" s="15"/>
      <c r="AR20" s="14"/>
      <c r="AS20" s="40">
        <v>0</v>
      </c>
      <c r="AT20" s="41">
        <v>0</v>
      </c>
      <c r="AU20" s="41">
        <v>20</v>
      </c>
      <c r="AV20" s="41">
        <v>40</v>
      </c>
      <c r="AW20" s="41">
        <v>40</v>
      </c>
      <c r="AX20" s="41">
        <v>100</v>
      </c>
      <c r="AY20" s="42"/>
      <c r="AZ20" s="42"/>
      <c r="BA20" s="42"/>
      <c r="BB20" s="42"/>
      <c r="BC20" s="16"/>
      <c r="BD20" s="16"/>
      <c r="BE20" s="17" t="s">
        <v>359</v>
      </c>
      <c r="BF20" s="18">
        <v>0</v>
      </c>
      <c r="BG20" s="19">
        <v>0</v>
      </c>
      <c r="BH20" s="17" t="s">
        <v>174</v>
      </c>
      <c r="BI20" s="17" t="s">
        <v>334</v>
      </c>
      <c r="BJ20" s="16"/>
      <c r="BK20" s="16"/>
      <c r="BL20" s="17" t="s">
        <v>360</v>
      </c>
      <c r="BM20" s="19">
        <v>0</v>
      </c>
      <c r="BN20" s="20">
        <v>0</v>
      </c>
      <c r="BO20" s="17" t="s">
        <v>174</v>
      </c>
      <c r="BP20" s="21" t="s">
        <v>350</v>
      </c>
      <c r="BQ20" s="22"/>
      <c r="BR20" s="16"/>
      <c r="BS20" s="17" t="s">
        <v>361</v>
      </c>
      <c r="BT20" s="19">
        <v>0</v>
      </c>
      <c r="BU20" s="20">
        <v>0</v>
      </c>
      <c r="BV20" s="17" t="s">
        <v>338</v>
      </c>
      <c r="BW20" s="17" t="s">
        <v>339</v>
      </c>
      <c r="BX20" s="16"/>
      <c r="BY20" s="16"/>
      <c r="BZ20" s="17" t="s">
        <v>362</v>
      </c>
      <c r="CA20" s="19">
        <v>0</v>
      </c>
      <c r="CB20" s="20">
        <v>0</v>
      </c>
      <c r="CC20" s="17" t="s">
        <v>338</v>
      </c>
      <c r="CD20" s="17" t="s">
        <v>353</v>
      </c>
      <c r="CE20" s="16"/>
      <c r="CF20" s="16"/>
      <c r="CG20" s="17" t="s">
        <v>363</v>
      </c>
      <c r="CH20" s="19">
        <v>0</v>
      </c>
      <c r="CI20" s="20">
        <v>0</v>
      </c>
      <c r="CJ20" s="17" t="s">
        <v>174</v>
      </c>
      <c r="CK20" s="17" t="s">
        <v>343</v>
      </c>
      <c r="CL20" s="23">
        <v>20</v>
      </c>
      <c r="CM20" s="23">
        <v>61</v>
      </c>
      <c r="CN20" s="25" t="s">
        <v>364</v>
      </c>
      <c r="CO20" s="19">
        <v>0.5</v>
      </c>
      <c r="CP20" s="20">
        <v>1.5249999999999999</v>
      </c>
      <c r="CQ20" s="17" t="s">
        <v>174</v>
      </c>
      <c r="CR20" s="17" t="s">
        <v>345</v>
      </c>
      <c r="CS20" s="16"/>
      <c r="CT20" s="16"/>
      <c r="CU20" s="17"/>
      <c r="CV20" s="19">
        <f t="shared" si="17"/>
        <v>0</v>
      </c>
      <c r="CW20" s="20">
        <f>+IF(CX20="SI",IFERROR((IF(CX20="SI",CT20,0)/AW20),"REVISAR"),CP20)</f>
        <v>1.5249999999999999</v>
      </c>
      <c r="CX20" s="17" t="s">
        <v>179</v>
      </c>
      <c r="CY20" s="17"/>
      <c r="CZ20" s="16"/>
      <c r="DA20" s="16"/>
      <c r="DB20" s="17"/>
      <c r="DC20" s="19">
        <f t="shared" si="18"/>
        <v>0</v>
      </c>
      <c r="DD20" s="20">
        <f>+IF(DE20="SI",IFERROR((IF(DE20="SI",DA20,0)/AW20),"REVISAR"),CW20)</f>
        <v>1.5249999999999999</v>
      </c>
      <c r="DE20" s="17" t="s">
        <v>179</v>
      </c>
      <c r="DF20" s="17"/>
      <c r="DG20" s="16"/>
      <c r="DH20" s="16"/>
      <c r="DI20" s="17"/>
      <c r="DJ20" s="19">
        <f t="shared" si="19"/>
        <v>0</v>
      </c>
      <c r="DK20" s="20">
        <f>+IF(DL20="SI",IFERROR((IF(DL20="SI",DH20,0)/AW20),"REVISAR"),DD20)</f>
        <v>1.5249999999999999</v>
      </c>
      <c r="DL20" s="17" t="s">
        <v>179</v>
      </c>
      <c r="DM20" s="17"/>
      <c r="DN20" s="16"/>
      <c r="DO20" s="16"/>
      <c r="DP20" s="17"/>
      <c r="DQ20" s="19">
        <f t="shared" si="20"/>
        <v>0</v>
      </c>
      <c r="DR20" s="20">
        <f>+IF(DS20="SI",IFERROR((IF(DS20="SI",DO20,0)/AW20),"REVISAR"),DK20)</f>
        <v>1.5249999999999999</v>
      </c>
      <c r="DS20" s="17" t="s">
        <v>179</v>
      </c>
      <c r="DT20" s="17"/>
      <c r="DU20" s="16"/>
      <c r="DV20" s="16"/>
      <c r="DW20" s="17"/>
      <c r="DX20" s="19">
        <f t="shared" si="21"/>
        <v>0</v>
      </c>
      <c r="DY20" s="20">
        <f>+IF(DZ20="SI",IFERROR((IF(DZ20="SI",DV20,0)/AW20),"REVISAR"),DR20)</f>
        <v>1.5249999999999999</v>
      </c>
      <c r="DZ20" s="17" t="s">
        <v>179</v>
      </c>
      <c r="EA20" s="17"/>
      <c r="EB20" s="26">
        <v>40</v>
      </c>
      <c r="EC20" s="16"/>
      <c r="ED20" s="17"/>
      <c r="EE20" s="19">
        <f t="shared" si="11"/>
        <v>1</v>
      </c>
      <c r="EF20" s="20">
        <f>+IF(EG20="SI",IFERROR((IF(EG20="SI",EC20,0)/AW20),"REVISAR"),DY20)</f>
        <v>1.5249999999999999</v>
      </c>
      <c r="EG20" s="17" t="s">
        <v>179</v>
      </c>
      <c r="EH20" s="17"/>
      <c r="EI20" s="27">
        <v>2026</v>
      </c>
      <c r="EJ20" s="28"/>
      <c r="EK20" s="29" t="str">
        <f>+VLOOKUP(B20,[1]Listas_desplega!$AI$22:$AJ$46,2,0)</f>
        <v>DC_PBM</v>
      </c>
      <c r="EL20" s="29" t="str">
        <f>+VLOOKUP(H20,[1]Listas_desplega!$BY$3:$BZ$7,2,0)</f>
        <v>T_2</v>
      </c>
      <c r="EM20" s="29" t="str">
        <f>+VLOOKUP(I20,[1]Listas_desplega!$BY$10:$BZ$23,2,0)</f>
        <v>T_2_C_2</v>
      </c>
      <c r="EN20" s="29" t="str">
        <f>+VLOOKUP(J20,[1]Listas_desplega!$BY$28:$BZ$54,2,0)</f>
        <v>T_2_C_2_ET_1</v>
      </c>
      <c r="EO20" s="29" t="str">
        <f>+VLOOKUP(K20,[1]Listas_desplega!$BY$58:$BZ$105,2,0)</f>
        <v>T_2_C_2_ET_1_CPT_6</v>
      </c>
      <c r="EP20" s="30" t="str">
        <f>+VLOOKUP(L20,[1]Listas_desplega!$J$3:$K$11,2,0)</f>
        <v>Eje_E_5</v>
      </c>
    </row>
    <row r="21" spans="1:146" s="31" customFormat="1" ht="44.25" customHeight="1" x14ac:dyDescent="0.3">
      <c r="A21" s="8" t="s">
        <v>151</v>
      </c>
      <c r="B21" s="8" t="s">
        <v>152</v>
      </c>
      <c r="C21" s="8" t="s">
        <v>180</v>
      </c>
      <c r="D21" s="8" t="s">
        <v>153</v>
      </c>
      <c r="E21" s="8" t="s">
        <v>154</v>
      </c>
      <c r="F21" s="9" t="s">
        <v>155</v>
      </c>
      <c r="G21" s="8" t="s">
        <v>156</v>
      </c>
      <c r="H21" s="8" t="s">
        <v>157</v>
      </c>
      <c r="I21" s="8" t="s">
        <v>158</v>
      </c>
      <c r="J21" s="8" t="s">
        <v>159</v>
      </c>
      <c r="K21" s="8" t="s">
        <v>182</v>
      </c>
      <c r="L21" s="8" t="s">
        <v>183</v>
      </c>
      <c r="M21" s="8" t="s">
        <v>365</v>
      </c>
      <c r="N21" s="14">
        <v>469</v>
      </c>
      <c r="O21" s="11" t="s">
        <v>366</v>
      </c>
      <c r="P21" s="12" t="s">
        <v>164</v>
      </c>
      <c r="Q21" s="11" t="s">
        <v>186</v>
      </c>
      <c r="R21" s="11" t="s">
        <v>367</v>
      </c>
      <c r="S21" s="11" t="s">
        <v>167</v>
      </c>
      <c r="T21" s="11" t="s">
        <v>168</v>
      </c>
      <c r="U21" s="11">
        <v>30</v>
      </c>
      <c r="V21" s="11" t="s">
        <v>368</v>
      </c>
      <c r="W21" s="12" t="s">
        <v>332</v>
      </c>
      <c r="X21" s="13" t="s">
        <v>171</v>
      </c>
      <c r="Y21" s="13"/>
      <c r="Z21" s="13"/>
      <c r="AA21" s="13"/>
      <c r="AB21" s="13"/>
      <c r="AC21" s="13"/>
      <c r="AD21" s="13"/>
      <c r="AE21" s="13" t="s">
        <v>173</v>
      </c>
      <c r="AF21" s="13"/>
      <c r="AG21" s="14"/>
      <c r="AH21" s="14"/>
      <c r="AI21" s="14"/>
      <c r="AJ21" s="14"/>
      <c r="AK21" s="14"/>
      <c r="AL21" s="14"/>
      <c r="AM21" s="14"/>
      <c r="AN21" s="14"/>
      <c r="AO21" s="14"/>
      <c r="AP21" s="14"/>
      <c r="AQ21" s="15"/>
      <c r="AR21" s="14"/>
      <c r="AS21" s="40">
        <v>0</v>
      </c>
      <c r="AT21" s="41">
        <v>0</v>
      </c>
      <c r="AU21" s="41">
        <v>480</v>
      </c>
      <c r="AV21" s="41">
        <v>0</v>
      </c>
      <c r="AW21" s="41">
        <v>2020</v>
      </c>
      <c r="AX21" s="41">
        <v>2500</v>
      </c>
      <c r="AY21" s="42"/>
      <c r="AZ21" s="42"/>
      <c r="BA21" s="42"/>
      <c r="BB21" s="42"/>
      <c r="BC21" s="16"/>
      <c r="BD21" s="16"/>
      <c r="BE21" s="17" t="s">
        <v>369</v>
      </c>
      <c r="BF21" s="18">
        <v>0</v>
      </c>
      <c r="BG21" s="19">
        <v>0</v>
      </c>
      <c r="BH21" s="17" t="s">
        <v>174</v>
      </c>
      <c r="BI21" s="17" t="s">
        <v>370</v>
      </c>
      <c r="BJ21" s="16"/>
      <c r="BK21" s="16"/>
      <c r="BL21" s="17" t="s">
        <v>371</v>
      </c>
      <c r="BM21" s="19">
        <v>0</v>
      </c>
      <c r="BN21" s="20">
        <v>0</v>
      </c>
      <c r="BO21" s="17" t="s">
        <v>174</v>
      </c>
      <c r="BP21" s="21" t="s">
        <v>372</v>
      </c>
      <c r="BQ21" s="22"/>
      <c r="BR21" s="16"/>
      <c r="BS21" s="17" t="s">
        <v>373</v>
      </c>
      <c r="BT21" s="19">
        <v>0</v>
      </c>
      <c r="BU21" s="20">
        <v>0</v>
      </c>
      <c r="BV21" s="17" t="s">
        <v>338</v>
      </c>
      <c r="BW21" s="17" t="s">
        <v>339</v>
      </c>
      <c r="BX21" s="16"/>
      <c r="BY21" s="16"/>
      <c r="BZ21" s="17" t="s">
        <v>374</v>
      </c>
      <c r="CA21" s="19">
        <v>0</v>
      </c>
      <c r="CB21" s="20">
        <v>0</v>
      </c>
      <c r="CC21" s="17" t="s">
        <v>338</v>
      </c>
      <c r="CD21" s="17" t="s">
        <v>353</v>
      </c>
      <c r="CE21" s="16"/>
      <c r="CF21" s="16"/>
      <c r="CG21" s="17" t="s">
        <v>375</v>
      </c>
      <c r="CH21" s="19">
        <v>0</v>
      </c>
      <c r="CI21" s="20">
        <v>0</v>
      </c>
      <c r="CJ21" s="17" t="s">
        <v>174</v>
      </c>
      <c r="CK21" s="17" t="s">
        <v>343</v>
      </c>
      <c r="CL21" s="23">
        <v>1000</v>
      </c>
      <c r="CM21" s="23"/>
      <c r="CN21" s="43" t="s">
        <v>376</v>
      </c>
      <c r="CO21" s="19">
        <v>0.49504950495049505</v>
      </c>
      <c r="CP21" s="20">
        <v>0</v>
      </c>
      <c r="CQ21" s="17" t="s">
        <v>338</v>
      </c>
      <c r="CR21" s="17" t="s">
        <v>345</v>
      </c>
      <c r="CS21" s="16"/>
      <c r="CT21" s="16"/>
      <c r="CU21" s="17"/>
      <c r="CV21" s="19">
        <f t="shared" si="17"/>
        <v>0</v>
      </c>
      <c r="CW21" s="20">
        <f>+IF(CX21="SI",IFERROR((IF(CX21="SI",CT21,0)/AW21),"REVISAR"),CP21)</f>
        <v>0</v>
      </c>
      <c r="CX21" s="17" t="s">
        <v>179</v>
      </c>
      <c r="CY21" s="17"/>
      <c r="CZ21" s="16"/>
      <c r="DA21" s="16"/>
      <c r="DB21" s="17"/>
      <c r="DC21" s="19">
        <f t="shared" si="18"/>
        <v>0</v>
      </c>
      <c r="DD21" s="20">
        <f>+IF(DE21="SI",IFERROR((IF(DE21="SI",DA21,0)/AW21),"REVISAR"),CW21)</f>
        <v>0</v>
      </c>
      <c r="DE21" s="17" t="s">
        <v>179</v>
      </c>
      <c r="DF21" s="17"/>
      <c r="DG21" s="16"/>
      <c r="DH21" s="16"/>
      <c r="DI21" s="17"/>
      <c r="DJ21" s="19">
        <f t="shared" si="19"/>
        <v>0</v>
      </c>
      <c r="DK21" s="20">
        <f>+IF(DL21="SI",IFERROR((IF(DL21="SI",DH21,0)/AW21),"REVISAR"),DD21)</f>
        <v>0</v>
      </c>
      <c r="DL21" s="17" t="s">
        <v>179</v>
      </c>
      <c r="DM21" s="17"/>
      <c r="DN21" s="16"/>
      <c r="DO21" s="16"/>
      <c r="DP21" s="17"/>
      <c r="DQ21" s="19">
        <f t="shared" si="20"/>
        <v>0</v>
      </c>
      <c r="DR21" s="20">
        <f>+IF(DS21="SI",IFERROR((IF(DS21="SI",DO21,0)/AW21),"REVISAR"),DK21)</f>
        <v>0</v>
      </c>
      <c r="DS21" s="17" t="s">
        <v>179</v>
      </c>
      <c r="DT21" s="17"/>
      <c r="DU21" s="16"/>
      <c r="DV21" s="16"/>
      <c r="DW21" s="17"/>
      <c r="DX21" s="19">
        <f t="shared" si="21"/>
        <v>0</v>
      </c>
      <c r="DY21" s="20">
        <f>+IF(DZ21="SI",IFERROR((IF(DZ21="SI",DV21,0)/AW21),"REVISAR"),DR21)</f>
        <v>0</v>
      </c>
      <c r="DZ21" s="17" t="s">
        <v>179</v>
      </c>
      <c r="EA21" s="17"/>
      <c r="EB21" s="26">
        <v>2020</v>
      </c>
      <c r="EC21" s="16"/>
      <c r="ED21" s="17"/>
      <c r="EE21" s="19">
        <f t="shared" si="11"/>
        <v>1</v>
      </c>
      <c r="EF21" s="20">
        <f>+IF(EG21="SI",IFERROR((IF(EG21="SI",EC21,0)/AW21),"REVISAR"),DY21)</f>
        <v>0</v>
      </c>
      <c r="EG21" s="17" t="s">
        <v>179</v>
      </c>
      <c r="EH21" s="17"/>
      <c r="EI21" s="27">
        <v>2026</v>
      </c>
      <c r="EJ21" s="28"/>
      <c r="EK21" s="29" t="str">
        <f>+VLOOKUP(B21,[1]Listas_desplega!$AI$22:$AJ$46,2,0)</f>
        <v>DC_PBM</v>
      </c>
      <c r="EL21" s="29" t="str">
        <f>+VLOOKUP(H21,[1]Listas_desplega!$BY$3:$BZ$7,2,0)</f>
        <v>T_2</v>
      </c>
      <c r="EM21" s="29" t="str">
        <f>+VLOOKUP(I21,[1]Listas_desplega!$BY$10:$BZ$23,2,0)</f>
        <v>T_2_C_2</v>
      </c>
      <c r="EN21" s="29" t="str">
        <f>+VLOOKUP(J21,[1]Listas_desplega!$BY$28:$BZ$54,2,0)</f>
        <v>T_2_C_2_ET_1</v>
      </c>
      <c r="EO21" s="29" t="str">
        <f>+VLOOKUP(K21,[1]Listas_desplega!$BY$58:$BZ$105,2,0)</f>
        <v>T_2_C_2_ET_1_CPT_3</v>
      </c>
      <c r="EP21" s="30" t="str">
        <f>+VLOOKUP(L21,[1]Listas_desplega!$J$3:$K$11,2,0)</f>
        <v>Eje_E_4</v>
      </c>
    </row>
    <row r="22" spans="1:146" s="31" customFormat="1" ht="44.25" customHeight="1" x14ac:dyDescent="0.3">
      <c r="A22" s="8" t="s">
        <v>151</v>
      </c>
      <c r="B22" s="8" t="s">
        <v>152</v>
      </c>
      <c r="C22" s="8" t="s">
        <v>239</v>
      </c>
      <c r="D22" s="8" t="s">
        <v>153</v>
      </c>
      <c r="E22" s="8" t="s">
        <v>154</v>
      </c>
      <c r="F22" s="9" t="s">
        <v>155</v>
      </c>
      <c r="G22" s="8" t="s">
        <v>156</v>
      </c>
      <c r="H22" s="8" t="s">
        <v>157</v>
      </c>
      <c r="I22" s="8" t="s">
        <v>158</v>
      </c>
      <c r="J22" s="8" t="s">
        <v>159</v>
      </c>
      <c r="K22" s="8" t="s">
        <v>195</v>
      </c>
      <c r="L22" s="8" t="s">
        <v>196</v>
      </c>
      <c r="M22" s="8" t="s">
        <v>377</v>
      </c>
      <c r="N22" s="14">
        <v>108</v>
      </c>
      <c r="O22" s="11" t="s">
        <v>378</v>
      </c>
      <c r="P22" s="12" t="s">
        <v>164</v>
      </c>
      <c r="Q22" s="11" t="s">
        <v>186</v>
      </c>
      <c r="R22" s="11" t="s">
        <v>379</v>
      </c>
      <c r="S22" s="11" t="s">
        <v>167</v>
      </c>
      <c r="T22" s="11" t="s">
        <v>168</v>
      </c>
      <c r="U22" s="11">
        <v>30</v>
      </c>
      <c r="V22" s="11" t="s">
        <v>380</v>
      </c>
      <c r="W22" s="12" t="s">
        <v>170</v>
      </c>
      <c r="X22" s="13" t="s">
        <v>171</v>
      </c>
      <c r="Y22" s="13"/>
      <c r="Z22" s="13"/>
      <c r="AA22" s="13"/>
      <c r="AB22" s="13"/>
      <c r="AC22" s="13"/>
      <c r="AD22" s="13"/>
      <c r="AE22" s="13"/>
      <c r="AF22" s="13"/>
      <c r="AG22" s="14"/>
      <c r="AH22" s="14"/>
      <c r="AI22" s="14"/>
      <c r="AJ22" s="14"/>
      <c r="AK22" s="14" t="s">
        <v>173</v>
      </c>
      <c r="AL22" s="14"/>
      <c r="AM22" s="14"/>
      <c r="AN22" s="14"/>
      <c r="AO22" s="14"/>
      <c r="AP22" s="14"/>
      <c r="AQ22" s="15" t="s">
        <v>173</v>
      </c>
      <c r="AR22" s="14"/>
      <c r="AS22" s="40">
        <v>0</v>
      </c>
      <c r="AT22" s="41">
        <v>0</v>
      </c>
      <c r="AU22" s="41">
        <v>0</v>
      </c>
      <c r="AV22" s="41">
        <v>67</v>
      </c>
      <c r="AW22" s="41">
        <v>30</v>
      </c>
      <c r="AX22" s="41">
        <v>97</v>
      </c>
      <c r="AY22" s="42"/>
      <c r="AZ22" s="42"/>
      <c r="BA22" s="42"/>
      <c r="BB22" s="42"/>
      <c r="BC22" s="16"/>
      <c r="BD22" s="16"/>
      <c r="BE22" s="17"/>
      <c r="BF22" s="18">
        <v>0</v>
      </c>
      <c r="BG22" s="19">
        <v>0</v>
      </c>
      <c r="BH22" s="17" t="s">
        <v>174</v>
      </c>
      <c r="BI22" s="17" t="s">
        <v>175</v>
      </c>
      <c r="BJ22" s="16"/>
      <c r="BK22" s="16"/>
      <c r="BL22" s="17"/>
      <c r="BM22" s="19">
        <v>0</v>
      </c>
      <c r="BN22" s="20">
        <v>0</v>
      </c>
      <c r="BO22" s="17" t="s">
        <v>174</v>
      </c>
      <c r="BP22" s="21" t="s">
        <v>175</v>
      </c>
      <c r="BQ22" s="22"/>
      <c r="BR22" s="16"/>
      <c r="BS22" s="17"/>
      <c r="BT22" s="19">
        <v>0</v>
      </c>
      <c r="BU22" s="20">
        <v>0</v>
      </c>
      <c r="BV22" s="17" t="s">
        <v>174</v>
      </c>
      <c r="BW22" s="17" t="s">
        <v>175</v>
      </c>
      <c r="BX22" s="16"/>
      <c r="BY22" s="16"/>
      <c r="BZ22" s="17"/>
      <c r="CA22" s="19">
        <v>0</v>
      </c>
      <c r="CB22" s="20">
        <v>0</v>
      </c>
      <c r="CC22" s="17" t="s">
        <v>174</v>
      </c>
      <c r="CD22" s="17" t="s">
        <v>175</v>
      </c>
      <c r="CE22" s="16"/>
      <c r="CF22" s="16"/>
      <c r="CG22" s="17"/>
      <c r="CH22" s="19">
        <v>0</v>
      </c>
      <c r="CI22" s="20">
        <v>0</v>
      </c>
      <c r="CJ22" s="17" t="s">
        <v>174</v>
      </c>
      <c r="CK22" s="17"/>
      <c r="CL22" s="23">
        <v>15</v>
      </c>
      <c r="CM22" s="23">
        <v>9</v>
      </c>
      <c r="CN22" s="25" t="s">
        <v>381</v>
      </c>
      <c r="CO22" s="19">
        <v>0.5</v>
      </c>
      <c r="CP22" s="20">
        <v>0.3</v>
      </c>
      <c r="CQ22" s="17" t="s">
        <v>174</v>
      </c>
      <c r="CR22" s="17" t="s">
        <v>382</v>
      </c>
      <c r="CS22" s="16"/>
      <c r="CT22" s="16"/>
      <c r="CU22" s="17"/>
      <c r="CV22" s="19">
        <f t="shared" si="17"/>
        <v>0</v>
      </c>
      <c r="CW22" s="20">
        <f>+IF(CX22="SI",IFERROR((IF(CX22="SI",CT22,0)/AW22),"REVISAR"),CP22)</f>
        <v>0.3</v>
      </c>
      <c r="CX22" s="17" t="s">
        <v>179</v>
      </c>
      <c r="CY22" s="17"/>
      <c r="CZ22" s="16"/>
      <c r="DA22" s="16"/>
      <c r="DB22" s="17"/>
      <c r="DC22" s="19">
        <f t="shared" si="18"/>
        <v>0</v>
      </c>
      <c r="DD22" s="20">
        <f>+IF(DE22="SI",IFERROR((IF(DE22="SI",DA22,0)/AW22),"REVISAR"),CW22)</f>
        <v>0.3</v>
      </c>
      <c r="DE22" s="17" t="s">
        <v>179</v>
      </c>
      <c r="DF22" s="17"/>
      <c r="DG22" s="16"/>
      <c r="DH22" s="16"/>
      <c r="DI22" s="17"/>
      <c r="DJ22" s="19">
        <f t="shared" si="19"/>
        <v>0</v>
      </c>
      <c r="DK22" s="20">
        <f>+IF(DL22="SI",IFERROR((IF(DL22="SI",DH22,0)/AW22),"REVISAR"),DD22)</f>
        <v>0.3</v>
      </c>
      <c r="DL22" s="17" t="s">
        <v>179</v>
      </c>
      <c r="DM22" s="17"/>
      <c r="DN22" s="16"/>
      <c r="DO22" s="16"/>
      <c r="DP22" s="17"/>
      <c r="DQ22" s="19">
        <f t="shared" si="20"/>
        <v>0</v>
      </c>
      <c r="DR22" s="20">
        <f>+IF(DS22="SI",IFERROR((IF(DS22="SI",DO22,0)/AW22),"REVISAR"),DK22)</f>
        <v>0.3</v>
      </c>
      <c r="DS22" s="17" t="s">
        <v>179</v>
      </c>
      <c r="DT22" s="17"/>
      <c r="DU22" s="16"/>
      <c r="DV22" s="16"/>
      <c r="DW22" s="17"/>
      <c r="DX22" s="19">
        <f t="shared" si="21"/>
        <v>0</v>
      </c>
      <c r="DY22" s="20">
        <f>+IF(DZ22="SI",IFERROR((IF(DZ22="SI",DV22,0)/AW22),"REVISAR"),DR22)</f>
        <v>0.3</v>
      </c>
      <c r="DZ22" s="17" t="s">
        <v>179</v>
      </c>
      <c r="EA22" s="17"/>
      <c r="EB22" s="26">
        <v>30</v>
      </c>
      <c r="EC22" s="16"/>
      <c r="ED22" s="17"/>
      <c r="EE22" s="19">
        <f t="shared" si="11"/>
        <v>1</v>
      </c>
      <c r="EF22" s="20">
        <f>+IF(EG22="SI",IFERROR((IF(EG22="SI",EC22,0)/AW22),"REVISAR"),DY22)</f>
        <v>0.3</v>
      </c>
      <c r="EG22" s="17" t="s">
        <v>179</v>
      </c>
      <c r="EH22" s="17"/>
      <c r="EI22" s="27">
        <v>2026</v>
      </c>
      <c r="EJ22" s="28"/>
      <c r="EK22" s="29" t="str">
        <f>+VLOOKUP(B22,[1]Listas_desplega!$AI$22:$AJ$46,2,0)</f>
        <v>DC_PBM</v>
      </c>
      <c r="EL22" s="29" t="str">
        <f>+VLOOKUP(H22,[1]Listas_desplega!$BY$3:$BZ$7,2,0)</f>
        <v>T_2</v>
      </c>
      <c r="EM22" s="29" t="str">
        <f>+VLOOKUP(I22,[1]Listas_desplega!$BY$10:$BZ$23,2,0)</f>
        <v>T_2_C_2</v>
      </c>
      <c r="EN22" s="29" t="str">
        <f>+VLOOKUP(J22,[1]Listas_desplega!$BY$28:$BZ$54,2,0)</f>
        <v>T_2_C_2_ET_1</v>
      </c>
      <c r="EO22" s="29" t="str">
        <f>+VLOOKUP(K22,[1]Listas_desplega!$BY$58:$BZ$105,2,0)</f>
        <v>T_2_C_2_ET_1_CPT_6</v>
      </c>
      <c r="EP22" s="30" t="str">
        <f>+VLOOKUP(L22,[1]Listas_desplega!$J$3:$K$11,2,0)</f>
        <v>Eje_E_5</v>
      </c>
    </row>
    <row r="23" spans="1:146" s="31" customFormat="1" ht="44.25" customHeight="1" x14ac:dyDescent="0.3">
      <c r="A23" s="8" t="s">
        <v>151</v>
      </c>
      <c r="B23" s="8" t="s">
        <v>152</v>
      </c>
      <c r="C23" s="8" t="s">
        <v>239</v>
      </c>
      <c r="D23" s="8" t="s">
        <v>153</v>
      </c>
      <c r="E23" s="8" t="s">
        <v>154</v>
      </c>
      <c r="F23" s="9" t="s">
        <v>155</v>
      </c>
      <c r="G23" s="8" t="s">
        <v>156</v>
      </c>
      <c r="H23" s="8" t="s">
        <v>157</v>
      </c>
      <c r="I23" s="8" t="s">
        <v>158</v>
      </c>
      <c r="J23" s="8" t="s">
        <v>159</v>
      </c>
      <c r="K23" s="8" t="s">
        <v>383</v>
      </c>
      <c r="L23" s="8" t="s">
        <v>161</v>
      </c>
      <c r="M23" s="8" t="s">
        <v>162</v>
      </c>
      <c r="N23" s="14">
        <v>110</v>
      </c>
      <c r="O23" s="11" t="s">
        <v>384</v>
      </c>
      <c r="P23" s="12" t="s">
        <v>164</v>
      </c>
      <c r="Q23" s="11" t="s">
        <v>186</v>
      </c>
      <c r="R23" s="11" t="s">
        <v>385</v>
      </c>
      <c r="S23" s="11" t="s">
        <v>214</v>
      </c>
      <c r="T23" s="11" t="s">
        <v>200</v>
      </c>
      <c r="U23" s="11">
        <v>30</v>
      </c>
      <c r="V23" s="11" t="s">
        <v>386</v>
      </c>
      <c r="W23" s="12" t="s">
        <v>170</v>
      </c>
      <c r="X23" s="13" t="s">
        <v>171</v>
      </c>
      <c r="Y23" s="13"/>
      <c r="Z23" s="13"/>
      <c r="AA23" s="13"/>
      <c r="AB23" s="13"/>
      <c r="AC23" s="13"/>
      <c r="AD23" s="13"/>
      <c r="AE23" s="13"/>
      <c r="AF23" s="13"/>
      <c r="AG23" s="14"/>
      <c r="AH23" s="14"/>
      <c r="AI23" s="14"/>
      <c r="AJ23" s="14"/>
      <c r="AK23" s="14"/>
      <c r="AL23" s="14"/>
      <c r="AM23" s="14"/>
      <c r="AN23" s="14"/>
      <c r="AO23" s="14"/>
      <c r="AP23" s="14" t="s">
        <v>173</v>
      </c>
      <c r="AQ23" s="15"/>
      <c r="AR23" s="14"/>
      <c r="AS23" s="40"/>
      <c r="AT23" s="41"/>
      <c r="AU23" s="41"/>
      <c r="AV23" s="41">
        <v>50</v>
      </c>
      <c r="AW23" s="41">
        <v>100</v>
      </c>
      <c r="AX23" s="41">
        <v>100</v>
      </c>
      <c r="AY23" s="42"/>
      <c r="AZ23" s="42"/>
      <c r="BA23" s="42"/>
      <c r="BB23" s="42"/>
      <c r="BC23" s="16"/>
      <c r="BD23" s="16"/>
      <c r="BE23" s="17"/>
      <c r="BF23" s="18">
        <v>0</v>
      </c>
      <c r="BG23" s="19">
        <v>0</v>
      </c>
      <c r="BH23" s="17" t="s">
        <v>174</v>
      </c>
      <c r="BI23" s="17" t="s">
        <v>202</v>
      </c>
      <c r="BJ23" s="16"/>
      <c r="BK23" s="16"/>
      <c r="BL23" s="17"/>
      <c r="BM23" s="19">
        <v>0</v>
      </c>
      <c r="BN23" s="20">
        <v>0</v>
      </c>
      <c r="BO23" s="17" t="s">
        <v>174</v>
      </c>
      <c r="BP23" s="21" t="s">
        <v>202</v>
      </c>
      <c r="BQ23" s="22">
        <v>5</v>
      </c>
      <c r="BR23" s="16">
        <v>30</v>
      </c>
      <c r="BS23" s="17" t="s">
        <v>387</v>
      </c>
      <c r="BT23" s="19">
        <v>0.05</v>
      </c>
      <c r="BU23" s="20">
        <v>0.3</v>
      </c>
      <c r="BV23" s="17" t="s">
        <v>174</v>
      </c>
      <c r="BW23" s="17" t="s">
        <v>388</v>
      </c>
      <c r="BX23" s="16"/>
      <c r="BY23" s="16"/>
      <c r="BZ23" s="17"/>
      <c r="CA23" s="19">
        <v>0</v>
      </c>
      <c r="CB23" s="20">
        <v>0</v>
      </c>
      <c r="CC23" s="17" t="s">
        <v>174</v>
      </c>
      <c r="CD23" s="17" t="s">
        <v>202</v>
      </c>
      <c r="CE23" s="16"/>
      <c r="CF23" s="16"/>
      <c r="CG23" s="17"/>
      <c r="CH23" s="19">
        <v>0</v>
      </c>
      <c r="CI23" s="20">
        <v>0</v>
      </c>
      <c r="CJ23" s="17" t="s">
        <v>174</v>
      </c>
      <c r="CK23" s="17"/>
      <c r="CL23" s="23">
        <v>15</v>
      </c>
      <c r="CM23" s="23">
        <v>30</v>
      </c>
      <c r="CN23" s="44" t="s">
        <v>389</v>
      </c>
      <c r="CO23" s="19">
        <v>0.15</v>
      </c>
      <c r="CP23" s="20">
        <v>0.3</v>
      </c>
      <c r="CQ23" s="17" t="s">
        <v>174</v>
      </c>
      <c r="CR23" s="17" t="s">
        <v>390</v>
      </c>
      <c r="CS23" s="16"/>
      <c r="CT23" s="16"/>
      <c r="CU23" s="17"/>
      <c r="CV23" s="19">
        <f t="shared" si="17"/>
        <v>0</v>
      </c>
      <c r="CW23" s="20">
        <f>+IF(CX23="SI",IFERROR((IF(CX23="SI",CT23,0)/AW23),"REVISAR"),CP23)</f>
        <v>0.3</v>
      </c>
      <c r="CX23" s="17" t="s">
        <v>179</v>
      </c>
      <c r="CY23" s="17"/>
      <c r="CZ23" s="16"/>
      <c r="DA23" s="16"/>
      <c r="DB23" s="17"/>
      <c r="DC23" s="19">
        <f t="shared" si="18"/>
        <v>0</v>
      </c>
      <c r="DD23" s="20">
        <f>+IF(DE23="SI",IFERROR((IF(DE23="SI",DA23,0)/AW23),"REVISAR"),CW23)</f>
        <v>0.3</v>
      </c>
      <c r="DE23" s="17" t="s">
        <v>179</v>
      </c>
      <c r="DF23" s="17"/>
      <c r="DG23" s="16">
        <v>30</v>
      </c>
      <c r="DH23" s="16"/>
      <c r="DI23" s="17"/>
      <c r="DJ23" s="19">
        <f t="shared" si="19"/>
        <v>0.3</v>
      </c>
      <c r="DK23" s="20">
        <f>+IF(DL23="SI",IFERROR((IF(DL23="SI",DH23,0)/AW23),"REVISAR"),DD23)</f>
        <v>0.3</v>
      </c>
      <c r="DL23" s="17" t="s">
        <v>179</v>
      </c>
      <c r="DM23" s="17"/>
      <c r="DN23" s="16"/>
      <c r="DO23" s="16"/>
      <c r="DP23" s="17"/>
      <c r="DQ23" s="19">
        <f t="shared" si="20"/>
        <v>0</v>
      </c>
      <c r="DR23" s="20">
        <f>+IF(DS23="SI",IFERROR((IF(DS23="SI",DO23,0)/AW23),"REVISAR"),DK23)</f>
        <v>0.3</v>
      </c>
      <c r="DS23" s="17" t="s">
        <v>179</v>
      </c>
      <c r="DT23" s="17"/>
      <c r="DU23" s="16"/>
      <c r="DV23" s="16"/>
      <c r="DW23" s="17"/>
      <c r="DX23" s="19">
        <f t="shared" si="21"/>
        <v>0</v>
      </c>
      <c r="DY23" s="20">
        <f>+IF(DZ23="SI",IFERROR((IF(DZ23="SI",DV23,0)/AW23),"REVISAR"),DR23)</f>
        <v>0.3</v>
      </c>
      <c r="DZ23" s="17" t="s">
        <v>179</v>
      </c>
      <c r="EA23" s="17"/>
      <c r="EB23" s="26">
        <v>100</v>
      </c>
      <c r="EC23" s="16"/>
      <c r="ED23" s="17"/>
      <c r="EE23" s="19">
        <f t="shared" si="11"/>
        <v>1</v>
      </c>
      <c r="EF23" s="20">
        <f>+IF(EG23="SI",IFERROR((IF(EG23="SI",EC23,0)/AW23),"REVISAR"),DY23)</f>
        <v>0.3</v>
      </c>
      <c r="EG23" s="17" t="s">
        <v>179</v>
      </c>
      <c r="EH23" s="17"/>
      <c r="EI23" s="27">
        <v>2026</v>
      </c>
      <c r="EJ23" s="28"/>
      <c r="EK23" s="29" t="str">
        <f>+VLOOKUP(B23,[1]Listas_desplega!$AI$22:$AJ$46,2,0)</f>
        <v>DC_PBM</v>
      </c>
      <c r="EL23" s="29" t="str">
        <f>+VLOOKUP(H23,[1]Listas_desplega!$BY$3:$BZ$7,2,0)</f>
        <v>T_2</v>
      </c>
      <c r="EM23" s="29" t="str">
        <f>+VLOOKUP(I23,[1]Listas_desplega!$BY$10:$BZ$23,2,0)</f>
        <v>T_2_C_2</v>
      </c>
      <c r="EN23" s="29" t="str">
        <f>+VLOOKUP(J23,[1]Listas_desplega!$BY$28:$BZ$54,2,0)</f>
        <v>T_2_C_2_ET_1</v>
      </c>
      <c r="EO23" s="29" t="str">
        <f>+VLOOKUP(K23,[1]Listas_desplega!$BY$58:$BZ$105,2,0)</f>
        <v>T_2_C_2_ET_1_CPT_5</v>
      </c>
      <c r="EP23" s="30" t="str">
        <f>+VLOOKUP(L23,[1]Listas_desplega!$J$3:$K$11,2,0)</f>
        <v>Eje_E_2</v>
      </c>
    </row>
    <row r="24" spans="1:146" s="31" customFormat="1" ht="44.25" customHeight="1" x14ac:dyDescent="0.3">
      <c r="A24" s="8" t="s">
        <v>151</v>
      </c>
      <c r="B24" s="8" t="s">
        <v>152</v>
      </c>
      <c r="C24" s="8" t="s">
        <v>152</v>
      </c>
      <c r="D24" s="8" t="s">
        <v>153</v>
      </c>
      <c r="E24" s="8" t="s">
        <v>154</v>
      </c>
      <c r="F24" s="9" t="s">
        <v>155</v>
      </c>
      <c r="G24" s="8" t="s">
        <v>156</v>
      </c>
      <c r="H24" s="8" t="s">
        <v>157</v>
      </c>
      <c r="I24" s="8" t="s">
        <v>158</v>
      </c>
      <c r="J24" s="8" t="s">
        <v>159</v>
      </c>
      <c r="K24" s="8" t="s">
        <v>208</v>
      </c>
      <c r="L24" s="8" t="s">
        <v>209</v>
      </c>
      <c r="M24" s="8" t="s">
        <v>210</v>
      </c>
      <c r="N24" s="14" t="s">
        <v>391</v>
      </c>
      <c r="O24" s="11" t="s">
        <v>392</v>
      </c>
      <c r="P24" s="12" t="s">
        <v>164</v>
      </c>
      <c r="Q24" s="11" t="s">
        <v>277</v>
      </c>
      <c r="R24" s="11" t="s">
        <v>393</v>
      </c>
      <c r="S24" s="11" t="s">
        <v>214</v>
      </c>
      <c r="T24" s="11" t="s">
        <v>188</v>
      </c>
      <c r="U24" s="11">
        <v>30</v>
      </c>
      <c r="V24" s="11" t="s">
        <v>393</v>
      </c>
      <c r="W24" s="12" t="s">
        <v>394</v>
      </c>
      <c r="X24" s="13" t="s">
        <v>171</v>
      </c>
      <c r="Y24" s="13"/>
      <c r="Z24" s="13"/>
      <c r="AA24" s="13"/>
      <c r="AB24" s="13"/>
      <c r="AC24" s="13"/>
      <c r="AD24" s="13"/>
      <c r="AE24" s="13"/>
      <c r="AF24" s="13"/>
      <c r="AG24" s="14"/>
      <c r="AH24" s="14"/>
      <c r="AI24" s="14"/>
      <c r="AJ24" s="14"/>
      <c r="AK24" s="14"/>
      <c r="AL24" s="14"/>
      <c r="AM24" s="14"/>
      <c r="AN24" s="14"/>
      <c r="AO24" s="14"/>
      <c r="AP24" s="14"/>
      <c r="AQ24" s="15"/>
      <c r="AR24" s="14" t="s">
        <v>173</v>
      </c>
      <c r="AS24" s="40"/>
      <c r="AT24" s="41">
        <v>132</v>
      </c>
      <c r="AU24" s="41">
        <v>132</v>
      </c>
      <c r="AV24" s="41">
        <v>132</v>
      </c>
      <c r="AW24" s="41">
        <v>132</v>
      </c>
      <c r="AX24" s="41">
        <v>132</v>
      </c>
      <c r="AY24" s="42"/>
      <c r="AZ24" s="42"/>
      <c r="BA24" s="42"/>
      <c r="BB24" s="42"/>
      <c r="BC24" s="16"/>
      <c r="BD24" s="16"/>
      <c r="BE24" s="17"/>
      <c r="BF24" s="19">
        <v>0</v>
      </c>
      <c r="BG24" s="20">
        <v>0</v>
      </c>
      <c r="BH24" s="17" t="s">
        <v>179</v>
      </c>
      <c r="BI24" s="17"/>
      <c r="BJ24" s="16"/>
      <c r="BK24" s="16"/>
      <c r="BL24" s="17"/>
      <c r="BM24" s="19">
        <v>0</v>
      </c>
      <c r="BN24" s="20">
        <v>0</v>
      </c>
      <c r="BO24" s="17" t="s">
        <v>179</v>
      </c>
      <c r="BP24" s="21"/>
      <c r="BQ24" s="22"/>
      <c r="BR24" s="16"/>
      <c r="BS24" s="17" t="s">
        <v>395</v>
      </c>
      <c r="BT24" s="19">
        <v>0</v>
      </c>
      <c r="BU24" s="20">
        <v>0</v>
      </c>
      <c r="BV24" s="17" t="s">
        <v>338</v>
      </c>
      <c r="BW24" s="17" t="s">
        <v>396</v>
      </c>
      <c r="BX24" s="16"/>
      <c r="BY24" s="16"/>
      <c r="BZ24" s="17"/>
      <c r="CA24" s="19">
        <v>0</v>
      </c>
      <c r="CB24" s="20">
        <v>0</v>
      </c>
      <c r="CC24" s="17" t="s">
        <v>179</v>
      </c>
      <c r="CD24" s="17"/>
      <c r="CE24" s="16"/>
      <c r="CF24" s="16"/>
      <c r="CG24" s="17"/>
      <c r="CH24" s="19">
        <v>0</v>
      </c>
      <c r="CI24" s="20">
        <v>0</v>
      </c>
      <c r="CJ24" s="17" t="s">
        <v>179</v>
      </c>
      <c r="CK24" s="17"/>
      <c r="CL24" s="23"/>
      <c r="CM24" s="45"/>
      <c r="CN24" s="46" t="s">
        <v>397</v>
      </c>
      <c r="CO24" s="19">
        <v>0</v>
      </c>
      <c r="CP24" s="20">
        <v>0</v>
      </c>
      <c r="CQ24" s="17" t="s">
        <v>338</v>
      </c>
      <c r="CR24" s="17" t="s">
        <v>398</v>
      </c>
      <c r="CS24" s="16"/>
      <c r="CT24" s="16"/>
      <c r="CU24" s="17"/>
      <c r="CV24" s="19">
        <f>IFERROR(((CS24-AS24)/(AW24-AS24)),0)</f>
        <v>0</v>
      </c>
      <c r="CW24" s="20">
        <f>+IF(CX24="SI",IFERROR((((IF(CX24="SI",(CT24-AS24),0)))/(AW24-AS24)),"REVISAR"),CP24)</f>
        <v>0</v>
      </c>
      <c r="CX24" s="17" t="s">
        <v>179</v>
      </c>
      <c r="CY24" s="17"/>
      <c r="CZ24" s="16"/>
      <c r="DA24" s="16"/>
      <c r="DB24" s="17"/>
      <c r="DC24" s="19">
        <f>IFERROR(((CZ24-AS24)/(AW24-AS24)),0)</f>
        <v>0</v>
      </c>
      <c r="DD24" s="20">
        <f>+IF(DE24="SI",IFERROR((((IF(DE24="SI",(DA24-AS24),0)))/(AW24-AS24)),"REVISAR"),CW24)</f>
        <v>0</v>
      </c>
      <c r="DE24" s="17" t="s">
        <v>179</v>
      </c>
      <c r="DF24" s="17"/>
      <c r="DG24" s="16"/>
      <c r="DH24" s="16"/>
      <c r="DI24" s="17"/>
      <c r="DJ24" s="19">
        <f>IFERROR(((DG24-AS24)/(AW24-AS24)),0)</f>
        <v>0</v>
      </c>
      <c r="DK24" s="20">
        <f>+IF(DL24="SI",IFERROR((((IF(DL24="SI",(DH24-AS24),0)))/(AW24-AS24)),"REVISAR"),DD24)</f>
        <v>0</v>
      </c>
      <c r="DL24" s="17" t="s">
        <v>179</v>
      </c>
      <c r="DM24" s="17"/>
      <c r="DN24" s="16"/>
      <c r="DO24" s="16"/>
      <c r="DP24" s="17"/>
      <c r="DQ24" s="19">
        <f>IFERROR(((DN24-AS24)/(AW24-AS24)),0)</f>
        <v>0</v>
      </c>
      <c r="DR24" s="20">
        <f>+IF(DS24="SI",IFERROR((((IF(DS24="SI",(DO24-AS24),0)))/(AW24-AS24)),"REVISAR"),DK24)</f>
        <v>0</v>
      </c>
      <c r="DS24" s="17" t="s">
        <v>179</v>
      </c>
      <c r="DT24" s="17"/>
      <c r="DU24" s="16"/>
      <c r="DV24" s="16"/>
      <c r="DW24" s="17"/>
      <c r="DX24" s="19">
        <f>IFERROR(((DU24-AS24)/(AW24-AS24)),0)</f>
        <v>0</v>
      </c>
      <c r="DY24" s="20">
        <f>+IF(DZ24="SI",IFERROR((((IF(DZ24="SI",(DV24-AS24),0)))/(AW24-AS24)),"REVISAR"),DR24)</f>
        <v>0</v>
      </c>
      <c r="DZ24" s="17" t="s">
        <v>179</v>
      </c>
      <c r="EA24" s="17"/>
      <c r="EB24" s="26">
        <v>132</v>
      </c>
      <c r="EC24" s="16"/>
      <c r="ED24" s="17"/>
      <c r="EE24" s="19">
        <f>IFERROR(((EB24-AS24)/(AW24-AS24)),0)</f>
        <v>1</v>
      </c>
      <c r="EF24" s="20">
        <f>+IF(EG24="SI",IFERROR((((IF(EG24="SI",(EC24-AS24),0)))/(AW24-AS24)),"REVISAR"),DY24)</f>
        <v>0</v>
      </c>
      <c r="EG24" s="17" t="s">
        <v>179</v>
      </c>
      <c r="EH24" s="17"/>
      <c r="EI24" s="27">
        <v>2026</v>
      </c>
      <c r="EJ24" s="28"/>
      <c r="EK24" s="29" t="str">
        <f>+VLOOKUP(B24,[1]Listas_desplega!$AI$22:$AJ$46,2,0)</f>
        <v>DC_PBM</v>
      </c>
      <c r="EL24" s="29" t="str">
        <f>+VLOOKUP(H24,[1]Listas_desplega!$BY$3:$BZ$7,2,0)</f>
        <v>T_2</v>
      </c>
      <c r="EM24" s="29" t="str">
        <f>+VLOOKUP(I24,[1]Listas_desplega!$BY$10:$BZ$23,2,0)</f>
        <v>T_2_C_2</v>
      </c>
      <c r="EN24" s="29" t="str">
        <f>+VLOOKUP(J24,[1]Listas_desplega!$BY$28:$BZ$54,2,0)</f>
        <v>T_2_C_2_ET_1</v>
      </c>
      <c r="EO24" s="29" t="str">
        <f>+VLOOKUP(K24,[1]Listas_desplega!$BY$58:$BZ$105,2,0)</f>
        <v>T_2_C_2_ET_1_CPT_7</v>
      </c>
      <c r="EP24" s="30" t="str">
        <f>+VLOOKUP(L24,[1]Listas_desplega!$J$3:$K$11,2,0)</f>
        <v>Eje_E_3</v>
      </c>
    </row>
    <row r="25" spans="1:146" s="31" customFormat="1" ht="44.25" customHeight="1" x14ac:dyDescent="0.3">
      <c r="A25" s="8" t="s">
        <v>151</v>
      </c>
      <c r="B25" s="8" t="s">
        <v>152</v>
      </c>
      <c r="C25" s="8" t="s">
        <v>152</v>
      </c>
      <c r="D25" s="8" t="s">
        <v>153</v>
      </c>
      <c r="E25" s="8" t="s">
        <v>154</v>
      </c>
      <c r="F25" s="9" t="s">
        <v>155</v>
      </c>
      <c r="G25" s="8" t="s">
        <v>156</v>
      </c>
      <c r="H25" s="8" t="s">
        <v>157</v>
      </c>
      <c r="I25" s="8" t="s">
        <v>158</v>
      </c>
      <c r="J25" s="8" t="s">
        <v>159</v>
      </c>
      <c r="K25" s="8" t="s">
        <v>208</v>
      </c>
      <c r="L25" s="8" t="s">
        <v>209</v>
      </c>
      <c r="M25" s="8" t="s">
        <v>210</v>
      </c>
      <c r="N25" s="14" t="s">
        <v>399</v>
      </c>
      <c r="O25" s="11" t="s">
        <v>400</v>
      </c>
      <c r="P25" s="12" t="s">
        <v>164</v>
      </c>
      <c r="Q25" s="11" t="s">
        <v>277</v>
      </c>
      <c r="R25" s="11" t="s">
        <v>401</v>
      </c>
      <c r="S25" s="11" t="s">
        <v>214</v>
      </c>
      <c r="T25" s="11" t="s">
        <v>188</v>
      </c>
      <c r="U25" s="11">
        <v>30</v>
      </c>
      <c r="V25" s="11" t="s">
        <v>401</v>
      </c>
      <c r="W25" s="12" t="s">
        <v>394</v>
      </c>
      <c r="X25" s="13" t="s">
        <v>171</v>
      </c>
      <c r="Y25" s="13"/>
      <c r="Z25" s="13"/>
      <c r="AA25" s="13"/>
      <c r="AB25" s="13"/>
      <c r="AC25" s="13"/>
      <c r="AD25" s="13"/>
      <c r="AE25" s="13"/>
      <c r="AF25" s="13"/>
      <c r="AG25" s="14"/>
      <c r="AH25" s="14"/>
      <c r="AI25" s="14"/>
      <c r="AJ25" s="14"/>
      <c r="AK25" s="14"/>
      <c r="AL25" s="14"/>
      <c r="AM25" s="14"/>
      <c r="AN25" s="14"/>
      <c r="AO25" s="14"/>
      <c r="AP25" s="14"/>
      <c r="AQ25" s="15"/>
      <c r="AR25" s="14" t="s">
        <v>173</v>
      </c>
      <c r="AS25" s="40"/>
      <c r="AT25" s="40">
        <v>27</v>
      </c>
      <c r="AU25" s="40">
        <v>27</v>
      </c>
      <c r="AV25" s="40">
        <v>27</v>
      </c>
      <c r="AW25" s="40">
        <v>27</v>
      </c>
      <c r="AX25" s="40">
        <v>27</v>
      </c>
      <c r="AY25" s="47"/>
      <c r="AZ25" s="47"/>
      <c r="BA25" s="47"/>
      <c r="BB25" s="47"/>
      <c r="BC25" s="16"/>
      <c r="BD25" s="16"/>
      <c r="BE25" s="17"/>
      <c r="BF25" s="19">
        <v>0</v>
      </c>
      <c r="BG25" s="20">
        <v>0</v>
      </c>
      <c r="BH25" s="17" t="s">
        <v>179</v>
      </c>
      <c r="BI25" s="17"/>
      <c r="BJ25" s="16"/>
      <c r="BK25" s="16"/>
      <c r="BL25" s="17"/>
      <c r="BM25" s="19">
        <v>0</v>
      </c>
      <c r="BN25" s="20">
        <v>0</v>
      </c>
      <c r="BO25" s="17" t="s">
        <v>179</v>
      </c>
      <c r="BP25" s="21"/>
      <c r="BQ25" s="22"/>
      <c r="BR25" s="16"/>
      <c r="BS25" s="17" t="s">
        <v>402</v>
      </c>
      <c r="BT25" s="19">
        <v>0</v>
      </c>
      <c r="BU25" s="20">
        <v>0</v>
      </c>
      <c r="BV25" s="17" t="s">
        <v>338</v>
      </c>
      <c r="BW25" s="17" t="s">
        <v>396</v>
      </c>
      <c r="BX25" s="16"/>
      <c r="BY25" s="16"/>
      <c r="BZ25" s="17"/>
      <c r="CA25" s="19">
        <v>0</v>
      </c>
      <c r="CB25" s="20">
        <v>0</v>
      </c>
      <c r="CC25" s="17" t="s">
        <v>179</v>
      </c>
      <c r="CD25" s="17"/>
      <c r="CE25" s="16"/>
      <c r="CF25" s="16"/>
      <c r="CG25" s="17"/>
      <c r="CH25" s="19">
        <v>0</v>
      </c>
      <c r="CI25" s="20">
        <v>0</v>
      </c>
      <c r="CJ25" s="17" t="s">
        <v>179</v>
      </c>
      <c r="CK25" s="17"/>
      <c r="CL25" s="23"/>
      <c r="CM25" s="23"/>
      <c r="CN25" s="46" t="s">
        <v>403</v>
      </c>
      <c r="CO25" s="19">
        <v>0</v>
      </c>
      <c r="CP25" s="20">
        <v>0</v>
      </c>
      <c r="CQ25" s="17" t="s">
        <v>338</v>
      </c>
      <c r="CR25" s="17" t="s">
        <v>398</v>
      </c>
      <c r="CS25" s="16"/>
      <c r="CT25" s="16"/>
      <c r="CU25" s="17"/>
      <c r="CV25" s="19">
        <f>IFERROR(((CS25-AS25)/(AW25-AS25)),0)</f>
        <v>0</v>
      </c>
      <c r="CW25" s="20">
        <f>+IF(CX25="SI",IFERROR((((IF(CX25="SI",(CT25-AS25),0)))/(AW25-AS25)),"REVISAR"),CP25)</f>
        <v>0</v>
      </c>
      <c r="CX25" s="17" t="s">
        <v>179</v>
      </c>
      <c r="CY25" s="17"/>
      <c r="CZ25" s="16"/>
      <c r="DA25" s="16"/>
      <c r="DB25" s="17"/>
      <c r="DC25" s="19">
        <f>IFERROR(((CZ25-AS25)/(AW25-AS25)),0)</f>
        <v>0</v>
      </c>
      <c r="DD25" s="20">
        <f>+IF(DE25="SI",IFERROR((((IF(DE25="SI",(DA25-AS25),0)))/(AW25-AS25)),"REVISAR"),CW25)</f>
        <v>0</v>
      </c>
      <c r="DE25" s="17" t="s">
        <v>179</v>
      </c>
      <c r="DF25" s="17"/>
      <c r="DG25" s="16"/>
      <c r="DH25" s="16"/>
      <c r="DI25" s="17"/>
      <c r="DJ25" s="19">
        <f>IFERROR(((DG25-AS25)/(AW25-AS25)),0)</f>
        <v>0</v>
      </c>
      <c r="DK25" s="20">
        <f>+IF(DL25="SI",IFERROR((((IF(DL25="SI",(DH25-AS25),0)))/(AW25-AS25)),"REVISAR"),DD25)</f>
        <v>0</v>
      </c>
      <c r="DL25" s="17" t="s">
        <v>179</v>
      </c>
      <c r="DM25" s="17"/>
      <c r="DN25" s="16"/>
      <c r="DO25" s="16"/>
      <c r="DP25" s="17"/>
      <c r="DQ25" s="19">
        <f>IFERROR(((DN25-AS25)/(AW25-AS25)),0)</f>
        <v>0</v>
      </c>
      <c r="DR25" s="20">
        <f>+IF(DS25="SI",IFERROR((((IF(DS25="SI",(DO25-AS25),0)))/(AW25-AS25)),"REVISAR"),DK25)</f>
        <v>0</v>
      </c>
      <c r="DS25" s="17" t="s">
        <v>179</v>
      </c>
      <c r="DT25" s="17"/>
      <c r="DU25" s="16"/>
      <c r="DV25" s="16"/>
      <c r="DW25" s="17"/>
      <c r="DX25" s="19">
        <f>IFERROR(((DU25-AS25)/(AW25-AS25)),0)</f>
        <v>0</v>
      </c>
      <c r="DY25" s="20">
        <f>+IF(DZ25="SI",IFERROR((((IF(DZ25="SI",(DV25-AS25),0)))/(AW25-AS25)),"REVISAR"),DR25)</f>
        <v>0</v>
      </c>
      <c r="DZ25" s="17" t="s">
        <v>179</v>
      </c>
      <c r="EA25" s="17"/>
      <c r="EB25" s="26">
        <v>27</v>
      </c>
      <c r="EC25" s="16"/>
      <c r="ED25" s="17"/>
      <c r="EE25" s="19">
        <f>IFERROR(((EB25-AS25)/(AW25-AS25)),0)</f>
        <v>1</v>
      </c>
      <c r="EF25" s="20">
        <f>+IF(EG25="SI",IFERROR((((IF(EG25="SI",(EC25-AS25),0)))/(AW25-AS25)),"REVISAR"),DY25)</f>
        <v>0</v>
      </c>
      <c r="EG25" s="17" t="s">
        <v>179</v>
      </c>
      <c r="EH25" s="17"/>
      <c r="EI25" s="27">
        <v>2026</v>
      </c>
      <c r="EJ25" s="28"/>
      <c r="EK25" s="29" t="str">
        <f>+VLOOKUP(B25,[1]Listas_desplega!$AI$22:$AJ$46,2,0)</f>
        <v>DC_PBM</v>
      </c>
      <c r="EL25" s="29" t="str">
        <f>+VLOOKUP(H25,[1]Listas_desplega!$BY$3:$BZ$7,2,0)</f>
        <v>T_2</v>
      </c>
      <c r="EM25" s="29" t="str">
        <f>+VLOOKUP(I25,[1]Listas_desplega!$BY$10:$BZ$23,2,0)</f>
        <v>T_2_C_2</v>
      </c>
      <c r="EN25" s="29" t="str">
        <f>+VLOOKUP(J25,[1]Listas_desplega!$BY$28:$BZ$54,2,0)</f>
        <v>T_2_C_2_ET_1</v>
      </c>
      <c r="EO25" s="29" t="str">
        <f>+VLOOKUP(K25,[1]Listas_desplega!$BY$58:$BZ$105,2,0)</f>
        <v>T_2_C_2_ET_1_CPT_7</v>
      </c>
      <c r="EP25" s="30" t="str">
        <f>+VLOOKUP(L25,[1]Listas_desplega!$J$3:$K$11,2,0)</f>
        <v>Eje_E_3</v>
      </c>
    </row>
    <row r="26" spans="1:146" s="31" customFormat="1" ht="44.25" customHeight="1" x14ac:dyDescent="0.3">
      <c r="A26" s="8" t="s">
        <v>151</v>
      </c>
      <c r="B26" s="8" t="s">
        <v>152</v>
      </c>
      <c r="C26" s="8" t="s">
        <v>152</v>
      </c>
      <c r="D26" s="8" t="s">
        <v>153</v>
      </c>
      <c r="E26" s="8" t="s">
        <v>154</v>
      </c>
      <c r="F26" s="9" t="s">
        <v>155</v>
      </c>
      <c r="G26" s="8" t="s">
        <v>156</v>
      </c>
      <c r="H26" s="8" t="s">
        <v>157</v>
      </c>
      <c r="I26" s="8" t="s">
        <v>158</v>
      </c>
      <c r="J26" s="8" t="s">
        <v>159</v>
      </c>
      <c r="K26" s="8" t="s">
        <v>182</v>
      </c>
      <c r="L26" s="8" t="s">
        <v>183</v>
      </c>
      <c r="M26" s="8" t="s">
        <v>184</v>
      </c>
      <c r="N26" s="14" t="s">
        <v>404</v>
      </c>
      <c r="O26" s="48" t="s">
        <v>405</v>
      </c>
      <c r="P26" s="12" t="s">
        <v>164</v>
      </c>
      <c r="Q26" s="11" t="s">
        <v>186</v>
      </c>
      <c r="R26" s="48" t="s">
        <v>406</v>
      </c>
      <c r="S26" s="48" t="s">
        <v>167</v>
      </c>
      <c r="T26" s="48" t="s">
        <v>188</v>
      </c>
      <c r="U26" s="48">
        <v>30</v>
      </c>
      <c r="V26" s="48" t="s">
        <v>407</v>
      </c>
      <c r="W26" s="12" t="s">
        <v>394</v>
      </c>
      <c r="X26" s="13" t="s">
        <v>171</v>
      </c>
      <c r="Y26" s="13"/>
      <c r="Z26" s="13"/>
      <c r="AA26" s="13"/>
      <c r="AB26" s="13"/>
      <c r="AC26" s="13"/>
      <c r="AD26" s="13"/>
      <c r="AE26" s="13"/>
      <c r="AF26" s="13"/>
      <c r="AG26" s="14"/>
      <c r="AH26" s="14"/>
      <c r="AI26" s="14"/>
      <c r="AJ26" s="14"/>
      <c r="AK26" s="14"/>
      <c r="AL26" s="14"/>
      <c r="AM26" s="14"/>
      <c r="AN26" s="14"/>
      <c r="AO26" s="14"/>
      <c r="AP26" s="14"/>
      <c r="AQ26" s="15"/>
      <c r="AR26" s="14" t="s">
        <v>173</v>
      </c>
      <c r="AS26" s="49"/>
      <c r="AT26" s="50" t="s">
        <v>408</v>
      </c>
      <c r="AU26" s="50"/>
      <c r="AV26" s="50"/>
      <c r="AW26" s="50"/>
      <c r="AX26" s="50"/>
      <c r="AY26" s="51"/>
      <c r="AZ26" s="51"/>
      <c r="BA26" s="51"/>
      <c r="BB26" s="51"/>
      <c r="BC26" s="16"/>
      <c r="BD26" s="16"/>
      <c r="BE26" s="17"/>
      <c r="BF26" s="18">
        <v>0</v>
      </c>
      <c r="BG26" s="19">
        <v>0</v>
      </c>
      <c r="BH26" s="17" t="s">
        <v>179</v>
      </c>
      <c r="BI26" s="17"/>
      <c r="BJ26" s="16"/>
      <c r="BK26" s="16"/>
      <c r="BL26" s="17"/>
      <c r="BM26" s="19">
        <v>0</v>
      </c>
      <c r="BN26" s="20">
        <v>0</v>
      </c>
      <c r="BO26" s="17" t="s">
        <v>179</v>
      </c>
      <c r="BP26" s="21"/>
      <c r="BQ26" s="22"/>
      <c r="BR26" s="16"/>
      <c r="BS26" s="17" t="s">
        <v>409</v>
      </c>
      <c r="BT26" s="19">
        <v>0</v>
      </c>
      <c r="BU26" s="20">
        <v>0</v>
      </c>
      <c r="BV26" s="17" t="s">
        <v>338</v>
      </c>
      <c r="BW26" s="17" t="s">
        <v>410</v>
      </c>
      <c r="BX26" s="16"/>
      <c r="BY26" s="16"/>
      <c r="BZ26" s="17"/>
      <c r="CA26" s="19">
        <v>0</v>
      </c>
      <c r="CB26" s="20">
        <v>0</v>
      </c>
      <c r="CC26" s="17" t="s">
        <v>179</v>
      </c>
      <c r="CD26" s="17"/>
      <c r="CE26" s="16"/>
      <c r="CF26" s="16"/>
      <c r="CG26" s="17"/>
      <c r="CH26" s="19">
        <v>0</v>
      </c>
      <c r="CI26" s="20">
        <v>0</v>
      </c>
      <c r="CJ26" s="17" t="s">
        <v>179</v>
      </c>
      <c r="CK26" s="17"/>
      <c r="CL26" s="23"/>
      <c r="CM26" s="23"/>
      <c r="CN26" s="44" t="s">
        <v>411</v>
      </c>
      <c r="CO26" s="19">
        <v>0</v>
      </c>
      <c r="CP26" s="20">
        <v>0</v>
      </c>
      <c r="CQ26" s="17" t="s">
        <v>338</v>
      </c>
      <c r="CR26" s="17" t="s">
        <v>412</v>
      </c>
      <c r="CS26" s="16"/>
      <c r="CT26" s="16"/>
      <c r="CU26" s="17"/>
      <c r="CV26" s="19">
        <f t="shared" ref="CV26:CV27" si="22">+IFERROR(CS26/AW26,0)</f>
        <v>0</v>
      </c>
      <c r="CW26" s="20">
        <f>+IF(CX26="SI",IFERROR((IF(CX26="SI",CT26,0)/AW26),"REVISAR"),CP26)</f>
        <v>0</v>
      </c>
      <c r="CX26" s="17" t="s">
        <v>179</v>
      </c>
      <c r="CY26" s="17"/>
      <c r="CZ26" s="16"/>
      <c r="DA26" s="16"/>
      <c r="DB26" s="17"/>
      <c r="DC26" s="19">
        <f t="shared" ref="DC26:DC27" si="23">+IFERROR(CZ26/AW26,0)</f>
        <v>0</v>
      </c>
      <c r="DD26" s="20">
        <f>+IF(DE26="SI",IFERROR((IF(DE26="SI",DA26,0)/AW26),"REVISAR"),CW26)</f>
        <v>0</v>
      </c>
      <c r="DE26" s="17" t="s">
        <v>179</v>
      </c>
      <c r="DF26" s="17"/>
      <c r="DG26" s="16"/>
      <c r="DH26" s="16"/>
      <c r="DI26" s="17"/>
      <c r="DJ26" s="19">
        <f t="shared" ref="DJ26:DJ27" si="24">+IFERROR(DG26/AW26,0)</f>
        <v>0</v>
      </c>
      <c r="DK26" s="20">
        <f>+IF(DL26="SI",IFERROR((IF(DL26="SI",DH26,0)/AW26),"REVISAR"),DD26)</f>
        <v>0</v>
      </c>
      <c r="DL26" s="17" t="s">
        <v>179</v>
      </c>
      <c r="DM26" s="17"/>
      <c r="DN26" s="16"/>
      <c r="DO26" s="16"/>
      <c r="DP26" s="17"/>
      <c r="DQ26" s="19">
        <f t="shared" ref="DQ26:DQ27" si="25">+IFERROR(DN26/AW26,0)</f>
        <v>0</v>
      </c>
      <c r="DR26" s="20">
        <f>+IF(DS26="SI",IFERROR((IF(DS26="SI",DO26,0)/AW26),"REVISAR"),DK26)</f>
        <v>0</v>
      </c>
      <c r="DS26" s="17" t="s">
        <v>179</v>
      </c>
      <c r="DT26" s="17"/>
      <c r="DU26" s="16"/>
      <c r="DV26" s="16"/>
      <c r="DW26" s="17"/>
      <c r="DX26" s="19">
        <f t="shared" ref="DX26:DX27" si="26">+IFERROR(DU26/AW26,0)</f>
        <v>0</v>
      </c>
      <c r="DY26" s="20">
        <f>+IF(DZ26="SI",IFERROR((IF(DZ26="SI",DV26,0)/AW26),"REVISAR"),DR26)</f>
        <v>0</v>
      </c>
      <c r="DZ26" s="17" t="s">
        <v>179</v>
      </c>
      <c r="EA26" s="17"/>
      <c r="EB26" s="26"/>
      <c r="EC26" s="16"/>
      <c r="ED26" s="17"/>
      <c r="EE26" s="19">
        <f t="shared" si="11"/>
        <v>0</v>
      </c>
      <c r="EF26" s="20">
        <f>+IF(EG26="SI",IFERROR((IF(EG26="SI",EC26,0)/AW26),"REVISAR"),DY26)</f>
        <v>0</v>
      </c>
      <c r="EG26" s="17" t="s">
        <v>179</v>
      </c>
      <c r="EH26" s="17"/>
      <c r="EI26" s="27">
        <v>2026</v>
      </c>
      <c r="EJ26" s="28"/>
      <c r="EK26" s="29" t="str">
        <f>+VLOOKUP(B26,[1]Listas_desplega!$AI$22:$AJ$46,2,0)</f>
        <v>DC_PBM</v>
      </c>
      <c r="EL26" s="29" t="str">
        <f>+VLOOKUP(H26,[1]Listas_desplega!$BY$3:$BZ$7,2,0)</f>
        <v>T_2</v>
      </c>
      <c r="EM26" s="29" t="str">
        <f>+VLOOKUP(I26,[1]Listas_desplega!$BY$10:$BZ$23,2,0)</f>
        <v>T_2_C_2</v>
      </c>
      <c r="EN26" s="29" t="str">
        <f>+VLOOKUP(J26,[1]Listas_desplega!$BY$28:$BZ$54,2,0)</f>
        <v>T_2_C_2_ET_1</v>
      </c>
      <c r="EO26" s="29" t="str">
        <f>+VLOOKUP(K26,[1]Listas_desplega!$BY$58:$BZ$105,2,0)</f>
        <v>T_2_C_2_ET_1_CPT_3</v>
      </c>
      <c r="EP26" s="30" t="str">
        <f>+VLOOKUP(L26,[1]Listas_desplega!$J$3:$K$11,2,0)</f>
        <v>Eje_E_4</v>
      </c>
    </row>
    <row r="27" spans="1:146" s="31" customFormat="1" ht="44.25" customHeight="1" x14ac:dyDescent="0.3">
      <c r="A27" s="8" t="s">
        <v>151</v>
      </c>
      <c r="B27" s="8" t="s">
        <v>152</v>
      </c>
      <c r="C27" s="8" t="s">
        <v>152</v>
      </c>
      <c r="D27" s="8" t="s">
        <v>153</v>
      </c>
      <c r="E27" s="8" t="s">
        <v>154</v>
      </c>
      <c r="F27" s="9" t="s">
        <v>155</v>
      </c>
      <c r="G27" s="8" t="s">
        <v>156</v>
      </c>
      <c r="H27" s="8" t="s">
        <v>157</v>
      </c>
      <c r="I27" s="8" t="s">
        <v>158</v>
      </c>
      <c r="J27" s="8"/>
      <c r="K27" s="8" t="s">
        <v>160</v>
      </c>
      <c r="L27" s="8" t="s">
        <v>161</v>
      </c>
      <c r="M27" s="8" t="s">
        <v>162</v>
      </c>
      <c r="N27" s="14">
        <v>106</v>
      </c>
      <c r="O27" s="48" t="s">
        <v>413</v>
      </c>
      <c r="P27" s="12" t="s">
        <v>212</v>
      </c>
      <c r="Q27" s="11" t="s">
        <v>186</v>
      </c>
      <c r="R27" s="48" t="s">
        <v>414</v>
      </c>
      <c r="S27" s="11" t="s">
        <v>214</v>
      </c>
      <c r="T27" s="48" t="s">
        <v>168</v>
      </c>
      <c r="U27" s="48">
        <v>30</v>
      </c>
      <c r="V27" s="48" t="s">
        <v>415</v>
      </c>
      <c r="W27" s="12" t="s">
        <v>216</v>
      </c>
      <c r="X27" s="13" t="s">
        <v>171</v>
      </c>
      <c r="Y27" s="13"/>
      <c r="Z27" s="13"/>
      <c r="AA27" s="13"/>
      <c r="AB27" s="13"/>
      <c r="AC27" s="13"/>
      <c r="AD27" s="13"/>
      <c r="AE27" s="13"/>
      <c r="AF27" s="13"/>
      <c r="AG27" s="14"/>
      <c r="AH27" s="14"/>
      <c r="AI27" s="14"/>
      <c r="AJ27" s="14"/>
      <c r="AK27" s="14"/>
      <c r="AL27" s="14"/>
      <c r="AM27" s="14"/>
      <c r="AN27" s="14"/>
      <c r="AO27" s="14"/>
      <c r="AP27" s="14" t="s">
        <v>173</v>
      </c>
      <c r="AQ27" s="15"/>
      <c r="AR27" s="14"/>
      <c r="AS27" s="49">
        <v>0</v>
      </c>
      <c r="AT27" s="52">
        <v>0.44</v>
      </c>
      <c r="AU27" s="50">
        <v>2.52</v>
      </c>
      <c r="AV27" s="50">
        <v>2.52</v>
      </c>
      <c r="AW27" s="50">
        <v>2.52</v>
      </c>
      <c r="AX27" s="50">
        <v>8</v>
      </c>
      <c r="AY27" s="51"/>
      <c r="AZ27" s="51"/>
      <c r="BA27" s="51"/>
      <c r="BB27" s="51"/>
      <c r="BC27" s="16"/>
      <c r="BD27" s="16"/>
      <c r="BE27" s="17" t="s">
        <v>416</v>
      </c>
      <c r="BF27" s="18">
        <v>0</v>
      </c>
      <c r="BG27" s="19">
        <v>0</v>
      </c>
      <c r="BH27" s="17" t="s">
        <v>174</v>
      </c>
      <c r="BI27" s="17" t="s">
        <v>417</v>
      </c>
      <c r="BJ27" s="16"/>
      <c r="BK27" s="16"/>
      <c r="BL27" s="17" t="s">
        <v>418</v>
      </c>
      <c r="BM27" s="19">
        <v>0</v>
      </c>
      <c r="BN27" s="20">
        <v>0</v>
      </c>
      <c r="BO27" s="17" t="s">
        <v>174</v>
      </c>
      <c r="BP27" s="21" t="s">
        <v>220</v>
      </c>
      <c r="BQ27" s="22"/>
      <c r="BR27" s="16"/>
      <c r="BS27" s="17" t="s">
        <v>419</v>
      </c>
      <c r="BT27" s="19">
        <v>0</v>
      </c>
      <c r="BU27" s="20">
        <v>0</v>
      </c>
      <c r="BV27" s="17" t="s">
        <v>174</v>
      </c>
      <c r="BW27" s="17" t="s">
        <v>248</v>
      </c>
      <c r="BX27" s="16"/>
      <c r="BY27" s="16"/>
      <c r="BZ27" s="17" t="s">
        <v>420</v>
      </c>
      <c r="CA27" s="19">
        <v>0</v>
      </c>
      <c r="CB27" s="20">
        <v>0</v>
      </c>
      <c r="CC27" s="17" t="s">
        <v>174</v>
      </c>
      <c r="CD27" s="17" t="s">
        <v>421</v>
      </c>
      <c r="CE27" s="16"/>
      <c r="CF27" s="16"/>
      <c r="CG27" s="17" t="s">
        <v>422</v>
      </c>
      <c r="CH27" s="19">
        <v>0</v>
      </c>
      <c r="CI27" s="20">
        <v>0</v>
      </c>
      <c r="CJ27" s="17" t="s">
        <v>174</v>
      </c>
      <c r="CK27" s="17" t="s">
        <v>423</v>
      </c>
      <c r="CL27" s="23">
        <v>1.5</v>
      </c>
      <c r="CM27" s="45">
        <v>1.36</v>
      </c>
      <c r="CN27" s="46" t="s">
        <v>424</v>
      </c>
      <c r="CO27" s="19">
        <v>0.59523809523809523</v>
      </c>
      <c r="CP27" s="20">
        <v>0.53968253968253976</v>
      </c>
      <c r="CQ27" s="17" t="s">
        <v>174</v>
      </c>
      <c r="CR27" s="17" t="s">
        <v>425</v>
      </c>
      <c r="CS27" s="16"/>
      <c r="CT27" s="16"/>
      <c r="CU27" s="17"/>
      <c r="CV27" s="19">
        <f t="shared" si="22"/>
        <v>0</v>
      </c>
      <c r="CW27" s="20">
        <f>+IF(CX27="SI",IFERROR((IF(CX27="SI",CT27,0)/AW27),"REVISAR"),CP27)</f>
        <v>0.53968253968253976</v>
      </c>
      <c r="CX27" s="17" t="s">
        <v>179</v>
      </c>
      <c r="CY27" s="17"/>
      <c r="CZ27" s="16"/>
      <c r="DA27" s="16"/>
      <c r="DB27" s="17"/>
      <c r="DC27" s="19">
        <f t="shared" si="23"/>
        <v>0</v>
      </c>
      <c r="DD27" s="20">
        <f>+IF(DE27="SI",IFERROR((IF(DE27="SI",DA27,0)/AW27),"REVISAR"),CW27)</f>
        <v>0.53968253968253976</v>
      </c>
      <c r="DE27" s="17" t="s">
        <v>179</v>
      </c>
      <c r="DF27" s="17"/>
      <c r="DG27" s="16"/>
      <c r="DH27" s="16"/>
      <c r="DI27" s="17"/>
      <c r="DJ27" s="19">
        <f t="shared" si="24"/>
        <v>0</v>
      </c>
      <c r="DK27" s="20">
        <f>+IF(DL27="SI",IFERROR((IF(DL27="SI",DH27,0)/AW27),"REVISAR"),DD27)</f>
        <v>0.53968253968253976</v>
      </c>
      <c r="DL27" s="17" t="s">
        <v>179</v>
      </c>
      <c r="DM27" s="17"/>
      <c r="DN27" s="16"/>
      <c r="DO27" s="16"/>
      <c r="DP27" s="17"/>
      <c r="DQ27" s="19">
        <f t="shared" si="25"/>
        <v>0</v>
      </c>
      <c r="DR27" s="20">
        <f>+IF(DS27="SI",IFERROR((IF(DS27="SI",DO27,0)/AW27),"REVISAR"),DK27)</f>
        <v>0.53968253968253976</v>
      </c>
      <c r="DS27" s="17" t="s">
        <v>179</v>
      </c>
      <c r="DT27" s="17"/>
      <c r="DU27" s="16"/>
      <c r="DV27" s="16"/>
      <c r="DW27" s="17"/>
      <c r="DX27" s="19">
        <f t="shared" si="26"/>
        <v>0</v>
      </c>
      <c r="DY27" s="20">
        <f>+IF(DZ27="SI",IFERROR((IF(DZ27="SI",DV27,0)/AW27),"REVISAR"),DR27)</f>
        <v>0.53968253968253976</v>
      </c>
      <c r="DZ27" s="17" t="s">
        <v>179</v>
      </c>
      <c r="EA27" s="17"/>
      <c r="EB27" s="26">
        <v>2.52</v>
      </c>
      <c r="EC27" s="16"/>
      <c r="ED27" s="17"/>
      <c r="EE27" s="19">
        <f t="shared" si="11"/>
        <v>1</v>
      </c>
      <c r="EF27" s="20">
        <f>+IF(EG27="SI",IFERROR((IF(EG27="SI",EC27,0)/AW27),"REVISAR"),DY27)</f>
        <v>0.53968253968253976</v>
      </c>
      <c r="EG27" s="17" t="s">
        <v>179</v>
      </c>
      <c r="EH27" s="17"/>
      <c r="EI27" s="27">
        <v>2026</v>
      </c>
      <c r="EJ27" s="28"/>
      <c r="EK27" s="29" t="str">
        <f>+VLOOKUP(B27,[1]Listas_desplega!$AI$22:$AJ$46,2,0)</f>
        <v>DC_PBM</v>
      </c>
      <c r="EL27" s="29" t="str">
        <f>+VLOOKUP(H27,[1]Listas_desplega!$BY$3:$BZ$7,2,0)</f>
        <v>T_2</v>
      </c>
      <c r="EM27" s="29" t="str">
        <f>+VLOOKUP(I27,[1]Listas_desplega!$BY$10:$BZ$23,2,0)</f>
        <v>T_2_C_2</v>
      </c>
      <c r="EN27" s="29" t="e">
        <f>+VLOOKUP(J27,[1]Listas_desplega!$BY$28:$BZ$54,2,0)</f>
        <v>#N/A</v>
      </c>
      <c r="EO27" s="29" t="str">
        <f>+VLOOKUP(K27,[1]Listas_desplega!$BY$58:$BZ$105,2,0)</f>
        <v>T_2_C_2_ET_1_CPT_2</v>
      </c>
      <c r="EP27" s="30" t="str">
        <f>+VLOOKUP(L27,[1]Listas_desplega!$J$3:$K$11,2,0)</f>
        <v>Eje_E_2</v>
      </c>
    </row>
    <row r="28" spans="1:146" s="31" customFormat="1" ht="44.25" customHeight="1" x14ac:dyDescent="0.3">
      <c r="A28" s="8" t="s">
        <v>151</v>
      </c>
      <c r="B28" s="8" t="s">
        <v>426</v>
      </c>
      <c r="C28" s="8" t="s">
        <v>427</v>
      </c>
      <c r="D28" s="8" t="s">
        <v>153</v>
      </c>
      <c r="E28" s="8" t="s">
        <v>154</v>
      </c>
      <c r="F28" s="9" t="s">
        <v>155</v>
      </c>
      <c r="G28" s="8" t="s">
        <v>428</v>
      </c>
      <c r="H28" s="8" t="s">
        <v>157</v>
      </c>
      <c r="I28" s="8" t="s">
        <v>158</v>
      </c>
      <c r="J28" s="8" t="s">
        <v>159</v>
      </c>
      <c r="K28" s="8" t="s">
        <v>429</v>
      </c>
      <c r="L28" s="8" t="s">
        <v>209</v>
      </c>
      <c r="M28" s="8" t="s">
        <v>210</v>
      </c>
      <c r="N28" s="14" t="s">
        <v>430</v>
      </c>
      <c r="O28" s="13" t="s">
        <v>431</v>
      </c>
      <c r="P28" s="12" t="s">
        <v>432</v>
      </c>
      <c r="Q28" s="11" t="s">
        <v>433</v>
      </c>
      <c r="R28" s="13" t="s">
        <v>434</v>
      </c>
      <c r="S28" s="13" t="s">
        <v>214</v>
      </c>
      <c r="T28" s="13" t="s">
        <v>188</v>
      </c>
      <c r="U28" s="13">
        <v>120</v>
      </c>
      <c r="V28" s="13" t="s">
        <v>435</v>
      </c>
      <c r="W28" s="12" t="s">
        <v>394</v>
      </c>
      <c r="X28" s="13"/>
      <c r="Y28" s="13"/>
      <c r="Z28" s="13" t="s">
        <v>172</v>
      </c>
      <c r="AA28" s="13" t="s">
        <v>172</v>
      </c>
      <c r="AB28" s="13" t="s">
        <v>172</v>
      </c>
      <c r="AC28" s="13" t="s">
        <v>172</v>
      </c>
      <c r="AD28" s="13" t="s">
        <v>172</v>
      </c>
      <c r="AE28" s="13" t="s">
        <v>172</v>
      </c>
      <c r="AF28" s="13" t="s">
        <v>172</v>
      </c>
      <c r="AG28" s="14" t="s">
        <v>172</v>
      </c>
      <c r="AH28" s="14" t="s">
        <v>436</v>
      </c>
      <c r="AI28" s="14" t="s">
        <v>172</v>
      </c>
      <c r="AJ28" s="14" t="s">
        <v>172</v>
      </c>
      <c r="AK28" s="14" t="s">
        <v>172</v>
      </c>
      <c r="AL28" s="14" t="s">
        <v>172</v>
      </c>
      <c r="AM28" s="14" t="s">
        <v>172</v>
      </c>
      <c r="AN28" s="14" t="s">
        <v>172</v>
      </c>
      <c r="AO28" s="14" t="s">
        <v>172</v>
      </c>
      <c r="AP28" s="14" t="s">
        <v>172</v>
      </c>
      <c r="AQ28" s="15" t="s">
        <v>172</v>
      </c>
      <c r="AR28" s="14" t="s">
        <v>172</v>
      </c>
      <c r="AS28" s="49">
        <v>9</v>
      </c>
      <c r="AT28" s="52">
        <v>11</v>
      </c>
      <c r="AU28" s="52">
        <v>12</v>
      </c>
      <c r="AV28" s="52">
        <v>14</v>
      </c>
      <c r="AW28" s="52">
        <v>15</v>
      </c>
      <c r="AX28" s="52">
        <v>15</v>
      </c>
      <c r="AY28" s="53"/>
      <c r="AZ28" s="53"/>
      <c r="BA28" s="53"/>
      <c r="BB28" s="53"/>
      <c r="BC28" s="16"/>
      <c r="BD28" s="16"/>
      <c r="BE28" s="17"/>
      <c r="BF28" s="19">
        <v>-1.5</v>
      </c>
      <c r="BG28" s="20">
        <v>0</v>
      </c>
      <c r="BH28" s="17" t="s">
        <v>179</v>
      </c>
      <c r="BI28" s="17"/>
      <c r="BJ28" s="16"/>
      <c r="BK28" s="16"/>
      <c r="BL28" s="17"/>
      <c r="BM28" s="19">
        <v>-1.5</v>
      </c>
      <c r="BN28" s="20">
        <v>0</v>
      </c>
      <c r="BO28" s="17" t="s">
        <v>179</v>
      </c>
      <c r="BP28" s="21"/>
      <c r="BQ28" s="22"/>
      <c r="BR28" s="16"/>
      <c r="BS28" s="17"/>
      <c r="BT28" s="19">
        <v>-1.5</v>
      </c>
      <c r="BU28" s="20">
        <v>0</v>
      </c>
      <c r="BV28" s="17" t="s">
        <v>437</v>
      </c>
      <c r="BW28" s="17" t="s">
        <v>438</v>
      </c>
      <c r="BX28" s="16"/>
      <c r="BY28" s="16"/>
      <c r="BZ28" s="17"/>
      <c r="CA28" s="19">
        <v>-1.5</v>
      </c>
      <c r="CB28" s="20">
        <v>0</v>
      </c>
      <c r="CC28" s="17" t="s">
        <v>179</v>
      </c>
      <c r="CD28" s="17"/>
      <c r="CE28" s="16"/>
      <c r="CF28" s="16"/>
      <c r="CG28" s="17"/>
      <c r="CH28" s="19">
        <v>-1.5</v>
      </c>
      <c r="CI28" s="20">
        <v>0</v>
      </c>
      <c r="CJ28" s="17" t="s">
        <v>179</v>
      </c>
      <c r="CK28" s="17"/>
      <c r="CL28" s="23"/>
      <c r="CM28" s="23"/>
      <c r="CN28" s="17"/>
      <c r="CO28" s="19">
        <v>-1.5</v>
      </c>
      <c r="CP28" s="20">
        <v>0</v>
      </c>
      <c r="CQ28" s="17" t="s">
        <v>437</v>
      </c>
      <c r="CR28" s="17" t="s">
        <v>438</v>
      </c>
      <c r="CS28" s="16"/>
      <c r="CT28" s="16"/>
      <c r="CU28" s="17"/>
      <c r="CV28" s="19">
        <f>IFERROR(((CS28-AS28)/(AW28-AS28)),0)</f>
        <v>-1.5</v>
      </c>
      <c r="CW28" s="20">
        <f>+IF(CX28="SI",IFERROR((((IF(CX28="SI",(CT28-AS28),0)))/(AW28-AS28)),"REVISAR"),CP28)</f>
        <v>0</v>
      </c>
      <c r="CX28" s="17" t="s">
        <v>179</v>
      </c>
      <c r="CY28" s="17"/>
      <c r="CZ28" s="16"/>
      <c r="DA28" s="16"/>
      <c r="DB28" s="17"/>
      <c r="DC28" s="19">
        <f>IFERROR(((CZ28-AS28)/(AW28-AS28)),0)</f>
        <v>-1.5</v>
      </c>
      <c r="DD28" s="20">
        <f>+IF(DE28="SI",IFERROR((((IF(DE28="SI",(DA28-AS28),0)))/(AW28-AS28)),"REVISAR"),CW28)</f>
        <v>0</v>
      </c>
      <c r="DE28" s="17" t="s">
        <v>179</v>
      </c>
      <c r="DF28" s="17"/>
      <c r="DG28" s="16"/>
      <c r="DH28" s="16"/>
      <c r="DI28" s="17"/>
      <c r="DJ28" s="19">
        <f>IFERROR(((DG28-AS28)/(AW28-AS28)),0)</f>
        <v>-1.5</v>
      </c>
      <c r="DK28" s="20">
        <f>+IF(DL28="SI",IFERROR((((IF(DL28="SI",(DH28-AS28),0)))/(AW28-AS28)),"REVISAR"),DD28)</f>
        <v>0</v>
      </c>
      <c r="DL28" s="17" t="s">
        <v>179</v>
      </c>
      <c r="DM28" s="17"/>
      <c r="DN28" s="16"/>
      <c r="DO28" s="16"/>
      <c r="DP28" s="17"/>
      <c r="DQ28" s="19">
        <f>IFERROR(((DN28-AS28)/(AW28-AS28)),0)</f>
        <v>-1.5</v>
      </c>
      <c r="DR28" s="20">
        <f>+IF(DS28="SI",IFERROR((((IF(DS28="SI",(DO28-AS28),0)))/(AW28-AS28)),"REVISAR"),DK28)</f>
        <v>0</v>
      </c>
      <c r="DS28" s="17" t="s">
        <v>179</v>
      </c>
      <c r="DT28" s="17"/>
      <c r="DU28" s="16"/>
      <c r="DV28" s="16"/>
      <c r="DW28" s="17"/>
      <c r="DX28" s="19">
        <f>IFERROR(((DU28-AS28)/(AW28-AS28)),0)</f>
        <v>-1.5</v>
      </c>
      <c r="DY28" s="20">
        <f>+IF(DZ28="SI",IFERROR((((IF(DZ28="SI",(DV28-AS28),0)))/(AW28-AS28)),"REVISAR"),DR28)</f>
        <v>0</v>
      </c>
      <c r="DZ28" s="17" t="s">
        <v>179</v>
      </c>
      <c r="EA28" s="17"/>
      <c r="EB28" s="26">
        <v>15</v>
      </c>
      <c r="EC28" s="16"/>
      <c r="ED28" s="17"/>
      <c r="EE28" s="19">
        <f>IFERROR(((EB28-AS28)/(AW28-AS28)),0)</f>
        <v>1</v>
      </c>
      <c r="EF28" s="20">
        <f>+IF(EG28="SI",IFERROR((((IF(EG28="SI",(EC28-AS28),0)))/(AW28-AS28)),"REVISAR"),DY28)</f>
        <v>0</v>
      </c>
      <c r="EG28" s="17" t="s">
        <v>179</v>
      </c>
      <c r="EH28" s="17"/>
      <c r="EI28" s="27">
        <v>2026</v>
      </c>
      <c r="EJ28" s="28"/>
      <c r="EK28" s="29"/>
      <c r="EL28" s="29"/>
      <c r="EM28" s="29"/>
      <c r="EN28" s="29"/>
      <c r="EO28" s="29"/>
      <c r="EP28" s="30"/>
    </row>
    <row r="29" spans="1:146" s="31" customFormat="1" ht="44.25" customHeight="1" x14ac:dyDescent="0.3">
      <c r="A29" s="8" t="s">
        <v>151</v>
      </c>
      <c r="B29" s="8" t="s">
        <v>426</v>
      </c>
      <c r="C29" s="8" t="s">
        <v>427</v>
      </c>
      <c r="D29" s="8" t="s">
        <v>153</v>
      </c>
      <c r="E29" s="8" t="s">
        <v>154</v>
      </c>
      <c r="F29" s="9" t="s">
        <v>155</v>
      </c>
      <c r="G29" s="8" t="s">
        <v>428</v>
      </c>
      <c r="H29" s="8" t="s">
        <v>157</v>
      </c>
      <c r="I29" s="8" t="s">
        <v>158</v>
      </c>
      <c r="J29" s="8" t="s">
        <v>159</v>
      </c>
      <c r="K29" s="8" t="s">
        <v>429</v>
      </c>
      <c r="L29" s="8" t="s">
        <v>209</v>
      </c>
      <c r="M29" s="8" t="s">
        <v>210</v>
      </c>
      <c r="N29" s="14" t="s">
        <v>439</v>
      </c>
      <c r="O29" s="48" t="s">
        <v>440</v>
      </c>
      <c r="P29" s="12" t="s">
        <v>432</v>
      </c>
      <c r="Q29" s="11" t="s">
        <v>433</v>
      </c>
      <c r="R29" s="48" t="s">
        <v>441</v>
      </c>
      <c r="S29" s="48" t="s">
        <v>214</v>
      </c>
      <c r="T29" s="48" t="s">
        <v>188</v>
      </c>
      <c r="U29" s="48">
        <v>120</v>
      </c>
      <c r="V29" s="48" t="s">
        <v>435</v>
      </c>
      <c r="W29" s="12" t="s">
        <v>394</v>
      </c>
      <c r="X29" s="13"/>
      <c r="Y29" s="13"/>
      <c r="Z29" s="13" t="s">
        <v>172</v>
      </c>
      <c r="AA29" s="13" t="s">
        <v>172</v>
      </c>
      <c r="AB29" s="13" t="s">
        <v>172</v>
      </c>
      <c r="AC29" s="13" t="s">
        <v>172</v>
      </c>
      <c r="AD29" s="13" t="s">
        <v>172</v>
      </c>
      <c r="AE29" s="13" t="s">
        <v>172</v>
      </c>
      <c r="AF29" s="13" t="s">
        <v>172</v>
      </c>
      <c r="AG29" s="14" t="s">
        <v>172</v>
      </c>
      <c r="AH29" s="14" t="s">
        <v>436</v>
      </c>
      <c r="AI29" s="14" t="s">
        <v>172</v>
      </c>
      <c r="AJ29" s="14" t="s">
        <v>172</v>
      </c>
      <c r="AK29" s="14" t="s">
        <v>172</v>
      </c>
      <c r="AL29" s="14" t="s">
        <v>172</v>
      </c>
      <c r="AM29" s="14" t="s">
        <v>172</v>
      </c>
      <c r="AN29" s="14" t="s">
        <v>172</v>
      </c>
      <c r="AO29" s="14" t="s">
        <v>172</v>
      </c>
      <c r="AP29" s="14" t="s">
        <v>172</v>
      </c>
      <c r="AQ29" s="15" t="s">
        <v>172</v>
      </c>
      <c r="AR29" s="14" t="s">
        <v>172</v>
      </c>
      <c r="AS29" s="49">
        <v>19</v>
      </c>
      <c r="AT29" s="52">
        <v>22</v>
      </c>
      <c r="AU29" s="50">
        <v>26</v>
      </c>
      <c r="AV29" s="50">
        <v>29</v>
      </c>
      <c r="AW29" s="50">
        <v>31</v>
      </c>
      <c r="AX29" s="50">
        <v>31</v>
      </c>
      <c r="AY29" s="51"/>
      <c r="AZ29" s="51"/>
      <c r="BA29" s="51"/>
      <c r="BB29" s="51"/>
      <c r="BC29" s="16"/>
      <c r="BD29" s="16"/>
      <c r="BE29" s="17"/>
      <c r="BF29" s="19">
        <v>-1.5833333333333333</v>
      </c>
      <c r="BG29" s="20">
        <v>0</v>
      </c>
      <c r="BH29" s="17" t="s">
        <v>179</v>
      </c>
      <c r="BI29" s="17"/>
      <c r="BJ29" s="16"/>
      <c r="BK29" s="16"/>
      <c r="BL29" s="17"/>
      <c r="BM29" s="19">
        <v>-1.5833333333333333</v>
      </c>
      <c r="BN29" s="20">
        <v>0</v>
      </c>
      <c r="BO29" s="17" t="s">
        <v>179</v>
      </c>
      <c r="BP29" s="21"/>
      <c r="BQ29" s="22"/>
      <c r="BR29" s="16"/>
      <c r="BS29" s="17"/>
      <c r="BT29" s="19">
        <v>-1.5833333333333333</v>
      </c>
      <c r="BU29" s="20">
        <v>0</v>
      </c>
      <c r="BV29" s="17" t="s">
        <v>437</v>
      </c>
      <c r="BW29" s="17" t="s">
        <v>438</v>
      </c>
      <c r="BX29" s="16"/>
      <c r="BY29" s="16"/>
      <c r="BZ29" s="17"/>
      <c r="CA29" s="19">
        <v>-1.5833333333333333</v>
      </c>
      <c r="CB29" s="20">
        <v>0</v>
      </c>
      <c r="CC29" s="17" t="s">
        <v>179</v>
      </c>
      <c r="CD29" s="17"/>
      <c r="CE29" s="16"/>
      <c r="CF29" s="16"/>
      <c r="CG29" s="17"/>
      <c r="CH29" s="19">
        <v>-1.5833333333333333</v>
      </c>
      <c r="CI29" s="20">
        <v>0</v>
      </c>
      <c r="CJ29" s="17" t="s">
        <v>179</v>
      </c>
      <c r="CK29" s="17"/>
      <c r="CL29" s="23"/>
      <c r="CM29" s="23"/>
      <c r="CN29" s="17" t="s">
        <v>442</v>
      </c>
      <c r="CO29" s="19">
        <v>-1.5833333333333333</v>
      </c>
      <c r="CP29" s="20">
        <v>0</v>
      </c>
      <c r="CQ29" s="17" t="s">
        <v>338</v>
      </c>
      <c r="CR29" s="17" t="s">
        <v>438</v>
      </c>
      <c r="CS29" s="16"/>
      <c r="CT29" s="16"/>
      <c r="CU29" s="17"/>
      <c r="CV29" s="19">
        <f>IFERROR(((CS29-AS29)/(AW29-AS29)),0)</f>
        <v>-1.5833333333333333</v>
      </c>
      <c r="CW29" s="20">
        <f>+IF(CX29="SI",IFERROR((((IF(CX29="SI",(CT29-AS29),0)))/(AW29-AS29)),"REVISAR"),CP29)</f>
        <v>0</v>
      </c>
      <c r="CX29" s="17" t="s">
        <v>179</v>
      </c>
      <c r="CY29" s="17"/>
      <c r="CZ29" s="16"/>
      <c r="DA29" s="16"/>
      <c r="DB29" s="17"/>
      <c r="DC29" s="19">
        <f>IFERROR(((CZ29-AS29)/(AW29-AS29)),0)</f>
        <v>-1.5833333333333333</v>
      </c>
      <c r="DD29" s="20">
        <f>+IF(DE29="SI",IFERROR((((IF(DE29="SI",(DA29-AS29),0)))/(AW29-AS29)),"REVISAR"),CW29)</f>
        <v>0</v>
      </c>
      <c r="DE29" s="17" t="s">
        <v>179</v>
      </c>
      <c r="DF29" s="17"/>
      <c r="DG29" s="16"/>
      <c r="DH29" s="16"/>
      <c r="DI29" s="17"/>
      <c r="DJ29" s="19">
        <f>IFERROR(((DG29-AS29)/(AW29-AS29)),0)</f>
        <v>-1.5833333333333333</v>
      </c>
      <c r="DK29" s="20">
        <f>+IF(DL29="SI",IFERROR((((IF(DL29="SI",(DH29-AS29),0)))/(AW29-AS29)),"REVISAR"),DD29)</f>
        <v>0</v>
      </c>
      <c r="DL29" s="17" t="s">
        <v>179</v>
      </c>
      <c r="DM29" s="17"/>
      <c r="DN29" s="16"/>
      <c r="DO29" s="16"/>
      <c r="DP29" s="17"/>
      <c r="DQ29" s="19">
        <f>IFERROR(((DN29-AS29)/(AW29-AS29)),0)</f>
        <v>-1.5833333333333333</v>
      </c>
      <c r="DR29" s="20">
        <f>+IF(DS29="SI",IFERROR((((IF(DS29="SI",(DO29-AS29),0)))/(AW29-AS29)),"REVISAR"),DK29)</f>
        <v>0</v>
      </c>
      <c r="DS29" s="17" t="s">
        <v>179</v>
      </c>
      <c r="DT29" s="17"/>
      <c r="DU29" s="16"/>
      <c r="DV29" s="16"/>
      <c r="DW29" s="17"/>
      <c r="DX29" s="19">
        <f>IFERROR(((DU29-AS29)/(AW29-AS29)),0)</f>
        <v>-1.5833333333333333</v>
      </c>
      <c r="DY29" s="20">
        <f>+IF(DZ29="SI",IFERROR((((IF(DZ29="SI",(DV29-AS29),0)))/(AW29-AS29)),"REVISAR"),DR29)</f>
        <v>0</v>
      </c>
      <c r="DZ29" s="17" t="s">
        <v>179</v>
      </c>
      <c r="EA29" s="17"/>
      <c r="EB29" s="26">
        <v>31</v>
      </c>
      <c r="EC29" s="16"/>
      <c r="ED29" s="17"/>
      <c r="EE29" s="19">
        <f>IFERROR(((EB29-AS29)/(AW29-AS29)),0)</f>
        <v>1</v>
      </c>
      <c r="EF29" s="20">
        <f>+IF(EG29="SI",IFERROR((((IF(EG29="SI",(EC29-AS29),0)))/(AW29-AS29)),"REVISAR"),DY29)</f>
        <v>0</v>
      </c>
      <c r="EG29" s="17" t="s">
        <v>179</v>
      </c>
      <c r="EH29" s="17"/>
      <c r="EI29" s="27">
        <v>2026</v>
      </c>
      <c r="EJ29" s="28"/>
      <c r="EK29" s="29" t="str">
        <f>+VLOOKUP(B29,[1]Listas_desplega!$AI$22:$AJ$46,2,0)</f>
        <v>DCE</v>
      </c>
      <c r="EL29" s="29" t="str">
        <f>+VLOOKUP(H29,[1]Listas_desplega!$BY$3:$BZ$7,2,0)</f>
        <v>T_2</v>
      </c>
      <c r="EM29" s="29" t="str">
        <f>+VLOOKUP(I29,[1]Listas_desplega!$BY$10:$BZ$23,2,0)</f>
        <v>T_2_C_2</v>
      </c>
      <c r="EN29" s="29" t="str">
        <f>+VLOOKUP(J29,[1]Listas_desplega!$BY$28:$BZ$54,2,0)</f>
        <v>T_2_C_2_ET_1</v>
      </c>
      <c r="EO29" s="29" t="str">
        <f>+VLOOKUP(K29,[1]Listas_desplega!$BY$58:$BZ$105,2,0)</f>
        <v>T_2_C_2_ET_1_CPT_8</v>
      </c>
      <c r="EP29" s="30" t="str">
        <f>+VLOOKUP(L29,[1]Listas_desplega!$J$3:$K$11,2,0)</f>
        <v>Eje_E_3</v>
      </c>
    </row>
    <row r="30" spans="1:146" s="31" customFormat="1" ht="44.25" customHeight="1" x14ac:dyDescent="0.3">
      <c r="A30" s="8" t="s">
        <v>151</v>
      </c>
      <c r="B30" s="8" t="s">
        <v>426</v>
      </c>
      <c r="C30" s="8" t="s">
        <v>427</v>
      </c>
      <c r="D30" s="8" t="s">
        <v>153</v>
      </c>
      <c r="E30" s="8" t="s">
        <v>154</v>
      </c>
      <c r="F30" s="9" t="s">
        <v>155</v>
      </c>
      <c r="G30" s="8" t="s">
        <v>443</v>
      </c>
      <c r="H30" s="8" t="s">
        <v>157</v>
      </c>
      <c r="I30" s="8" t="s">
        <v>158</v>
      </c>
      <c r="J30" s="8" t="s">
        <v>159</v>
      </c>
      <c r="K30" s="8" t="s">
        <v>429</v>
      </c>
      <c r="L30" s="8" t="s">
        <v>209</v>
      </c>
      <c r="M30" s="8" t="s">
        <v>210</v>
      </c>
      <c r="N30" s="14" t="s">
        <v>444</v>
      </c>
      <c r="O30" s="48" t="s">
        <v>445</v>
      </c>
      <c r="P30" s="12" t="s">
        <v>432</v>
      </c>
      <c r="Q30" s="11" t="s">
        <v>165</v>
      </c>
      <c r="R30" s="48" t="s">
        <v>446</v>
      </c>
      <c r="S30" s="48" t="s">
        <v>214</v>
      </c>
      <c r="T30" s="48" t="s">
        <v>168</v>
      </c>
      <c r="U30" s="48">
        <v>120</v>
      </c>
      <c r="V30" s="48" t="s">
        <v>447</v>
      </c>
      <c r="W30" s="12" t="s">
        <v>394</v>
      </c>
      <c r="X30" s="13"/>
      <c r="Y30" s="13"/>
      <c r="Z30" s="13" t="s">
        <v>172</v>
      </c>
      <c r="AA30" s="13" t="s">
        <v>172</v>
      </c>
      <c r="AB30" s="13" t="s">
        <v>172</v>
      </c>
      <c r="AC30" s="13" t="s">
        <v>172</v>
      </c>
      <c r="AD30" s="13" t="s">
        <v>172</v>
      </c>
      <c r="AE30" s="13" t="s">
        <v>172</v>
      </c>
      <c r="AF30" s="13" t="s">
        <v>172</v>
      </c>
      <c r="AG30" s="14" t="s">
        <v>172</v>
      </c>
      <c r="AH30" s="14" t="s">
        <v>172</v>
      </c>
      <c r="AI30" s="14" t="s">
        <v>172</v>
      </c>
      <c r="AJ30" s="14" t="s">
        <v>172</v>
      </c>
      <c r="AK30" s="14" t="s">
        <v>172</v>
      </c>
      <c r="AL30" s="14" t="s">
        <v>172</v>
      </c>
      <c r="AM30" s="14" t="s">
        <v>172</v>
      </c>
      <c r="AN30" s="14" t="s">
        <v>172</v>
      </c>
      <c r="AO30" s="14" t="s">
        <v>172</v>
      </c>
      <c r="AP30" s="14" t="s">
        <v>172</v>
      </c>
      <c r="AQ30" s="15" t="s">
        <v>172</v>
      </c>
      <c r="AR30" s="14" t="s">
        <v>172</v>
      </c>
      <c r="AS30" s="49">
        <v>100</v>
      </c>
      <c r="AT30" s="52">
        <v>100</v>
      </c>
      <c r="AU30" s="50">
        <v>100</v>
      </c>
      <c r="AV30" s="50">
        <v>100</v>
      </c>
      <c r="AW30" s="50">
        <v>100</v>
      </c>
      <c r="AX30" s="50">
        <v>100</v>
      </c>
      <c r="AY30" s="51"/>
      <c r="AZ30" s="51"/>
      <c r="BA30" s="51"/>
      <c r="BB30" s="51"/>
      <c r="BC30" s="16"/>
      <c r="BD30" s="16"/>
      <c r="BE30" s="17"/>
      <c r="BF30" s="18">
        <v>0</v>
      </c>
      <c r="BG30" s="19">
        <v>0</v>
      </c>
      <c r="BH30" s="17" t="s">
        <v>179</v>
      </c>
      <c r="BI30" s="17"/>
      <c r="BJ30" s="16"/>
      <c r="BK30" s="16"/>
      <c r="BL30" s="17"/>
      <c r="BM30" s="19">
        <v>0</v>
      </c>
      <c r="BN30" s="20">
        <v>0</v>
      </c>
      <c r="BO30" s="17" t="s">
        <v>179</v>
      </c>
      <c r="BP30" s="21"/>
      <c r="BQ30" s="22"/>
      <c r="BR30" s="16"/>
      <c r="BS30" s="17"/>
      <c r="BT30" s="19">
        <v>0</v>
      </c>
      <c r="BU30" s="20">
        <v>0</v>
      </c>
      <c r="BV30" s="17" t="s">
        <v>437</v>
      </c>
      <c r="BW30" s="17" t="s">
        <v>448</v>
      </c>
      <c r="BX30" s="16"/>
      <c r="BY30" s="16"/>
      <c r="BZ30" s="17"/>
      <c r="CA30" s="19">
        <v>0</v>
      </c>
      <c r="CB30" s="20">
        <v>0</v>
      </c>
      <c r="CC30" s="17" t="s">
        <v>179</v>
      </c>
      <c r="CD30" s="17"/>
      <c r="CE30" s="16"/>
      <c r="CF30" s="16"/>
      <c r="CG30" s="17"/>
      <c r="CH30" s="19">
        <v>0</v>
      </c>
      <c r="CI30" s="20">
        <v>0</v>
      </c>
      <c r="CJ30" s="17" t="s">
        <v>179</v>
      </c>
      <c r="CK30" s="17"/>
      <c r="CL30" s="23">
        <v>50</v>
      </c>
      <c r="CM30" s="23"/>
      <c r="CN30" s="17" t="s">
        <v>449</v>
      </c>
      <c r="CO30" s="19">
        <v>0.5</v>
      </c>
      <c r="CP30" s="20">
        <v>0</v>
      </c>
      <c r="CQ30" s="17" t="s">
        <v>174</v>
      </c>
      <c r="CR30" s="17" t="s">
        <v>450</v>
      </c>
      <c r="CS30" s="16"/>
      <c r="CT30" s="16"/>
      <c r="CU30" s="17"/>
      <c r="CV30" s="19">
        <f t="shared" ref="CV30:CV32" si="27">+IFERROR(CS30/AW30,0)</f>
        <v>0</v>
      </c>
      <c r="CW30" s="20">
        <f>+IF(CX30="SI",IFERROR((IF(CX30="SI",CT30,0)/AW30),"REVISAR"),CP30)</f>
        <v>0</v>
      </c>
      <c r="CX30" s="17" t="s">
        <v>179</v>
      </c>
      <c r="CY30" s="17"/>
      <c r="CZ30" s="16"/>
      <c r="DA30" s="16"/>
      <c r="DB30" s="17"/>
      <c r="DC30" s="19">
        <f t="shared" ref="DC30:DC32" si="28">+IFERROR(CZ30/AW30,0)</f>
        <v>0</v>
      </c>
      <c r="DD30" s="20">
        <f>+IF(DE30="SI",IFERROR((IF(DE30="SI",DA30,0)/AW30),"REVISAR"),CW30)</f>
        <v>0</v>
      </c>
      <c r="DE30" s="17" t="s">
        <v>179</v>
      </c>
      <c r="DF30" s="17"/>
      <c r="DG30" s="16"/>
      <c r="DH30" s="16"/>
      <c r="DI30" s="17"/>
      <c r="DJ30" s="19">
        <f t="shared" ref="DJ30:DJ32" si="29">+IFERROR(DG30/AW30,0)</f>
        <v>0</v>
      </c>
      <c r="DK30" s="20">
        <f>+IF(DL30="SI",IFERROR((IF(DL30="SI",DH30,0)/AW30),"REVISAR"),DD30)</f>
        <v>0</v>
      </c>
      <c r="DL30" s="17" t="s">
        <v>179</v>
      </c>
      <c r="DM30" s="17"/>
      <c r="DN30" s="16"/>
      <c r="DO30" s="16"/>
      <c r="DP30" s="17"/>
      <c r="DQ30" s="19">
        <f t="shared" ref="DQ30:DQ32" si="30">+IFERROR(DN30/AW30,0)</f>
        <v>0</v>
      </c>
      <c r="DR30" s="20">
        <f>+IF(DS30="SI",IFERROR((IF(DS30="SI",DO30,0)/AW30),"REVISAR"),DK30)</f>
        <v>0</v>
      </c>
      <c r="DS30" s="17" t="s">
        <v>179</v>
      </c>
      <c r="DT30" s="17"/>
      <c r="DU30" s="16"/>
      <c r="DV30" s="16"/>
      <c r="DW30" s="17"/>
      <c r="DX30" s="19">
        <f t="shared" ref="DX30:DX32" si="31">+IFERROR(DU30/AW30,0)</f>
        <v>0</v>
      </c>
      <c r="DY30" s="20">
        <f>+IF(DZ30="SI",IFERROR((IF(DZ30="SI",DV30,0)/AW30),"REVISAR"),DR30)</f>
        <v>0</v>
      </c>
      <c r="DZ30" s="17" t="s">
        <v>179</v>
      </c>
      <c r="EA30" s="17"/>
      <c r="EB30" s="26">
        <v>100</v>
      </c>
      <c r="EC30" s="16"/>
      <c r="ED30" s="17"/>
      <c r="EE30" s="19">
        <f t="shared" si="11"/>
        <v>1</v>
      </c>
      <c r="EF30" s="20">
        <f>+IF(EG30="SI",IFERROR((IF(EG30="SI",EC30,0)/AW30),"REVISAR"),DY30)</f>
        <v>0</v>
      </c>
      <c r="EG30" s="17" t="s">
        <v>179</v>
      </c>
      <c r="EH30" s="17"/>
      <c r="EI30" s="27">
        <v>2026</v>
      </c>
      <c r="EJ30" s="28"/>
      <c r="EK30" s="29" t="str">
        <f>+VLOOKUP(B30,[1]Listas_desplega!$AI$22:$AJ$46,2,0)</f>
        <v>DCE</v>
      </c>
      <c r="EL30" s="29" t="str">
        <f>+VLOOKUP(H30,[1]Listas_desplega!$BY$3:$BZ$7,2,0)</f>
        <v>T_2</v>
      </c>
      <c r="EM30" s="29" t="str">
        <f>+VLOOKUP(I30,[1]Listas_desplega!$BY$10:$BZ$23,2,0)</f>
        <v>T_2_C_2</v>
      </c>
      <c r="EN30" s="29" t="str">
        <f>+VLOOKUP(J30,[1]Listas_desplega!$BY$28:$BZ$54,2,0)</f>
        <v>T_2_C_2_ET_1</v>
      </c>
      <c r="EO30" s="29" t="str">
        <f>+VLOOKUP(K30,[1]Listas_desplega!$BY$58:$BZ$105,2,0)</f>
        <v>T_2_C_2_ET_1_CPT_8</v>
      </c>
      <c r="EP30" s="30" t="str">
        <f>+VLOOKUP(L30,[1]Listas_desplega!$J$3:$K$11,2,0)</f>
        <v>Eje_E_3</v>
      </c>
    </row>
    <row r="31" spans="1:146" s="31" customFormat="1" ht="44.25" customHeight="1" x14ac:dyDescent="0.3">
      <c r="A31" s="8" t="s">
        <v>151</v>
      </c>
      <c r="B31" s="8" t="s">
        <v>426</v>
      </c>
      <c r="C31" s="8" t="s">
        <v>427</v>
      </c>
      <c r="D31" s="8" t="s">
        <v>153</v>
      </c>
      <c r="E31" s="8" t="s">
        <v>154</v>
      </c>
      <c r="F31" s="9" t="s">
        <v>155</v>
      </c>
      <c r="G31" s="8" t="s">
        <v>451</v>
      </c>
      <c r="H31" s="8" t="s">
        <v>157</v>
      </c>
      <c r="I31" s="8" t="s">
        <v>158</v>
      </c>
      <c r="J31" s="8" t="s">
        <v>159</v>
      </c>
      <c r="K31" s="8" t="s">
        <v>429</v>
      </c>
      <c r="L31" s="8" t="s">
        <v>209</v>
      </c>
      <c r="M31" s="8" t="s">
        <v>210</v>
      </c>
      <c r="N31" s="14" t="s">
        <v>452</v>
      </c>
      <c r="O31" s="48" t="s">
        <v>453</v>
      </c>
      <c r="P31" s="12" t="s">
        <v>164</v>
      </c>
      <c r="Q31" s="11" t="s">
        <v>186</v>
      </c>
      <c r="R31" s="48" t="s">
        <v>454</v>
      </c>
      <c r="S31" s="48" t="s">
        <v>167</v>
      </c>
      <c r="T31" s="48" t="s">
        <v>188</v>
      </c>
      <c r="U31" s="48">
        <v>120</v>
      </c>
      <c r="V31" s="48" t="s">
        <v>455</v>
      </c>
      <c r="W31" s="12" t="s">
        <v>394</v>
      </c>
      <c r="X31" s="13"/>
      <c r="Y31" s="13"/>
      <c r="Z31" s="13" t="s">
        <v>172</v>
      </c>
      <c r="AA31" s="13" t="s">
        <v>172</v>
      </c>
      <c r="AB31" s="13" t="s">
        <v>172</v>
      </c>
      <c r="AC31" s="13" t="s">
        <v>172</v>
      </c>
      <c r="AD31" s="13" t="s">
        <v>172</v>
      </c>
      <c r="AE31" s="13" t="s">
        <v>172</v>
      </c>
      <c r="AF31" s="13" t="s">
        <v>172</v>
      </c>
      <c r="AG31" s="14" t="s">
        <v>172</v>
      </c>
      <c r="AH31" s="14" t="s">
        <v>172</v>
      </c>
      <c r="AI31" s="14" t="s">
        <v>436</v>
      </c>
      <c r="AJ31" s="14" t="s">
        <v>172</v>
      </c>
      <c r="AK31" s="14" t="s">
        <v>172</v>
      </c>
      <c r="AL31" s="14" t="s">
        <v>172</v>
      </c>
      <c r="AM31" s="14" t="s">
        <v>172</v>
      </c>
      <c r="AN31" s="14" t="s">
        <v>172</v>
      </c>
      <c r="AO31" s="14" t="s">
        <v>172</v>
      </c>
      <c r="AP31" s="14" t="s">
        <v>172</v>
      </c>
      <c r="AQ31" s="15" t="s">
        <v>172</v>
      </c>
      <c r="AR31" s="14" t="s">
        <v>172</v>
      </c>
      <c r="AS31" s="49">
        <v>8000</v>
      </c>
      <c r="AT31" s="40">
        <v>2000</v>
      </c>
      <c r="AU31" s="50">
        <v>2000</v>
      </c>
      <c r="AV31" s="50">
        <v>2000</v>
      </c>
      <c r="AW31" s="50">
        <v>2000</v>
      </c>
      <c r="AX31" s="50">
        <v>8000</v>
      </c>
      <c r="AY31" s="51"/>
      <c r="AZ31" s="51"/>
      <c r="BA31" s="51"/>
      <c r="BB31" s="51"/>
      <c r="BC31" s="16"/>
      <c r="BD31" s="16"/>
      <c r="BE31" s="17"/>
      <c r="BF31" s="18">
        <v>0</v>
      </c>
      <c r="BG31" s="19">
        <v>0</v>
      </c>
      <c r="BH31" s="17" t="s">
        <v>179</v>
      </c>
      <c r="BI31" s="17"/>
      <c r="BJ31" s="16"/>
      <c r="BK31" s="16"/>
      <c r="BL31" s="17"/>
      <c r="BM31" s="19">
        <v>0</v>
      </c>
      <c r="BN31" s="20">
        <v>0</v>
      </c>
      <c r="BO31" s="17" t="s">
        <v>179</v>
      </c>
      <c r="BP31" s="21"/>
      <c r="BQ31" s="22"/>
      <c r="BR31" s="16"/>
      <c r="BS31" s="17"/>
      <c r="BT31" s="19">
        <v>0</v>
      </c>
      <c r="BU31" s="20">
        <v>0</v>
      </c>
      <c r="BV31" s="17" t="s">
        <v>437</v>
      </c>
      <c r="BW31" s="17" t="s">
        <v>448</v>
      </c>
      <c r="BX31" s="16"/>
      <c r="BY31" s="16"/>
      <c r="BZ31" s="17"/>
      <c r="CA31" s="19">
        <v>0</v>
      </c>
      <c r="CB31" s="20">
        <v>0</v>
      </c>
      <c r="CC31" s="17" t="s">
        <v>179</v>
      </c>
      <c r="CD31" s="17"/>
      <c r="CE31" s="16"/>
      <c r="CF31" s="16"/>
      <c r="CG31" s="17"/>
      <c r="CH31" s="19">
        <v>0</v>
      </c>
      <c r="CI31" s="20">
        <v>0</v>
      </c>
      <c r="CJ31" s="17" t="s">
        <v>179</v>
      </c>
      <c r="CK31" s="17"/>
      <c r="CL31" s="23"/>
      <c r="CM31" s="23"/>
      <c r="CN31" s="17" t="s">
        <v>456</v>
      </c>
      <c r="CO31" s="19">
        <v>0</v>
      </c>
      <c r="CP31" s="20">
        <v>0</v>
      </c>
      <c r="CQ31" s="17" t="s">
        <v>174</v>
      </c>
      <c r="CR31" s="17" t="s">
        <v>457</v>
      </c>
      <c r="CS31" s="16"/>
      <c r="CT31" s="16"/>
      <c r="CU31" s="17"/>
      <c r="CV31" s="19">
        <f t="shared" si="27"/>
        <v>0</v>
      </c>
      <c r="CW31" s="20">
        <f>+IF(CX31="SI",IFERROR((IF(CX31="SI",CT31,0)/AW31),"REVISAR"),CP31)</f>
        <v>0</v>
      </c>
      <c r="CX31" s="17" t="s">
        <v>179</v>
      </c>
      <c r="CY31" s="17"/>
      <c r="CZ31" s="16"/>
      <c r="DA31" s="16"/>
      <c r="DB31" s="17"/>
      <c r="DC31" s="19">
        <f t="shared" si="28"/>
        <v>0</v>
      </c>
      <c r="DD31" s="20">
        <f>+IF(DE31="SI",IFERROR((IF(DE31="SI",DA31,0)/AW31),"REVISAR"),CW31)</f>
        <v>0</v>
      </c>
      <c r="DE31" s="17" t="s">
        <v>179</v>
      </c>
      <c r="DF31" s="17"/>
      <c r="DG31" s="16"/>
      <c r="DH31" s="16"/>
      <c r="DI31" s="17"/>
      <c r="DJ31" s="19">
        <f t="shared" si="29"/>
        <v>0</v>
      </c>
      <c r="DK31" s="20">
        <f>+IF(DL31="SI",IFERROR((IF(DL31="SI",DH31,0)/AW31),"REVISAR"),DD31)</f>
        <v>0</v>
      </c>
      <c r="DL31" s="17" t="s">
        <v>179</v>
      </c>
      <c r="DM31" s="17"/>
      <c r="DN31" s="16"/>
      <c r="DO31" s="16"/>
      <c r="DP31" s="17"/>
      <c r="DQ31" s="19">
        <f t="shared" si="30"/>
        <v>0</v>
      </c>
      <c r="DR31" s="20">
        <f>+IF(DS31="SI",IFERROR((IF(DS31="SI",DO31,0)/AW31),"REVISAR"),DK31)</f>
        <v>0</v>
      </c>
      <c r="DS31" s="17" t="s">
        <v>179</v>
      </c>
      <c r="DT31" s="17"/>
      <c r="DU31" s="16"/>
      <c r="DV31" s="16"/>
      <c r="DW31" s="17"/>
      <c r="DX31" s="19">
        <f t="shared" si="31"/>
        <v>0</v>
      </c>
      <c r="DY31" s="20">
        <f>+IF(DZ31="SI",IFERROR((IF(DZ31="SI",DV31,0)/AW31),"REVISAR"),DR31)</f>
        <v>0</v>
      </c>
      <c r="DZ31" s="17" t="s">
        <v>179</v>
      </c>
      <c r="EA31" s="17"/>
      <c r="EB31" s="26">
        <v>2000</v>
      </c>
      <c r="EC31" s="16"/>
      <c r="ED31" s="17"/>
      <c r="EE31" s="19">
        <f t="shared" si="11"/>
        <v>1</v>
      </c>
      <c r="EF31" s="20">
        <f>+IF(EG31="SI",IFERROR((IF(EG31="SI",EC31,0)/AW31),"REVISAR"),DY31)</f>
        <v>0</v>
      </c>
      <c r="EG31" s="17" t="s">
        <v>179</v>
      </c>
      <c r="EH31" s="17"/>
      <c r="EI31" s="27">
        <v>2026</v>
      </c>
      <c r="EJ31" s="28"/>
      <c r="EK31" s="29" t="str">
        <f>+VLOOKUP(B31,[1]Listas_desplega!$AI$22:$AJ$46,2,0)</f>
        <v>DCE</v>
      </c>
      <c r="EL31" s="29" t="str">
        <f>+VLOOKUP(H31,[1]Listas_desplega!$BY$3:$BZ$7,2,0)</f>
        <v>T_2</v>
      </c>
      <c r="EM31" s="29" t="str">
        <f>+VLOOKUP(I31,[1]Listas_desplega!$BY$10:$BZ$23,2,0)</f>
        <v>T_2_C_2</v>
      </c>
      <c r="EN31" s="29" t="str">
        <f>+VLOOKUP(J31,[1]Listas_desplega!$BY$28:$BZ$54,2,0)</f>
        <v>T_2_C_2_ET_1</v>
      </c>
      <c r="EO31" s="29" t="str">
        <f>+VLOOKUP(K31,[1]Listas_desplega!$BY$58:$BZ$105,2,0)</f>
        <v>T_2_C_2_ET_1_CPT_8</v>
      </c>
      <c r="EP31" s="30" t="str">
        <f>+VLOOKUP(L31,[1]Listas_desplega!$J$3:$K$11,2,0)</f>
        <v>Eje_E_3</v>
      </c>
    </row>
    <row r="32" spans="1:146" s="31" customFormat="1" ht="44.25" customHeight="1" x14ac:dyDescent="0.3">
      <c r="A32" s="8" t="s">
        <v>151</v>
      </c>
      <c r="B32" s="8" t="s">
        <v>426</v>
      </c>
      <c r="C32" s="8" t="s">
        <v>427</v>
      </c>
      <c r="D32" s="8" t="s">
        <v>153</v>
      </c>
      <c r="E32" s="8" t="s">
        <v>154</v>
      </c>
      <c r="F32" s="9" t="s">
        <v>155</v>
      </c>
      <c r="G32" s="8" t="s">
        <v>451</v>
      </c>
      <c r="H32" s="8" t="s">
        <v>157</v>
      </c>
      <c r="I32" s="8" t="s">
        <v>158</v>
      </c>
      <c r="J32" s="8" t="s">
        <v>159</v>
      </c>
      <c r="K32" s="8" t="s">
        <v>429</v>
      </c>
      <c r="L32" s="8" t="s">
        <v>209</v>
      </c>
      <c r="M32" s="8" t="s">
        <v>210</v>
      </c>
      <c r="N32" s="14" t="s">
        <v>458</v>
      </c>
      <c r="O32" s="13" t="s">
        <v>459</v>
      </c>
      <c r="P32" s="12" t="s">
        <v>164</v>
      </c>
      <c r="Q32" s="11" t="s">
        <v>186</v>
      </c>
      <c r="R32" s="13" t="s">
        <v>460</v>
      </c>
      <c r="S32" s="13" t="s">
        <v>167</v>
      </c>
      <c r="T32" s="13" t="s">
        <v>188</v>
      </c>
      <c r="U32" s="13">
        <v>120</v>
      </c>
      <c r="V32" s="13" t="s">
        <v>455</v>
      </c>
      <c r="W32" s="12" t="s">
        <v>394</v>
      </c>
      <c r="X32" s="13"/>
      <c r="Y32" s="13"/>
      <c r="Z32" s="13" t="s">
        <v>172</v>
      </c>
      <c r="AA32" s="13" t="s">
        <v>172</v>
      </c>
      <c r="AB32" s="13" t="s">
        <v>172</v>
      </c>
      <c r="AC32" s="13" t="s">
        <v>172</v>
      </c>
      <c r="AD32" s="13" t="s">
        <v>172</v>
      </c>
      <c r="AE32" s="13" t="s">
        <v>172</v>
      </c>
      <c r="AF32" s="13" t="s">
        <v>172</v>
      </c>
      <c r="AG32" s="14" t="s">
        <v>172</v>
      </c>
      <c r="AH32" s="14" t="s">
        <v>172</v>
      </c>
      <c r="AI32" s="14" t="s">
        <v>436</v>
      </c>
      <c r="AJ32" s="14" t="s">
        <v>172</v>
      </c>
      <c r="AK32" s="14" t="s">
        <v>172</v>
      </c>
      <c r="AL32" s="14" t="s">
        <v>172</v>
      </c>
      <c r="AM32" s="14" t="s">
        <v>172</v>
      </c>
      <c r="AN32" s="14" t="s">
        <v>172</v>
      </c>
      <c r="AO32" s="14" t="s">
        <v>172</v>
      </c>
      <c r="AP32" s="14" t="s">
        <v>172</v>
      </c>
      <c r="AQ32" s="15" t="s">
        <v>172</v>
      </c>
      <c r="AR32" s="14" t="s">
        <v>172</v>
      </c>
      <c r="AS32" s="49">
        <v>2500</v>
      </c>
      <c r="AT32" s="40">
        <v>500</v>
      </c>
      <c r="AU32" s="40">
        <v>500</v>
      </c>
      <c r="AV32" s="40">
        <v>500</v>
      </c>
      <c r="AW32" s="40">
        <v>500</v>
      </c>
      <c r="AX32" s="40">
        <v>2000</v>
      </c>
      <c r="AY32" s="47"/>
      <c r="AZ32" s="47"/>
      <c r="BA32" s="47"/>
      <c r="BB32" s="47"/>
      <c r="BC32" s="16"/>
      <c r="BD32" s="16"/>
      <c r="BE32" s="17"/>
      <c r="BF32" s="18">
        <v>0</v>
      </c>
      <c r="BG32" s="19">
        <v>0</v>
      </c>
      <c r="BH32" s="17" t="s">
        <v>179</v>
      </c>
      <c r="BI32" s="17"/>
      <c r="BJ32" s="16"/>
      <c r="BK32" s="16"/>
      <c r="BL32" s="17"/>
      <c r="BM32" s="19">
        <v>0</v>
      </c>
      <c r="BN32" s="20">
        <v>0</v>
      </c>
      <c r="BO32" s="17" t="s">
        <v>179</v>
      </c>
      <c r="BP32" s="21"/>
      <c r="BQ32" s="22"/>
      <c r="BR32" s="16"/>
      <c r="BS32" s="17"/>
      <c r="BT32" s="19">
        <v>0</v>
      </c>
      <c r="BU32" s="20">
        <v>0</v>
      </c>
      <c r="BV32" s="17" t="s">
        <v>437</v>
      </c>
      <c r="BW32" s="17" t="s">
        <v>448</v>
      </c>
      <c r="BX32" s="16"/>
      <c r="BY32" s="16"/>
      <c r="BZ32" s="17"/>
      <c r="CA32" s="19">
        <v>0</v>
      </c>
      <c r="CB32" s="20">
        <v>0</v>
      </c>
      <c r="CC32" s="17" t="s">
        <v>179</v>
      </c>
      <c r="CD32" s="17"/>
      <c r="CE32" s="16"/>
      <c r="CF32" s="16"/>
      <c r="CG32" s="17"/>
      <c r="CH32" s="19">
        <v>0</v>
      </c>
      <c r="CI32" s="20">
        <v>0</v>
      </c>
      <c r="CJ32" s="17" t="s">
        <v>179</v>
      </c>
      <c r="CK32" s="17"/>
      <c r="CL32" s="23"/>
      <c r="CM32" s="23"/>
      <c r="CN32" s="17" t="s">
        <v>461</v>
      </c>
      <c r="CO32" s="19">
        <v>0</v>
      </c>
      <c r="CP32" s="20">
        <v>0</v>
      </c>
      <c r="CQ32" s="17" t="s">
        <v>174</v>
      </c>
      <c r="CR32" s="17" t="s">
        <v>457</v>
      </c>
      <c r="CS32" s="16"/>
      <c r="CT32" s="16"/>
      <c r="CU32" s="17"/>
      <c r="CV32" s="19">
        <f t="shared" si="27"/>
        <v>0</v>
      </c>
      <c r="CW32" s="20">
        <f>+IF(CX32="SI",IFERROR((IF(CX32="SI",CT32,0)/AW32),"REVISAR"),CP32)</f>
        <v>0</v>
      </c>
      <c r="CX32" s="17" t="s">
        <v>179</v>
      </c>
      <c r="CY32" s="17"/>
      <c r="CZ32" s="16"/>
      <c r="DA32" s="16"/>
      <c r="DB32" s="17"/>
      <c r="DC32" s="19">
        <f t="shared" si="28"/>
        <v>0</v>
      </c>
      <c r="DD32" s="20">
        <f>+IF(DE32="SI",IFERROR((IF(DE32="SI",DA32,0)/AW32),"REVISAR"),CW32)</f>
        <v>0</v>
      </c>
      <c r="DE32" s="17" t="s">
        <v>179</v>
      </c>
      <c r="DF32" s="17"/>
      <c r="DG32" s="16"/>
      <c r="DH32" s="16"/>
      <c r="DI32" s="17"/>
      <c r="DJ32" s="19">
        <f t="shared" si="29"/>
        <v>0</v>
      </c>
      <c r="DK32" s="20">
        <f>+IF(DL32="SI",IFERROR((IF(DL32="SI",DH32,0)/AW32),"REVISAR"),DD32)</f>
        <v>0</v>
      </c>
      <c r="DL32" s="17" t="s">
        <v>179</v>
      </c>
      <c r="DM32" s="17"/>
      <c r="DN32" s="16"/>
      <c r="DO32" s="16"/>
      <c r="DP32" s="17"/>
      <c r="DQ32" s="19">
        <f t="shared" si="30"/>
        <v>0</v>
      </c>
      <c r="DR32" s="20">
        <f>+IF(DS32="SI",IFERROR((IF(DS32="SI",DO32,0)/AW32),"REVISAR"),DK32)</f>
        <v>0</v>
      </c>
      <c r="DS32" s="17" t="s">
        <v>179</v>
      </c>
      <c r="DT32" s="17"/>
      <c r="DU32" s="16"/>
      <c r="DV32" s="16"/>
      <c r="DW32" s="17"/>
      <c r="DX32" s="19">
        <f t="shared" si="31"/>
        <v>0</v>
      </c>
      <c r="DY32" s="20">
        <f>+IF(DZ32="SI",IFERROR((IF(DZ32="SI",DV32,0)/AW32),"REVISAR"),DR32)</f>
        <v>0</v>
      </c>
      <c r="DZ32" s="17" t="s">
        <v>179</v>
      </c>
      <c r="EA32" s="17"/>
      <c r="EB32" s="26">
        <v>500</v>
      </c>
      <c r="EC32" s="16"/>
      <c r="ED32" s="17"/>
      <c r="EE32" s="19">
        <f t="shared" si="11"/>
        <v>1</v>
      </c>
      <c r="EF32" s="20">
        <f>+IF(EG32="SI",IFERROR((IF(EG32="SI",EC32,0)/AW32),"REVISAR"),DY32)</f>
        <v>0</v>
      </c>
      <c r="EG32" s="17" t="s">
        <v>179</v>
      </c>
      <c r="EH32" s="17"/>
      <c r="EI32" s="27">
        <v>2026</v>
      </c>
      <c r="EJ32" s="28"/>
      <c r="EK32" s="29" t="str">
        <f>+VLOOKUP(B32,[1]Listas_desplega!$AI$22:$AJ$46,2,0)</f>
        <v>DCE</v>
      </c>
      <c r="EL32" s="29" t="str">
        <f>+VLOOKUP(H32,[1]Listas_desplega!$BY$3:$BZ$7,2,0)</f>
        <v>T_2</v>
      </c>
      <c r="EM32" s="29" t="str">
        <f>+VLOOKUP(I32,[1]Listas_desplega!$BY$10:$BZ$23,2,0)</f>
        <v>T_2_C_2</v>
      </c>
      <c r="EN32" s="29" t="str">
        <f>+VLOOKUP(J32,[1]Listas_desplega!$BY$28:$BZ$54,2,0)</f>
        <v>T_2_C_2_ET_1</v>
      </c>
      <c r="EO32" s="29" t="str">
        <f>+VLOOKUP(K32,[1]Listas_desplega!$BY$58:$BZ$105,2,0)</f>
        <v>T_2_C_2_ET_1_CPT_8</v>
      </c>
      <c r="EP32" s="30" t="str">
        <f>+VLOOKUP(L32,[1]Listas_desplega!$J$3:$K$11,2,0)</f>
        <v>Eje_E_3</v>
      </c>
    </row>
    <row r="33" spans="1:146" s="31" customFormat="1" ht="44.25" customHeight="1" x14ac:dyDescent="0.3">
      <c r="A33" s="8" t="s">
        <v>151</v>
      </c>
      <c r="B33" s="8" t="s">
        <v>426</v>
      </c>
      <c r="C33" s="8" t="s">
        <v>427</v>
      </c>
      <c r="D33" s="8" t="s">
        <v>153</v>
      </c>
      <c r="E33" s="8" t="s">
        <v>154</v>
      </c>
      <c r="F33" s="9" t="s">
        <v>155</v>
      </c>
      <c r="G33" s="8" t="s">
        <v>428</v>
      </c>
      <c r="H33" s="8" t="s">
        <v>157</v>
      </c>
      <c r="I33" s="8" t="s">
        <v>158</v>
      </c>
      <c r="J33" s="8" t="s">
        <v>159</v>
      </c>
      <c r="K33" s="8" t="s">
        <v>429</v>
      </c>
      <c r="L33" s="8" t="s">
        <v>209</v>
      </c>
      <c r="M33" s="8" t="s">
        <v>210</v>
      </c>
      <c r="N33" s="14" t="s">
        <v>462</v>
      </c>
      <c r="O33" s="48" t="s">
        <v>463</v>
      </c>
      <c r="P33" s="12" t="s">
        <v>164</v>
      </c>
      <c r="Q33" s="11" t="s">
        <v>277</v>
      </c>
      <c r="R33" s="48" t="s">
        <v>464</v>
      </c>
      <c r="S33" s="48" t="s">
        <v>214</v>
      </c>
      <c r="T33" s="48" t="s">
        <v>188</v>
      </c>
      <c r="U33" s="48">
        <v>120</v>
      </c>
      <c r="V33" s="48" t="s">
        <v>465</v>
      </c>
      <c r="W33" s="12" t="s">
        <v>394</v>
      </c>
      <c r="X33" s="13"/>
      <c r="Y33" s="13"/>
      <c r="Z33" s="13"/>
      <c r="AA33" s="13"/>
      <c r="AB33" s="13"/>
      <c r="AC33" s="13"/>
      <c r="AD33" s="13"/>
      <c r="AE33" s="13"/>
      <c r="AF33" s="13"/>
      <c r="AG33" s="14"/>
      <c r="AH33" s="14" t="s">
        <v>436</v>
      </c>
      <c r="AI33" s="14"/>
      <c r="AJ33" s="14"/>
      <c r="AK33" s="14"/>
      <c r="AL33" s="14"/>
      <c r="AM33" s="14"/>
      <c r="AN33" s="14"/>
      <c r="AO33" s="14"/>
      <c r="AP33" s="14"/>
      <c r="AQ33" s="15"/>
      <c r="AR33" s="14"/>
      <c r="AS33" s="49">
        <v>9</v>
      </c>
      <c r="AT33" s="40">
        <v>11</v>
      </c>
      <c r="AU33" s="50">
        <v>12</v>
      </c>
      <c r="AV33" s="50">
        <v>14</v>
      </c>
      <c r="AW33" s="50">
        <v>15</v>
      </c>
      <c r="AX33" s="50">
        <v>15</v>
      </c>
      <c r="AY33" s="51"/>
      <c r="AZ33" s="51"/>
      <c r="BA33" s="51"/>
      <c r="BB33" s="51"/>
      <c r="BC33" s="16"/>
      <c r="BD33" s="16"/>
      <c r="BE33" s="17"/>
      <c r="BF33" s="19">
        <v>-1.5</v>
      </c>
      <c r="BG33" s="20">
        <v>0</v>
      </c>
      <c r="BH33" s="17" t="s">
        <v>179</v>
      </c>
      <c r="BI33" s="17"/>
      <c r="BJ33" s="16"/>
      <c r="BK33" s="16"/>
      <c r="BL33" s="17"/>
      <c r="BM33" s="19">
        <v>-1.5</v>
      </c>
      <c r="BN33" s="20">
        <v>0</v>
      </c>
      <c r="BO33" s="17" t="s">
        <v>179</v>
      </c>
      <c r="BP33" s="21"/>
      <c r="BQ33" s="22"/>
      <c r="BR33" s="16"/>
      <c r="BS33" s="17"/>
      <c r="BT33" s="19">
        <v>-1.5</v>
      </c>
      <c r="BU33" s="20">
        <v>0</v>
      </c>
      <c r="BV33" s="17" t="s">
        <v>437</v>
      </c>
      <c r="BW33" s="17" t="s">
        <v>438</v>
      </c>
      <c r="BX33" s="16"/>
      <c r="BY33" s="16"/>
      <c r="BZ33" s="17"/>
      <c r="CA33" s="19">
        <v>-1.5</v>
      </c>
      <c r="CB33" s="20">
        <v>0</v>
      </c>
      <c r="CC33" s="17" t="s">
        <v>179</v>
      </c>
      <c r="CD33" s="17"/>
      <c r="CE33" s="16"/>
      <c r="CF33" s="16"/>
      <c r="CG33" s="17"/>
      <c r="CH33" s="19">
        <v>-1.5</v>
      </c>
      <c r="CI33" s="20">
        <v>0</v>
      </c>
      <c r="CJ33" s="17" t="s">
        <v>179</v>
      </c>
      <c r="CK33" s="17"/>
      <c r="CL33" s="23"/>
      <c r="CM33" s="23"/>
      <c r="CN33" s="17" t="s">
        <v>466</v>
      </c>
      <c r="CO33" s="19">
        <v>-1.5</v>
      </c>
      <c r="CP33" s="20">
        <v>0</v>
      </c>
      <c r="CQ33" s="17" t="s">
        <v>338</v>
      </c>
      <c r="CR33" s="17" t="s">
        <v>438</v>
      </c>
      <c r="CS33" s="16"/>
      <c r="CT33" s="16"/>
      <c r="CU33" s="17"/>
      <c r="CV33" s="19">
        <f>IFERROR(((CS33-AS33)/(AW33-AS33)),0)</f>
        <v>-1.5</v>
      </c>
      <c r="CW33" s="20">
        <f>+IF(CX33="SI",IFERROR((((IF(CX33="SI",(CT33-AS33),0)))/(AW33-AS33)),"REVISAR"),CP33)</f>
        <v>0</v>
      </c>
      <c r="CX33" s="17" t="s">
        <v>179</v>
      </c>
      <c r="CY33" s="17"/>
      <c r="CZ33" s="16"/>
      <c r="DA33" s="16"/>
      <c r="DB33" s="17"/>
      <c r="DC33" s="19">
        <f>IFERROR(((CZ33-AS33)/(AW33-AS33)),0)</f>
        <v>-1.5</v>
      </c>
      <c r="DD33" s="20">
        <f>+IF(DE33="SI",IFERROR((((IF(DE33="SI",(DA33-AS33),0)))/(AW33-AS33)),"REVISAR"),CW33)</f>
        <v>0</v>
      </c>
      <c r="DE33" s="17" t="s">
        <v>179</v>
      </c>
      <c r="DF33" s="17"/>
      <c r="DG33" s="16"/>
      <c r="DH33" s="16"/>
      <c r="DI33" s="17"/>
      <c r="DJ33" s="19">
        <f>IFERROR(((DG33-AS33)/(AW33-AS33)),0)</f>
        <v>-1.5</v>
      </c>
      <c r="DK33" s="20">
        <f>+IF(DL33="SI",IFERROR((((IF(DL33="SI",(DH33-AS33),0)))/(AW33-AS33)),"REVISAR"),DD33)</f>
        <v>0</v>
      </c>
      <c r="DL33" s="17" t="s">
        <v>179</v>
      </c>
      <c r="DM33" s="17"/>
      <c r="DN33" s="16"/>
      <c r="DO33" s="16"/>
      <c r="DP33" s="17"/>
      <c r="DQ33" s="19">
        <f>IFERROR(((DN33-AS33)/(AW33-AS33)),0)</f>
        <v>-1.5</v>
      </c>
      <c r="DR33" s="20">
        <f>+IF(DS33="SI",IFERROR((((IF(DS33="SI",(DO33-AS33),0)))/(AW33-AS33)),"REVISAR"),DK33)</f>
        <v>0</v>
      </c>
      <c r="DS33" s="17" t="s">
        <v>179</v>
      </c>
      <c r="DT33" s="17"/>
      <c r="DU33" s="16"/>
      <c r="DV33" s="16"/>
      <c r="DW33" s="17"/>
      <c r="DX33" s="19">
        <f>IFERROR(((DU33-AS33)/(AW33-AS33)),0)</f>
        <v>-1.5</v>
      </c>
      <c r="DY33" s="20">
        <f>+IF(DZ33="SI",IFERROR((((IF(DZ33="SI",(DV33-AS33),0)))/(AW33-AS33)),"REVISAR"),DR33)</f>
        <v>0</v>
      </c>
      <c r="DZ33" s="17" t="s">
        <v>179</v>
      </c>
      <c r="EA33" s="17"/>
      <c r="EB33" s="26">
        <v>15</v>
      </c>
      <c r="EC33" s="16"/>
      <c r="ED33" s="17"/>
      <c r="EE33" s="19">
        <f>IFERROR(((EB33-AS33)/(AW33-AS33)),0)</f>
        <v>1</v>
      </c>
      <c r="EF33" s="20">
        <f>+IF(EG33="SI",IFERROR((((IF(EG33="SI",(EC33-AS33),0)))/(AW33-AS33)),"REVISAR"),DY33)</f>
        <v>0</v>
      </c>
      <c r="EG33" s="17" t="s">
        <v>179</v>
      </c>
      <c r="EH33" s="17"/>
      <c r="EI33" s="27">
        <v>2026</v>
      </c>
      <c r="EJ33" s="28"/>
      <c r="EK33" s="29" t="str">
        <f>+VLOOKUP(B33,[1]Listas_desplega!$AI$22:$AJ$46,2,0)</f>
        <v>DCE</v>
      </c>
      <c r="EL33" s="29" t="str">
        <f>+VLOOKUP(H33,[1]Listas_desplega!$BY$3:$BZ$7,2,0)</f>
        <v>T_2</v>
      </c>
      <c r="EM33" s="29" t="str">
        <f>+VLOOKUP(I33,[1]Listas_desplega!$BY$10:$BZ$23,2,0)</f>
        <v>T_2_C_2</v>
      </c>
      <c r="EN33" s="29" t="str">
        <f>+VLOOKUP(J33,[1]Listas_desplega!$BY$28:$BZ$54,2,0)</f>
        <v>T_2_C_2_ET_1</v>
      </c>
      <c r="EO33" s="29" t="str">
        <f>+VLOOKUP(K33,[1]Listas_desplega!$BY$58:$BZ$105,2,0)</f>
        <v>T_2_C_2_ET_1_CPT_8</v>
      </c>
      <c r="EP33" s="30" t="str">
        <f>+VLOOKUP(L33,[1]Listas_desplega!$J$3:$K$11,2,0)</f>
        <v>Eje_E_3</v>
      </c>
    </row>
    <row r="34" spans="1:146" s="31" customFormat="1" ht="44.25" customHeight="1" x14ac:dyDescent="0.3">
      <c r="A34" s="8" t="s">
        <v>151</v>
      </c>
      <c r="B34" s="8" t="s">
        <v>426</v>
      </c>
      <c r="C34" s="8" t="s">
        <v>427</v>
      </c>
      <c r="D34" s="8" t="s">
        <v>153</v>
      </c>
      <c r="E34" s="8" t="s">
        <v>154</v>
      </c>
      <c r="F34" s="9" t="s">
        <v>155</v>
      </c>
      <c r="G34" s="8" t="s">
        <v>428</v>
      </c>
      <c r="H34" s="8" t="s">
        <v>157</v>
      </c>
      <c r="I34" s="8" t="s">
        <v>158</v>
      </c>
      <c r="J34" s="8" t="s">
        <v>159</v>
      </c>
      <c r="K34" s="8" t="s">
        <v>429</v>
      </c>
      <c r="L34" s="8" t="s">
        <v>209</v>
      </c>
      <c r="M34" s="8" t="s">
        <v>210</v>
      </c>
      <c r="N34" s="14" t="s">
        <v>467</v>
      </c>
      <c r="O34" s="48" t="s">
        <v>468</v>
      </c>
      <c r="P34" s="12" t="s">
        <v>164</v>
      </c>
      <c r="Q34" s="11" t="s">
        <v>277</v>
      </c>
      <c r="R34" s="48" t="s">
        <v>469</v>
      </c>
      <c r="S34" s="11" t="s">
        <v>214</v>
      </c>
      <c r="T34" s="48" t="s">
        <v>188</v>
      </c>
      <c r="U34" s="48">
        <v>120</v>
      </c>
      <c r="V34" s="48" t="s">
        <v>470</v>
      </c>
      <c r="W34" s="12" t="s">
        <v>394</v>
      </c>
      <c r="X34" s="13"/>
      <c r="Y34" s="13"/>
      <c r="Z34" s="13"/>
      <c r="AA34" s="13"/>
      <c r="AB34" s="13"/>
      <c r="AC34" s="13"/>
      <c r="AD34" s="13"/>
      <c r="AE34" s="13"/>
      <c r="AF34" s="13"/>
      <c r="AG34" s="14"/>
      <c r="AH34" s="14"/>
      <c r="AI34" s="14" t="s">
        <v>436</v>
      </c>
      <c r="AJ34" s="14"/>
      <c r="AK34" s="14"/>
      <c r="AL34" s="14"/>
      <c r="AM34" s="14"/>
      <c r="AN34" s="14"/>
      <c r="AO34" s="14"/>
      <c r="AP34" s="14"/>
      <c r="AQ34" s="15"/>
      <c r="AR34" s="14"/>
      <c r="AS34" s="49">
        <v>19</v>
      </c>
      <c r="AT34" s="40">
        <v>22</v>
      </c>
      <c r="AU34" s="50">
        <v>26</v>
      </c>
      <c r="AV34" s="50">
        <v>29</v>
      </c>
      <c r="AW34" s="50">
        <v>31</v>
      </c>
      <c r="AX34" s="50">
        <v>31</v>
      </c>
      <c r="AY34" s="51"/>
      <c r="AZ34" s="51"/>
      <c r="BA34" s="51"/>
      <c r="BB34" s="51"/>
      <c r="BC34" s="16"/>
      <c r="BD34" s="16"/>
      <c r="BE34" s="17"/>
      <c r="BF34" s="19">
        <v>-1.5833333333333333</v>
      </c>
      <c r="BG34" s="20">
        <v>0</v>
      </c>
      <c r="BH34" s="17" t="s">
        <v>179</v>
      </c>
      <c r="BI34" s="17"/>
      <c r="BJ34" s="16"/>
      <c r="BK34" s="16"/>
      <c r="BL34" s="17"/>
      <c r="BM34" s="19">
        <v>-1.5833333333333333</v>
      </c>
      <c r="BN34" s="20">
        <v>0</v>
      </c>
      <c r="BO34" s="17" t="s">
        <v>179</v>
      </c>
      <c r="BP34" s="21"/>
      <c r="BQ34" s="22"/>
      <c r="BR34" s="16"/>
      <c r="BS34" s="17"/>
      <c r="BT34" s="19">
        <v>-1.5833333333333333</v>
      </c>
      <c r="BU34" s="20">
        <v>0</v>
      </c>
      <c r="BV34" s="17" t="s">
        <v>437</v>
      </c>
      <c r="BW34" s="17" t="s">
        <v>438</v>
      </c>
      <c r="BX34" s="16"/>
      <c r="BY34" s="16"/>
      <c r="BZ34" s="17"/>
      <c r="CA34" s="19">
        <v>-1.5833333333333333</v>
      </c>
      <c r="CB34" s="20">
        <v>0</v>
      </c>
      <c r="CC34" s="17" t="s">
        <v>179</v>
      </c>
      <c r="CD34" s="17"/>
      <c r="CE34" s="16"/>
      <c r="CF34" s="16"/>
      <c r="CG34" s="17"/>
      <c r="CH34" s="19">
        <v>-1.5833333333333333</v>
      </c>
      <c r="CI34" s="20">
        <v>0</v>
      </c>
      <c r="CJ34" s="17" t="s">
        <v>179</v>
      </c>
      <c r="CK34" s="17"/>
      <c r="CL34" s="23"/>
      <c r="CM34" s="23"/>
      <c r="CN34" s="17" t="s">
        <v>471</v>
      </c>
      <c r="CO34" s="19">
        <v>-1.5833333333333333</v>
      </c>
      <c r="CP34" s="20">
        <v>0</v>
      </c>
      <c r="CQ34" s="17" t="s">
        <v>338</v>
      </c>
      <c r="CR34" s="17" t="s">
        <v>438</v>
      </c>
      <c r="CS34" s="16"/>
      <c r="CT34" s="16"/>
      <c r="CU34" s="17"/>
      <c r="CV34" s="19">
        <f>IFERROR(((CS34-AS34)/(AW34-AS34)),0)</f>
        <v>-1.5833333333333333</v>
      </c>
      <c r="CW34" s="20">
        <f>+IF(CX34="SI",IFERROR((((IF(CX34="SI",(CT34-AS34),0)))/(AW34-AS34)),"REVISAR"),CP34)</f>
        <v>0</v>
      </c>
      <c r="CX34" s="17" t="s">
        <v>179</v>
      </c>
      <c r="CY34" s="17"/>
      <c r="CZ34" s="16"/>
      <c r="DA34" s="16"/>
      <c r="DB34" s="17"/>
      <c r="DC34" s="19">
        <f>IFERROR(((CZ34-AS34)/(AW34-AS34)),0)</f>
        <v>-1.5833333333333333</v>
      </c>
      <c r="DD34" s="20">
        <f>+IF(DE34="SI",IFERROR((((IF(DE34="SI",(DA34-AS34),0)))/(AW34-AS34)),"REVISAR"),CW34)</f>
        <v>0</v>
      </c>
      <c r="DE34" s="17" t="s">
        <v>179</v>
      </c>
      <c r="DF34" s="17"/>
      <c r="DG34" s="16"/>
      <c r="DH34" s="16"/>
      <c r="DI34" s="17"/>
      <c r="DJ34" s="19">
        <f>IFERROR(((DG34-AS34)/(AW34-AS34)),0)</f>
        <v>-1.5833333333333333</v>
      </c>
      <c r="DK34" s="20">
        <f>+IF(DL34="SI",IFERROR((((IF(DL34="SI",(DH34-AS34),0)))/(AW34-AS34)),"REVISAR"),DD34)</f>
        <v>0</v>
      </c>
      <c r="DL34" s="17" t="s">
        <v>179</v>
      </c>
      <c r="DM34" s="17"/>
      <c r="DN34" s="16"/>
      <c r="DO34" s="16"/>
      <c r="DP34" s="17"/>
      <c r="DQ34" s="19">
        <f>IFERROR(((DN34-AS34)/(AW34-AS34)),0)</f>
        <v>-1.5833333333333333</v>
      </c>
      <c r="DR34" s="20">
        <f>+IF(DS34="SI",IFERROR((((IF(DS34="SI",(DO34-AS34),0)))/(AW34-AS34)),"REVISAR"),DK34)</f>
        <v>0</v>
      </c>
      <c r="DS34" s="17" t="s">
        <v>179</v>
      </c>
      <c r="DT34" s="17"/>
      <c r="DU34" s="16"/>
      <c r="DV34" s="16"/>
      <c r="DW34" s="17"/>
      <c r="DX34" s="19">
        <f>IFERROR(((DU34-AS34)/(AW34-AS34)),0)</f>
        <v>-1.5833333333333333</v>
      </c>
      <c r="DY34" s="20">
        <f>+IF(DZ34="SI",IFERROR((((IF(DZ34="SI",(DV34-AS34),0)))/(AW34-AS34)),"REVISAR"),DR34)</f>
        <v>0</v>
      </c>
      <c r="DZ34" s="17" t="s">
        <v>179</v>
      </c>
      <c r="EA34" s="17"/>
      <c r="EB34" s="26">
        <v>31</v>
      </c>
      <c r="EC34" s="16"/>
      <c r="ED34" s="17"/>
      <c r="EE34" s="19">
        <f>IFERROR(((EB34-AS34)/(AW34-AS34)),0)</f>
        <v>1</v>
      </c>
      <c r="EF34" s="20">
        <f>+IF(EG34="SI",IFERROR((((IF(EG34="SI",(EC34-AS34),0)))/(AW34-AS34)),"REVISAR"),DY34)</f>
        <v>0</v>
      </c>
      <c r="EG34" s="17" t="s">
        <v>179</v>
      </c>
      <c r="EH34" s="17"/>
      <c r="EI34" s="27">
        <v>2026</v>
      </c>
      <c r="EJ34" s="28"/>
      <c r="EK34" s="29" t="str">
        <f>+VLOOKUP(B34,[1]Listas_desplega!$AI$22:$AJ$46,2,0)</f>
        <v>DCE</v>
      </c>
      <c r="EL34" s="29" t="str">
        <f>+VLOOKUP(H34,[1]Listas_desplega!$BY$3:$BZ$7,2,0)</f>
        <v>T_2</v>
      </c>
      <c r="EM34" s="29" t="str">
        <f>+VLOOKUP(I34,[1]Listas_desplega!$BY$10:$BZ$23,2,0)</f>
        <v>T_2_C_2</v>
      </c>
      <c r="EN34" s="29" t="str">
        <f>+VLOOKUP(J34,[1]Listas_desplega!$BY$28:$BZ$54,2,0)</f>
        <v>T_2_C_2_ET_1</v>
      </c>
      <c r="EO34" s="29" t="str">
        <f>+VLOOKUP(K34,[1]Listas_desplega!$BY$58:$BZ$105,2,0)</f>
        <v>T_2_C_2_ET_1_CPT_8</v>
      </c>
      <c r="EP34" s="30" t="str">
        <f>+VLOOKUP(L34,[1]Listas_desplega!$J$3:$K$11,2,0)</f>
        <v>Eje_E_3</v>
      </c>
    </row>
    <row r="35" spans="1:146" s="31" customFormat="1" ht="44.25" customHeight="1" x14ac:dyDescent="0.3">
      <c r="A35" s="8" t="s">
        <v>151</v>
      </c>
      <c r="B35" s="8" t="s">
        <v>426</v>
      </c>
      <c r="C35" s="8" t="s">
        <v>427</v>
      </c>
      <c r="D35" s="8" t="s">
        <v>153</v>
      </c>
      <c r="E35" s="8" t="s">
        <v>154</v>
      </c>
      <c r="F35" s="9" t="s">
        <v>155</v>
      </c>
      <c r="G35" s="8" t="s">
        <v>451</v>
      </c>
      <c r="H35" s="8" t="s">
        <v>157</v>
      </c>
      <c r="I35" s="8" t="s">
        <v>158</v>
      </c>
      <c r="J35" s="8" t="s">
        <v>159</v>
      </c>
      <c r="K35" s="8" t="s">
        <v>429</v>
      </c>
      <c r="L35" s="8" t="s">
        <v>209</v>
      </c>
      <c r="M35" s="8" t="s">
        <v>210</v>
      </c>
      <c r="N35" s="14" t="s">
        <v>472</v>
      </c>
      <c r="O35" s="48" t="s">
        <v>473</v>
      </c>
      <c r="P35" s="12" t="s">
        <v>212</v>
      </c>
      <c r="Q35" s="11" t="s">
        <v>474</v>
      </c>
      <c r="R35" s="48" t="s">
        <v>475</v>
      </c>
      <c r="S35" s="48" t="s">
        <v>214</v>
      </c>
      <c r="T35" s="48" t="s">
        <v>188</v>
      </c>
      <c r="U35" s="48">
        <v>120</v>
      </c>
      <c r="V35" s="48" t="s">
        <v>476</v>
      </c>
      <c r="W35" s="12" t="s">
        <v>394</v>
      </c>
      <c r="X35" s="13"/>
      <c r="Y35" s="13"/>
      <c r="Z35" s="13"/>
      <c r="AA35" s="13"/>
      <c r="AB35" s="13"/>
      <c r="AC35" s="13"/>
      <c r="AD35" s="13"/>
      <c r="AE35" s="13"/>
      <c r="AF35" s="13"/>
      <c r="AG35" s="14"/>
      <c r="AH35" s="14"/>
      <c r="AI35" s="14"/>
      <c r="AJ35" s="14"/>
      <c r="AK35" s="14"/>
      <c r="AL35" s="14"/>
      <c r="AM35" s="14"/>
      <c r="AN35" s="14"/>
      <c r="AO35" s="14"/>
      <c r="AP35" s="14"/>
      <c r="AQ35" s="15"/>
      <c r="AR35" s="14"/>
      <c r="AS35" s="49">
        <v>11</v>
      </c>
      <c r="AT35" s="40">
        <v>10</v>
      </c>
      <c r="AU35" s="40">
        <v>10</v>
      </c>
      <c r="AV35" s="40">
        <v>9</v>
      </c>
      <c r="AW35" s="40">
        <v>9</v>
      </c>
      <c r="AX35" s="40">
        <v>9</v>
      </c>
      <c r="AY35" s="47"/>
      <c r="AZ35" s="47"/>
      <c r="BA35" s="47"/>
      <c r="BB35" s="47"/>
      <c r="BC35" s="16"/>
      <c r="BD35" s="16"/>
      <c r="BE35" s="17"/>
      <c r="BF35" s="19">
        <v>5.5</v>
      </c>
      <c r="BG35" s="19">
        <v>0</v>
      </c>
      <c r="BH35" s="17" t="s">
        <v>179</v>
      </c>
      <c r="BI35" s="17"/>
      <c r="BJ35" s="16"/>
      <c r="BK35" s="16"/>
      <c r="BL35" s="17"/>
      <c r="BM35" s="19">
        <v>5.5</v>
      </c>
      <c r="BN35" s="19">
        <v>0</v>
      </c>
      <c r="BO35" s="17" t="s">
        <v>179</v>
      </c>
      <c r="BP35" s="21"/>
      <c r="BQ35" s="22"/>
      <c r="BR35" s="16"/>
      <c r="BS35" s="17"/>
      <c r="BT35" s="19">
        <v>5.5</v>
      </c>
      <c r="BU35" s="19">
        <v>0</v>
      </c>
      <c r="BV35" s="17" t="s">
        <v>437</v>
      </c>
      <c r="BW35" s="17" t="s">
        <v>477</v>
      </c>
      <c r="BX35" s="16"/>
      <c r="BY35" s="16"/>
      <c r="BZ35" s="17"/>
      <c r="CA35" s="19">
        <v>5.5</v>
      </c>
      <c r="CB35" s="19">
        <v>0</v>
      </c>
      <c r="CC35" s="17" t="s">
        <v>179</v>
      </c>
      <c r="CD35" s="17"/>
      <c r="CE35" s="16"/>
      <c r="CF35" s="16"/>
      <c r="CG35" s="17"/>
      <c r="CH35" s="19">
        <v>5.5</v>
      </c>
      <c r="CI35" s="19">
        <v>0</v>
      </c>
      <c r="CJ35" s="17" t="s">
        <v>179</v>
      </c>
      <c r="CK35" s="17"/>
      <c r="CL35" s="23"/>
      <c r="CM35" s="23"/>
      <c r="CN35" s="17" t="s">
        <v>478</v>
      </c>
      <c r="CO35" s="19">
        <v>5.5</v>
      </c>
      <c r="CP35" s="19">
        <v>0</v>
      </c>
      <c r="CQ35" s="17" t="s">
        <v>338</v>
      </c>
      <c r="CR35" s="17" t="s">
        <v>479</v>
      </c>
      <c r="CS35" s="16"/>
      <c r="CT35" s="16"/>
      <c r="CU35" s="17"/>
      <c r="CV35" s="19">
        <f>IFERROR((($AS35 - CS35) / ($AS35 - $AW35)), 0)</f>
        <v>5.5</v>
      </c>
      <c r="CW35" s="19">
        <f>IF(CX35="SI",IFERROR((($AS35 - CT35) / ($AS35 - $AW35)),"REVISAR"),CP35)</f>
        <v>0</v>
      </c>
      <c r="CX35" s="17" t="s">
        <v>179</v>
      </c>
      <c r="CY35" s="17"/>
      <c r="CZ35" s="16"/>
      <c r="DA35" s="16"/>
      <c r="DB35" s="17"/>
      <c r="DC35" s="19">
        <f>IFERROR((($AS35 - CZ35) / ($AS35 - $AW35)), 0)</f>
        <v>5.5</v>
      </c>
      <c r="DD35" s="19">
        <f>IF(DE35="SI",IFERROR((($AS35 - DA35) / ($AS35 - $AW35)),"REVISAR"),CW35)</f>
        <v>0</v>
      </c>
      <c r="DE35" s="17" t="s">
        <v>179</v>
      </c>
      <c r="DF35" s="17"/>
      <c r="DG35" s="16"/>
      <c r="DH35" s="16"/>
      <c r="DI35" s="17"/>
      <c r="DJ35" s="19">
        <f>IFERROR((($AS35 - DG35) / ($AS35 - $AW35)), 0)</f>
        <v>5.5</v>
      </c>
      <c r="DK35" s="19">
        <f>IF(DL35="SI",IFERROR((($AS35 - DH35) / ($AS35 - $AW35)),"REVISAR"),DD35)</f>
        <v>0</v>
      </c>
      <c r="DL35" s="17" t="s">
        <v>179</v>
      </c>
      <c r="DM35" s="17"/>
      <c r="DN35" s="16"/>
      <c r="DO35" s="16"/>
      <c r="DP35" s="17"/>
      <c r="DQ35" s="19">
        <f>IFERROR((($AS35 - DN35) / ($AS35 - $AW35)), 0)</f>
        <v>5.5</v>
      </c>
      <c r="DR35" s="19">
        <f>IF(DS35="SI",IFERROR((($AS35 - DO35) / ($AS35 - $AW35)),"REVISAR"),DK35)</f>
        <v>0</v>
      </c>
      <c r="DS35" s="17" t="s">
        <v>179</v>
      </c>
      <c r="DT35" s="17"/>
      <c r="DU35" s="16"/>
      <c r="DV35" s="16"/>
      <c r="DW35" s="17"/>
      <c r="DX35" s="19">
        <f>IFERROR((($AS35 - DU35) / ($AS35 - $AW35)), 0)</f>
        <v>5.5</v>
      </c>
      <c r="DY35" s="19">
        <f>IF(DZ35="SI",IFERROR((($AS35 - DV35) / ($AS35 - $AW35)),"REVISAR"),DR35)</f>
        <v>0</v>
      </c>
      <c r="DZ35" s="17" t="s">
        <v>179</v>
      </c>
      <c r="EA35" s="17"/>
      <c r="EB35" s="26">
        <v>9</v>
      </c>
      <c r="EC35" s="16"/>
      <c r="ED35" s="17"/>
      <c r="EE35" s="19">
        <f>IFERROR((($AS35 - EB35) / (AS35 - $AW35)), 0)</f>
        <v>1</v>
      </c>
      <c r="EF35" s="19">
        <f>IF(EG35="SI",IFERROR((($AS35 - EC35) / ($AS35 - $AW35)),"REVISAR"),DY35)</f>
        <v>0</v>
      </c>
      <c r="EG35" s="17" t="s">
        <v>179</v>
      </c>
      <c r="EH35" s="17"/>
      <c r="EI35" s="27">
        <v>2026</v>
      </c>
      <c r="EJ35" s="28"/>
      <c r="EK35" s="29" t="str">
        <f>+VLOOKUP(B35,[1]Listas_desplega!$AI$22:$AJ$46,2,0)</f>
        <v>DCE</v>
      </c>
      <c r="EL35" s="29" t="str">
        <f>+VLOOKUP(H35,[1]Listas_desplega!$BY$3:$BZ$7,2,0)</f>
        <v>T_2</v>
      </c>
      <c r="EM35" s="29" t="str">
        <f>+VLOOKUP(I35,[1]Listas_desplega!$BY$10:$BZ$23,2,0)</f>
        <v>T_2_C_2</v>
      </c>
      <c r="EN35" s="29" t="str">
        <f>+VLOOKUP(J35,[1]Listas_desplega!$BY$28:$BZ$54,2,0)</f>
        <v>T_2_C_2_ET_1</v>
      </c>
      <c r="EO35" s="29" t="str">
        <f>+VLOOKUP(K35,[1]Listas_desplega!$BY$58:$BZ$105,2,0)</f>
        <v>T_2_C_2_ET_1_CPT_8</v>
      </c>
      <c r="EP35" s="30" t="str">
        <f>+VLOOKUP(L35,[1]Listas_desplega!$J$3:$K$11,2,0)</f>
        <v>Eje_E_3</v>
      </c>
    </row>
    <row r="36" spans="1:146" s="31" customFormat="1" ht="69.75" customHeight="1" x14ac:dyDescent="0.3">
      <c r="A36" s="8" t="s">
        <v>151</v>
      </c>
      <c r="B36" s="8" t="s">
        <v>426</v>
      </c>
      <c r="C36" s="8" t="s">
        <v>427</v>
      </c>
      <c r="D36" s="8" t="s">
        <v>153</v>
      </c>
      <c r="E36" s="8" t="s">
        <v>154</v>
      </c>
      <c r="F36" s="9" t="s">
        <v>155</v>
      </c>
      <c r="G36" s="8" t="s">
        <v>451</v>
      </c>
      <c r="H36" s="8" t="s">
        <v>157</v>
      </c>
      <c r="I36" s="8" t="s">
        <v>158</v>
      </c>
      <c r="J36" s="8" t="s">
        <v>159</v>
      </c>
      <c r="K36" s="8" t="s">
        <v>429</v>
      </c>
      <c r="L36" s="8" t="s">
        <v>209</v>
      </c>
      <c r="M36" s="8" t="s">
        <v>210</v>
      </c>
      <c r="N36" s="14" t="s">
        <v>480</v>
      </c>
      <c r="O36" s="48" t="s">
        <v>481</v>
      </c>
      <c r="P36" s="12" t="s">
        <v>212</v>
      </c>
      <c r="Q36" s="11" t="s">
        <v>474</v>
      </c>
      <c r="R36" s="48" t="s">
        <v>482</v>
      </c>
      <c r="S36" s="48" t="s">
        <v>214</v>
      </c>
      <c r="T36" s="48" t="s">
        <v>188</v>
      </c>
      <c r="U36" s="48">
        <v>120</v>
      </c>
      <c r="V36" s="48" t="s">
        <v>476</v>
      </c>
      <c r="W36" s="12" t="s">
        <v>394</v>
      </c>
      <c r="X36" s="13"/>
      <c r="Y36" s="13"/>
      <c r="Z36" s="13"/>
      <c r="AA36" s="13"/>
      <c r="AB36" s="13"/>
      <c r="AC36" s="13"/>
      <c r="AD36" s="13"/>
      <c r="AE36" s="13"/>
      <c r="AF36" s="13"/>
      <c r="AG36" s="14"/>
      <c r="AH36" s="14"/>
      <c r="AI36" s="14"/>
      <c r="AJ36" s="14"/>
      <c r="AK36" s="14"/>
      <c r="AL36" s="14"/>
      <c r="AM36" s="14"/>
      <c r="AN36" s="14"/>
      <c r="AO36" s="14"/>
      <c r="AP36" s="14"/>
      <c r="AQ36" s="15"/>
      <c r="AR36" s="14"/>
      <c r="AS36" s="49">
        <v>11</v>
      </c>
      <c r="AT36" s="40">
        <v>10</v>
      </c>
      <c r="AU36" s="40">
        <v>10</v>
      </c>
      <c r="AV36" s="40">
        <v>9</v>
      </c>
      <c r="AW36" s="40">
        <v>9</v>
      </c>
      <c r="AX36" s="40">
        <v>9</v>
      </c>
      <c r="AY36" s="47"/>
      <c r="AZ36" s="47"/>
      <c r="BA36" s="47"/>
      <c r="BB36" s="47"/>
      <c r="BC36" s="16"/>
      <c r="BD36" s="16"/>
      <c r="BE36" s="17"/>
      <c r="BF36" s="19">
        <v>5.5</v>
      </c>
      <c r="BG36" s="19">
        <v>0</v>
      </c>
      <c r="BH36" s="17" t="s">
        <v>179</v>
      </c>
      <c r="BI36" s="17"/>
      <c r="BJ36" s="16"/>
      <c r="BK36" s="16"/>
      <c r="BL36" s="17"/>
      <c r="BM36" s="19">
        <v>5.5</v>
      </c>
      <c r="BN36" s="19">
        <v>0</v>
      </c>
      <c r="BO36" s="17" t="s">
        <v>179</v>
      </c>
      <c r="BP36" s="21"/>
      <c r="BQ36" s="22"/>
      <c r="BR36" s="16"/>
      <c r="BS36" s="17"/>
      <c r="BT36" s="19">
        <v>5.5</v>
      </c>
      <c r="BU36" s="19">
        <v>0</v>
      </c>
      <c r="BV36" s="17" t="s">
        <v>437</v>
      </c>
      <c r="BW36" s="17" t="s">
        <v>477</v>
      </c>
      <c r="BX36" s="16"/>
      <c r="BY36" s="16"/>
      <c r="BZ36" s="17"/>
      <c r="CA36" s="19">
        <v>5.5</v>
      </c>
      <c r="CB36" s="19">
        <v>0</v>
      </c>
      <c r="CC36" s="17" t="s">
        <v>179</v>
      </c>
      <c r="CD36" s="17"/>
      <c r="CE36" s="16"/>
      <c r="CF36" s="16"/>
      <c r="CG36" s="17"/>
      <c r="CH36" s="19">
        <v>5.5</v>
      </c>
      <c r="CI36" s="19">
        <v>0</v>
      </c>
      <c r="CJ36" s="17" t="s">
        <v>179</v>
      </c>
      <c r="CK36" s="17"/>
      <c r="CL36" s="23"/>
      <c r="CM36" s="23"/>
      <c r="CN36" s="17" t="s">
        <v>483</v>
      </c>
      <c r="CO36" s="19">
        <v>5.5</v>
      </c>
      <c r="CP36" s="19">
        <v>0</v>
      </c>
      <c r="CQ36" s="17" t="s">
        <v>338</v>
      </c>
      <c r="CR36" s="17" t="s">
        <v>484</v>
      </c>
      <c r="CS36" s="16"/>
      <c r="CT36" s="16"/>
      <c r="CU36" s="17"/>
      <c r="CV36" s="19">
        <f>IFERROR((($AS36 - CS36) / ($AS36 - $AW36)), 0)</f>
        <v>5.5</v>
      </c>
      <c r="CW36" s="19">
        <f>IF(CX36="SI",IFERROR((($AS36 - CT36) / ($AS36 - $AW36)),"REVISAR"),CP36)</f>
        <v>0</v>
      </c>
      <c r="CX36" s="17" t="s">
        <v>179</v>
      </c>
      <c r="CY36" s="17"/>
      <c r="CZ36" s="16"/>
      <c r="DA36" s="16"/>
      <c r="DB36" s="17"/>
      <c r="DC36" s="19">
        <f>IFERROR((($AS36 - CZ36) / ($AS36 - $AW36)), 0)</f>
        <v>5.5</v>
      </c>
      <c r="DD36" s="19">
        <f>IF(DE36="SI",IFERROR((($AS36 - DA36) / ($AS36 - $AW36)),"REVISAR"),CW36)</f>
        <v>0</v>
      </c>
      <c r="DE36" s="17" t="s">
        <v>179</v>
      </c>
      <c r="DF36" s="17"/>
      <c r="DG36" s="16"/>
      <c r="DH36" s="16"/>
      <c r="DI36" s="17"/>
      <c r="DJ36" s="19">
        <f>IFERROR((($AS36 - DG36) / ($AS36 - $AW36)), 0)</f>
        <v>5.5</v>
      </c>
      <c r="DK36" s="19">
        <f>IF(DL36="SI",IFERROR((($AS36 - DH36) / ($AS36 - $AW36)),"REVISAR"),DD36)</f>
        <v>0</v>
      </c>
      <c r="DL36" s="17" t="s">
        <v>179</v>
      </c>
      <c r="DM36" s="17"/>
      <c r="DN36" s="16"/>
      <c r="DO36" s="16"/>
      <c r="DP36" s="17"/>
      <c r="DQ36" s="19">
        <f>IFERROR((($AS36 - DN36) / ($AS36 - $AW36)), 0)</f>
        <v>5.5</v>
      </c>
      <c r="DR36" s="19">
        <f>IF(DS36="SI",IFERROR((($AS36 - DO36) / ($AS36 - $AW36)),"REVISAR"),DK36)</f>
        <v>0</v>
      </c>
      <c r="DS36" s="17" t="s">
        <v>179</v>
      </c>
      <c r="DT36" s="17"/>
      <c r="DU36" s="16"/>
      <c r="DV36" s="16"/>
      <c r="DW36" s="17"/>
      <c r="DX36" s="19">
        <f>IFERROR((($AS36 - DU36) / ($AS36 - $AW36)), 0)</f>
        <v>5.5</v>
      </c>
      <c r="DY36" s="19">
        <f>IF(DZ36="SI",IFERROR((($AS36 - DV36) / ($AS36 - $AW36)),"REVISAR"),DR36)</f>
        <v>0</v>
      </c>
      <c r="DZ36" s="17" t="s">
        <v>179</v>
      </c>
      <c r="EA36" s="17"/>
      <c r="EB36" s="26">
        <v>9</v>
      </c>
      <c r="EC36" s="16"/>
      <c r="ED36" s="17"/>
      <c r="EE36" s="19">
        <f>IFERROR((($AS36 - EB36) / (AS36 - $AW36)), 0)</f>
        <v>1</v>
      </c>
      <c r="EF36" s="19">
        <f>IF(EG36="SI",IFERROR((($AS36 - EC36) / ($AS36 - $AW36)),"REVISAR"),DY36)</f>
        <v>0</v>
      </c>
      <c r="EG36" s="17" t="s">
        <v>179</v>
      </c>
      <c r="EH36" s="17"/>
      <c r="EI36" s="27">
        <v>2026</v>
      </c>
      <c r="EJ36" s="28"/>
      <c r="EK36" s="29" t="str">
        <f>+VLOOKUP(B36,[1]Listas_desplega!$AI$22:$AJ$46,2,0)</f>
        <v>DCE</v>
      </c>
      <c r="EL36" s="29" t="str">
        <f>+VLOOKUP(H36,[1]Listas_desplega!$BY$3:$BZ$7,2,0)</f>
        <v>T_2</v>
      </c>
      <c r="EM36" s="29" t="str">
        <f>+VLOOKUP(I36,[1]Listas_desplega!$BY$10:$BZ$23,2,0)</f>
        <v>T_2_C_2</v>
      </c>
      <c r="EN36" s="29" t="str">
        <f>+VLOOKUP(J36,[1]Listas_desplega!$BY$28:$BZ$54,2,0)</f>
        <v>T_2_C_2_ET_1</v>
      </c>
      <c r="EO36" s="29" t="str">
        <f>+VLOOKUP(K36,[1]Listas_desplega!$BY$58:$BZ$105,2,0)</f>
        <v>T_2_C_2_ET_1_CPT_8</v>
      </c>
      <c r="EP36" s="30" t="str">
        <f>+VLOOKUP(L36,[1]Listas_desplega!$J$3:$K$11,2,0)</f>
        <v>Eje_E_3</v>
      </c>
    </row>
    <row r="37" spans="1:146" s="31" customFormat="1" ht="44.25" customHeight="1" x14ac:dyDescent="0.3">
      <c r="A37" s="8" t="s">
        <v>151</v>
      </c>
      <c r="B37" s="8" t="s">
        <v>426</v>
      </c>
      <c r="C37" s="8" t="s">
        <v>427</v>
      </c>
      <c r="D37" s="8" t="s">
        <v>153</v>
      </c>
      <c r="E37" s="8" t="s">
        <v>154</v>
      </c>
      <c r="F37" s="9" t="s">
        <v>155</v>
      </c>
      <c r="G37" s="8" t="s">
        <v>428</v>
      </c>
      <c r="H37" s="8" t="s">
        <v>157</v>
      </c>
      <c r="I37" s="8" t="s">
        <v>158</v>
      </c>
      <c r="J37" s="8" t="s">
        <v>159</v>
      </c>
      <c r="K37" s="8" t="s">
        <v>429</v>
      </c>
      <c r="L37" s="8" t="s">
        <v>209</v>
      </c>
      <c r="M37" s="8" t="s">
        <v>210</v>
      </c>
      <c r="N37" s="14" t="s">
        <v>485</v>
      </c>
      <c r="O37" s="48" t="s">
        <v>486</v>
      </c>
      <c r="P37" s="12" t="s">
        <v>212</v>
      </c>
      <c r="Q37" s="11" t="s">
        <v>277</v>
      </c>
      <c r="R37" s="48" t="s">
        <v>487</v>
      </c>
      <c r="S37" s="11" t="s">
        <v>214</v>
      </c>
      <c r="T37" s="48" t="s">
        <v>188</v>
      </c>
      <c r="U37" s="48">
        <v>60</v>
      </c>
      <c r="V37" s="48" t="s">
        <v>435</v>
      </c>
      <c r="W37" s="12" t="s">
        <v>394</v>
      </c>
      <c r="X37" s="13"/>
      <c r="Y37" s="13"/>
      <c r="Z37" s="13"/>
      <c r="AA37" s="13"/>
      <c r="AB37" s="13"/>
      <c r="AC37" s="13"/>
      <c r="AD37" s="13"/>
      <c r="AE37" s="13"/>
      <c r="AF37" s="13"/>
      <c r="AG37" s="14"/>
      <c r="AH37" s="14"/>
      <c r="AI37" s="14"/>
      <c r="AJ37" s="14"/>
      <c r="AK37" s="14"/>
      <c r="AL37" s="14"/>
      <c r="AM37" s="14"/>
      <c r="AN37" s="14"/>
      <c r="AO37" s="14"/>
      <c r="AP37" s="14"/>
      <c r="AQ37" s="15"/>
      <c r="AR37" s="14"/>
      <c r="AS37" s="49">
        <v>59</v>
      </c>
      <c r="AT37" s="40">
        <v>60</v>
      </c>
      <c r="AU37" s="50">
        <v>66</v>
      </c>
      <c r="AV37" s="50">
        <v>84</v>
      </c>
      <c r="AW37" s="50">
        <v>100</v>
      </c>
      <c r="AX37" s="50">
        <v>100</v>
      </c>
      <c r="AY37" s="51"/>
      <c r="AZ37" s="51"/>
      <c r="BA37" s="51"/>
      <c r="BB37" s="51"/>
      <c r="BC37" s="16"/>
      <c r="BD37" s="16"/>
      <c r="BE37" s="17"/>
      <c r="BF37" s="19">
        <v>-1.4390243902439024</v>
      </c>
      <c r="BG37" s="20">
        <v>0</v>
      </c>
      <c r="BH37" s="17" t="s">
        <v>179</v>
      </c>
      <c r="BI37" s="17"/>
      <c r="BJ37" s="16"/>
      <c r="BK37" s="16"/>
      <c r="BL37" s="17"/>
      <c r="BM37" s="19">
        <v>-1.4390243902439024</v>
      </c>
      <c r="BN37" s="20">
        <v>0</v>
      </c>
      <c r="BO37" s="17" t="s">
        <v>179</v>
      </c>
      <c r="BP37" s="21"/>
      <c r="BQ37" s="22"/>
      <c r="BR37" s="16"/>
      <c r="BS37" s="17"/>
      <c r="BT37" s="19">
        <v>-1.4390243902439024</v>
      </c>
      <c r="BU37" s="20">
        <v>0</v>
      </c>
      <c r="BV37" s="17" t="s">
        <v>437</v>
      </c>
      <c r="BW37" s="17" t="s">
        <v>488</v>
      </c>
      <c r="BX37" s="16"/>
      <c r="BY37" s="16"/>
      <c r="BZ37" s="17"/>
      <c r="CA37" s="19">
        <v>-1.4390243902439024</v>
      </c>
      <c r="CB37" s="20">
        <v>0</v>
      </c>
      <c r="CC37" s="17" t="s">
        <v>179</v>
      </c>
      <c r="CD37" s="17"/>
      <c r="CE37" s="16"/>
      <c r="CF37" s="16"/>
      <c r="CG37" s="17"/>
      <c r="CH37" s="19">
        <v>-1.4390243902439024</v>
      </c>
      <c r="CI37" s="20">
        <v>0</v>
      </c>
      <c r="CJ37" s="17" t="s">
        <v>179</v>
      </c>
      <c r="CK37" s="17"/>
      <c r="CL37" s="23"/>
      <c r="CM37" s="23"/>
      <c r="CN37" s="17" t="s">
        <v>489</v>
      </c>
      <c r="CO37" s="19">
        <v>-1.4390243902439024</v>
      </c>
      <c r="CP37" s="20">
        <v>0</v>
      </c>
      <c r="CQ37" s="17" t="s">
        <v>338</v>
      </c>
      <c r="CR37" s="17" t="s">
        <v>490</v>
      </c>
      <c r="CS37" s="16"/>
      <c r="CT37" s="16"/>
      <c r="CU37" s="17"/>
      <c r="CV37" s="19">
        <f>IFERROR(((CS37-AS37)/(AW37-AS37)),0)</f>
        <v>-1.4390243902439024</v>
      </c>
      <c r="CW37" s="20">
        <f>+IF(CX37="SI",IFERROR((((IF(CX37="SI",(CT37-AS37),0)))/(AW37-AS37)),"REVISAR"),CP37)</f>
        <v>0</v>
      </c>
      <c r="CX37" s="17" t="s">
        <v>179</v>
      </c>
      <c r="CY37" s="17"/>
      <c r="CZ37" s="16"/>
      <c r="DA37" s="16"/>
      <c r="DB37" s="17"/>
      <c r="DC37" s="19">
        <f>IFERROR(((CZ37-AS37)/(AW37-AS37)),0)</f>
        <v>-1.4390243902439024</v>
      </c>
      <c r="DD37" s="20">
        <f>+IF(DE37="SI",IFERROR((((IF(DE37="SI",(DA37-AS37),0)))/(AW37-AS37)),"REVISAR"),CW37)</f>
        <v>0</v>
      </c>
      <c r="DE37" s="17" t="s">
        <v>179</v>
      </c>
      <c r="DF37" s="17"/>
      <c r="DG37" s="16"/>
      <c r="DH37" s="16"/>
      <c r="DI37" s="17"/>
      <c r="DJ37" s="19">
        <f>IFERROR(((DG37-AS37)/(AW37-AS37)),0)</f>
        <v>-1.4390243902439024</v>
      </c>
      <c r="DK37" s="20">
        <f>+IF(DL37="SI",IFERROR((((IF(DL37="SI",(DH37-AS37),0)))/(AW37-AS37)),"REVISAR"),DD37)</f>
        <v>0</v>
      </c>
      <c r="DL37" s="17" t="s">
        <v>179</v>
      </c>
      <c r="DM37" s="17"/>
      <c r="DN37" s="16"/>
      <c r="DO37" s="16"/>
      <c r="DP37" s="17"/>
      <c r="DQ37" s="19">
        <f>IFERROR(((DN37-AS37)/(AW37-AS37)),0)</f>
        <v>-1.4390243902439024</v>
      </c>
      <c r="DR37" s="20">
        <f>+IF(DS37="SI",IFERROR((((IF(DS37="SI",(DO37-AS37),0)))/(AW37-AS37)),"REVISAR"),DK37)</f>
        <v>0</v>
      </c>
      <c r="DS37" s="17" t="s">
        <v>179</v>
      </c>
      <c r="DT37" s="17"/>
      <c r="DU37" s="16"/>
      <c r="DV37" s="16"/>
      <c r="DW37" s="17"/>
      <c r="DX37" s="19">
        <f>IFERROR(((DU37-AS37)/(AW37-AS37)),0)</f>
        <v>-1.4390243902439024</v>
      </c>
      <c r="DY37" s="20">
        <f>+IF(DZ37="SI",IFERROR((((IF(DZ37="SI",(DV37-AS37),0)))/(AW37-AS37)),"REVISAR"),DR37)</f>
        <v>0</v>
      </c>
      <c r="DZ37" s="17" t="s">
        <v>179</v>
      </c>
      <c r="EA37" s="17"/>
      <c r="EB37" s="26">
        <v>100</v>
      </c>
      <c r="EC37" s="16"/>
      <c r="ED37" s="17"/>
      <c r="EE37" s="19">
        <f>IFERROR(((EB37-AS37)/(AW37-AS37)),0)</f>
        <v>1</v>
      </c>
      <c r="EF37" s="20">
        <f>+IF(EG37="SI",IFERROR((((IF(EG37="SI",(EC37-AS37),0)))/(AW37-AS37)),"REVISAR"),DY37)</f>
        <v>0</v>
      </c>
      <c r="EG37" s="17" t="s">
        <v>179</v>
      </c>
      <c r="EH37" s="17"/>
      <c r="EI37" s="27">
        <v>2026</v>
      </c>
      <c r="EJ37" s="28"/>
      <c r="EK37" s="29" t="str">
        <f>+VLOOKUP(B37,[1]Listas_desplega!$AI$22:$AJ$46,2,0)</f>
        <v>DCE</v>
      </c>
      <c r="EL37" s="29" t="str">
        <f>+VLOOKUP(H37,[1]Listas_desplega!$BY$3:$BZ$7,2,0)</f>
        <v>T_2</v>
      </c>
      <c r="EM37" s="29" t="str">
        <f>+VLOOKUP(I37,[1]Listas_desplega!$BY$10:$BZ$23,2,0)</f>
        <v>T_2_C_2</v>
      </c>
      <c r="EN37" s="29" t="str">
        <f>+VLOOKUP(J37,[1]Listas_desplega!$BY$28:$BZ$54,2,0)</f>
        <v>T_2_C_2_ET_1</v>
      </c>
      <c r="EO37" s="29" t="str">
        <f>+VLOOKUP(K37,[1]Listas_desplega!$BY$58:$BZ$105,2,0)</f>
        <v>T_2_C_2_ET_1_CPT_8</v>
      </c>
      <c r="EP37" s="30" t="str">
        <f>+VLOOKUP(L37,[1]Listas_desplega!$J$3:$K$11,2,0)</f>
        <v>Eje_E_3</v>
      </c>
    </row>
    <row r="38" spans="1:146" s="31" customFormat="1" ht="44.25" customHeight="1" x14ac:dyDescent="0.3">
      <c r="A38" s="8" t="s">
        <v>151</v>
      </c>
      <c r="B38" s="8" t="s">
        <v>426</v>
      </c>
      <c r="C38" s="8" t="s">
        <v>427</v>
      </c>
      <c r="D38" s="8" t="s">
        <v>153</v>
      </c>
      <c r="E38" s="8" t="s">
        <v>154</v>
      </c>
      <c r="F38" s="9" t="s">
        <v>155</v>
      </c>
      <c r="G38" s="8" t="s">
        <v>451</v>
      </c>
      <c r="H38" s="8" t="s">
        <v>157</v>
      </c>
      <c r="I38" s="8" t="s">
        <v>158</v>
      </c>
      <c r="J38" s="8" t="s">
        <v>159</v>
      </c>
      <c r="K38" s="8" t="s">
        <v>429</v>
      </c>
      <c r="L38" s="8" t="s">
        <v>209</v>
      </c>
      <c r="M38" s="8" t="s">
        <v>210</v>
      </c>
      <c r="N38" s="14">
        <v>7</v>
      </c>
      <c r="O38" s="48" t="s">
        <v>491</v>
      </c>
      <c r="P38" s="12" t="s">
        <v>492</v>
      </c>
      <c r="Q38" s="11" t="s">
        <v>493</v>
      </c>
      <c r="R38" s="48" t="s">
        <v>494</v>
      </c>
      <c r="S38" s="11" t="s">
        <v>167</v>
      </c>
      <c r="T38" s="48" t="s">
        <v>200</v>
      </c>
      <c r="U38" s="48">
        <v>0</v>
      </c>
      <c r="V38" s="48" t="s">
        <v>495</v>
      </c>
      <c r="W38" s="12" t="s">
        <v>170</v>
      </c>
      <c r="X38" s="13"/>
      <c r="Y38" s="13"/>
      <c r="Z38" s="13"/>
      <c r="AA38" s="13"/>
      <c r="AB38" s="13"/>
      <c r="AC38" s="13"/>
      <c r="AD38" s="13"/>
      <c r="AE38" s="13"/>
      <c r="AF38" s="13"/>
      <c r="AG38" s="14"/>
      <c r="AH38" s="14"/>
      <c r="AI38" s="14"/>
      <c r="AJ38" s="14"/>
      <c r="AK38" s="14"/>
      <c r="AL38" s="14"/>
      <c r="AM38" s="14"/>
      <c r="AN38" s="14"/>
      <c r="AO38" s="14"/>
      <c r="AP38" s="14"/>
      <c r="AQ38" s="15"/>
      <c r="AR38" s="14"/>
      <c r="AS38" s="49">
        <v>97</v>
      </c>
      <c r="AT38" s="52">
        <v>97</v>
      </c>
      <c r="AU38" s="40">
        <v>97</v>
      </c>
      <c r="AV38" s="40">
        <v>97</v>
      </c>
      <c r="AW38" s="40">
        <v>97</v>
      </c>
      <c r="AX38" s="40">
        <v>97</v>
      </c>
      <c r="AY38" s="47"/>
      <c r="AZ38" s="47"/>
      <c r="BA38" s="47"/>
      <c r="BB38" s="47"/>
      <c r="BC38" s="16"/>
      <c r="BD38" s="16"/>
      <c r="BE38" s="17"/>
      <c r="BF38" s="18">
        <v>0</v>
      </c>
      <c r="BG38" s="20">
        <v>0</v>
      </c>
      <c r="BH38" s="17" t="s">
        <v>179</v>
      </c>
      <c r="BI38" s="17"/>
      <c r="BJ38" s="16"/>
      <c r="BK38" s="16"/>
      <c r="BL38" s="17"/>
      <c r="BM38" s="19">
        <v>0</v>
      </c>
      <c r="BN38" s="20">
        <v>0</v>
      </c>
      <c r="BO38" s="17" t="s">
        <v>179</v>
      </c>
      <c r="BP38" s="21"/>
      <c r="BQ38" s="22">
        <v>5</v>
      </c>
      <c r="BR38" s="16">
        <v>27</v>
      </c>
      <c r="BS38" s="17" t="s">
        <v>496</v>
      </c>
      <c r="BT38" s="19">
        <v>5.1546391752577317E-2</v>
      </c>
      <c r="BU38" s="20">
        <v>0</v>
      </c>
      <c r="BV38" s="17" t="s">
        <v>338</v>
      </c>
      <c r="BW38" s="17"/>
      <c r="BX38" s="16"/>
      <c r="BY38" s="16"/>
      <c r="BZ38" s="17"/>
      <c r="CA38" s="19">
        <v>0</v>
      </c>
      <c r="CB38" s="20">
        <v>0</v>
      </c>
      <c r="CC38" s="17" t="s">
        <v>179</v>
      </c>
      <c r="CD38" s="17"/>
      <c r="CE38" s="16"/>
      <c r="CF38" s="16"/>
      <c r="CG38" s="17"/>
      <c r="CH38" s="19">
        <v>0</v>
      </c>
      <c r="CI38" s="20">
        <v>0</v>
      </c>
      <c r="CJ38" s="17" t="s">
        <v>179</v>
      </c>
      <c r="CK38" s="17"/>
      <c r="CL38" s="23">
        <v>15</v>
      </c>
      <c r="CM38" s="23">
        <v>84</v>
      </c>
      <c r="CN38" s="17" t="s">
        <v>497</v>
      </c>
      <c r="CO38" s="19">
        <v>0.15463917525773196</v>
      </c>
      <c r="CP38" s="20">
        <v>0.865979381443299</v>
      </c>
      <c r="CQ38" s="17" t="s">
        <v>174</v>
      </c>
      <c r="CR38" s="17" t="s">
        <v>498</v>
      </c>
      <c r="CS38" s="16">
        <v>0</v>
      </c>
      <c r="CT38" s="16"/>
      <c r="CU38" s="17"/>
      <c r="CV38" s="19">
        <f t="shared" ref="CV38:CV39" si="32">+IFERROR(CS38/AW38,0)</f>
        <v>0</v>
      </c>
      <c r="CW38" s="20">
        <f>+IF(CX38="SI",IFERROR((((IF(CX38="SI",(CT38-AS38),0)))/(AW38-AS38)),"REVISAR"),CP38)</f>
        <v>0.865979381443299</v>
      </c>
      <c r="CX38" s="17" t="s">
        <v>179</v>
      </c>
      <c r="CY38" s="17"/>
      <c r="CZ38" s="16"/>
      <c r="DA38" s="16"/>
      <c r="DB38" s="17"/>
      <c r="DC38" s="19">
        <f t="shared" ref="DC38:DC39" si="33">+IFERROR(CZ38/AW38,0)</f>
        <v>0</v>
      </c>
      <c r="DD38" s="20">
        <f>+IF(DE38="SI",IFERROR((((IF(DE38="SI",(DA38-AS38),0)))/(AW38-AS38)),"REVISAR"),CW38)</f>
        <v>0.865979381443299</v>
      </c>
      <c r="DE38" s="17" t="s">
        <v>179</v>
      </c>
      <c r="DF38" s="17"/>
      <c r="DG38" s="16">
        <v>30</v>
      </c>
      <c r="DH38" s="16"/>
      <c r="DI38" s="17"/>
      <c r="DJ38" s="19">
        <f t="shared" ref="DJ38:DJ39" si="34">+IFERROR(DG38/AW38,0)</f>
        <v>0.30927835051546393</v>
      </c>
      <c r="DK38" s="20">
        <f>+IF(DL38="SI",IFERROR((((IF(DL38="SI",(DH38-AS38),0)))/(AW38-AS38)),"REVISAR"),DD38)</f>
        <v>0.865979381443299</v>
      </c>
      <c r="DL38" s="17" t="s">
        <v>179</v>
      </c>
      <c r="DM38" s="17"/>
      <c r="DN38" s="16"/>
      <c r="DO38" s="16"/>
      <c r="DP38" s="17"/>
      <c r="DQ38" s="19">
        <f t="shared" ref="DQ38:DQ39" si="35">+IFERROR(DN38/AW38,0)</f>
        <v>0</v>
      </c>
      <c r="DR38" s="20">
        <f>+IF(DS38="SI",IFERROR((((IF(DS38="SI",(DO38-AS38),0)))/(AW38-AS38)),"REVISAR"),DK38)</f>
        <v>0.865979381443299</v>
      </c>
      <c r="DS38" s="17" t="s">
        <v>179</v>
      </c>
      <c r="DT38" s="17"/>
      <c r="DU38" s="16"/>
      <c r="DV38" s="16"/>
      <c r="DW38" s="17"/>
      <c r="DX38" s="19">
        <f t="shared" ref="DX38:DX39" si="36">+IFERROR(DU38/AW38,0)</f>
        <v>0</v>
      </c>
      <c r="DY38" s="20">
        <f>+IF(DZ38="SI",IFERROR((((IF(DZ38="SI",(DV38-AS38),0)))/(AW38-AS38)),"REVISAR"),DR38)</f>
        <v>0.865979381443299</v>
      </c>
      <c r="DZ38" s="17" t="s">
        <v>179</v>
      </c>
      <c r="EA38" s="17"/>
      <c r="EB38" s="26">
        <v>97</v>
      </c>
      <c r="EC38" s="16"/>
      <c r="ED38" s="17"/>
      <c r="EE38" s="19">
        <f t="shared" si="11"/>
        <v>1</v>
      </c>
      <c r="EF38" s="20">
        <f>+IF(EG38="SI",IFERROR((((IF(EG38="SI",(EC38-AS38),0)))/(AW38-AS38)),"REVISAR"),DY38)</f>
        <v>0.865979381443299</v>
      </c>
      <c r="EG38" s="17" t="s">
        <v>179</v>
      </c>
      <c r="EH38" s="17"/>
      <c r="EI38" s="27">
        <v>2026</v>
      </c>
      <c r="EJ38" s="28"/>
      <c r="EK38" s="29" t="str">
        <f>+VLOOKUP(B38,[1]Listas_desplega!$AI$22:$AJ$46,2,0)</f>
        <v>DCE</v>
      </c>
      <c r="EL38" s="29" t="str">
        <f>+VLOOKUP(H38,[1]Listas_desplega!$BY$3:$BZ$7,2,0)</f>
        <v>T_2</v>
      </c>
      <c r="EM38" s="29" t="str">
        <f>+VLOOKUP(I38,[1]Listas_desplega!$BY$10:$BZ$23,2,0)</f>
        <v>T_2_C_2</v>
      </c>
      <c r="EN38" s="29" t="str">
        <f>+VLOOKUP(J38,[1]Listas_desplega!$BY$28:$BZ$54,2,0)</f>
        <v>T_2_C_2_ET_1</v>
      </c>
      <c r="EO38" s="29" t="str">
        <f>+VLOOKUP(K38,[1]Listas_desplega!$BY$58:$BZ$105,2,0)</f>
        <v>T_2_C_2_ET_1_CPT_8</v>
      </c>
      <c r="EP38" s="30" t="str">
        <f>+VLOOKUP(L38,[1]Listas_desplega!$J$3:$K$11,2,0)</f>
        <v>Eje_E_3</v>
      </c>
    </row>
    <row r="39" spans="1:146" s="31" customFormat="1" ht="44.25" customHeight="1" x14ac:dyDescent="0.3">
      <c r="A39" s="8" t="s">
        <v>151</v>
      </c>
      <c r="B39" s="8" t="s">
        <v>426</v>
      </c>
      <c r="C39" s="8" t="s">
        <v>427</v>
      </c>
      <c r="D39" s="8" t="s">
        <v>153</v>
      </c>
      <c r="E39" s="8" t="s">
        <v>154</v>
      </c>
      <c r="F39" s="9" t="s">
        <v>155</v>
      </c>
      <c r="G39" s="8" t="s">
        <v>451</v>
      </c>
      <c r="H39" s="8" t="s">
        <v>157</v>
      </c>
      <c r="I39" s="8" t="s">
        <v>158</v>
      </c>
      <c r="J39" s="8" t="s">
        <v>159</v>
      </c>
      <c r="K39" s="8" t="s">
        <v>429</v>
      </c>
      <c r="L39" s="8" t="s">
        <v>209</v>
      </c>
      <c r="M39" s="8" t="s">
        <v>210</v>
      </c>
      <c r="N39" s="14">
        <v>94</v>
      </c>
      <c r="O39" s="48" t="s">
        <v>499</v>
      </c>
      <c r="P39" s="12" t="s">
        <v>212</v>
      </c>
      <c r="Q39" s="11" t="s">
        <v>186</v>
      </c>
      <c r="R39" s="48" t="s">
        <v>500</v>
      </c>
      <c r="S39" s="11" t="s">
        <v>167</v>
      </c>
      <c r="T39" s="48" t="s">
        <v>188</v>
      </c>
      <c r="U39" s="48">
        <v>180</v>
      </c>
      <c r="V39" s="48" t="s">
        <v>501</v>
      </c>
      <c r="W39" s="12" t="s">
        <v>216</v>
      </c>
      <c r="X39" s="13"/>
      <c r="Y39" s="13"/>
      <c r="Z39" s="13"/>
      <c r="AA39" s="13"/>
      <c r="AB39" s="13"/>
      <c r="AC39" s="13"/>
      <c r="AD39" s="13" t="s">
        <v>502</v>
      </c>
      <c r="AE39" s="13"/>
      <c r="AF39" s="13"/>
      <c r="AG39" s="14"/>
      <c r="AH39" s="14"/>
      <c r="AI39" s="14" t="s">
        <v>436</v>
      </c>
      <c r="AJ39" s="14"/>
      <c r="AK39" s="14"/>
      <c r="AL39" s="14"/>
      <c r="AM39" s="14"/>
      <c r="AN39" s="14"/>
      <c r="AO39" s="14"/>
      <c r="AP39" s="14"/>
      <c r="AQ39" s="15"/>
      <c r="AR39" s="14"/>
      <c r="AS39" s="49"/>
      <c r="AT39" s="40">
        <v>185000</v>
      </c>
      <c r="AU39" s="40">
        <v>400000</v>
      </c>
      <c r="AV39" s="40">
        <v>650000</v>
      </c>
      <c r="AW39" s="40">
        <v>795868</v>
      </c>
      <c r="AX39" s="40">
        <v>795868</v>
      </c>
      <c r="AY39" s="47"/>
      <c r="AZ39" s="47"/>
      <c r="BA39" s="47"/>
      <c r="BB39" s="47"/>
      <c r="BC39" s="37"/>
      <c r="BD39" s="16">
        <v>0.3</v>
      </c>
      <c r="BE39" s="17" t="s">
        <v>503</v>
      </c>
      <c r="BF39" s="18">
        <v>0</v>
      </c>
      <c r="BG39" s="19">
        <v>3.7694693089808863E-7</v>
      </c>
      <c r="BH39" s="17" t="s">
        <v>174</v>
      </c>
      <c r="BI39" s="17" t="s">
        <v>504</v>
      </c>
      <c r="BJ39" s="37"/>
      <c r="BK39" s="16"/>
      <c r="BL39" s="17" t="s">
        <v>505</v>
      </c>
      <c r="BM39" s="19">
        <v>0</v>
      </c>
      <c r="BN39" s="19">
        <v>0</v>
      </c>
      <c r="BO39" s="17" t="s">
        <v>174</v>
      </c>
      <c r="BP39" s="21" t="s">
        <v>270</v>
      </c>
      <c r="BQ39" s="37"/>
      <c r="BR39" s="16"/>
      <c r="BS39" s="17" t="s">
        <v>506</v>
      </c>
      <c r="BT39" s="19">
        <v>0</v>
      </c>
      <c r="BU39" s="19">
        <v>0</v>
      </c>
      <c r="BV39" s="17" t="s">
        <v>174</v>
      </c>
      <c r="BW39" s="17" t="s">
        <v>507</v>
      </c>
      <c r="BX39" s="37"/>
      <c r="BY39" s="16"/>
      <c r="BZ39" s="17" t="s">
        <v>508</v>
      </c>
      <c r="CA39" s="19">
        <v>0</v>
      </c>
      <c r="CB39" s="19">
        <v>0</v>
      </c>
      <c r="CC39" s="17" t="s">
        <v>174</v>
      </c>
      <c r="CD39" s="17" t="s">
        <v>509</v>
      </c>
      <c r="CE39" s="37"/>
      <c r="CF39" s="16"/>
      <c r="CG39" s="17" t="s">
        <v>510</v>
      </c>
      <c r="CH39" s="19">
        <v>0</v>
      </c>
      <c r="CI39" s="19">
        <v>0</v>
      </c>
      <c r="CJ39" s="17" t="s">
        <v>174</v>
      </c>
      <c r="CK39" s="17" t="s">
        <v>511</v>
      </c>
      <c r="CL39" s="38"/>
      <c r="CM39" s="23"/>
      <c r="CN39" s="17" t="s">
        <v>512</v>
      </c>
      <c r="CO39" s="19">
        <v>0</v>
      </c>
      <c r="CP39" s="19">
        <v>0</v>
      </c>
      <c r="CQ39" s="17" t="s">
        <v>174</v>
      </c>
      <c r="CR39" s="17" t="s">
        <v>513</v>
      </c>
      <c r="CS39" s="37"/>
      <c r="CT39" s="16"/>
      <c r="CU39" s="17"/>
      <c r="CV39" s="19">
        <f t="shared" si="32"/>
        <v>0</v>
      </c>
      <c r="CW39" s="19">
        <f>IF(CX39="SI",IFERROR((($AS39 - CT39) / ($AS39 - $AW39)),"REVISAR"),CP39)</f>
        <v>0</v>
      </c>
      <c r="CX39" s="17" t="s">
        <v>179</v>
      </c>
      <c r="CY39" s="17"/>
      <c r="CZ39" s="37"/>
      <c r="DA39" s="16"/>
      <c r="DB39" s="17"/>
      <c r="DC39" s="19">
        <f t="shared" si="33"/>
        <v>0</v>
      </c>
      <c r="DD39" s="19">
        <f>IF(DE39="SI",IFERROR((($AS39 - DA39) / ($AS39 - $AW39)),"REVISAR"),CW39)</f>
        <v>0</v>
      </c>
      <c r="DE39" s="17" t="s">
        <v>179</v>
      </c>
      <c r="DF39" s="17"/>
      <c r="DG39" s="37"/>
      <c r="DH39" s="16"/>
      <c r="DI39" s="17"/>
      <c r="DJ39" s="19">
        <f t="shared" si="34"/>
        <v>0</v>
      </c>
      <c r="DK39" s="19">
        <f>IF(DL39="SI",IFERROR((($AS39 - DH39) / ($AS39 - $AW39)),"REVISAR"),DD39)</f>
        <v>0</v>
      </c>
      <c r="DL39" s="17" t="s">
        <v>179</v>
      </c>
      <c r="DM39" s="17"/>
      <c r="DN39" s="37"/>
      <c r="DO39" s="16"/>
      <c r="DP39" s="17"/>
      <c r="DQ39" s="19">
        <f t="shared" si="35"/>
        <v>0</v>
      </c>
      <c r="DR39" s="19">
        <f>IF(DS39="SI",IFERROR((($AS39 - DO39) / ($AS39 - $AW39)),"REVISAR"),DK39)</f>
        <v>0</v>
      </c>
      <c r="DS39" s="17" t="s">
        <v>179</v>
      </c>
      <c r="DT39" s="17"/>
      <c r="DU39" s="37"/>
      <c r="DV39" s="16"/>
      <c r="DW39" s="17"/>
      <c r="DX39" s="19">
        <f t="shared" si="36"/>
        <v>0</v>
      </c>
      <c r="DY39" s="19">
        <f>IF(DZ39="SI",IFERROR((($AS39 - DV39) / ($AS39 - $AW39)),"REVISAR"),DR39)</f>
        <v>0</v>
      </c>
      <c r="DZ39" s="17" t="s">
        <v>179</v>
      </c>
      <c r="EA39" s="17"/>
      <c r="EB39" s="26">
        <v>795868</v>
      </c>
      <c r="EC39" s="16"/>
      <c r="ED39" s="17"/>
      <c r="EE39" s="19">
        <f t="shared" si="11"/>
        <v>1</v>
      </c>
      <c r="EF39" s="19">
        <f>IF(EG39="SI",IFERROR((($AS39 - EC39) / ($AS39 - $AW39)),"REVISAR"),DY39)</f>
        <v>0</v>
      </c>
      <c r="EG39" s="17" t="s">
        <v>179</v>
      </c>
      <c r="EH39" s="17"/>
      <c r="EI39" s="27">
        <v>2026</v>
      </c>
      <c r="EJ39" s="28"/>
      <c r="EK39" s="29" t="str">
        <f>+VLOOKUP(B39,[1]Listas_desplega!$AI$22:$AJ$46,2,0)</f>
        <v>DCE</v>
      </c>
      <c r="EL39" s="29" t="str">
        <f>+VLOOKUP(H39,[1]Listas_desplega!$BY$3:$BZ$7,2,0)</f>
        <v>T_2</v>
      </c>
      <c r="EM39" s="29" t="str">
        <f>+VLOOKUP(I39,[1]Listas_desplega!$BY$10:$BZ$23,2,0)</f>
        <v>T_2_C_2</v>
      </c>
      <c r="EN39" s="29" t="str">
        <f>+VLOOKUP(J39,[1]Listas_desplega!$BY$28:$BZ$54,2,0)</f>
        <v>T_2_C_2_ET_1</v>
      </c>
      <c r="EO39" s="29" t="str">
        <f>+VLOOKUP(K39,[1]Listas_desplega!$BY$58:$BZ$105,2,0)</f>
        <v>T_2_C_2_ET_1_CPT_8</v>
      </c>
      <c r="EP39" s="30" t="str">
        <f>+VLOOKUP(L39,[1]Listas_desplega!$J$3:$K$11,2,0)</f>
        <v>Eje_E_3</v>
      </c>
    </row>
    <row r="40" spans="1:146" s="31" customFormat="1" ht="44.25" customHeight="1" x14ac:dyDescent="0.3">
      <c r="A40" s="8" t="s">
        <v>151</v>
      </c>
      <c r="B40" s="8" t="s">
        <v>426</v>
      </c>
      <c r="C40" s="8" t="s">
        <v>427</v>
      </c>
      <c r="D40" s="8" t="s">
        <v>153</v>
      </c>
      <c r="E40" s="8" t="s">
        <v>154</v>
      </c>
      <c r="F40" s="9" t="s">
        <v>155</v>
      </c>
      <c r="G40" s="8" t="s">
        <v>451</v>
      </c>
      <c r="H40" s="8" t="s">
        <v>157</v>
      </c>
      <c r="I40" s="8" t="s">
        <v>158</v>
      </c>
      <c r="J40" s="8" t="s">
        <v>159</v>
      </c>
      <c r="K40" s="8" t="s">
        <v>429</v>
      </c>
      <c r="L40" s="8" t="s">
        <v>209</v>
      </c>
      <c r="M40" s="8" t="s">
        <v>210</v>
      </c>
      <c r="N40" s="14">
        <v>57</v>
      </c>
      <c r="O40" s="13" t="s">
        <v>514</v>
      </c>
      <c r="P40" s="12" t="s">
        <v>164</v>
      </c>
      <c r="Q40" s="11" t="s">
        <v>474</v>
      </c>
      <c r="R40" s="13" t="s">
        <v>515</v>
      </c>
      <c r="S40" s="11" t="s">
        <v>214</v>
      </c>
      <c r="T40" s="13" t="s">
        <v>188</v>
      </c>
      <c r="U40" s="13">
        <v>180</v>
      </c>
      <c r="V40" s="13" t="s">
        <v>516</v>
      </c>
      <c r="W40" s="12" t="s">
        <v>216</v>
      </c>
      <c r="X40" s="13"/>
      <c r="Y40" s="13"/>
      <c r="Z40" s="13"/>
      <c r="AA40" s="13"/>
      <c r="AB40" s="13"/>
      <c r="AC40" s="13"/>
      <c r="AD40" s="13"/>
      <c r="AE40" s="13"/>
      <c r="AF40" s="13"/>
      <c r="AG40" s="14"/>
      <c r="AH40" s="14"/>
      <c r="AI40" s="14"/>
      <c r="AJ40" s="14"/>
      <c r="AK40" s="14"/>
      <c r="AL40" s="14"/>
      <c r="AM40" s="14"/>
      <c r="AN40" s="14"/>
      <c r="AO40" s="14"/>
      <c r="AP40" s="14"/>
      <c r="AQ40" s="15"/>
      <c r="AR40" s="14"/>
      <c r="AS40" s="49">
        <v>9</v>
      </c>
      <c r="AT40" s="40">
        <v>9</v>
      </c>
      <c r="AU40" s="40">
        <v>7</v>
      </c>
      <c r="AV40" s="40">
        <v>5</v>
      </c>
      <c r="AW40" s="40">
        <v>4</v>
      </c>
      <c r="AX40" s="40">
        <v>4</v>
      </c>
      <c r="AY40" s="47"/>
      <c r="AZ40" s="47"/>
      <c r="BA40" s="47"/>
      <c r="BB40" s="47"/>
      <c r="BC40" s="37"/>
      <c r="BD40" s="16">
        <v>30</v>
      </c>
      <c r="BE40" s="17" t="s">
        <v>517</v>
      </c>
      <c r="BF40" s="19">
        <v>1.8</v>
      </c>
      <c r="BG40" s="19">
        <v>-4.2</v>
      </c>
      <c r="BH40" s="17" t="s">
        <v>174</v>
      </c>
      <c r="BI40" s="17" t="s">
        <v>518</v>
      </c>
      <c r="BJ40" s="37"/>
      <c r="BK40" s="16"/>
      <c r="BL40" s="17" t="s">
        <v>519</v>
      </c>
      <c r="BM40" s="19">
        <v>1.8</v>
      </c>
      <c r="BN40" s="19">
        <v>1.8</v>
      </c>
      <c r="BO40" s="17" t="s">
        <v>174</v>
      </c>
      <c r="BP40" s="21" t="s">
        <v>270</v>
      </c>
      <c r="BQ40" s="37"/>
      <c r="BR40" s="16"/>
      <c r="BS40" s="17" t="s">
        <v>520</v>
      </c>
      <c r="BT40" s="19">
        <v>1.8</v>
      </c>
      <c r="BU40" s="19">
        <v>1.8</v>
      </c>
      <c r="BV40" s="17" t="s">
        <v>174</v>
      </c>
      <c r="BW40" s="17" t="s">
        <v>507</v>
      </c>
      <c r="BX40" s="37"/>
      <c r="BY40" s="16"/>
      <c r="BZ40" s="17" t="s">
        <v>521</v>
      </c>
      <c r="CA40" s="19">
        <v>1.8</v>
      </c>
      <c r="CB40" s="19">
        <v>1.8</v>
      </c>
      <c r="CC40" s="17" t="s">
        <v>174</v>
      </c>
      <c r="CD40" s="17" t="s">
        <v>509</v>
      </c>
      <c r="CE40" s="37"/>
      <c r="CF40" s="16"/>
      <c r="CG40" s="17" t="s">
        <v>522</v>
      </c>
      <c r="CH40" s="19">
        <v>1.8</v>
      </c>
      <c r="CI40" s="19">
        <v>1.8</v>
      </c>
      <c r="CJ40" s="17" t="s">
        <v>174</v>
      </c>
      <c r="CK40" s="17" t="s">
        <v>511</v>
      </c>
      <c r="CL40" s="38"/>
      <c r="CM40" s="23"/>
      <c r="CN40" s="17" t="s">
        <v>523</v>
      </c>
      <c r="CO40" s="19">
        <v>1.8</v>
      </c>
      <c r="CP40" s="19">
        <v>1.8</v>
      </c>
      <c r="CQ40" s="17" t="s">
        <v>174</v>
      </c>
      <c r="CR40" s="17" t="s">
        <v>524</v>
      </c>
      <c r="CS40" s="37"/>
      <c r="CT40" s="16"/>
      <c r="CU40" s="17"/>
      <c r="CV40" s="19">
        <f>IFERROR((($AS40 - CS40) / ($AS40 - $AW40)), 0)</f>
        <v>1.8</v>
      </c>
      <c r="CW40" s="19">
        <f>IF(CX40="SI",IFERROR((($AS40 - CT40) / ($AS40 - $AW40)),"REVISAR"),CP40)</f>
        <v>1.8</v>
      </c>
      <c r="CX40" s="17" t="s">
        <v>179</v>
      </c>
      <c r="CY40" s="17"/>
      <c r="CZ40" s="37"/>
      <c r="DA40" s="16"/>
      <c r="DB40" s="17"/>
      <c r="DC40" s="19">
        <f>IFERROR((($AS40 - CZ40) / ($AS40 - $AW40)), 0)</f>
        <v>1.8</v>
      </c>
      <c r="DD40" s="19">
        <f>IF(DE40="SI",IFERROR((($AS40 - DA40) / ($AS40 - $AW40)),"REVISAR"),CW40)</f>
        <v>1.8</v>
      </c>
      <c r="DE40" s="17" t="s">
        <v>179</v>
      </c>
      <c r="DF40" s="17"/>
      <c r="DG40" s="37"/>
      <c r="DH40" s="16"/>
      <c r="DI40" s="17"/>
      <c r="DJ40" s="19">
        <f>IFERROR((($AS40 - DG40) / ($AS40 - $AW40)), 0)</f>
        <v>1.8</v>
      </c>
      <c r="DK40" s="19">
        <f>IF(DL40="SI",IFERROR((($AS40 - DH40) / ($AS40 - $AW40)),"REVISAR"),DD40)</f>
        <v>1.8</v>
      </c>
      <c r="DL40" s="17" t="s">
        <v>179</v>
      </c>
      <c r="DM40" s="17"/>
      <c r="DN40" s="37"/>
      <c r="DO40" s="16"/>
      <c r="DP40" s="17"/>
      <c r="DQ40" s="19">
        <f>IFERROR((($AS40 - DN40) / ($AS40 - $AW40)), 0)</f>
        <v>1.8</v>
      </c>
      <c r="DR40" s="19">
        <f>IF(DS40="SI",IFERROR((($AS40 - DO40) / ($AS40 - $AW40)),"REVISAR"),DK40)</f>
        <v>1.8</v>
      </c>
      <c r="DS40" s="17" t="s">
        <v>179</v>
      </c>
      <c r="DT40" s="17"/>
      <c r="DU40" s="37"/>
      <c r="DV40" s="16"/>
      <c r="DW40" s="17"/>
      <c r="DX40" s="19">
        <f>IFERROR((($AS40 - DU40) / ($AS40 - $AW40)), 0)</f>
        <v>1.8</v>
      </c>
      <c r="DY40" s="19">
        <f>IF(DZ40="SI",IFERROR((($AS40 - DV40) / ($AS40 - $AW40)),"REVISAR"),DR40)</f>
        <v>1.8</v>
      </c>
      <c r="DZ40" s="17" t="s">
        <v>179</v>
      </c>
      <c r="EA40" s="17"/>
      <c r="EB40" s="26">
        <v>4</v>
      </c>
      <c r="EC40" s="16"/>
      <c r="ED40" s="17"/>
      <c r="EE40" s="19">
        <f>IFERROR((($AS40 - EB40) / (AS40 - $AW40)), 0)</f>
        <v>1</v>
      </c>
      <c r="EF40" s="19">
        <f>IF(EG40="SI",IFERROR((($AS40 - EC40) / ($AS40 - $AW40)),"REVISAR"),DY40)</f>
        <v>1.8</v>
      </c>
      <c r="EG40" s="17" t="s">
        <v>179</v>
      </c>
      <c r="EH40" s="17"/>
      <c r="EI40" s="27">
        <v>2026</v>
      </c>
      <c r="EJ40" s="28"/>
      <c r="EK40" s="29" t="str">
        <f>+VLOOKUP(B40,[1]Listas_desplega!$AI$22:$AJ$46,2,0)</f>
        <v>DCE</v>
      </c>
      <c r="EL40" s="29" t="str">
        <f>+VLOOKUP(H40,[1]Listas_desplega!$BY$3:$BZ$7,2,0)</f>
        <v>T_2</v>
      </c>
      <c r="EM40" s="29" t="str">
        <f>+VLOOKUP(I40,[1]Listas_desplega!$BY$10:$BZ$23,2,0)</f>
        <v>T_2_C_2</v>
      </c>
      <c r="EN40" s="29" t="str">
        <f>+VLOOKUP(J40,[1]Listas_desplega!$BY$28:$BZ$54,2,0)</f>
        <v>T_2_C_2_ET_1</v>
      </c>
      <c r="EO40" s="29" t="str">
        <f>+VLOOKUP(K40,[1]Listas_desplega!$BY$58:$BZ$105,2,0)</f>
        <v>T_2_C_2_ET_1_CPT_8</v>
      </c>
      <c r="EP40" s="30" t="str">
        <f>+VLOOKUP(L40,[1]Listas_desplega!$J$3:$K$11,2,0)</f>
        <v>Eje_E_3</v>
      </c>
    </row>
    <row r="41" spans="1:146" s="31" customFormat="1" ht="44.25" customHeight="1" x14ac:dyDescent="0.3">
      <c r="A41" s="8" t="s">
        <v>151</v>
      </c>
      <c r="B41" s="8" t="s">
        <v>426</v>
      </c>
      <c r="C41" s="8" t="s">
        <v>427</v>
      </c>
      <c r="D41" s="8" t="s">
        <v>153</v>
      </c>
      <c r="E41" s="8" t="s">
        <v>154</v>
      </c>
      <c r="F41" s="9" t="s">
        <v>155</v>
      </c>
      <c r="G41" s="8" t="s">
        <v>451</v>
      </c>
      <c r="H41" s="8" t="s">
        <v>157</v>
      </c>
      <c r="I41" s="8" t="s">
        <v>158</v>
      </c>
      <c r="J41" s="8" t="s">
        <v>159</v>
      </c>
      <c r="K41" s="8" t="s">
        <v>429</v>
      </c>
      <c r="L41" s="8" t="s">
        <v>525</v>
      </c>
      <c r="M41" s="8" t="s">
        <v>526</v>
      </c>
      <c r="N41" s="14">
        <v>98</v>
      </c>
      <c r="O41" s="48" t="s">
        <v>527</v>
      </c>
      <c r="P41" s="12" t="s">
        <v>212</v>
      </c>
      <c r="Q41" s="11" t="s">
        <v>474</v>
      </c>
      <c r="R41" s="48" t="s">
        <v>528</v>
      </c>
      <c r="S41" s="11" t="s">
        <v>214</v>
      </c>
      <c r="T41" s="48" t="s">
        <v>188</v>
      </c>
      <c r="U41" s="48">
        <v>180</v>
      </c>
      <c r="V41" s="48" t="s">
        <v>529</v>
      </c>
      <c r="W41" s="12" t="s">
        <v>216</v>
      </c>
      <c r="X41" s="13"/>
      <c r="Y41" s="13"/>
      <c r="Z41" s="13"/>
      <c r="AA41" s="13"/>
      <c r="AB41" s="13"/>
      <c r="AC41" s="13"/>
      <c r="AD41" s="13"/>
      <c r="AE41" s="13"/>
      <c r="AF41" s="13"/>
      <c r="AG41" s="14"/>
      <c r="AH41" s="14"/>
      <c r="AI41" s="14"/>
      <c r="AJ41" s="14"/>
      <c r="AK41" s="14"/>
      <c r="AL41" s="14"/>
      <c r="AM41" s="14"/>
      <c r="AN41" s="14"/>
      <c r="AO41" s="14"/>
      <c r="AP41" s="14"/>
      <c r="AQ41" s="15"/>
      <c r="AR41" s="14"/>
      <c r="AS41" s="49">
        <v>4</v>
      </c>
      <c r="AT41" s="52">
        <v>3</v>
      </c>
      <c r="AU41" s="40">
        <v>3</v>
      </c>
      <c r="AV41" s="40">
        <v>3</v>
      </c>
      <c r="AW41" s="40">
        <v>3</v>
      </c>
      <c r="AX41" s="40">
        <v>3</v>
      </c>
      <c r="AY41" s="47"/>
      <c r="AZ41" s="47"/>
      <c r="BA41" s="47"/>
      <c r="BB41" s="47"/>
      <c r="BC41" s="16"/>
      <c r="BD41" s="16"/>
      <c r="BE41" s="17" t="s">
        <v>530</v>
      </c>
      <c r="BF41" s="19">
        <v>4</v>
      </c>
      <c r="BG41" s="19">
        <v>4</v>
      </c>
      <c r="BH41" s="17" t="s">
        <v>174</v>
      </c>
      <c r="BI41" s="17" t="s">
        <v>531</v>
      </c>
      <c r="BJ41" s="16"/>
      <c r="BK41" s="16"/>
      <c r="BL41" s="17" t="s">
        <v>532</v>
      </c>
      <c r="BM41" s="19">
        <v>4</v>
      </c>
      <c r="BN41" s="19">
        <v>4</v>
      </c>
      <c r="BO41" s="17" t="s">
        <v>174</v>
      </c>
      <c r="BP41" s="21" t="s">
        <v>270</v>
      </c>
      <c r="BQ41" s="22"/>
      <c r="BR41" s="16"/>
      <c r="BS41" s="17" t="s">
        <v>533</v>
      </c>
      <c r="BT41" s="19">
        <v>4</v>
      </c>
      <c r="BU41" s="19">
        <v>4</v>
      </c>
      <c r="BV41" s="17" t="s">
        <v>174</v>
      </c>
      <c r="BW41" s="17" t="s">
        <v>507</v>
      </c>
      <c r="BX41" s="16"/>
      <c r="BY41" s="16"/>
      <c r="BZ41" s="17" t="s">
        <v>534</v>
      </c>
      <c r="CA41" s="19">
        <v>4</v>
      </c>
      <c r="CB41" s="19">
        <v>4</v>
      </c>
      <c r="CC41" s="17" t="s">
        <v>174</v>
      </c>
      <c r="CD41" s="17" t="s">
        <v>509</v>
      </c>
      <c r="CE41" s="16"/>
      <c r="CF41" s="16"/>
      <c r="CG41" s="17" t="s">
        <v>535</v>
      </c>
      <c r="CH41" s="19">
        <v>4</v>
      </c>
      <c r="CI41" s="19">
        <v>4</v>
      </c>
      <c r="CJ41" s="17" t="s">
        <v>174</v>
      </c>
      <c r="CK41" s="17" t="s">
        <v>536</v>
      </c>
      <c r="CL41" s="23"/>
      <c r="CM41" s="23"/>
      <c r="CN41" s="17" t="s">
        <v>537</v>
      </c>
      <c r="CO41" s="19">
        <v>4</v>
      </c>
      <c r="CP41" s="19">
        <v>4</v>
      </c>
      <c r="CQ41" s="17" t="s">
        <v>174</v>
      </c>
      <c r="CR41" s="17" t="s">
        <v>524</v>
      </c>
      <c r="CS41" s="16"/>
      <c r="CT41" s="16"/>
      <c r="CU41" s="17"/>
      <c r="CV41" s="19">
        <f>IFERROR((($AS41 - CS41) / ($AS41 - $AW41)), 0)</f>
        <v>4</v>
      </c>
      <c r="CW41" s="19">
        <f>IF(CX41="SI",IFERROR((($AS41 - CT41) / ($AS41 - $AW41)),"REVISAR"),CP41)</f>
        <v>4</v>
      </c>
      <c r="CX41" s="17" t="s">
        <v>179</v>
      </c>
      <c r="CY41" s="17"/>
      <c r="CZ41" s="16"/>
      <c r="DA41" s="16"/>
      <c r="DB41" s="17"/>
      <c r="DC41" s="19">
        <f>IFERROR((($AS41 - CZ41) / ($AS41 - $AW41)), 0)</f>
        <v>4</v>
      </c>
      <c r="DD41" s="19">
        <f>IF(DE41="SI",IFERROR((($AS41 - DA41) / ($AS41 - $AW41)),"REVISAR"),CW41)</f>
        <v>4</v>
      </c>
      <c r="DE41" s="17" t="s">
        <v>179</v>
      </c>
      <c r="DF41" s="17"/>
      <c r="DG41" s="16"/>
      <c r="DH41" s="16"/>
      <c r="DI41" s="17"/>
      <c r="DJ41" s="19">
        <f>IFERROR((($AS41 - DG41) / ($AS41 - $AW41)), 0)</f>
        <v>4</v>
      </c>
      <c r="DK41" s="19">
        <f>IF(DL41="SI",IFERROR((($AS41 - DH41) / ($AS41 - $AW41)),"REVISAR"),DD41)</f>
        <v>4</v>
      </c>
      <c r="DL41" s="17" t="s">
        <v>179</v>
      </c>
      <c r="DM41" s="17"/>
      <c r="DN41" s="16"/>
      <c r="DO41" s="16"/>
      <c r="DP41" s="17"/>
      <c r="DQ41" s="19">
        <f>IFERROR((($AS41 - DN41) / ($AS41 - $AW41)), 0)</f>
        <v>4</v>
      </c>
      <c r="DR41" s="19">
        <f>IF(DS41="SI",IFERROR((($AS41 - DO41) / ($AS41 - $AW41)),"REVISAR"),DK41)</f>
        <v>4</v>
      </c>
      <c r="DS41" s="17" t="s">
        <v>179</v>
      </c>
      <c r="DT41" s="17"/>
      <c r="DU41" s="16"/>
      <c r="DV41" s="16"/>
      <c r="DW41" s="17"/>
      <c r="DX41" s="19">
        <f>IFERROR((($AS41 - DU41) / ($AS41 - $AW41)), 0)</f>
        <v>4</v>
      </c>
      <c r="DY41" s="19">
        <f>IF(DZ41="SI",IFERROR((($AS41 - DV41) / ($AS41 - $AW41)),"REVISAR"),DR41)</f>
        <v>4</v>
      </c>
      <c r="DZ41" s="17" t="s">
        <v>179</v>
      </c>
      <c r="EA41" s="17"/>
      <c r="EB41" s="26">
        <v>3</v>
      </c>
      <c r="EC41" s="16"/>
      <c r="ED41" s="17"/>
      <c r="EE41" s="19">
        <f>IFERROR((($AS41 - EB41) / (AS41 - $AW41)), 0)</f>
        <v>1</v>
      </c>
      <c r="EF41" s="19">
        <f>IF(EG41="SI",IFERROR((($AS41 - EC41) / ($AS41 - $AW41)),"REVISAR"),DY41)</f>
        <v>4</v>
      </c>
      <c r="EG41" s="17" t="s">
        <v>179</v>
      </c>
      <c r="EH41" s="17"/>
      <c r="EI41" s="27">
        <v>2026</v>
      </c>
      <c r="EJ41" s="28"/>
      <c r="EK41" s="29" t="str">
        <f>+VLOOKUP(B41,[1]Listas_desplega!$AI$22:$AJ$46,2,0)</f>
        <v>DCE</v>
      </c>
      <c r="EL41" s="29" t="str">
        <f>+VLOOKUP(H41,[1]Listas_desplega!$BY$3:$BZ$7,2,0)</f>
        <v>T_2</v>
      </c>
      <c r="EM41" s="29" t="str">
        <f>+VLOOKUP(I41,[1]Listas_desplega!$BY$10:$BZ$23,2,0)</f>
        <v>T_2_C_2</v>
      </c>
      <c r="EN41" s="29" t="str">
        <f>+VLOOKUP(J41,[1]Listas_desplega!$BY$28:$BZ$54,2,0)</f>
        <v>T_2_C_2_ET_1</v>
      </c>
      <c r="EO41" s="29" t="str">
        <f>+VLOOKUP(K41,[1]Listas_desplega!$BY$58:$BZ$105,2,0)</f>
        <v>T_2_C_2_ET_1_CPT_8</v>
      </c>
      <c r="EP41" s="30" t="str">
        <f>+VLOOKUP(L41,[1]Listas_desplega!$J$3:$K$11,2,0)</f>
        <v>Eje_E_6</v>
      </c>
    </row>
    <row r="42" spans="1:146" s="31" customFormat="1" ht="44.25" customHeight="1" x14ac:dyDescent="0.3">
      <c r="A42" s="8" t="s">
        <v>151</v>
      </c>
      <c r="B42" s="8" t="s">
        <v>426</v>
      </c>
      <c r="C42" s="8" t="s">
        <v>426</v>
      </c>
      <c r="D42" s="8" t="s">
        <v>153</v>
      </c>
      <c r="E42" s="8" t="s">
        <v>154</v>
      </c>
      <c r="F42" s="9" t="s">
        <v>155</v>
      </c>
      <c r="G42" s="8" t="s">
        <v>428</v>
      </c>
      <c r="H42" s="8" t="s">
        <v>157</v>
      </c>
      <c r="I42" s="8" t="s">
        <v>158</v>
      </c>
      <c r="J42" s="8" t="s">
        <v>159</v>
      </c>
      <c r="K42" s="8"/>
      <c r="L42" s="8" t="s">
        <v>209</v>
      </c>
      <c r="M42" s="8" t="s">
        <v>210</v>
      </c>
      <c r="N42" s="14">
        <v>97</v>
      </c>
      <c r="O42" s="48" t="s">
        <v>538</v>
      </c>
      <c r="P42" s="12" t="s">
        <v>212</v>
      </c>
      <c r="Q42" s="11" t="s">
        <v>165</v>
      </c>
      <c r="R42" s="48" t="s">
        <v>528</v>
      </c>
      <c r="S42" s="11" t="s">
        <v>214</v>
      </c>
      <c r="T42" s="48" t="s">
        <v>188</v>
      </c>
      <c r="U42" s="48">
        <v>180</v>
      </c>
      <c r="V42" s="48" t="s">
        <v>529</v>
      </c>
      <c r="W42" s="12" t="s">
        <v>216</v>
      </c>
      <c r="X42" s="13"/>
      <c r="Y42" s="13"/>
      <c r="Z42" s="13"/>
      <c r="AA42" s="13"/>
      <c r="AB42" s="13"/>
      <c r="AC42" s="13"/>
      <c r="AD42" s="13"/>
      <c r="AE42" s="13"/>
      <c r="AF42" s="13"/>
      <c r="AG42" s="14"/>
      <c r="AH42" s="14"/>
      <c r="AI42" s="14"/>
      <c r="AJ42" s="14"/>
      <c r="AK42" s="14"/>
      <c r="AL42" s="14"/>
      <c r="AM42" s="14"/>
      <c r="AN42" s="14"/>
      <c r="AO42" s="14"/>
      <c r="AP42" s="14"/>
      <c r="AQ42" s="15"/>
      <c r="AR42" s="14"/>
      <c r="AS42" s="49">
        <v>49</v>
      </c>
      <c r="AT42" s="52">
        <v>53</v>
      </c>
      <c r="AU42" s="50">
        <v>56</v>
      </c>
      <c r="AV42" s="50">
        <v>63</v>
      </c>
      <c r="AW42" s="50">
        <v>65</v>
      </c>
      <c r="AX42" s="50">
        <v>65</v>
      </c>
      <c r="AY42" s="51"/>
      <c r="AZ42" s="51"/>
      <c r="BA42" s="51"/>
      <c r="BB42" s="51"/>
      <c r="BC42" s="16"/>
      <c r="BD42" s="16"/>
      <c r="BE42" s="17" t="s">
        <v>539</v>
      </c>
      <c r="BF42" s="18">
        <v>0</v>
      </c>
      <c r="BG42" s="19">
        <v>0</v>
      </c>
      <c r="BH42" s="17" t="s">
        <v>174</v>
      </c>
      <c r="BI42" s="17" t="s">
        <v>540</v>
      </c>
      <c r="BJ42" s="16"/>
      <c r="BK42" s="16"/>
      <c r="BL42" s="17" t="s">
        <v>541</v>
      </c>
      <c r="BM42" s="19">
        <v>0</v>
      </c>
      <c r="BN42" s="20">
        <v>0</v>
      </c>
      <c r="BO42" s="17" t="s">
        <v>174</v>
      </c>
      <c r="BP42" s="54" t="s">
        <v>220</v>
      </c>
      <c r="BQ42" s="22"/>
      <c r="BR42" s="16"/>
      <c r="BS42" s="17" t="s">
        <v>542</v>
      </c>
      <c r="BT42" s="19">
        <v>0</v>
      </c>
      <c r="BU42" s="20">
        <v>0</v>
      </c>
      <c r="BV42" s="17" t="s">
        <v>174</v>
      </c>
      <c r="BW42" s="17" t="s">
        <v>543</v>
      </c>
      <c r="BX42" s="16"/>
      <c r="BY42" s="16"/>
      <c r="BZ42" s="17" t="s">
        <v>544</v>
      </c>
      <c r="CA42" s="19">
        <v>0</v>
      </c>
      <c r="CB42" s="20">
        <v>0</v>
      </c>
      <c r="CC42" s="17" t="s">
        <v>174</v>
      </c>
      <c r="CD42" s="17" t="s">
        <v>545</v>
      </c>
      <c r="CE42" s="16"/>
      <c r="CF42" s="16"/>
      <c r="CG42" s="17" t="s">
        <v>546</v>
      </c>
      <c r="CH42" s="19">
        <v>0</v>
      </c>
      <c r="CI42" s="20">
        <v>0</v>
      </c>
      <c r="CJ42" s="17" t="s">
        <v>174</v>
      </c>
      <c r="CK42" s="17" t="s">
        <v>547</v>
      </c>
      <c r="CL42" s="23"/>
      <c r="CM42" s="23"/>
      <c r="CN42" s="17" t="s">
        <v>548</v>
      </c>
      <c r="CO42" s="19">
        <v>0</v>
      </c>
      <c r="CP42" s="20">
        <v>0</v>
      </c>
      <c r="CQ42" s="17" t="s">
        <v>174</v>
      </c>
      <c r="CR42" s="17" t="s">
        <v>549</v>
      </c>
      <c r="CS42" s="16"/>
      <c r="CT42" s="16"/>
      <c r="CU42" s="17"/>
      <c r="CV42" s="19">
        <f t="shared" ref="CV42:CV77" si="37">+IFERROR(CS42/AW42,0)</f>
        <v>0</v>
      </c>
      <c r="CW42" s="20">
        <f>+IF(CX42="SI",IFERROR((IF(CX42="SI",CT42,0)/AW42),"REVISAR"),CP42)</f>
        <v>0</v>
      </c>
      <c r="CX42" s="17" t="s">
        <v>179</v>
      </c>
      <c r="CY42" s="17"/>
      <c r="CZ42" s="16"/>
      <c r="DA42" s="16"/>
      <c r="DB42" s="17"/>
      <c r="DC42" s="19">
        <f t="shared" ref="DC42:DC77" si="38">+IFERROR(CZ42/AW42,0)</f>
        <v>0</v>
      </c>
      <c r="DD42" s="20">
        <f>+IF(DE42="SI",IFERROR((IF(DE42="SI",DA42,0)/AW42),"REVISAR"),CW42)</f>
        <v>0</v>
      </c>
      <c r="DE42" s="17" t="s">
        <v>179</v>
      </c>
      <c r="DF42" s="17"/>
      <c r="DG42" s="16"/>
      <c r="DH42" s="16"/>
      <c r="DI42" s="17"/>
      <c r="DJ42" s="19">
        <f t="shared" ref="DJ42:DJ77" si="39">+IFERROR(DG42/AW42,0)</f>
        <v>0</v>
      </c>
      <c r="DK42" s="20">
        <f>+IF(DL42="SI",IFERROR((IF(DL42="SI",DH42,0)/AW42),"REVISAR"),DD42)</f>
        <v>0</v>
      </c>
      <c r="DL42" s="17" t="s">
        <v>179</v>
      </c>
      <c r="DM42" s="17"/>
      <c r="DN42" s="16"/>
      <c r="DO42" s="16"/>
      <c r="DP42" s="17"/>
      <c r="DQ42" s="19">
        <f t="shared" ref="DQ42:DQ77" si="40">+IFERROR(DN42/AW42,0)</f>
        <v>0</v>
      </c>
      <c r="DR42" s="20">
        <f>+IF(DS42="SI",IFERROR((IF(DS42="SI",DO42,0)/AW42),"REVISAR"),DK42)</f>
        <v>0</v>
      </c>
      <c r="DS42" s="17" t="s">
        <v>179</v>
      </c>
      <c r="DT42" s="17"/>
      <c r="DU42" s="16"/>
      <c r="DV42" s="16"/>
      <c r="DW42" s="17"/>
      <c r="DX42" s="19">
        <f t="shared" ref="DX42:DX77" si="41">+IFERROR(DU42/AW42,0)</f>
        <v>0</v>
      </c>
      <c r="DY42" s="20">
        <f>+IF(DZ42="SI",IFERROR((IF(DZ42="SI",DV42,0)/AW42),"REVISAR"),DR42)</f>
        <v>0</v>
      </c>
      <c r="DZ42" s="17" t="s">
        <v>179</v>
      </c>
      <c r="EA42" s="17"/>
      <c r="EB42" s="26">
        <v>65</v>
      </c>
      <c r="EC42" s="16"/>
      <c r="ED42" s="17"/>
      <c r="EE42" s="19">
        <f t="shared" si="11"/>
        <v>1</v>
      </c>
      <c r="EF42" s="20">
        <f>+IF(EG42="SI",IFERROR((IF(EG42="SI",EC42,0)/AW42),"REVISAR"),DY42)</f>
        <v>0</v>
      </c>
      <c r="EG42" s="17" t="s">
        <v>179</v>
      </c>
      <c r="EH42" s="17"/>
      <c r="EI42" s="27">
        <v>2026</v>
      </c>
      <c r="EJ42" s="28"/>
      <c r="EK42" s="29" t="str">
        <f>+VLOOKUP(B42,[1]Listas_desplega!$AI$22:$AJ$46,2,0)</f>
        <v>DCE</v>
      </c>
      <c r="EL42" s="29" t="str">
        <f>+VLOOKUP(H42,[1]Listas_desplega!$BY$3:$BZ$7,2,0)</f>
        <v>T_2</v>
      </c>
      <c r="EM42" s="29" t="str">
        <f>+VLOOKUP(I42,[1]Listas_desplega!$BY$10:$BZ$23,2,0)</f>
        <v>T_2_C_2</v>
      </c>
      <c r="EN42" s="29" t="str">
        <f>+VLOOKUP(J42,[1]Listas_desplega!$BY$28:$BZ$54,2,0)</f>
        <v>T_2_C_2_ET_1</v>
      </c>
      <c r="EO42" s="29" t="e">
        <f>+VLOOKUP(K42,[1]Listas_desplega!$BY$58:$BZ$105,2,0)</f>
        <v>#N/A</v>
      </c>
      <c r="EP42" s="30" t="str">
        <f>+VLOOKUP(L42,[1]Listas_desplega!$J$3:$K$11,2,0)</f>
        <v>Eje_E_3</v>
      </c>
    </row>
    <row r="43" spans="1:146" s="31" customFormat="1" ht="44.25" customHeight="1" x14ac:dyDescent="0.3">
      <c r="A43" s="8" t="s">
        <v>151</v>
      </c>
      <c r="B43" s="8" t="s">
        <v>426</v>
      </c>
      <c r="C43" s="8" t="s">
        <v>550</v>
      </c>
      <c r="D43" s="8" t="s">
        <v>153</v>
      </c>
      <c r="E43" s="8" t="s">
        <v>154</v>
      </c>
      <c r="F43" s="9" t="s">
        <v>155</v>
      </c>
      <c r="G43" s="8" t="s">
        <v>551</v>
      </c>
      <c r="H43" s="8" t="s">
        <v>157</v>
      </c>
      <c r="I43" s="8" t="s">
        <v>552</v>
      </c>
      <c r="J43" s="8" t="s">
        <v>553</v>
      </c>
      <c r="K43" s="8" t="s">
        <v>554</v>
      </c>
      <c r="L43" s="8" t="s">
        <v>555</v>
      </c>
      <c r="M43" s="8" t="s">
        <v>556</v>
      </c>
      <c r="N43" s="14">
        <v>289</v>
      </c>
      <c r="O43" s="48" t="s">
        <v>557</v>
      </c>
      <c r="P43" s="12" t="s">
        <v>164</v>
      </c>
      <c r="Q43" s="11" t="s">
        <v>165</v>
      </c>
      <c r="R43" s="48" t="s">
        <v>558</v>
      </c>
      <c r="S43" s="48" t="s">
        <v>214</v>
      </c>
      <c r="T43" s="48" t="s">
        <v>168</v>
      </c>
      <c r="U43" s="48">
        <v>15</v>
      </c>
      <c r="V43" s="48" t="s">
        <v>368</v>
      </c>
      <c r="W43" s="12" t="s">
        <v>332</v>
      </c>
      <c r="X43" s="13" t="s">
        <v>172</v>
      </c>
      <c r="Y43" s="13" t="s">
        <v>172</v>
      </c>
      <c r="Z43" s="13" t="s">
        <v>173</v>
      </c>
      <c r="AA43" s="13" t="s">
        <v>172</v>
      </c>
      <c r="AB43" s="13" t="s">
        <v>172</v>
      </c>
      <c r="AC43" s="13" t="s">
        <v>172</v>
      </c>
      <c r="AD43" s="13" t="s">
        <v>172</v>
      </c>
      <c r="AE43" s="13" t="s">
        <v>172</v>
      </c>
      <c r="AF43" s="13" t="s">
        <v>172</v>
      </c>
      <c r="AG43" s="14" t="s">
        <v>172</v>
      </c>
      <c r="AH43" s="14" t="s">
        <v>172</v>
      </c>
      <c r="AI43" s="14" t="s">
        <v>172</v>
      </c>
      <c r="AJ43" s="14" t="s">
        <v>172</v>
      </c>
      <c r="AK43" s="14" t="s">
        <v>172</v>
      </c>
      <c r="AL43" s="14" t="s">
        <v>172</v>
      </c>
      <c r="AM43" s="14" t="s">
        <v>172</v>
      </c>
      <c r="AN43" s="14" t="s">
        <v>172</v>
      </c>
      <c r="AO43" s="14" t="s">
        <v>172</v>
      </c>
      <c r="AP43" s="14" t="s">
        <v>172</v>
      </c>
      <c r="AQ43" s="15" t="s">
        <v>172</v>
      </c>
      <c r="AR43" s="14" t="s">
        <v>172</v>
      </c>
      <c r="AS43" s="49" t="s">
        <v>172</v>
      </c>
      <c r="AT43" s="52" t="s">
        <v>172</v>
      </c>
      <c r="AU43" s="50" t="s">
        <v>172</v>
      </c>
      <c r="AV43" s="50" t="s">
        <v>172</v>
      </c>
      <c r="AW43" s="50">
        <v>100</v>
      </c>
      <c r="AX43" s="50">
        <v>100</v>
      </c>
      <c r="AY43" s="51"/>
      <c r="AZ43" s="51"/>
      <c r="BA43" s="51"/>
      <c r="BB43" s="51"/>
      <c r="BC43" s="37"/>
      <c r="BD43" s="16"/>
      <c r="BE43" s="17" t="s">
        <v>559</v>
      </c>
      <c r="BF43" s="18">
        <v>0</v>
      </c>
      <c r="BG43" s="19" t="s">
        <v>1444</v>
      </c>
      <c r="BH43" s="17" t="s">
        <v>174</v>
      </c>
      <c r="BI43" s="17" t="s">
        <v>560</v>
      </c>
      <c r="BJ43" s="37"/>
      <c r="BK43" s="16"/>
      <c r="BL43" s="17" t="s">
        <v>561</v>
      </c>
      <c r="BM43" s="19">
        <v>0</v>
      </c>
      <c r="BN43" s="19" t="s">
        <v>1444</v>
      </c>
      <c r="BO43" s="17" t="s">
        <v>174</v>
      </c>
      <c r="BP43" s="54" t="s">
        <v>562</v>
      </c>
      <c r="BQ43" s="37"/>
      <c r="BR43" s="16"/>
      <c r="BS43" s="17" t="s">
        <v>563</v>
      </c>
      <c r="BT43" s="19">
        <v>0</v>
      </c>
      <c r="BU43" s="19" t="s">
        <v>1444</v>
      </c>
      <c r="BV43" s="17" t="s">
        <v>338</v>
      </c>
      <c r="BW43" s="17" t="s">
        <v>564</v>
      </c>
      <c r="BX43" s="37"/>
      <c r="BY43" s="16"/>
      <c r="BZ43" s="17" t="s">
        <v>565</v>
      </c>
      <c r="CA43" s="19">
        <v>0</v>
      </c>
      <c r="CB43" s="19" t="s">
        <v>1444</v>
      </c>
      <c r="CC43" s="17" t="s">
        <v>174</v>
      </c>
      <c r="CD43" s="17" t="s">
        <v>566</v>
      </c>
      <c r="CE43" s="37"/>
      <c r="CF43" s="16"/>
      <c r="CG43" s="17" t="s">
        <v>567</v>
      </c>
      <c r="CH43" s="19">
        <v>0</v>
      </c>
      <c r="CI43" s="19" t="s">
        <v>1444</v>
      </c>
      <c r="CJ43" s="17" t="s">
        <v>338</v>
      </c>
      <c r="CK43" s="17" t="s">
        <v>568</v>
      </c>
      <c r="CL43" s="38">
        <v>10</v>
      </c>
      <c r="CM43" s="23">
        <v>10</v>
      </c>
      <c r="CN43" s="17" t="s">
        <v>569</v>
      </c>
      <c r="CO43" s="19">
        <v>0.1</v>
      </c>
      <c r="CP43" s="20">
        <v>0.1</v>
      </c>
      <c r="CQ43" s="17" t="s">
        <v>174</v>
      </c>
      <c r="CR43" s="17" t="s">
        <v>570</v>
      </c>
      <c r="CS43" s="37"/>
      <c r="CT43" s="16"/>
      <c r="CU43" s="17"/>
      <c r="CV43" s="19">
        <f t="shared" si="37"/>
        <v>0</v>
      </c>
      <c r="CW43" s="19">
        <f>IF(CX43="SI",IFERROR((($AS43 - CT43) / ($AS43 - $AW43)),"REVISAR"),CP43)</f>
        <v>0.1</v>
      </c>
      <c r="CX43" s="17" t="s">
        <v>179</v>
      </c>
      <c r="CY43" s="17"/>
      <c r="CZ43" s="37"/>
      <c r="DA43" s="16"/>
      <c r="DB43" s="17"/>
      <c r="DC43" s="19">
        <f t="shared" si="38"/>
        <v>0</v>
      </c>
      <c r="DD43" s="19">
        <f>IF(DE43="SI",IFERROR((($AS43 - DA43) / ($AS43 - $AW43)),"REVISAR"),CW43)</f>
        <v>0.1</v>
      </c>
      <c r="DE43" s="17" t="s">
        <v>179</v>
      </c>
      <c r="DF43" s="17"/>
      <c r="DG43" s="37"/>
      <c r="DH43" s="16"/>
      <c r="DI43" s="17"/>
      <c r="DJ43" s="19">
        <f t="shared" si="39"/>
        <v>0</v>
      </c>
      <c r="DK43" s="19">
        <f>IF(DL43="SI",IFERROR((($AS43 - DH43) / ($AS43 - $AW43)),"REVISAR"),DD43)</f>
        <v>0.1</v>
      </c>
      <c r="DL43" s="17" t="s">
        <v>179</v>
      </c>
      <c r="DM43" s="17"/>
      <c r="DN43" s="37"/>
      <c r="DO43" s="16"/>
      <c r="DP43" s="17"/>
      <c r="DQ43" s="19">
        <f t="shared" si="40"/>
        <v>0</v>
      </c>
      <c r="DR43" s="19">
        <f>IF(DS43="SI",IFERROR((($AS43 - DO43) / ($AS43 - $AW43)),"REVISAR"),DK43)</f>
        <v>0.1</v>
      </c>
      <c r="DS43" s="17" t="s">
        <v>179</v>
      </c>
      <c r="DT43" s="17"/>
      <c r="DU43" s="37"/>
      <c r="DV43" s="16"/>
      <c r="DW43" s="17"/>
      <c r="DX43" s="19">
        <f t="shared" si="41"/>
        <v>0</v>
      </c>
      <c r="DY43" s="19">
        <f>IF(DZ43="SI",IFERROR((($AS43 - DV43) / ($AS43 - $AW43)),"REVISAR"),DR43)</f>
        <v>0.1</v>
      </c>
      <c r="DZ43" s="17" t="s">
        <v>179</v>
      </c>
      <c r="EA43" s="17"/>
      <c r="EB43" s="26">
        <v>100</v>
      </c>
      <c r="EC43" s="16"/>
      <c r="ED43" s="17"/>
      <c r="EE43" s="19">
        <f t="shared" si="11"/>
        <v>1</v>
      </c>
      <c r="EF43" s="19">
        <f>IF(EG43="SI",IFERROR((($AS43 - EC43) / ($AS43 - $AW43)),"REVISAR"),DY43)</f>
        <v>0.1</v>
      </c>
      <c r="EG43" s="17" t="s">
        <v>179</v>
      </c>
      <c r="EH43" s="17"/>
      <c r="EI43" s="27">
        <v>2026</v>
      </c>
      <c r="EJ43" s="28"/>
      <c r="EK43" s="29" t="str">
        <f>+VLOOKUP(B43,[1]Listas_desplega!$AI$22:$AJ$46,2,0)</f>
        <v>DCE</v>
      </c>
      <c r="EL43" s="29" t="str">
        <f>+VLOOKUP(H43,[1]Listas_desplega!$BY$3:$BZ$7,2,0)</f>
        <v>T_2</v>
      </c>
      <c r="EM43" s="29" t="str">
        <f>+VLOOKUP(I43,[1]Listas_desplega!$BY$10:$BZ$23,2,0)</f>
        <v>T_2_C_1</v>
      </c>
      <c r="EN43" s="29" t="e">
        <f>+VLOOKUP(J43,[1]Listas_desplega!$BY$28:$BZ$54,2,0)</f>
        <v>#N/A</v>
      </c>
      <c r="EO43" s="29" t="str">
        <f>+VLOOKUP(K43,[1]Listas_desplega!$BY$58:$BZ$105,2,0)</f>
        <v>T_2_C_1_ET_1_CPT_1</v>
      </c>
      <c r="EP43" s="30" t="str">
        <f>+VLOOKUP(L43,[1]Listas_desplega!$J$3:$K$11,2,0)</f>
        <v>Eje_E_7</v>
      </c>
    </row>
    <row r="44" spans="1:146" s="31" customFormat="1" ht="44.25" customHeight="1" x14ac:dyDescent="0.3">
      <c r="A44" s="8" t="s">
        <v>151</v>
      </c>
      <c r="B44" s="8" t="s">
        <v>426</v>
      </c>
      <c r="C44" s="8" t="s">
        <v>550</v>
      </c>
      <c r="D44" s="8" t="s">
        <v>153</v>
      </c>
      <c r="E44" s="8" t="s">
        <v>154</v>
      </c>
      <c r="F44" s="9" t="s">
        <v>155</v>
      </c>
      <c r="G44" s="8" t="s">
        <v>551</v>
      </c>
      <c r="H44" s="8" t="s">
        <v>157</v>
      </c>
      <c r="I44" s="8" t="s">
        <v>552</v>
      </c>
      <c r="J44" s="8" t="s">
        <v>553</v>
      </c>
      <c r="K44" s="8" t="s">
        <v>554</v>
      </c>
      <c r="L44" s="8" t="s">
        <v>555</v>
      </c>
      <c r="M44" s="8" t="s">
        <v>556</v>
      </c>
      <c r="N44" s="14">
        <v>356</v>
      </c>
      <c r="O44" s="48" t="s">
        <v>571</v>
      </c>
      <c r="P44" s="12" t="s">
        <v>164</v>
      </c>
      <c r="Q44" s="11" t="s">
        <v>186</v>
      </c>
      <c r="R44" s="48" t="s">
        <v>572</v>
      </c>
      <c r="S44" s="48" t="s">
        <v>214</v>
      </c>
      <c r="T44" s="48" t="s">
        <v>168</v>
      </c>
      <c r="U44" s="48">
        <v>15</v>
      </c>
      <c r="V44" s="48" t="s">
        <v>368</v>
      </c>
      <c r="W44" s="12" t="s">
        <v>332</v>
      </c>
      <c r="X44" s="13" t="s">
        <v>172</v>
      </c>
      <c r="Y44" s="13" t="s">
        <v>173</v>
      </c>
      <c r="Z44" s="13" t="s">
        <v>172</v>
      </c>
      <c r="AA44" s="13" t="s">
        <v>172</v>
      </c>
      <c r="AB44" s="13" t="s">
        <v>172</v>
      </c>
      <c r="AC44" s="13" t="s">
        <v>172</v>
      </c>
      <c r="AD44" s="13" t="s">
        <v>172</v>
      </c>
      <c r="AE44" s="13" t="s">
        <v>172</v>
      </c>
      <c r="AF44" s="13" t="s">
        <v>172</v>
      </c>
      <c r="AG44" s="14" t="s">
        <v>172</v>
      </c>
      <c r="AH44" s="14" t="s">
        <v>172</v>
      </c>
      <c r="AI44" s="14" t="s">
        <v>172</v>
      </c>
      <c r="AJ44" s="14" t="s">
        <v>172</v>
      </c>
      <c r="AK44" s="14" t="s">
        <v>172</v>
      </c>
      <c r="AL44" s="14" t="s">
        <v>172</v>
      </c>
      <c r="AM44" s="14" t="s">
        <v>172</v>
      </c>
      <c r="AN44" s="14" t="s">
        <v>172</v>
      </c>
      <c r="AO44" s="14" t="s">
        <v>172</v>
      </c>
      <c r="AP44" s="14" t="s">
        <v>172</v>
      </c>
      <c r="AQ44" s="15" t="s">
        <v>172</v>
      </c>
      <c r="AR44" s="14" t="s">
        <v>172</v>
      </c>
      <c r="AS44" s="49" t="s">
        <v>172</v>
      </c>
      <c r="AT44" s="52">
        <v>10</v>
      </c>
      <c r="AU44" s="49">
        <v>50</v>
      </c>
      <c r="AV44" s="49">
        <v>20</v>
      </c>
      <c r="AW44" s="49">
        <v>20</v>
      </c>
      <c r="AX44" s="49">
        <v>100</v>
      </c>
      <c r="AY44" s="55"/>
      <c r="AZ44" s="55"/>
      <c r="BA44" s="55"/>
      <c r="BB44" s="55"/>
      <c r="BC44" s="37"/>
      <c r="BD44" s="16" t="s">
        <v>573</v>
      </c>
      <c r="BE44" s="17" t="s">
        <v>574</v>
      </c>
      <c r="BF44" s="18">
        <v>0</v>
      </c>
      <c r="BG44" s="19" t="s">
        <v>1444</v>
      </c>
      <c r="BH44" s="17" t="s">
        <v>174</v>
      </c>
      <c r="BI44" s="17" t="s">
        <v>560</v>
      </c>
      <c r="BJ44" s="37"/>
      <c r="BK44" s="16"/>
      <c r="BL44" s="17" t="s">
        <v>575</v>
      </c>
      <c r="BM44" s="19">
        <v>0</v>
      </c>
      <c r="BN44" s="19" t="s">
        <v>1444</v>
      </c>
      <c r="BO44" s="17" t="s">
        <v>174</v>
      </c>
      <c r="BP44" s="54" t="s">
        <v>562</v>
      </c>
      <c r="BQ44" s="37"/>
      <c r="BR44" s="16"/>
      <c r="BS44" s="17" t="s">
        <v>576</v>
      </c>
      <c r="BT44" s="19">
        <v>0</v>
      </c>
      <c r="BU44" s="19" t="s">
        <v>1444</v>
      </c>
      <c r="BV44" s="17" t="s">
        <v>338</v>
      </c>
      <c r="BW44" s="17" t="s">
        <v>577</v>
      </c>
      <c r="BX44" s="37"/>
      <c r="BY44" s="16"/>
      <c r="BZ44" s="17" t="s">
        <v>578</v>
      </c>
      <c r="CA44" s="19">
        <v>0</v>
      </c>
      <c r="CB44" s="19" t="s">
        <v>1444</v>
      </c>
      <c r="CC44" s="17" t="s">
        <v>174</v>
      </c>
      <c r="CD44" s="17" t="s">
        <v>579</v>
      </c>
      <c r="CE44" s="37"/>
      <c r="CF44" s="16"/>
      <c r="CG44" s="17" t="s">
        <v>580</v>
      </c>
      <c r="CH44" s="19">
        <v>0</v>
      </c>
      <c r="CI44" s="19" t="s">
        <v>1444</v>
      </c>
      <c r="CJ44" s="17" t="s">
        <v>338</v>
      </c>
      <c r="CK44" s="17" t="s">
        <v>568</v>
      </c>
      <c r="CL44" s="38">
        <v>10</v>
      </c>
      <c r="CM44" s="23">
        <v>10</v>
      </c>
      <c r="CN44" s="17" t="s">
        <v>581</v>
      </c>
      <c r="CO44" s="19">
        <v>0.5</v>
      </c>
      <c r="CP44" s="20">
        <v>0.5</v>
      </c>
      <c r="CQ44" s="17" t="s">
        <v>174</v>
      </c>
      <c r="CR44" s="17" t="s">
        <v>570</v>
      </c>
      <c r="CS44" s="37"/>
      <c r="CT44" s="16"/>
      <c r="CU44" s="17"/>
      <c r="CV44" s="19">
        <f t="shared" si="37"/>
        <v>0</v>
      </c>
      <c r="CW44" s="19">
        <f>IF(CX44="SI",IFERROR((($AS44 - CT44) / ($AS44 - $AW44)),"REVISAR"),CP44)</f>
        <v>0.5</v>
      </c>
      <c r="CX44" s="17" t="s">
        <v>179</v>
      </c>
      <c r="CY44" s="17"/>
      <c r="CZ44" s="37"/>
      <c r="DA44" s="16"/>
      <c r="DB44" s="17"/>
      <c r="DC44" s="19">
        <f t="shared" si="38"/>
        <v>0</v>
      </c>
      <c r="DD44" s="19">
        <f>IF(DE44="SI",IFERROR((($AS44 - DA44) / ($AS44 - $AW44)),"REVISAR"),CW44)</f>
        <v>0.5</v>
      </c>
      <c r="DE44" s="17" t="s">
        <v>179</v>
      </c>
      <c r="DF44" s="17"/>
      <c r="DG44" s="37"/>
      <c r="DH44" s="16"/>
      <c r="DI44" s="17"/>
      <c r="DJ44" s="19">
        <f t="shared" si="39"/>
        <v>0</v>
      </c>
      <c r="DK44" s="19">
        <f>IF(DL44="SI",IFERROR((($AS44 - DH44) / ($AS44 - $AW44)),"REVISAR"),DD44)</f>
        <v>0.5</v>
      </c>
      <c r="DL44" s="17" t="s">
        <v>179</v>
      </c>
      <c r="DM44" s="17"/>
      <c r="DN44" s="37"/>
      <c r="DO44" s="16"/>
      <c r="DP44" s="17"/>
      <c r="DQ44" s="19">
        <f t="shared" si="40"/>
        <v>0</v>
      </c>
      <c r="DR44" s="19">
        <f>IF(DS44="SI",IFERROR((($AS44 - DO44) / ($AS44 - $AW44)),"REVISAR"),DK44)</f>
        <v>0.5</v>
      </c>
      <c r="DS44" s="17" t="s">
        <v>179</v>
      </c>
      <c r="DT44" s="17"/>
      <c r="DU44" s="37"/>
      <c r="DV44" s="16"/>
      <c r="DW44" s="17"/>
      <c r="DX44" s="19">
        <f t="shared" si="41"/>
        <v>0</v>
      </c>
      <c r="DY44" s="19">
        <f>IF(DZ44="SI",IFERROR((($AS44 - DV44) / ($AS44 - $AW44)),"REVISAR"),DR44)</f>
        <v>0.5</v>
      </c>
      <c r="DZ44" s="17" t="s">
        <v>179</v>
      </c>
      <c r="EA44" s="17"/>
      <c r="EB44" s="26">
        <v>20</v>
      </c>
      <c r="EC44" s="16"/>
      <c r="ED44" s="17"/>
      <c r="EE44" s="19">
        <f t="shared" si="11"/>
        <v>1</v>
      </c>
      <c r="EF44" s="19">
        <f>IF(EG44="SI",IFERROR((($AS44 - EC44) / ($AS44 - $AW44)),"REVISAR"),DY44)</f>
        <v>0.5</v>
      </c>
      <c r="EG44" s="17" t="s">
        <v>179</v>
      </c>
      <c r="EH44" s="17"/>
      <c r="EI44" s="27">
        <v>2026</v>
      </c>
      <c r="EJ44" s="28"/>
      <c r="EK44" s="29" t="str">
        <f>+VLOOKUP(B44,[1]Listas_desplega!$AI$22:$AJ$46,2,0)</f>
        <v>DCE</v>
      </c>
      <c r="EL44" s="29" t="str">
        <f>+VLOOKUP(H44,[1]Listas_desplega!$BY$3:$BZ$7,2,0)</f>
        <v>T_2</v>
      </c>
      <c r="EM44" s="29" t="str">
        <f>+VLOOKUP(I44,[1]Listas_desplega!$BY$10:$BZ$23,2,0)</f>
        <v>T_2_C_1</v>
      </c>
      <c r="EN44" s="29" t="e">
        <f>+VLOOKUP(J44,[1]Listas_desplega!$BY$28:$BZ$54,2,0)</f>
        <v>#N/A</v>
      </c>
      <c r="EO44" s="29" t="str">
        <f>+VLOOKUP(K44,[1]Listas_desplega!$BY$58:$BZ$105,2,0)</f>
        <v>T_2_C_1_ET_1_CPT_1</v>
      </c>
      <c r="EP44" s="30" t="str">
        <f>+VLOOKUP(L44,[1]Listas_desplega!$J$3:$K$11,2,0)</f>
        <v>Eje_E_7</v>
      </c>
    </row>
    <row r="45" spans="1:146" s="31" customFormat="1" ht="44.25" customHeight="1" x14ac:dyDescent="0.3">
      <c r="A45" s="8" t="s">
        <v>151</v>
      </c>
      <c r="B45" s="8" t="s">
        <v>426</v>
      </c>
      <c r="C45" s="8" t="s">
        <v>550</v>
      </c>
      <c r="D45" s="8" t="s">
        <v>153</v>
      </c>
      <c r="E45" s="8" t="s">
        <v>154</v>
      </c>
      <c r="F45" s="9" t="s">
        <v>155</v>
      </c>
      <c r="G45" s="8" t="s">
        <v>551</v>
      </c>
      <c r="H45" s="8" t="s">
        <v>157</v>
      </c>
      <c r="I45" s="8" t="s">
        <v>552</v>
      </c>
      <c r="J45" s="8" t="s">
        <v>553</v>
      </c>
      <c r="K45" s="8" t="s">
        <v>554</v>
      </c>
      <c r="L45" s="8" t="s">
        <v>555</v>
      </c>
      <c r="M45" s="8" t="s">
        <v>556</v>
      </c>
      <c r="N45" s="14">
        <v>466</v>
      </c>
      <c r="O45" s="48" t="s">
        <v>582</v>
      </c>
      <c r="P45" s="12" t="s">
        <v>164</v>
      </c>
      <c r="Q45" s="11" t="s">
        <v>186</v>
      </c>
      <c r="R45" s="48" t="s">
        <v>583</v>
      </c>
      <c r="S45" s="48" t="s">
        <v>214</v>
      </c>
      <c r="T45" s="48" t="s">
        <v>168</v>
      </c>
      <c r="U45" s="48">
        <v>30</v>
      </c>
      <c r="V45" s="48" t="s">
        <v>368</v>
      </c>
      <c r="W45" s="12" t="s">
        <v>332</v>
      </c>
      <c r="X45" s="13" t="s">
        <v>172</v>
      </c>
      <c r="Y45" s="13" t="s">
        <v>172</v>
      </c>
      <c r="Z45" s="13" t="s">
        <v>172</v>
      </c>
      <c r="AA45" s="13" t="s">
        <v>172</v>
      </c>
      <c r="AB45" s="13" t="s">
        <v>172</v>
      </c>
      <c r="AC45" s="13" t="s">
        <v>172</v>
      </c>
      <c r="AD45" s="13" t="s">
        <v>172</v>
      </c>
      <c r="AE45" s="13" t="s">
        <v>173</v>
      </c>
      <c r="AF45" s="13" t="s">
        <v>172</v>
      </c>
      <c r="AG45" s="14" t="s">
        <v>172</v>
      </c>
      <c r="AH45" s="14" t="s">
        <v>172</v>
      </c>
      <c r="AI45" s="14" t="s">
        <v>172</v>
      </c>
      <c r="AJ45" s="14" t="s">
        <v>172</v>
      </c>
      <c r="AK45" s="14" t="s">
        <v>172</v>
      </c>
      <c r="AL45" s="14" t="s">
        <v>172</v>
      </c>
      <c r="AM45" s="14" t="s">
        <v>172</v>
      </c>
      <c r="AN45" s="14" t="s">
        <v>172</v>
      </c>
      <c r="AO45" s="14" t="s">
        <v>172</v>
      </c>
      <c r="AP45" s="14" t="s">
        <v>172</v>
      </c>
      <c r="AQ45" s="15" t="s">
        <v>172</v>
      </c>
      <c r="AR45" s="14" t="s">
        <v>172</v>
      </c>
      <c r="AS45" s="49" t="s">
        <v>172</v>
      </c>
      <c r="AT45" s="52" t="s">
        <v>172</v>
      </c>
      <c r="AU45" s="49">
        <v>50</v>
      </c>
      <c r="AV45" s="49">
        <v>20</v>
      </c>
      <c r="AW45" s="49">
        <v>30</v>
      </c>
      <c r="AX45" s="49">
        <v>100</v>
      </c>
      <c r="AY45" s="55"/>
      <c r="AZ45" s="55"/>
      <c r="BA45" s="55"/>
      <c r="BB45" s="55"/>
      <c r="BC45" s="16"/>
      <c r="BD45" s="16" t="s">
        <v>573</v>
      </c>
      <c r="BE45" s="17" t="s">
        <v>584</v>
      </c>
      <c r="BF45" s="18">
        <v>0</v>
      </c>
      <c r="BG45" s="20" t="s">
        <v>1444</v>
      </c>
      <c r="BH45" s="17" t="s">
        <v>174</v>
      </c>
      <c r="BI45" s="17" t="s">
        <v>560</v>
      </c>
      <c r="BJ45" s="16"/>
      <c r="BK45" s="16"/>
      <c r="BL45" s="17" t="s">
        <v>585</v>
      </c>
      <c r="BM45" s="19">
        <v>0</v>
      </c>
      <c r="BN45" s="20">
        <v>0</v>
      </c>
      <c r="BO45" s="17" t="s">
        <v>174</v>
      </c>
      <c r="BP45" s="30" t="s">
        <v>562</v>
      </c>
      <c r="BQ45" s="22"/>
      <c r="BR45" s="16"/>
      <c r="BS45" s="17" t="s">
        <v>586</v>
      </c>
      <c r="BT45" s="19">
        <v>0</v>
      </c>
      <c r="BU45" s="20">
        <v>0</v>
      </c>
      <c r="BV45" s="17" t="s">
        <v>338</v>
      </c>
      <c r="BW45" s="17" t="s">
        <v>587</v>
      </c>
      <c r="BX45" s="16"/>
      <c r="BY45" s="16"/>
      <c r="BZ45" s="17" t="s">
        <v>588</v>
      </c>
      <c r="CA45" s="19">
        <v>0</v>
      </c>
      <c r="CB45" s="20">
        <v>0</v>
      </c>
      <c r="CC45" s="17" t="s">
        <v>174</v>
      </c>
      <c r="CD45" s="17" t="s">
        <v>589</v>
      </c>
      <c r="CE45" s="16"/>
      <c r="CF45" s="16"/>
      <c r="CG45" s="17" t="s">
        <v>590</v>
      </c>
      <c r="CH45" s="19">
        <v>0</v>
      </c>
      <c r="CI45" s="20">
        <v>0</v>
      </c>
      <c r="CJ45" s="17" t="s">
        <v>338</v>
      </c>
      <c r="CK45" s="17" t="s">
        <v>568</v>
      </c>
      <c r="CL45" s="23">
        <v>5</v>
      </c>
      <c r="CM45" s="23">
        <v>5</v>
      </c>
      <c r="CN45" s="17" t="s">
        <v>591</v>
      </c>
      <c r="CO45" s="19">
        <v>0.16666666666666666</v>
      </c>
      <c r="CP45" s="20">
        <v>0.16666666666666666</v>
      </c>
      <c r="CQ45" s="17" t="s">
        <v>174</v>
      </c>
      <c r="CR45" s="17" t="s">
        <v>570</v>
      </c>
      <c r="CS45" s="16"/>
      <c r="CT45" s="16"/>
      <c r="CU45" s="17"/>
      <c r="CV45" s="19">
        <f t="shared" si="37"/>
        <v>0</v>
      </c>
      <c r="CW45" s="20">
        <f t="shared" ref="CW45:CW77" si="42">+IF(CX45="SI",IFERROR((IF(CX45="SI",CT45,0)/AW45),"REVISAR"),CP45)</f>
        <v>0.16666666666666666</v>
      </c>
      <c r="CX45" s="17" t="s">
        <v>179</v>
      </c>
      <c r="CY45" s="17"/>
      <c r="CZ45" s="16"/>
      <c r="DA45" s="16"/>
      <c r="DB45" s="17"/>
      <c r="DC45" s="19">
        <f t="shared" si="38"/>
        <v>0</v>
      </c>
      <c r="DD45" s="20">
        <f t="shared" ref="DD45:DD77" si="43">+IF(DE45="SI",IFERROR((IF(DE45="SI",DA45,0)/AW45),"REVISAR"),CW45)</f>
        <v>0.16666666666666666</v>
      </c>
      <c r="DE45" s="17" t="s">
        <v>179</v>
      </c>
      <c r="DF45" s="17"/>
      <c r="DG45" s="16"/>
      <c r="DH45" s="16"/>
      <c r="DI45" s="17"/>
      <c r="DJ45" s="19">
        <f t="shared" si="39"/>
        <v>0</v>
      </c>
      <c r="DK45" s="20">
        <f t="shared" ref="DK45:DK77" si="44">+IF(DL45="SI",IFERROR((IF(DL45="SI",DH45,0)/AW45),"REVISAR"),DD45)</f>
        <v>0.16666666666666666</v>
      </c>
      <c r="DL45" s="17" t="s">
        <v>179</v>
      </c>
      <c r="DM45" s="17"/>
      <c r="DN45" s="16"/>
      <c r="DO45" s="16"/>
      <c r="DP45" s="17"/>
      <c r="DQ45" s="19">
        <f t="shared" si="40"/>
        <v>0</v>
      </c>
      <c r="DR45" s="20">
        <f t="shared" ref="DR45:DR77" si="45">+IF(DS45="SI",IFERROR((IF(DS45="SI",DO45,0)/AW45),"REVISAR"),DK45)</f>
        <v>0.16666666666666666</v>
      </c>
      <c r="DS45" s="17" t="s">
        <v>179</v>
      </c>
      <c r="DT45" s="17"/>
      <c r="DU45" s="16"/>
      <c r="DV45" s="16"/>
      <c r="DW45" s="17"/>
      <c r="DX45" s="19">
        <f t="shared" si="41"/>
        <v>0</v>
      </c>
      <c r="DY45" s="20">
        <f t="shared" ref="DY45:DY77" si="46">+IF(DZ45="SI",IFERROR((IF(DZ45="SI",DV45,0)/AW45),"REVISAR"),DR45)</f>
        <v>0.16666666666666666</v>
      </c>
      <c r="DZ45" s="17" t="s">
        <v>179</v>
      </c>
      <c r="EA45" s="17"/>
      <c r="EB45" s="26">
        <v>30</v>
      </c>
      <c r="EC45" s="16"/>
      <c r="ED45" s="17"/>
      <c r="EE45" s="19">
        <f t="shared" si="11"/>
        <v>1</v>
      </c>
      <c r="EF45" s="20">
        <f t="shared" ref="EF45:EF77" si="47">+IF(EG45="SI",IFERROR((IF(EG45="SI",EC45,0)/AW45),"REVISAR"),DY45)</f>
        <v>0.16666666666666666</v>
      </c>
      <c r="EG45" s="17" t="s">
        <v>179</v>
      </c>
      <c r="EH45" s="17"/>
      <c r="EI45" s="27">
        <v>2026</v>
      </c>
      <c r="EJ45" s="28"/>
      <c r="EK45" s="29" t="str">
        <f>+VLOOKUP(B45,[1]Listas_desplega!$AI$22:$AJ$46,2,0)</f>
        <v>DCE</v>
      </c>
      <c r="EL45" s="29" t="str">
        <f>+VLOOKUP(H45,[1]Listas_desplega!$BY$3:$BZ$7,2,0)</f>
        <v>T_2</v>
      </c>
      <c r="EM45" s="29" t="str">
        <f>+VLOOKUP(I45,[1]Listas_desplega!$BY$10:$BZ$23,2,0)</f>
        <v>T_2_C_1</v>
      </c>
      <c r="EN45" s="29" t="e">
        <f>+VLOOKUP(J45,[1]Listas_desplega!$BY$28:$BZ$54,2,0)</f>
        <v>#N/A</v>
      </c>
      <c r="EO45" s="29" t="str">
        <f>+VLOOKUP(K45,[1]Listas_desplega!$BY$58:$BZ$105,2,0)</f>
        <v>T_2_C_1_ET_1_CPT_1</v>
      </c>
      <c r="EP45" s="30" t="str">
        <f>+VLOOKUP(L45,[1]Listas_desplega!$J$3:$K$11,2,0)</f>
        <v>Eje_E_7</v>
      </c>
    </row>
    <row r="46" spans="1:146" s="31" customFormat="1" ht="44.25" customHeight="1" x14ac:dyDescent="0.3">
      <c r="A46" s="8" t="s">
        <v>592</v>
      </c>
      <c r="B46" s="8" t="s">
        <v>593</v>
      </c>
      <c r="C46" s="8" t="s">
        <v>594</v>
      </c>
      <c r="D46" s="8" t="s">
        <v>153</v>
      </c>
      <c r="E46" s="8" t="s">
        <v>154</v>
      </c>
      <c r="F46" s="9" t="s">
        <v>595</v>
      </c>
      <c r="G46" s="8" t="s">
        <v>596</v>
      </c>
      <c r="H46" s="8" t="s">
        <v>597</v>
      </c>
      <c r="I46" s="8" t="s">
        <v>598</v>
      </c>
      <c r="J46" s="8" t="s">
        <v>599</v>
      </c>
      <c r="K46" s="8" t="s">
        <v>600</v>
      </c>
      <c r="L46" s="8" t="s">
        <v>601</v>
      </c>
      <c r="M46" s="8" t="s">
        <v>602</v>
      </c>
      <c r="N46" s="14" t="s">
        <v>603</v>
      </c>
      <c r="O46" s="48" t="s">
        <v>604</v>
      </c>
      <c r="P46" s="12" t="s">
        <v>164</v>
      </c>
      <c r="Q46" s="11" t="s">
        <v>186</v>
      </c>
      <c r="R46" s="48" t="s">
        <v>605</v>
      </c>
      <c r="S46" s="48" t="s">
        <v>167</v>
      </c>
      <c r="T46" s="48" t="s">
        <v>188</v>
      </c>
      <c r="U46" s="48">
        <v>180</v>
      </c>
      <c r="V46" s="48" t="s">
        <v>606</v>
      </c>
      <c r="W46" s="12" t="s">
        <v>394</v>
      </c>
      <c r="X46" s="13" t="s">
        <v>172</v>
      </c>
      <c r="Y46" s="13"/>
      <c r="Z46" s="13"/>
      <c r="AA46" s="13"/>
      <c r="AB46" s="13"/>
      <c r="AC46" s="13"/>
      <c r="AD46" s="13"/>
      <c r="AE46" s="13" t="s">
        <v>172</v>
      </c>
      <c r="AF46" s="13" t="s">
        <v>172</v>
      </c>
      <c r="AG46" s="14" t="s">
        <v>172</v>
      </c>
      <c r="AH46" s="14" t="s">
        <v>172</v>
      </c>
      <c r="AI46" s="14" t="s">
        <v>172</v>
      </c>
      <c r="AJ46" s="14" t="s">
        <v>172</v>
      </c>
      <c r="AK46" s="14" t="s">
        <v>172</v>
      </c>
      <c r="AL46" s="14" t="s">
        <v>172</v>
      </c>
      <c r="AM46" s="14" t="s">
        <v>172</v>
      </c>
      <c r="AN46" s="14" t="s">
        <v>172</v>
      </c>
      <c r="AO46" s="14" t="s">
        <v>172</v>
      </c>
      <c r="AP46" s="14" t="s">
        <v>172</v>
      </c>
      <c r="AQ46" s="15" t="s">
        <v>172</v>
      </c>
      <c r="AR46" s="14" t="s">
        <v>172</v>
      </c>
      <c r="AS46" s="49">
        <v>200</v>
      </c>
      <c r="AT46" s="40">
        <v>4600</v>
      </c>
      <c r="AU46" s="49">
        <v>4700</v>
      </c>
      <c r="AV46" s="49">
        <v>4800</v>
      </c>
      <c r="AW46" s="49">
        <v>4900</v>
      </c>
      <c r="AX46" s="49">
        <v>19000</v>
      </c>
      <c r="AY46" s="55"/>
      <c r="AZ46" s="55"/>
      <c r="BA46" s="55"/>
      <c r="BB46" s="55"/>
      <c r="BC46" s="16"/>
      <c r="BD46" s="16"/>
      <c r="BE46" s="17"/>
      <c r="BF46" s="18">
        <v>0</v>
      </c>
      <c r="BG46" s="20">
        <v>0</v>
      </c>
      <c r="BH46" s="17" t="s">
        <v>179</v>
      </c>
      <c r="BI46" s="17"/>
      <c r="BJ46" s="16"/>
      <c r="BK46" s="16"/>
      <c r="BL46" s="17"/>
      <c r="BM46" s="19">
        <v>0</v>
      </c>
      <c r="BN46" s="20">
        <v>0</v>
      </c>
      <c r="BO46" s="17" t="s">
        <v>179</v>
      </c>
      <c r="BP46" s="54"/>
      <c r="BQ46" s="22"/>
      <c r="BR46" s="16"/>
      <c r="BS46" s="17"/>
      <c r="BT46" s="19">
        <v>0</v>
      </c>
      <c r="BU46" s="20">
        <v>0</v>
      </c>
      <c r="BV46" s="17" t="s">
        <v>437</v>
      </c>
      <c r="BW46" s="17" t="s">
        <v>477</v>
      </c>
      <c r="BX46" s="16"/>
      <c r="BY46" s="16"/>
      <c r="BZ46" s="17"/>
      <c r="CA46" s="19">
        <v>0</v>
      </c>
      <c r="CB46" s="20">
        <v>0</v>
      </c>
      <c r="CC46" s="17" t="s">
        <v>179</v>
      </c>
      <c r="CD46" s="17"/>
      <c r="CE46" s="16"/>
      <c r="CF46" s="16"/>
      <c r="CG46" s="17"/>
      <c r="CH46" s="19">
        <v>0</v>
      </c>
      <c r="CI46" s="20">
        <v>0</v>
      </c>
      <c r="CJ46" s="17" t="s">
        <v>179</v>
      </c>
      <c r="CK46" s="17"/>
      <c r="CL46" s="23"/>
      <c r="CM46" s="23"/>
      <c r="CN46" s="17"/>
      <c r="CO46" s="19">
        <v>0</v>
      </c>
      <c r="CP46" s="20">
        <v>0</v>
      </c>
      <c r="CQ46" s="17" t="s">
        <v>437</v>
      </c>
      <c r="CR46" s="17" t="s">
        <v>607</v>
      </c>
      <c r="CS46" s="16"/>
      <c r="CT46" s="16"/>
      <c r="CU46" s="17"/>
      <c r="CV46" s="19">
        <f t="shared" si="37"/>
        <v>0</v>
      </c>
      <c r="CW46" s="20">
        <f t="shared" si="42"/>
        <v>0</v>
      </c>
      <c r="CX46" s="17" t="s">
        <v>179</v>
      </c>
      <c r="CY46" s="17"/>
      <c r="CZ46" s="16"/>
      <c r="DA46" s="16"/>
      <c r="DB46" s="17"/>
      <c r="DC46" s="19">
        <f t="shared" si="38"/>
        <v>0</v>
      </c>
      <c r="DD46" s="20">
        <f t="shared" si="43"/>
        <v>0</v>
      </c>
      <c r="DE46" s="17" t="s">
        <v>179</v>
      </c>
      <c r="DF46" s="17"/>
      <c r="DG46" s="16"/>
      <c r="DH46" s="16"/>
      <c r="DI46" s="17"/>
      <c r="DJ46" s="19">
        <f t="shared" si="39"/>
        <v>0</v>
      </c>
      <c r="DK46" s="20">
        <f t="shared" si="44"/>
        <v>0</v>
      </c>
      <c r="DL46" s="17" t="s">
        <v>179</v>
      </c>
      <c r="DM46" s="17"/>
      <c r="DN46" s="16"/>
      <c r="DO46" s="16"/>
      <c r="DP46" s="17"/>
      <c r="DQ46" s="19">
        <f t="shared" si="40"/>
        <v>0</v>
      </c>
      <c r="DR46" s="20">
        <f t="shared" si="45"/>
        <v>0</v>
      </c>
      <c r="DS46" s="17" t="s">
        <v>179</v>
      </c>
      <c r="DT46" s="17"/>
      <c r="DU46" s="16"/>
      <c r="DV46" s="16"/>
      <c r="DW46" s="17"/>
      <c r="DX46" s="19">
        <f t="shared" si="41"/>
        <v>0</v>
      </c>
      <c r="DY46" s="20">
        <f t="shared" si="46"/>
        <v>0</v>
      </c>
      <c r="DZ46" s="17" t="s">
        <v>179</v>
      </c>
      <c r="EA46" s="17"/>
      <c r="EB46" s="26">
        <v>4900</v>
      </c>
      <c r="EC46" s="16"/>
      <c r="ED46" s="17"/>
      <c r="EE46" s="19">
        <f t="shared" si="11"/>
        <v>1</v>
      </c>
      <c r="EF46" s="20">
        <f t="shared" si="47"/>
        <v>0</v>
      </c>
      <c r="EG46" s="17" t="s">
        <v>179</v>
      </c>
      <c r="EH46" s="17"/>
      <c r="EI46" s="27">
        <v>2026</v>
      </c>
      <c r="EJ46" s="28"/>
      <c r="EK46" s="29" t="str">
        <f>+VLOOKUP(B46,[1]Listas_desplega!$AI$22:$AJ$46,2,0)</f>
        <v>DF_ES</v>
      </c>
      <c r="EL46" s="29" t="str">
        <f>+VLOOKUP(H46,[1]Listas_desplega!$BY$3:$BZ$7,2,0)</f>
        <v>T_5</v>
      </c>
      <c r="EM46" s="29" t="str">
        <f>+VLOOKUP(I46,[1]Listas_desplega!$BY$10:$BZ$23,2,0)</f>
        <v>T_5_C_1</v>
      </c>
      <c r="EN46" s="29" t="str">
        <f>+VLOOKUP(J46,[1]Listas_desplega!$BY$28:$BZ$54,2,0)</f>
        <v>T_5_C_1_ET_1</v>
      </c>
      <c r="EO46" s="29" t="str">
        <f>+VLOOKUP(K46,[1]Listas_desplega!$BY$58:$BZ$105,2,0)</f>
        <v>T_1_C_1_ET_1_CPT_1</v>
      </c>
      <c r="EP46" s="30" t="str">
        <f>+VLOOKUP(L46,[1]Listas_desplega!$J$3:$K$11,2,0)</f>
        <v>Eje_E_8</v>
      </c>
    </row>
    <row r="47" spans="1:146" s="31" customFormat="1" ht="44.25" customHeight="1" x14ac:dyDescent="0.3">
      <c r="A47" s="8" t="s">
        <v>592</v>
      </c>
      <c r="B47" s="8" t="s">
        <v>593</v>
      </c>
      <c r="C47" s="8" t="s">
        <v>594</v>
      </c>
      <c r="D47" s="8" t="s">
        <v>153</v>
      </c>
      <c r="E47" s="8" t="s">
        <v>154</v>
      </c>
      <c r="F47" s="9" t="s">
        <v>595</v>
      </c>
      <c r="G47" s="8" t="s">
        <v>596</v>
      </c>
      <c r="H47" s="8" t="s">
        <v>597</v>
      </c>
      <c r="I47" s="8" t="s">
        <v>598</v>
      </c>
      <c r="J47" s="8" t="s">
        <v>599</v>
      </c>
      <c r="K47" s="8"/>
      <c r="L47" s="8" t="s">
        <v>601</v>
      </c>
      <c r="M47" s="8" t="s">
        <v>602</v>
      </c>
      <c r="N47" s="14" t="s">
        <v>608</v>
      </c>
      <c r="O47" s="13" t="s">
        <v>609</v>
      </c>
      <c r="P47" s="12" t="s">
        <v>164</v>
      </c>
      <c r="Q47" s="11" t="s">
        <v>186</v>
      </c>
      <c r="R47" s="13" t="s">
        <v>610</v>
      </c>
      <c r="S47" s="11" t="s">
        <v>167</v>
      </c>
      <c r="T47" s="13" t="s">
        <v>188</v>
      </c>
      <c r="U47" s="13">
        <v>180</v>
      </c>
      <c r="V47" s="13" t="s">
        <v>606</v>
      </c>
      <c r="W47" s="12" t="s">
        <v>394</v>
      </c>
      <c r="X47" s="13" t="s">
        <v>172</v>
      </c>
      <c r="Y47" s="13"/>
      <c r="Z47" s="13"/>
      <c r="AA47" s="13"/>
      <c r="AB47" s="13"/>
      <c r="AC47" s="13"/>
      <c r="AD47" s="13"/>
      <c r="AE47" s="13" t="s">
        <v>172</v>
      </c>
      <c r="AF47" s="13" t="s">
        <v>172</v>
      </c>
      <c r="AG47" s="14" t="s">
        <v>172</v>
      </c>
      <c r="AH47" s="14" t="s">
        <v>172</v>
      </c>
      <c r="AI47" s="14" t="s">
        <v>172</v>
      </c>
      <c r="AJ47" s="14" t="s">
        <v>172</v>
      </c>
      <c r="AK47" s="14" t="s">
        <v>172</v>
      </c>
      <c r="AL47" s="14" t="s">
        <v>172</v>
      </c>
      <c r="AM47" s="14" t="s">
        <v>172</v>
      </c>
      <c r="AN47" s="14" t="s">
        <v>172</v>
      </c>
      <c r="AO47" s="14" t="s">
        <v>172</v>
      </c>
      <c r="AP47" s="14" t="s">
        <v>172</v>
      </c>
      <c r="AQ47" s="15" t="s">
        <v>172</v>
      </c>
      <c r="AR47" s="14" t="s">
        <v>172</v>
      </c>
      <c r="AS47" s="49">
        <v>350</v>
      </c>
      <c r="AT47" s="40">
        <v>3200</v>
      </c>
      <c r="AU47" s="50">
        <v>3300</v>
      </c>
      <c r="AV47" s="50">
        <v>3400</v>
      </c>
      <c r="AW47" s="50">
        <v>3500</v>
      </c>
      <c r="AX47" s="50">
        <v>13400</v>
      </c>
      <c r="AY47" s="51"/>
      <c r="AZ47" s="51"/>
      <c r="BA47" s="51"/>
      <c r="BB47" s="51"/>
      <c r="BC47" s="16"/>
      <c r="BD47" s="16"/>
      <c r="BE47" s="17"/>
      <c r="BF47" s="18">
        <v>0</v>
      </c>
      <c r="BG47" s="19">
        <v>0</v>
      </c>
      <c r="BH47" s="17" t="s">
        <v>179</v>
      </c>
      <c r="BI47" s="17"/>
      <c r="BJ47" s="16"/>
      <c r="BK47" s="16"/>
      <c r="BL47" s="17"/>
      <c r="BM47" s="19">
        <v>0</v>
      </c>
      <c r="BN47" s="20">
        <v>0</v>
      </c>
      <c r="BO47" s="17" t="s">
        <v>179</v>
      </c>
      <c r="BP47" s="54"/>
      <c r="BQ47" s="22"/>
      <c r="BR47" s="16"/>
      <c r="BS47" s="17"/>
      <c r="BT47" s="19">
        <v>0</v>
      </c>
      <c r="BU47" s="20">
        <v>0</v>
      </c>
      <c r="BV47" s="17" t="s">
        <v>437</v>
      </c>
      <c r="BW47" s="17" t="s">
        <v>477</v>
      </c>
      <c r="BX47" s="16"/>
      <c r="BY47" s="16"/>
      <c r="BZ47" s="17"/>
      <c r="CA47" s="19">
        <v>0</v>
      </c>
      <c r="CB47" s="20">
        <v>0</v>
      </c>
      <c r="CC47" s="17" t="s">
        <v>179</v>
      </c>
      <c r="CD47" s="17"/>
      <c r="CE47" s="16"/>
      <c r="CF47" s="16"/>
      <c r="CG47" s="17"/>
      <c r="CH47" s="19">
        <v>0</v>
      </c>
      <c r="CI47" s="20">
        <v>0</v>
      </c>
      <c r="CJ47" s="17" t="s">
        <v>179</v>
      </c>
      <c r="CK47" s="17"/>
      <c r="CL47" s="23"/>
      <c r="CM47" s="23"/>
      <c r="CN47" s="17"/>
      <c r="CO47" s="19">
        <v>0</v>
      </c>
      <c r="CP47" s="20">
        <v>0</v>
      </c>
      <c r="CQ47" s="17" t="s">
        <v>437</v>
      </c>
      <c r="CR47" s="17" t="s">
        <v>607</v>
      </c>
      <c r="CS47" s="16"/>
      <c r="CT47" s="16"/>
      <c r="CU47" s="17"/>
      <c r="CV47" s="19">
        <f t="shared" si="37"/>
        <v>0</v>
      </c>
      <c r="CW47" s="20">
        <f t="shared" si="42"/>
        <v>0</v>
      </c>
      <c r="CX47" s="17" t="s">
        <v>179</v>
      </c>
      <c r="CY47" s="17"/>
      <c r="CZ47" s="16"/>
      <c r="DA47" s="16"/>
      <c r="DB47" s="17"/>
      <c r="DC47" s="19">
        <f t="shared" si="38"/>
        <v>0</v>
      </c>
      <c r="DD47" s="20">
        <f t="shared" si="43"/>
        <v>0</v>
      </c>
      <c r="DE47" s="17" t="s">
        <v>179</v>
      </c>
      <c r="DF47" s="17"/>
      <c r="DG47" s="16"/>
      <c r="DH47" s="16"/>
      <c r="DI47" s="17"/>
      <c r="DJ47" s="19">
        <f t="shared" si="39"/>
        <v>0</v>
      </c>
      <c r="DK47" s="20">
        <f t="shared" si="44"/>
        <v>0</v>
      </c>
      <c r="DL47" s="17" t="s">
        <v>179</v>
      </c>
      <c r="DM47" s="17"/>
      <c r="DN47" s="16"/>
      <c r="DO47" s="16"/>
      <c r="DP47" s="17"/>
      <c r="DQ47" s="19">
        <f t="shared" si="40"/>
        <v>0</v>
      </c>
      <c r="DR47" s="20">
        <f t="shared" si="45"/>
        <v>0</v>
      </c>
      <c r="DS47" s="17" t="s">
        <v>179</v>
      </c>
      <c r="DT47" s="17"/>
      <c r="DU47" s="16"/>
      <c r="DV47" s="16"/>
      <c r="DW47" s="17"/>
      <c r="DX47" s="19">
        <f t="shared" si="41"/>
        <v>0</v>
      </c>
      <c r="DY47" s="20">
        <f t="shared" si="46"/>
        <v>0</v>
      </c>
      <c r="DZ47" s="17" t="s">
        <v>179</v>
      </c>
      <c r="EA47" s="17"/>
      <c r="EB47" s="26">
        <v>3500</v>
      </c>
      <c r="EC47" s="16"/>
      <c r="ED47" s="17"/>
      <c r="EE47" s="19">
        <f t="shared" si="11"/>
        <v>1</v>
      </c>
      <c r="EF47" s="20">
        <f t="shared" si="47"/>
        <v>0</v>
      </c>
      <c r="EG47" s="17" t="s">
        <v>179</v>
      </c>
      <c r="EH47" s="17"/>
      <c r="EI47" s="27">
        <v>2026</v>
      </c>
      <c r="EJ47" s="28"/>
      <c r="EK47" s="29" t="str">
        <f>+VLOOKUP(B47,[1]Listas_desplega!$AI$22:$AJ$46,2,0)</f>
        <v>DF_ES</v>
      </c>
      <c r="EL47" s="29" t="str">
        <f>+VLOOKUP(H47,[1]Listas_desplega!$BY$3:$BZ$7,2,0)</f>
        <v>T_5</v>
      </c>
      <c r="EM47" s="29" t="str">
        <f>+VLOOKUP(I47,[1]Listas_desplega!$BY$10:$BZ$23,2,0)</f>
        <v>T_5_C_1</v>
      </c>
      <c r="EN47" s="29" t="str">
        <f>+VLOOKUP(J47,[1]Listas_desplega!$BY$28:$BZ$54,2,0)</f>
        <v>T_5_C_1_ET_1</v>
      </c>
      <c r="EO47" s="29" t="e">
        <f>+VLOOKUP(K47,[1]Listas_desplega!$BY$58:$BZ$105,2,0)</f>
        <v>#N/A</v>
      </c>
      <c r="EP47" s="30" t="str">
        <f>+VLOOKUP(L47,[1]Listas_desplega!$J$3:$K$11,2,0)</f>
        <v>Eje_E_8</v>
      </c>
    </row>
    <row r="48" spans="1:146" s="31" customFormat="1" ht="44.25" customHeight="1" x14ac:dyDescent="0.3">
      <c r="A48" s="8" t="s">
        <v>592</v>
      </c>
      <c r="B48" s="8" t="s">
        <v>593</v>
      </c>
      <c r="C48" s="8" t="s">
        <v>594</v>
      </c>
      <c r="D48" s="8" t="s">
        <v>153</v>
      </c>
      <c r="E48" s="8" t="s">
        <v>154</v>
      </c>
      <c r="F48" s="9" t="s">
        <v>595</v>
      </c>
      <c r="G48" s="8" t="s">
        <v>596</v>
      </c>
      <c r="H48" s="8" t="s">
        <v>597</v>
      </c>
      <c r="I48" s="8" t="s">
        <v>598</v>
      </c>
      <c r="J48" s="8" t="s">
        <v>599</v>
      </c>
      <c r="K48" s="8"/>
      <c r="L48" s="8" t="s">
        <v>601</v>
      </c>
      <c r="M48" s="8" t="s">
        <v>602</v>
      </c>
      <c r="N48" s="14" t="s">
        <v>611</v>
      </c>
      <c r="O48" s="13" t="s">
        <v>612</v>
      </c>
      <c r="P48" s="12" t="s">
        <v>164</v>
      </c>
      <c r="Q48" s="11" t="s">
        <v>186</v>
      </c>
      <c r="R48" s="13" t="s">
        <v>613</v>
      </c>
      <c r="S48" s="11" t="s">
        <v>167</v>
      </c>
      <c r="T48" s="13" t="s">
        <v>188</v>
      </c>
      <c r="U48" s="13">
        <v>60</v>
      </c>
      <c r="V48" s="13" t="s">
        <v>614</v>
      </c>
      <c r="W48" s="12" t="s">
        <v>394</v>
      </c>
      <c r="X48" s="13" t="s">
        <v>172</v>
      </c>
      <c r="Y48" s="13"/>
      <c r="Z48" s="13"/>
      <c r="AA48" s="13"/>
      <c r="AB48" s="13"/>
      <c r="AC48" s="13"/>
      <c r="AD48" s="13"/>
      <c r="AE48" s="13" t="s">
        <v>172</v>
      </c>
      <c r="AF48" s="13" t="s">
        <v>172</v>
      </c>
      <c r="AG48" s="14" t="s">
        <v>172</v>
      </c>
      <c r="AH48" s="14" t="s">
        <v>172</v>
      </c>
      <c r="AI48" s="14" t="s">
        <v>172</v>
      </c>
      <c r="AJ48" s="14" t="s">
        <v>172</v>
      </c>
      <c r="AK48" s="14" t="s">
        <v>172</v>
      </c>
      <c r="AL48" s="14" t="s">
        <v>172</v>
      </c>
      <c r="AM48" s="14" t="s">
        <v>172</v>
      </c>
      <c r="AN48" s="14" t="s">
        <v>172</v>
      </c>
      <c r="AO48" s="14" t="s">
        <v>172</v>
      </c>
      <c r="AP48" s="14" t="s">
        <v>172</v>
      </c>
      <c r="AQ48" s="15" t="s">
        <v>172</v>
      </c>
      <c r="AR48" s="14" t="s">
        <v>172</v>
      </c>
      <c r="AS48" s="49">
        <v>8</v>
      </c>
      <c r="AT48" s="40">
        <v>10000</v>
      </c>
      <c r="AU48" s="50">
        <v>10000</v>
      </c>
      <c r="AV48" s="50">
        <v>10000</v>
      </c>
      <c r="AW48" s="50">
        <v>10000</v>
      </c>
      <c r="AX48" s="50">
        <v>40000</v>
      </c>
      <c r="AY48" s="51"/>
      <c r="AZ48" s="51"/>
      <c r="BA48" s="51"/>
      <c r="BB48" s="51"/>
      <c r="BC48" s="16"/>
      <c r="BD48" s="16"/>
      <c r="BE48" s="17"/>
      <c r="BF48" s="18">
        <v>0</v>
      </c>
      <c r="BG48" s="19">
        <v>0</v>
      </c>
      <c r="BH48" s="17" t="s">
        <v>179</v>
      </c>
      <c r="BI48" s="17"/>
      <c r="BJ48" s="16"/>
      <c r="BK48" s="16"/>
      <c r="BL48" s="17"/>
      <c r="BM48" s="19">
        <v>0</v>
      </c>
      <c r="BN48" s="20">
        <v>0</v>
      </c>
      <c r="BO48" s="17" t="s">
        <v>179</v>
      </c>
      <c r="BP48" s="54"/>
      <c r="BQ48" s="22"/>
      <c r="BR48" s="16"/>
      <c r="BS48" s="17"/>
      <c r="BT48" s="19">
        <v>0</v>
      </c>
      <c r="BU48" s="20">
        <v>0</v>
      </c>
      <c r="BV48" s="17" t="s">
        <v>437</v>
      </c>
      <c r="BW48" s="17" t="s">
        <v>615</v>
      </c>
      <c r="BX48" s="16"/>
      <c r="BY48" s="16"/>
      <c r="BZ48" s="17"/>
      <c r="CA48" s="19">
        <v>0</v>
      </c>
      <c r="CB48" s="20">
        <v>0</v>
      </c>
      <c r="CC48" s="17" t="s">
        <v>179</v>
      </c>
      <c r="CD48" s="17"/>
      <c r="CE48" s="16"/>
      <c r="CF48" s="16"/>
      <c r="CG48" s="17"/>
      <c r="CH48" s="19">
        <v>0</v>
      </c>
      <c r="CI48" s="20">
        <v>0</v>
      </c>
      <c r="CJ48" s="17" t="s">
        <v>179</v>
      </c>
      <c r="CK48" s="17"/>
      <c r="CL48" s="23"/>
      <c r="CM48" s="23"/>
      <c r="CN48" s="17"/>
      <c r="CO48" s="19">
        <v>0</v>
      </c>
      <c r="CP48" s="20">
        <v>0</v>
      </c>
      <c r="CQ48" s="17" t="s">
        <v>437</v>
      </c>
      <c r="CR48" s="17" t="s">
        <v>616</v>
      </c>
      <c r="CS48" s="16"/>
      <c r="CT48" s="16"/>
      <c r="CU48" s="17"/>
      <c r="CV48" s="19">
        <f t="shared" si="37"/>
        <v>0</v>
      </c>
      <c r="CW48" s="20">
        <f t="shared" si="42"/>
        <v>0</v>
      </c>
      <c r="CX48" s="17" t="s">
        <v>179</v>
      </c>
      <c r="CY48" s="17"/>
      <c r="CZ48" s="16"/>
      <c r="DA48" s="16"/>
      <c r="DB48" s="17"/>
      <c r="DC48" s="19">
        <f t="shared" si="38"/>
        <v>0</v>
      </c>
      <c r="DD48" s="20">
        <f t="shared" si="43"/>
        <v>0</v>
      </c>
      <c r="DE48" s="17" t="s">
        <v>179</v>
      </c>
      <c r="DF48" s="17"/>
      <c r="DG48" s="16"/>
      <c r="DH48" s="16"/>
      <c r="DI48" s="17"/>
      <c r="DJ48" s="19">
        <f t="shared" si="39"/>
        <v>0</v>
      </c>
      <c r="DK48" s="20">
        <f t="shared" si="44"/>
        <v>0</v>
      </c>
      <c r="DL48" s="17" t="s">
        <v>179</v>
      </c>
      <c r="DM48" s="17"/>
      <c r="DN48" s="16"/>
      <c r="DO48" s="16"/>
      <c r="DP48" s="17"/>
      <c r="DQ48" s="19">
        <f t="shared" si="40"/>
        <v>0</v>
      </c>
      <c r="DR48" s="20">
        <f t="shared" si="45"/>
        <v>0</v>
      </c>
      <c r="DS48" s="17" t="s">
        <v>179</v>
      </c>
      <c r="DT48" s="17"/>
      <c r="DU48" s="16"/>
      <c r="DV48" s="16"/>
      <c r="DW48" s="17"/>
      <c r="DX48" s="19">
        <f t="shared" si="41"/>
        <v>0</v>
      </c>
      <c r="DY48" s="20">
        <f t="shared" si="46"/>
        <v>0</v>
      </c>
      <c r="DZ48" s="17" t="s">
        <v>179</v>
      </c>
      <c r="EA48" s="17"/>
      <c r="EB48" s="26">
        <v>10000</v>
      </c>
      <c r="EC48" s="16"/>
      <c r="ED48" s="17"/>
      <c r="EE48" s="19">
        <f t="shared" si="11"/>
        <v>1</v>
      </c>
      <c r="EF48" s="20">
        <f t="shared" si="47"/>
        <v>0</v>
      </c>
      <c r="EG48" s="17" t="s">
        <v>179</v>
      </c>
      <c r="EH48" s="17"/>
      <c r="EI48" s="27">
        <v>2026</v>
      </c>
      <c r="EJ48" s="28"/>
      <c r="EK48" s="29" t="str">
        <f>+VLOOKUP(B48,[1]Listas_desplega!$AI$22:$AJ$46,2,0)</f>
        <v>DF_ES</v>
      </c>
      <c r="EL48" s="29" t="str">
        <f>+VLOOKUP(H48,[1]Listas_desplega!$BY$3:$BZ$7,2,0)</f>
        <v>T_5</v>
      </c>
      <c r="EM48" s="29" t="str">
        <f>+VLOOKUP(I48,[1]Listas_desplega!$BY$10:$BZ$23,2,0)</f>
        <v>T_5_C_1</v>
      </c>
      <c r="EN48" s="29" t="str">
        <f>+VLOOKUP(J48,[1]Listas_desplega!$BY$28:$BZ$54,2,0)</f>
        <v>T_5_C_1_ET_1</v>
      </c>
      <c r="EO48" s="29" t="e">
        <f>+VLOOKUP(K48,[1]Listas_desplega!$BY$58:$BZ$105,2,0)</f>
        <v>#N/A</v>
      </c>
      <c r="EP48" s="30" t="str">
        <f>+VLOOKUP(L48,[1]Listas_desplega!$J$3:$K$11,2,0)</f>
        <v>Eje_E_8</v>
      </c>
    </row>
    <row r="49" spans="1:146" s="31" customFormat="1" ht="44.25" customHeight="1" x14ac:dyDescent="0.3">
      <c r="A49" s="8" t="s">
        <v>592</v>
      </c>
      <c r="B49" s="8" t="s">
        <v>593</v>
      </c>
      <c r="C49" s="8" t="s">
        <v>594</v>
      </c>
      <c r="D49" s="8" t="s">
        <v>153</v>
      </c>
      <c r="E49" s="8" t="s">
        <v>154</v>
      </c>
      <c r="F49" s="9" t="s">
        <v>595</v>
      </c>
      <c r="G49" s="8" t="s">
        <v>596</v>
      </c>
      <c r="H49" s="8" t="s">
        <v>597</v>
      </c>
      <c r="I49" s="8" t="s">
        <v>598</v>
      </c>
      <c r="J49" s="8" t="s">
        <v>599</v>
      </c>
      <c r="K49" s="8"/>
      <c r="L49" s="8" t="s">
        <v>601</v>
      </c>
      <c r="M49" s="8" t="s">
        <v>602</v>
      </c>
      <c r="N49" s="14" t="s">
        <v>617</v>
      </c>
      <c r="O49" s="11" t="s">
        <v>618</v>
      </c>
      <c r="P49" s="12" t="s">
        <v>164</v>
      </c>
      <c r="Q49" s="11" t="s">
        <v>186</v>
      </c>
      <c r="R49" s="11" t="s">
        <v>619</v>
      </c>
      <c r="S49" s="11" t="s">
        <v>167</v>
      </c>
      <c r="T49" s="11" t="s">
        <v>188</v>
      </c>
      <c r="U49" s="11">
        <v>60</v>
      </c>
      <c r="V49" s="11" t="s">
        <v>614</v>
      </c>
      <c r="W49" s="12" t="s">
        <v>394</v>
      </c>
      <c r="X49" s="13" t="s">
        <v>172</v>
      </c>
      <c r="Y49" s="13"/>
      <c r="Z49" s="13"/>
      <c r="AA49" s="13"/>
      <c r="AB49" s="13"/>
      <c r="AC49" s="13"/>
      <c r="AD49" s="13"/>
      <c r="AE49" s="13" t="s">
        <v>172</v>
      </c>
      <c r="AF49" s="13" t="s">
        <v>172</v>
      </c>
      <c r="AG49" s="14" t="s">
        <v>172</v>
      </c>
      <c r="AH49" s="14" t="s">
        <v>172</v>
      </c>
      <c r="AI49" s="14" t="s">
        <v>172</v>
      </c>
      <c r="AJ49" s="14" t="s">
        <v>172</v>
      </c>
      <c r="AK49" s="14" t="s">
        <v>172</v>
      </c>
      <c r="AL49" s="14" t="s">
        <v>172</v>
      </c>
      <c r="AM49" s="14" t="s">
        <v>172</v>
      </c>
      <c r="AN49" s="14" t="s">
        <v>172</v>
      </c>
      <c r="AO49" s="14" t="s">
        <v>172</v>
      </c>
      <c r="AP49" s="14" t="s">
        <v>172</v>
      </c>
      <c r="AQ49" s="15" t="s">
        <v>172</v>
      </c>
      <c r="AR49" s="14" t="s">
        <v>172</v>
      </c>
      <c r="AS49" s="40">
        <v>4</v>
      </c>
      <c r="AT49" s="40">
        <v>10000</v>
      </c>
      <c r="AU49" s="40">
        <v>10000</v>
      </c>
      <c r="AV49" s="40">
        <v>10000</v>
      </c>
      <c r="AW49" s="40">
        <v>10000</v>
      </c>
      <c r="AX49" s="40">
        <v>40000</v>
      </c>
      <c r="AY49" s="47"/>
      <c r="AZ49" s="47"/>
      <c r="BA49" s="47"/>
      <c r="BB49" s="47"/>
      <c r="BC49" s="16"/>
      <c r="BD49" s="16"/>
      <c r="BE49" s="17"/>
      <c r="BF49" s="18">
        <v>0</v>
      </c>
      <c r="BG49" s="20">
        <v>0</v>
      </c>
      <c r="BH49" s="17" t="s">
        <v>179</v>
      </c>
      <c r="BI49" s="17"/>
      <c r="BJ49" s="16"/>
      <c r="BK49" s="16"/>
      <c r="BL49" s="17"/>
      <c r="BM49" s="19">
        <v>0</v>
      </c>
      <c r="BN49" s="20">
        <v>0</v>
      </c>
      <c r="BO49" s="17" t="s">
        <v>179</v>
      </c>
      <c r="BP49" s="54"/>
      <c r="BQ49" s="22"/>
      <c r="BR49" s="16"/>
      <c r="BS49" s="17"/>
      <c r="BT49" s="19">
        <v>0</v>
      </c>
      <c r="BU49" s="20">
        <v>0</v>
      </c>
      <c r="BV49" s="17" t="s">
        <v>437</v>
      </c>
      <c r="BW49" s="17" t="s">
        <v>615</v>
      </c>
      <c r="BX49" s="16"/>
      <c r="BY49" s="16"/>
      <c r="BZ49" s="17"/>
      <c r="CA49" s="19">
        <v>0</v>
      </c>
      <c r="CB49" s="20">
        <v>0</v>
      </c>
      <c r="CC49" s="17" t="s">
        <v>179</v>
      </c>
      <c r="CD49" s="17"/>
      <c r="CE49" s="16"/>
      <c r="CF49" s="16"/>
      <c r="CG49" s="17"/>
      <c r="CH49" s="19">
        <v>0</v>
      </c>
      <c r="CI49" s="20">
        <v>0</v>
      </c>
      <c r="CJ49" s="17" t="s">
        <v>179</v>
      </c>
      <c r="CK49" s="17"/>
      <c r="CL49" s="23"/>
      <c r="CM49" s="23"/>
      <c r="CN49" s="17"/>
      <c r="CO49" s="19">
        <v>0</v>
      </c>
      <c r="CP49" s="20">
        <v>0</v>
      </c>
      <c r="CQ49" s="17" t="s">
        <v>437</v>
      </c>
      <c r="CR49" s="17" t="s">
        <v>616</v>
      </c>
      <c r="CS49" s="16"/>
      <c r="CT49" s="16"/>
      <c r="CU49" s="17"/>
      <c r="CV49" s="19">
        <f t="shared" si="37"/>
        <v>0</v>
      </c>
      <c r="CW49" s="20">
        <f t="shared" si="42"/>
        <v>0</v>
      </c>
      <c r="CX49" s="17" t="s">
        <v>179</v>
      </c>
      <c r="CY49" s="17"/>
      <c r="CZ49" s="16"/>
      <c r="DA49" s="16"/>
      <c r="DB49" s="17"/>
      <c r="DC49" s="19">
        <f t="shared" si="38"/>
        <v>0</v>
      </c>
      <c r="DD49" s="20">
        <f t="shared" si="43"/>
        <v>0</v>
      </c>
      <c r="DE49" s="17" t="s">
        <v>179</v>
      </c>
      <c r="DF49" s="17"/>
      <c r="DG49" s="16"/>
      <c r="DH49" s="16"/>
      <c r="DI49" s="17"/>
      <c r="DJ49" s="19">
        <f t="shared" si="39"/>
        <v>0</v>
      </c>
      <c r="DK49" s="20">
        <f t="shared" si="44"/>
        <v>0</v>
      </c>
      <c r="DL49" s="17" t="s">
        <v>179</v>
      </c>
      <c r="DM49" s="17"/>
      <c r="DN49" s="16"/>
      <c r="DO49" s="16"/>
      <c r="DP49" s="17"/>
      <c r="DQ49" s="19">
        <f t="shared" si="40"/>
        <v>0</v>
      </c>
      <c r="DR49" s="20">
        <f t="shared" si="45"/>
        <v>0</v>
      </c>
      <c r="DS49" s="17" t="s">
        <v>179</v>
      </c>
      <c r="DT49" s="17"/>
      <c r="DU49" s="16"/>
      <c r="DV49" s="16"/>
      <c r="DW49" s="17"/>
      <c r="DX49" s="19">
        <f t="shared" si="41"/>
        <v>0</v>
      </c>
      <c r="DY49" s="20">
        <f t="shared" si="46"/>
        <v>0</v>
      </c>
      <c r="DZ49" s="17" t="s">
        <v>179</v>
      </c>
      <c r="EA49" s="17"/>
      <c r="EB49" s="26">
        <v>10000</v>
      </c>
      <c r="EC49" s="16"/>
      <c r="ED49" s="17"/>
      <c r="EE49" s="19">
        <f t="shared" si="11"/>
        <v>1</v>
      </c>
      <c r="EF49" s="20">
        <f t="shared" si="47"/>
        <v>0</v>
      </c>
      <c r="EG49" s="17" t="s">
        <v>179</v>
      </c>
      <c r="EH49" s="17"/>
      <c r="EI49" s="27">
        <v>2026</v>
      </c>
      <c r="EJ49" s="28"/>
      <c r="EK49" s="29" t="str">
        <f>+VLOOKUP(B49,[1]Listas_desplega!$AI$22:$AJ$46,2,0)</f>
        <v>DF_ES</v>
      </c>
      <c r="EL49" s="29" t="str">
        <f>+VLOOKUP(H49,[1]Listas_desplega!$BY$3:$BZ$7,2,0)</f>
        <v>T_5</v>
      </c>
      <c r="EM49" s="29" t="str">
        <f>+VLOOKUP(I49,[1]Listas_desplega!$BY$10:$BZ$23,2,0)</f>
        <v>T_5_C_1</v>
      </c>
      <c r="EN49" s="29" t="str">
        <f>+VLOOKUP(J49,[1]Listas_desplega!$BY$28:$BZ$54,2,0)</f>
        <v>T_5_C_1_ET_1</v>
      </c>
      <c r="EO49" s="29" t="e">
        <f>+VLOOKUP(K49,[1]Listas_desplega!$BY$58:$BZ$105,2,0)</f>
        <v>#N/A</v>
      </c>
      <c r="EP49" s="30" t="str">
        <f>+VLOOKUP(L49,[1]Listas_desplega!$J$3:$K$11,2,0)</f>
        <v>Eje_E_8</v>
      </c>
    </row>
    <row r="50" spans="1:146" s="31" customFormat="1" ht="44.25" customHeight="1" x14ac:dyDescent="0.3">
      <c r="A50" s="8" t="s">
        <v>592</v>
      </c>
      <c r="B50" s="8" t="s">
        <v>593</v>
      </c>
      <c r="C50" s="8" t="s">
        <v>594</v>
      </c>
      <c r="D50" s="8" t="s">
        <v>153</v>
      </c>
      <c r="E50" s="8" t="s">
        <v>154</v>
      </c>
      <c r="F50" s="9" t="s">
        <v>595</v>
      </c>
      <c r="G50" s="8" t="s">
        <v>596</v>
      </c>
      <c r="H50" s="8" t="s">
        <v>597</v>
      </c>
      <c r="I50" s="8" t="s">
        <v>598</v>
      </c>
      <c r="J50" s="8" t="s">
        <v>599</v>
      </c>
      <c r="K50" s="8"/>
      <c r="L50" s="8" t="s">
        <v>601</v>
      </c>
      <c r="M50" s="8" t="s">
        <v>602</v>
      </c>
      <c r="N50" s="14" t="s">
        <v>620</v>
      </c>
      <c r="O50" s="56" t="s">
        <v>621</v>
      </c>
      <c r="P50" s="12" t="s">
        <v>164</v>
      </c>
      <c r="Q50" s="11" t="s">
        <v>186</v>
      </c>
      <c r="R50" s="56" t="s">
        <v>622</v>
      </c>
      <c r="S50" s="11" t="s">
        <v>167</v>
      </c>
      <c r="T50" s="56" t="s">
        <v>188</v>
      </c>
      <c r="U50" s="56">
        <v>0</v>
      </c>
      <c r="V50" s="56" t="s">
        <v>623</v>
      </c>
      <c r="W50" s="12" t="s">
        <v>394</v>
      </c>
      <c r="X50" s="13" t="s">
        <v>172</v>
      </c>
      <c r="Y50" s="13"/>
      <c r="Z50" s="13"/>
      <c r="AA50" s="13"/>
      <c r="AB50" s="13"/>
      <c r="AC50" s="13"/>
      <c r="AD50" s="13"/>
      <c r="AE50" s="13" t="s">
        <v>172</v>
      </c>
      <c r="AF50" s="13" t="s">
        <v>172</v>
      </c>
      <c r="AG50" s="14" t="s">
        <v>172</v>
      </c>
      <c r="AH50" s="14" t="s">
        <v>172</v>
      </c>
      <c r="AI50" s="14" t="s">
        <v>172</v>
      </c>
      <c r="AJ50" s="14" t="s">
        <v>172</v>
      </c>
      <c r="AK50" s="14" t="s">
        <v>172</v>
      </c>
      <c r="AL50" s="14" t="s">
        <v>172</v>
      </c>
      <c r="AM50" s="14" t="s">
        <v>172</v>
      </c>
      <c r="AN50" s="14" t="s">
        <v>172</v>
      </c>
      <c r="AO50" s="14" t="s">
        <v>172</v>
      </c>
      <c r="AP50" s="14" t="s">
        <v>172</v>
      </c>
      <c r="AQ50" s="15" t="s">
        <v>172</v>
      </c>
      <c r="AR50" s="14" t="s">
        <v>172</v>
      </c>
      <c r="AS50" s="49">
        <v>2</v>
      </c>
      <c r="AT50" s="57">
        <v>4</v>
      </c>
      <c r="AU50" s="57">
        <v>4</v>
      </c>
      <c r="AV50" s="57">
        <v>4</v>
      </c>
      <c r="AW50" s="57">
        <v>4</v>
      </c>
      <c r="AX50" s="57">
        <v>16</v>
      </c>
      <c r="AY50" s="58"/>
      <c r="AZ50" s="58"/>
      <c r="BA50" s="58"/>
      <c r="BB50" s="58"/>
      <c r="BC50" s="16"/>
      <c r="BD50" s="16"/>
      <c r="BE50" s="17"/>
      <c r="BF50" s="18">
        <v>0</v>
      </c>
      <c r="BG50" s="19">
        <v>0</v>
      </c>
      <c r="BH50" s="17" t="s">
        <v>179</v>
      </c>
      <c r="BI50" s="17"/>
      <c r="BJ50" s="16"/>
      <c r="BK50" s="16"/>
      <c r="BL50" s="17"/>
      <c r="BM50" s="19">
        <v>0</v>
      </c>
      <c r="BN50" s="20">
        <v>0</v>
      </c>
      <c r="BO50" s="17" t="s">
        <v>179</v>
      </c>
      <c r="BP50" s="21"/>
      <c r="BQ50" s="22"/>
      <c r="BR50" s="16"/>
      <c r="BS50" s="17"/>
      <c r="BT50" s="19">
        <v>0</v>
      </c>
      <c r="BU50" s="20">
        <v>0</v>
      </c>
      <c r="BV50" s="17" t="s">
        <v>437</v>
      </c>
      <c r="BW50" s="17" t="s">
        <v>624</v>
      </c>
      <c r="BX50" s="16"/>
      <c r="BY50" s="16"/>
      <c r="BZ50" s="17"/>
      <c r="CA50" s="19">
        <v>0</v>
      </c>
      <c r="CB50" s="20">
        <v>0</v>
      </c>
      <c r="CC50" s="17" t="s">
        <v>179</v>
      </c>
      <c r="CD50" s="17"/>
      <c r="CE50" s="16"/>
      <c r="CF50" s="16"/>
      <c r="CG50" s="17"/>
      <c r="CH50" s="19">
        <v>0</v>
      </c>
      <c r="CI50" s="20">
        <v>0</v>
      </c>
      <c r="CJ50" s="17" t="s">
        <v>179</v>
      </c>
      <c r="CK50" s="17"/>
      <c r="CL50" s="23"/>
      <c r="CM50" s="23"/>
      <c r="CN50" s="17"/>
      <c r="CO50" s="19">
        <v>0</v>
      </c>
      <c r="CP50" s="20">
        <v>0</v>
      </c>
      <c r="CQ50" s="17" t="s">
        <v>437</v>
      </c>
      <c r="CR50" s="17" t="s">
        <v>607</v>
      </c>
      <c r="CS50" s="16"/>
      <c r="CT50" s="16"/>
      <c r="CU50" s="17"/>
      <c r="CV50" s="19">
        <f t="shared" si="37"/>
        <v>0</v>
      </c>
      <c r="CW50" s="20">
        <f t="shared" si="42"/>
        <v>0</v>
      </c>
      <c r="CX50" s="17" t="s">
        <v>179</v>
      </c>
      <c r="CY50" s="17"/>
      <c r="CZ50" s="16"/>
      <c r="DA50" s="16"/>
      <c r="DB50" s="17"/>
      <c r="DC50" s="19">
        <f t="shared" si="38"/>
        <v>0</v>
      </c>
      <c r="DD50" s="20">
        <f t="shared" si="43"/>
        <v>0</v>
      </c>
      <c r="DE50" s="17" t="s">
        <v>179</v>
      </c>
      <c r="DF50" s="17"/>
      <c r="DG50" s="16"/>
      <c r="DH50" s="16"/>
      <c r="DI50" s="17"/>
      <c r="DJ50" s="19">
        <f t="shared" si="39"/>
        <v>0</v>
      </c>
      <c r="DK50" s="20">
        <f t="shared" si="44"/>
        <v>0</v>
      </c>
      <c r="DL50" s="17" t="s">
        <v>179</v>
      </c>
      <c r="DM50" s="17"/>
      <c r="DN50" s="16"/>
      <c r="DO50" s="16"/>
      <c r="DP50" s="17"/>
      <c r="DQ50" s="19">
        <f t="shared" si="40"/>
        <v>0</v>
      </c>
      <c r="DR50" s="20">
        <f t="shared" si="45"/>
        <v>0</v>
      </c>
      <c r="DS50" s="17" t="s">
        <v>179</v>
      </c>
      <c r="DT50" s="17"/>
      <c r="DU50" s="16"/>
      <c r="DV50" s="16"/>
      <c r="DW50" s="17"/>
      <c r="DX50" s="19">
        <f t="shared" si="41"/>
        <v>0</v>
      </c>
      <c r="DY50" s="20">
        <f t="shared" si="46"/>
        <v>0</v>
      </c>
      <c r="DZ50" s="17" t="s">
        <v>179</v>
      </c>
      <c r="EA50" s="17"/>
      <c r="EB50" s="26">
        <v>4</v>
      </c>
      <c r="EC50" s="16"/>
      <c r="ED50" s="17"/>
      <c r="EE50" s="19">
        <f t="shared" si="11"/>
        <v>1</v>
      </c>
      <c r="EF50" s="20">
        <f t="shared" si="47"/>
        <v>0</v>
      </c>
      <c r="EG50" s="17" t="s">
        <v>179</v>
      </c>
      <c r="EH50" s="17"/>
      <c r="EI50" s="27">
        <v>2026</v>
      </c>
      <c r="EJ50" s="28"/>
      <c r="EK50" s="29" t="str">
        <f>+VLOOKUP(B50,[1]Listas_desplega!$AI$22:$AJ$46,2,0)</f>
        <v>DF_ES</v>
      </c>
      <c r="EL50" s="29" t="str">
        <f>+VLOOKUP(H50,[1]Listas_desplega!$BY$3:$BZ$7,2,0)</f>
        <v>T_5</v>
      </c>
      <c r="EM50" s="29" t="str">
        <f>+VLOOKUP(I50,[1]Listas_desplega!$BY$10:$BZ$23,2,0)</f>
        <v>T_5_C_1</v>
      </c>
      <c r="EN50" s="29" t="str">
        <f>+VLOOKUP(J50,[1]Listas_desplega!$BY$28:$BZ$54,2,0)</f>
        <v>T_5_C_1_ET_1</v>
      </c>
      <c r="EO50" s="29" t="e">
        <f>+VLOOKUP(K50,[1]Listas_desplega!$BY$58:$BZ$105,2,0)</f>
        <v>#N/A</v>
      </c>
      <c r="EP50" s="30" t="str">
        <f>+VLOOKUP(L50,[1]Listas_desplega!$J$3:$K$11,2,0)</f>
        <v>Eje_E_8</v>
      </c>
    </row>
    <row r="51" spans="1:146" s="31" customFormat="1" ht="44.25" customHeight="1" x14ac:dyDescent="0.3">
      <c r="A51" s="8" t="s">
        <v>592</v>
      </c>
      <c r="B51" s="8" t="s">
        <v>593</v>
      </c>
      <c r="C51" s="8" t="s">
        <v>594</v>
      </c>
      <c r="D51" s="8" t="s">
        <v>153</v>
      </c>
      <c r="E51" s="8" t="s">
        <v>154</v>
      </c>
      <c r="F51" s="9" t="s">
        <v>595</v>
      </c>
      <c r="G51" s="8" t="s">
        <v>596</v>
      </c>
      <c r="H51" s="8" t="s">
        <v>597</v>
      </c>
      <c r="I51" s="8" t="s">
        <v>598</v>
      </c>
      <c r="J51" s="8" t="s">
        <v>599</v>
      </c>
      <c r="K51" s="8"/>
      <c r="L51" s="8" t="s">
        <v>601</v>
      </c>
      <c r="M51" s="8" t="s">
        <v>602</v>
      </c>
      <c r="N51" s="14" t="s">
        <v>625</v>
      </c>
      <c r="O51" s="56" t="s">
        <v>626</v>
      </c>
      <c r="P51" s="12" t="s">
        <v>164</v>
      </c>
      <c r="Q51" s="11" t="s">
        <v>627</v>
      </c>
      <c r="R51" s="56" t="s">
        <v>628</v>
      </c>
      <c r="S51" s="11" t="s">
        <v>167</v>
      </c>
      <c r="T51" s="56" t="s">
        <v>188</v>
      </c>
      <c r="U51" s="56">
        <v>0</v>
      </c>
      <c r="V51" s="56" t="s">
        <v>629</v>
      </c>
      <c r="W51" s="12" t="s">
        <v>394</v>
      </c>
      <c r="X51" s="13" t="s">
        <v>172</v>
      </c>
      <c r="Y51" s="13"/>
      <c r="Z51" s="13"/>
      <c r="AA51" s="13"/>
      <c r="AB51" s="13"/>
      <c r="AC51" s="13"/>
      <c r="AD51" s="13"/>
      <c r="AE51" s="13"/>
      <c r="AF51" s="13"/>
      <c r="AG51" s="14"/>
      <c r="AH51" s="14"/>
      <c r="AI51" s="14"/>
      <c r="AJ51" s="14"/>
      <c r="AK51" s="14"/>
      <c r="AL51" s="14"/>
      <c r="AM51" s="14"/>
      <c r="AN51" s="14"/>
      <c r="AO51" s="14"/>
      <c r="AP51" s="14"/>
      <c r="AQ51" s="15"/>
      <c r="AR51" s="14"/>
      <c r="AS51" s="49" t="s">
        <v>172</v>
      </c>
      <c r="AT51" s="57">
        <v>1</v>
      </c>
      <c r="AU51" s="57">
        <v>1</v>
      </c>
      <c r="AV51" s="57">
        <v>1</v>
      </c>
      <c r="AW51" s="57">
        <v>1</v>
      </c>
      <c r="AX51" s="57">
        <v>1</v>
      </c>
      <c r="AY51" s="58"/>
      <c r="AZ51" s="58"/>
      <c r="BA51" s="58"/>
      <c r="BB51" s="58"/>
      <c r="BC51" s="16"/>
      <c r="BD51" s="16"/>
      <c r="BE51" s="17"/>
      <c r="BF51" s="18">
        <v>0</v>
      </c>
      <c r="BG51" s="19">
        <v>0</v>
      </c>
      <c r="BH51" s="17" t="s">
        <v>179</v>
      </c>
      <c r="BI51" s="17"/>
      <c r="BJ51" s="16"/>
      <c r="BK51" s="16"/>
      <c r="BL51" s="17"/>
      <c r="BM51" s="19">
        <v>0</v>
      </c>
      <c r="BN51" s="20">
        <v>0</v>
      </c>
      <c r="BO51" s="17" t="s">
        <v>179</v>
      </c>
      <c r="BP51" s="21"/>
      <c r="BQ51" s="22"/>
      <c r="BR51" s="16"/>
      <c r="BS51" s="17"/>
      <c r="BT51" s="19">
        <v>0</v>
      </c>
      <c r="BU51" s="20">
        <v>0</v>
      </c>
      <c r="BV51" s="17" t="s">
        <v>437</v>
      </c>
      <c r="BW51" s="17" t="s">
        <v>624</v>
      </c>
      <c r="BX51" s="16"/>
      <c r="BY51" s="16"/>
      <c r="BZ51" s="17"/>
      <c r="CA51" s="19">
        <v>0</v>
      </c>
      <c r="CB51" s="20">
        <v>0</v>
      </c>
      <c r="CC51" s="17" t="s">
        <v>179</v>
      </c>
      <c r="CD51" s="17"/>
      <c r="CE51" s="16"/>
      <c r="CF51" s="16"/>
      <c r="CG51" s="17"/>
      <c r="CH51" s="19">
        <v>0</v>
      </c>
      <c r="CI51" s="20">
        <v>0</v>
      </c>
      <c r="CJ51" s="17" t="s">
        <v>179</v>
      </c>
      <c r="CK51" s="17"/>
      <c r="CL51" s="23"/>
      <c r="CM51" s="23"/>
      <c r="CN51" s="17"/>
      <c r="CO51" s="19">
        <v>0</v>
      </c>
      <c r="CP51" s="20">
        <v>0</v>
      </c>
      <c r="CQ51" s="17" t="s">
        <v>437</v>
      </c>
      <c r="CR51" s="17" t="s">
        <v>607</v>
      </c>
      <c r="CS51" s="16"/>
      <c r="CT51" s="16"/>
      <c r="CU51" s="17"/>
      <c r="CV51" s="19">
        <f t="shared" si="37"/>
        <v>0</v>
      </c>
      <c r="CW51" s="20">
        <f t="shared" si="42"/>
        <v>0</v>
      </c>
      <c r="CX51" s="17" t="s">
        <v>179</v>
      </c>
      <c r="CY51" s="17"/>
      <c r="CZ51" s="16"/>
      <c r="DA51" s="16"/>
      <c r="DB51" s="17"/>
      <c r="DC51" s="19">
        <f t="shared" si="38"/>
        <v>0</v>
      </c>
      <c r="DD51" s="20">
        <f t="shared" si="43"/>
        <v>0</v>
      </c>
      <c r="DE51" s="17" t="s">
        <v>179</v>
      </c>
      <c r="DF51" s="17"/>
      <c r="DG51" s="16"/>
      <c r="DH51" s="16"/>
      <c r="DI51" s="17"/>
      <c r="DJ51" s="19">
        <f t="shared" si="39"/>
        <v>0</v>
      </c>
      <c r="DK51" s="20">
        <f t="shared" si="44"/>
        <v>0</v>
      </c>
      <c r="DL51" s="17" t="s">
        <v>179</v>
      </c>
      <c r="DM51" s="17"/>
      <c r="DN51" s="16"/>
      <c r="DO51" s="16"/>
      <c r="DP51" s="17"/>
      <c r="DQ51" s="19">
        <f t="shared" si="40"/>
        <v>0</v>
      </c>
      <c r="DR51" s="20">
        <f t="shared" si="45"/>
        <v>0</v>
      </c>
      <c r="DS51" s="17" t="s">
        <v>179</v>
      </c>
      <c r="DT51" s="17"/>
      <c r="DU51" s="16"/>
      <c r="DV51" s="16"/>
      <c r="DW51" s="17"/>
      <c r="DX51" s="19">
        <f t="shared" si="41"/>
        <v>0</v>
      </c>
      <c r="DY51" s="20">
        <f t="shared" si="46"/>
        <v>0</v>
      </c>
      <c r="DZ51" s="17" t="s">
        <v>179</v>
      </c>
      <c r="EA51" s="17"/>
      <c r="EB51" s="26">
        <v>1</v>
      </c>
      <c r="EC51" s="16"/>
      <c r="ED51" s="17"/>
      <c r="EE51" s="19">
        <f t="shared" si="11"/>
        <v>1</v>
      </c>
      <c r="EF51" s="20">
        <f t="shared" si="47"/>
        <v>0</v>
      </c>
      <c r="EG51" s="17" t="s">
        <v>179</v>
      </c>
      <c r="EH51" s="17"/>
      <c r="EI51" s="27">
        <v>2026</v>
      </c>
      <c r="EJ51" s="28"/>
      <c r="EK51" s="29" t="str">
        <f>+VLOOKUP(B51,[1]Listas_desplega!$AI$22:$AJ$46,2,0)</f>
        <v>DF_ES</v>
      </c>
      <c r="EL51" s="29" t="str">
        <f>+VLOOKUP(H51,[1]Listas_desplega!$BY$3:$BZ$7,2,0)</f>
        <v>T_5</v>
      </c>
      <c r="EM51" s="29" t="str">
        <f>+VLOOKUP(I51,[1]Listas_desplega!$BY$10:$BZ$23,2,0)</f>
        <v>T_5_C_1</v>
      </c>
      <c r="EN51" s="29" t="str">
        <f>+VLOOKUP(J51,[1]Listas_desplega!$BY$28:$BZ$54,2,0)</f>
        <v>T_5_C_1_ET_1</v>
      </c>
      <c r="EO51" s="29" t="e">
        <f>+VLOOKUP(K51,[1]Listas_desplega!$BY$58:$BZ$105,2,0)</f>
        <v>#N/A</v>
      </c>
      <c r="EP51" s="30" t="str">
        <f>+VLOOKUP(L51,[1]Listas_desplega!$J$3:$K$11,2,0)</f>
        <v>Eje_E_8</v>
      </c>
    </row>
    <row r="52" spans="1:146" s="31" customFormat="1" ht="44.25" customHeight="1" x14ac:dyDescent="0.3">
      <c r="A52" s="8" t="s">
        <v>592</v>
      </c>
      <c r="B52" s="8" t="s">
        <v>593</v>
      </c>
      <c r="C52" s="8" t="s">
        <v>594</v>
      </c>
      <c r="D52" s="8" t="s">
        <v>630</v>
      </c>
      <c r="E52" s="8" t="s">
        <v>154</v>
      </c>
      <c r="F52" s="9" t="s">
        <v>595</v>
      </c>
      <c r="G52" s="8" t="s">
        <v>596</v>
      </c>
      <c r="H52" s="8" t="s">
        <v>157</v>
      </c>
      <c r="I52" s="8" t="s">
        <v>181</v>
      </c>
      <c r="J52" s="8" t="s">
        <v>631</v>
      </c>
      <c r="K52" s="8" t="s">
        <v>632</v>
      </c>
      <c r="L52" s="8" t="s">
        <v>601</v>
      </c>
      <c r="M52" s="8" t="s">
        <v>602</v>
      </c>
      <c r="N52" s="14">
        <v>120</v>
      </c>
      <c r="O52" s="56" t="s">
        <v>633</v>
      </c>
      <c r="P52" s="12" t="s">
        <v>164</v>
      </c>
      <c r="Q52" s="11" t="s">
        <v>186</v>
      </c>
      <c r="R52" s="56" t="s">
        <v>634</v>
      </c>
      <c r="S52" s="56" t="s">
        <v>167</v>
      </c>
      <c r="T52" s="56" t="s">
        <v>188</v>
      </c>
      <c r="U52" s="56">
        <v>30</v>
      </c>
      <c r="V52" s="56" t="s">
        <v>635</v>
      </c>
      <c r="W52" s="12" t="s">
        <v>170</v>
      </c>
      <c r="X52" s="13" t="s">
        <v>172</v>
      </c>
      <c r="Y52" s="13"/>
      <c r="Z52" s="13"/>
      <c r="AA52" s="13"/>
      <c r="AB52" s="13"/>
      <c r="AC52" s="13"/>
      <c r="AD52" s="13"/>
      <c r="AE52" s="13"/>
      <c r="AF52" s="13"/>
      <c r="AG52" s="14"/>
      <c r="AH52" s="14"/>
      <c r="AI52" s="14"/>
      <c r="AJ52" s="14"/>
      <c r="AK52" s="14"/>
      <c r="AL52" s="14"/>
      <c r="AM52" s="14"/>
      <c r="AN52" s="14"/>
      <c r="AO52" s="14"/>
      <c r="AP52" s="14"/>
      <c r="AQ52" s="15"/>
      <c r="AR52" s="14"/>
      <c r="AS52" s="49" t="s">
        <v>172</v>
      </c>
      <c r="AT52" s="57" t="s">
        <v>172</v>
      </c>
      <c r="AU52" s="57">
        <v>1</v>
      </c>
      <c r="AV52" s="57">
        <v>1</v>
      </c>
      <c r="AW52" s="57">
        <v>1</v>
      </c>
      <c r="AX52" s="57">
        <v>1</v>
      </c>
      <c r="AY52" s="58"/>
      <c r="AZ52" s="58"/>
      <c r="BA52" s="58"/>
      <c r="BB52" s="58"/>
      <c r="BC52" s="16"/>
      <c r="BD52" s="16"/>
      <c r="BE52" s="17"/>
      <c r="BF52" s="18">
        <v>0</v>
      </c>
      <c r="BG52" s="19">
        <v>0</v>
      </c>
      <c r="BH52" s="17" t="s">
        <v>179</v>
      </c>
      <c r="BI52" s="17"/>
      <c r="BJ52" s="16"/>
      <c r="BK52" s="16"/>
      <c r="BL52" s="17"/>
      <c r="BM52" s="19">
        <v>0</v>
      </c>
      <c r="BN52" s="20">
        <v>0</v>
      </c>
      <c r="BO52" s="17" t="s">
        <v>179</v>
      </c>
      <c r="BP52" s="21"/>
      <c r="BQ52" s="22"/>
      <c r="BR52" s="16"/>
      <c r="BS52" s="17"/>
      <c r="BT52" s="19">
        <v>0</v>
      </c>
      <c r="BU52" s="20">
        <v>0</v>
      </c>
      <c r="BV52" s="17" t="s">
        <v>179</v>
      </c>
      <c r="BW52" s="17"/>
      <c r="BX52" s="16"/>
      <c r="BY52" s="16"/>
      <c r="BZ52" s="17"/>
      <c r="CA52" s="19">
        <v>0</v>
      </c>
      <c r="CB52" s="20">
        <v>0</v>
      </c>
      <c r="CC52" s="17" t="s">
        <v>179</v>
      </c>
      <c r="CD52" s="17"/>
      <c r="CE52" s="16"/>
      <c r="CF52" s="16"/>
      <c r="CG52" s="17"/>
      <c r="CH52" s="19">
        <v>0</v>
      </c>
      <c r="CI52" s="20">
        <v>0</v>
      </c>
      <c r="CJ52" s="17" t="s">
        <v>179</v>
      </c>
      <c r="CK52" s="17"/>
      <c r="CL52" s="23"/>
      <c r="CM52" s="23"/>
      <c r="CN52" s="17"/>
      <c r="CO52" s="19">
        <v>0</v>
      </c>
      <c r="CP52" s="20">
        <v>0</v>
      </c>
      <c r="CQ52" s="17" t="s">
        <v>179</v>
      </c>
      <c r="CR52" s="17"/>
      <c r="CS52" s="16"/>
      <c r="CT52" s="16"/>
      <c r="CU52" s="17"/>
      <c r="CV52" s="19">
        <f t="shared" si="37"/>
        <v>0</v>
      </c>
      <c r="CW52" s="20">
        <f t="shared" si="42"/>
        <v>0</v>
      </c>
      <c r="CX52" s="17" t="s">
        <v>179</v>
      </c>
      <c r="CY52" s="17"/>
      <c r="CZ52" s="16"/>
      <c r="DA52" s="16"/>
      <c r="DB52" s="17"/>
      <c r="DC52" s="19">
        <f t="shared" si="38"/>
        <v>0</v>
      </c>
      <c r="DD52" s="20">
        <f t="shared" si="43"/>
        <v>0</v>
      </c>
      <c r="DE52" s="17" t="s">
        <v>179</v>
      </c>
      <c r="DF52" s="17"/>
      <c r="DG52" s="16"/>
      <c r="DH52" s="16"/>
      <c r="DI52" s="17"/>
      <c r="DJ52" s="19">
        <f t="shared" si="39"/>
        <v>0</v>
      </c>
      <c r="DK52" s="20">
        <f t="shared" si="44"/>
        <v>0</v>
      </c>
      <c r="DL52" s="17" t="s">
        <v>179</v>
      </c>
      <c r="DM52" s="17"/>
      <c r="DN52" s="16"/>
      <c r="DO52" s="16"/>
      <c r="DP52" s="17"/>
      <c r="DQ52" s="19">
        <f t="shared" si="40"/>
        <v>0</v>
      </c>
      <c r="DR52" s="20">
        <f t="shared" si="45"/>
        <v>0</v>
      </c>
      <c r="DS52" s="17" t="s">
        <v>179</v>
      </c>
      <c r="DT52" s="17"/>
      <c r="DU52" s="16"/>
      <c r="DV52" s="16"/>
      <c r="DW52" s="17"/>
      <c r="DX52" s="19">
        <f t="shared" si="41"/>
        <v>0</v>
      </c>
      <c r="DY52" s="20">
        <f t="shared" si="46"/>
        <v>0</v>
      </c>
      <c r="DZ52" s="17" t="s">
        <v>179</v>
      </c>
      <c r="EA52" s="17"/>
      <c r="EB52" s="26">
        <v>1</v>
      </c>
      <c r="EC52" s="16"/>
      <c r="ED52" s="17"/>
      <c r="EE52" s="19">
        <f t="shared" si="11"/>
        <v>1</v>
      </c>
      <c r="EF52" s="20">
        <f t="shared" si="47"/>
        <v>0</v>
      </c>
      <c r="EG52" s="17" t="s">
        <v>179</v>
      </c>
      <c r="EH52" s="17"/>
      <c r="EI52" s="27">
        <v>2026</v>
      </c>
      <c r="EJ52" s="28"/>
      <c r="EK52" s="29" t="str">
        <f>+VLOOKUP(B52,[1]Listas_desplega!$AI$22:$AJ$46,2,0)</f>
        <v>DF_ES</v>
      </c>
      <c r="EL52" s="29" t="str">
        <f>+VLOOKUP(H52,[1]Listas_desplega!$BY$3:$BZ$7,2,0)</f>
        <v>T_2</v>
      </c>
      <c r="EM52" s="29" t="str">
        <f>+VLOOKUP(I52,[1]Listas_desplega!$BY$10:$BZ$23,2,0)</f>
        <v>T_2_C_3</v>
      </c>
      <c r="EN52" s="29" t="str">
        <f>+VLOOKUP(J52,[1]Listas_desplega!$BY$28:$BZ$54,2,0)</f>
        <v>T_2_C_3_ET_5</v>
      </c>
      <c r="EO52" s="29" t="str">
        <f>+VLOOKUP(K52,[1]Listas_desplega!$BY$58:$BZ$105,2,0)</f>
        <v>T_2_C_3_ET_5_CPT_2</v>
      </c>
      <c r="EP52" s="30" t="str">
        <f>+VLOOKUP(L52,[1]Listas_desplega!$J$3:$K$11,2,0)</f>
        <v>Eje_E_8</v>
      </c>
    </row>
    <row r="53" spans="1:146" s="31" customFormat="1" ht="44.25" customHeight="1" x14ac:dyDescent="0.3">
      <c r="A53" s="8" t="s">
        <v>592</v>
      </c>
      <c r="B53" s="8" t="s">
        <v>593</v>
      </c>
      <c r="C53" s="8" t="s">
        <v>593</v>
      </c>
      <c r="D53" s="8" t="s">
        <v>153</v>
      </c>
      <c r="E53" s="8" t="s">
        <v>154</v>
      </c>
      <c r="F53" s="9" t="s">
        <v>595</v>
      </c>
      <c r="G53" s="8" t="s">
        <v>596</v>
      </c>
      <c r="H53" s="8" t="s">
        <v>157</v>
      </c>
      <c r="I53" s="8" t="s">
        <v>158</v>
      </c>
      <c r="J53" s="8" t="s">
        <v>159</v>
      </c>
      <c r="K53" s="8" t="s">
        <v>636</v>
      </c>
      <c r="L53" s="8" t="s">
        <v>601</v>
      </c>
      <c r="M53" s="8" t="s">
        <v>602</v>
      </c>
      <c r="N53" s="14">
        <v>91</v>
      </c>
      <c r="O53" s="56" t="s">
        <v>637</v>
      </c>
      <c r="P53" s="12" t="s">
        <v>164</v>
      </c>
      <c r="Q53" s="11" t="s">
        <v>186</v>
      </c>
      <c r="R53" s="56" t="s">
        <v>638</v>
      </c>
      <c r="S53" s="56" t="s">
        <v>167</v>
      </c>
      <c r="T53" s="56" t="s">
        <v>188</v>
      </c>
      <c r="U53" s="56">
        <v>180</v>
      </c>
      <c r="V53" s="56" t="s">
        <v>639</v>
      </c>
      <c r="W53" s="12" t="s">
        <v>216</v>
      </c>
      <c r="X53" s="13" t="s">
        <v>173</v>
      </c>
      <c r="Y53" s="13"/>
      <c r="Z53" s="13"/>
      <c r="AA53" s="13"/>
      <c r="AB53" s="13"/>
      <c r="AC53" s="13"/>
      <c r="AD53" s="13"/>
      <c r="AE53" s="13"/>
      <c r="AF53" s="13"/>
      <c r="AG53" s="14"/>
      <c r="AH53" s="14"/>
      <c r="AI53" s="14"/>
      <c r="AJ53" s="14"/>
      <c r="AK53" s="14"/>
      <c r="AL53" s="14"/>
      <c r="AM53" s="14"/>
      <c r="AN53" s="14"/>
      <c r="AO53" s="14"/>
      <c r="AP53" s="14"/>
      <c r="AQ53" s="15"/>
      <c r="AR53" s="14"/>
      <c r="AS53" s="49" t="s">
        <v>640</v>
      </c>
      <c r="AT53" s="57">
        <v>50000</v>
      </c>
      <c r="AU53" s="57">
        <v>150000</v>
      </c>
      <c r="AV53" s="57">
        <v>300000</v>
      </c>
      <c r="AW53" s="57">
        <v>500000</v>
      </c>
      <c r="AX53" s="57">
        <v>500000</v>
      </c>
      <c r="AY53" s="58"/>
      <c r="AZ53" s="58"/>
      <c r="BA53" s="58"/>
      <c r="BB53" s="58"/>
      <c r="BC53" s="16"/>
      <c r="BD53" s="16"/>
      <c r="BE53" s="17" t="s">
        <v>641</v>
      </c>
      <c r="BF53" s="18">
        <v>0</v>
      </c>
      <c r="BG53" s="19">
        <v>0</v>
      </c>
      <c r="BH53" s="17" t="s">
        <v>174</v>
      </c>
      <c r="BI53" s="17" t="s">
        <v>642</v>
      </c>
      <c r="BJ53" s="16"/>
      <c r="BK53" s="16"/>
      <c r="BL53" s="17" t="s">
        <v>643</v>
      </c>
      <c r="BM53" s="19">
        <v>0</v>
      </c>
      <c r="BN53" s="20">
        <v>0</v>
      </c>
      <c r="BO53" s="17" t="s">
        <v>174</v>
      </c>
      <c r="BP53" s="21" t="s">
        <v>644</v>
      </c>
      <c r="BQ53" s="22"/>
      <c r="BR53" s="16"/>
      <c r="BS53" s="17" t="s">
        <v>645</v>
      </c>
      <c r="BT53" s="19">
        <v>0</v>
      </c>
      <c r="BU53" s="20">
        <v>0</v>
      </c>
      <c r="BV53" s="17" t="s">
        <v>174</v>
      </c>
      <c r="BW53" s="17" t="s">
        <v>646</v>
      </c>
      <c r="BX53" s="16"/>
      <c r="BY53" s="16"/>
      <c r="BZ53" s="17" t="s">
        <v>1445</v>
      </c>
      <c r="CA53" s="19">
        <v>0</v>
      </c>
      <c r="CB53" s="20">
        <v>0</v>
      </c>
      <c r="CC53" s="17" t="s">
        <v>174</v>
      </c>
      <c r="CD53" s="17" t="s">
        <v>1446</v>
      </c>
      <c r="CE53" s="16"/>
      <c r="CF53" s="16"/>
      <c r="CG53" s="17" t="s">
        <v>1447</v>
      </c>
      <c r="CH53" s="19">
        <v>0</v>
      </c>
      <c r="CI53" s="20">
        <v>0</v>
      </c>
      <c r="CJ53" s="17" t="s">
        <v>174</v>
      </c>
      <c r="CK53" s="17" t="s">
        <v>1448</v>
      </c>
      <c r="CL53" s="23"/>
      <c r="CM53" s="23"/>
      <c r="CN53" s="17" t="s">
        <v>1449</v>
      </c>
      <c r="CO53" s="19">
        <v>0</v>
      </c>
      <c r="CP53" s="20">
        <v>0</v>
      </c>
      <c r="CQ53" s="17" t="s">
        <v>174</v>
      </c>
      <c r="CR53" s="17" t="s">
        <v>1450</v>
      </c>
      <c r="CS53" s="16"/>
      <c r="CT53" s="16"/>
      <c r="CU53" s="17"/>
      <c r="CV53" s="19">
        <f t="shared" si="37"/>
        <v>0</v>
      </c>
      <c r="CW53" s="20">
        <f t="shared" si="42"/>
        <v>0</v>
      </c>
      <c r="CX53" s="17" t="s">
        <v>179</v>
      </c>
      <c r="CY53" s="17"/>
      <c r="CZ53" s="16"/>
      <c r="DA53" s="16"/>
      <c r="DB53" s="17"/>
      <c r="DC53" s="19">
        <f t="shared" si="38"/>
        <v>0</v>
      </c>
      <c r="DD53" s="20">
        <f t="shared" si="43"/>
        <v>0</v>
      </c>
      <c r="DE53" s="17" t="s">
        <v>179</v>
      </c>
      <c r="DF53" s="17"/>
      <c r="DG53" s="16"/>
      <c r="DH53" s="16"/>
      <c r="DI53" s="17"/>
      <c r="DJ53" s="19">
        <f t="shared" si="39"/>
        <v>0</v>
      </c>
      <c r="DK53" s="20">
        <f t="shared" si="44"/>
        <v>0</v>
      </c>
      <c r="DL53" s="17" t="s">
        <v>179</v>
      </c>
      <c r="DM53" s="17"/>
      <c r="DN53" s="16"/>
      <c r="DO53" s="16"/>
      <c r="DP53" s="17"/>
      <c r="DQ53" s="19">
        <f t="shared" si="40"/>
        <v>0</v>
      </c>
      <c r="DR53" s="20">
        <f t="shared" si="45"/>
        <v>0</v>
      </c>
      <c r="DS53" s="17" t="s">
        <v>179</v>
      </c>
      <c r="DT53" s="17"/>
      <c r="DU53" s="16"/>
      <c r="DV53" s="16"/>
      <c r="DW53" s="17"/>
      <c r="DX53" s="19">
        <f t="shared" si="41"/>
        <v>0</v>
      </c>
      <c r="DY53" s="20">
        <f t="shared" si="46"/>
        <v>0</v>
      </c>
      <c r="DZ53" s="17" t="s">
        <v>179</v>
      </c>
      <c r="EA53" s="17"/>
      <c r="EB53" s="26">
        <v>500000</v>
      </c>
      <c r="EC53" s="16"/>
      <c r="ED53" s="17"/>
      <c r="EE53" s="19">
        <f t="shared" si="11"/>
        <v>1</v>
      </c>
      <c r="EF53" s="20">
        <f t="shared" si="47"/>
        <v>0</v>
      </c>
      <c r="EG53" s="17" t="s">
        <v>179</v>
      </c>
      <c r="EH53" s="17"/>
      <c r="EI53" s="27">
        <v>2026</v>
      </c>
      <c r="EJ53" s="28"/>
      <c r="EK53" s="29" t="str">
        <f>+VLOOKUP(B53,[1]Listas_desplega!$AI$22:$AJ$46,2,0)</f>
        <v>DF_ES</v>
      </c>
      <c r="EL53" s="29" t="str">
        <f>+VLOOKUP(H53,[1]Listas_desplega!$BY$3:$BZ$7,2,0)</f>
        <v>T_2</v>
      </c>
      <c r="EM53" s="29" t="str">
        <f>+VLOOKUP(I53,[1]Listas_desplega!$BY$10:$BZ$23,2,0)</f>
        <v>T_2_C_2</v>
      </c>
      <c r="EN53" s="29" t="str">
        <f>+VLOOKUP(J53,[1]Listas_desplega!$BY$28:$BZ$54,2,0)</f>
        <v>T_2_C_2_ET_1</v>
      </c>
      <c r="EO53" s="29" t="str">
        <f>+VLOOKUP(K53,[1]Listas_desplega!$BY$58:$BZ$105,2,0)</f>
        <v>T_2_C_2_ET_1_CPT_11</v>
      </c>
      <c r="EP53" s="30" t="str">
        <f>+VLOOKUP(L53,[1]Listas_desplega!$J$3:$K$11,2,0)</f>
        <v>Eje_E_8</v>
      </c>
    </row>
    <row r="54" spans="1:146" s="31" customFormat="1" ht="44.25" customHeight="1" x14ac:dyDescent="0.3">
      <c r="A54" s="8" t="s">
        <v>592</v>
      </c>
      <c r="B54" s="8" t="s">
        <v>593</v>
      </c>
      <c r="C54" s="8" t="s">
        <v>593</v>
      </c>
      <c r="D54" s="8" t="s">
        <v>153</v>
      </c>
      <c r="E54" s="8" t="s">
        <v>154</v>
      </c>
      <c r="F54" s="9" t="s">
        <v>595</v>
      </c>
      <c r="G54" s="8" t="s">
        <v>596</v>
      </c>
      <c r="H54" s="8" t="s">
        <v>157</v>
      </c>
      <c r="I54" s="8" t="s">
        <v>158</v>
      </c>
      <c r="J54" s="8" t="s">
        <v>159</v>
      </c>
      <c r="K54" s="8" t="s">
        <v>636</v>
      </c>
      <c r="L54" s="8" t="s">
        <v>601</v>
      </c>
      <c r="M54" s="8" t="s">
        <v>602</v>
      </c>
      <c r="N54" s="14">
        <v>8</v>
      </c>
      <c r="O54" s="56" t="s">
        <v>647</v>
      </c>
      <c r="P54" s="12" t="s">
        <v>212</v>
      </c>
      <c r="Q54" s="11" t="s">
        <v>165</v>
      </c>
      <c r="R54" s="56" t="s">
        <v>648</v>
      </c>
      <c r="S54" s="11" t="s">
        <v>214</v>
      </c>
      <c r="T54" s="56" t="s">
        <v>188</v>
      </c>
      <c r="U54" s="56">
        <v>180</v>
      </c>
      <c r="V54" s="56" t="s">
        <v>649</v>
      </c>
      <c r="W54" s="12" t="s">
        <v>216</v>
      </c>
      <c r="X54" s="13" t="s">
        <v>173</v>
      </c>
      <c r="Y54" s="13"/>
      <c r="Z54" s="13"/>
      <c r="AA54" s="13"/>
      <c r="AB54" s="13"/>
      <c r="AC54" s="13"/>
      <c r="AD54" s="13"/>
      <c r="AE54" s="13"/>
      <c r="AF54" s="13"/>
      <c r="AG54" s="14"/>
      <c r="AH54" s="14"/>
      <c r="AI54" s="14"/>
      <c r="AJ54" s="14"/>
      <c r="AK54" s="14"/>
      <c r="AL54" s="14"/>
      <c r="AM54" s="14"/>
      <c r="AN54" s="14"/>
      <c r="AO54" s="14"/>
      <c r="AP54" s="14"/>
      <c r="AQ54" s="15"/>
      <c r="AR54" s="14"/>
      <c r="AS54" s="49" t="s">
        <v>650</v>
      </c>
      <c r="AT54" s="57">
        <v>57</v>
      </c>
      <c r="AU54" s="57">
        <v>58</v>
      </c>
      <c r="AV54" s="57">
        <v>60</v>
      </c>
      <c r="AW54" s="57">
        <v>62</v>
      </c>
      <c r="AX54" s="57">
        <v>62</v>
      </c>
      <c r="AY54" s="58"/>
      <c r="AZ54" s="58"/>
      <c r="BA54" s="58"/>
      <c r="BB54" s="58"/>
      <c r="BC54" s="16"/>
      <c r="BD54" s="16"/>
      <c r="BE54" s="17" t="s">
        <v>651</v>
      </c>
      <c r="BF54" s="18">
        <v>0</v>
      </c>
      <c r="BG54" s="19">
        <v>0</v>
      </c>
      <c r="BH54" s="17" t="s">
        <v>174</v>
      </c>
      <c r="BI54" s="17" t="s">
        <v>652</v>
      </c>
      <c r="BJ54" s="16"/>
      <c r="BK54" s="16"/>
      <c r="BL54" s="17" t="s">
        <v>653</v>
      </c>
      <c r="BM54" s="19">
        <v>0</v>
      </c>
      <c r="BN54" s="20">
        <v>0</v>
      </c>
      <c r="BO54" s="17" t="s">
        <v>174</v>
      </c>
      <c r="BP54" s="21" t="s">
        <v>654</v>
      </c>
      <c r="BQ54" s="22"/>
      <c r="BR54" s="16"/>
      <c r="BS54" s="17" t="s">
        <v>655</v>
      </c>
      <c r="BT54" s="19">
        <v>0</v>
      </c>
      <c r="BU54" s="20">
        <v>0</v>
      </c>
      <c r="BV54" s="17" t="s">
        <v>174</v>
      </c>
      <c r="BW54" s="17" t="s">
        <v>656</v>
      </c>
      <c r="BX54" s="16"/>
      <c r="BY54" s="16"/>
      <c r="BZ54" s="17" t="s">
        <v>1451</v>
      </c>
      <c r="CA54" s="19">
        <v>0</v>
      </c>
      <c r="CB54" s="20">
        <v>0</v>
      </c>
      <c r="CC54" s="17" t="s">
        <v>174</v>
      </c>
      <c r="CD54" s="17" t="s">
        <v>1452</v>
      </c>
      <c r="CE54" s="16"/>
      <c r="CF54" s="16"/>
      <c r="CG54" s="17" t="s">
        <v>1453</v>
      </c>
      <c r="CH54" s="19">
        <v>0</v>
      </c>
      <c r="CI54" s="20">
        <v>0</v>
      </c>
      <c r="CJ54" s="17" t="s">
        <v>174</v>
      </c>
      <c r="CK54" s="17" t="s">
        <v>1454</v>
      </c>
      <c r="CL54" s="23"/>
      <c r="CM54" s="23"/>
      <c r="CN54" s="17" t="s">
        <v>1455</v>
      </c>
      <c r="CO54" s="19">
        <v>0</v>
      </c>
      <c r="CP54" s="20">
        <v>0</v>
      </c>
      <c r="CQ54" s="17" t="s">
        <v>174</v>
      </c>
      <c r="CR54" s="17" t="s">
        <v>1456</v>
      </c>
      <c r="CS54" s="16"/>
      <c r="CT54" s="16"/>
      <c r="CU54" s="17"/>
      <c r="CV54" s="19">
        <f t="shared" si="37"/>
        <v>0</v>
      </c>
      <c r="CW54" s="20">
        <f t="shared" si="42"/>
        <v>0</v>
      </c>
      <c r="CX54" s="17" t="s">
        <v>179</v>
      </c>
      <c r="CY54" s="17"/>
      <c r="CZ54" s="16"/>
      <c r="DA54" s="16"/>
      <c r="DB54" s="17"/>
      <c r="DC54" s="19">
        <f t="shared" si="38"/>
        <v>0</v>
      </c>
      <c r="DD54" s="20">
        <f t="shared" si="43"/>
        <v>0</v>
      </c>
      <c r="DE54" s="17" t="s">
        <v>179</v>
      </c>
      <c r="DF54" s="17"/>
      <c r="DG54" s="16"/>
      <c r="DH54" s="16"/>
      <c r="DI54" s="17"/>
      <c r="DJ54" s="19">
        <f t="shared" si="39"/>
        <v>0</v>
      </c>
      <c r="DK54" s="20">
        <f t="shared" si="44"/>
        <v>0</v>
      </c>
      <c r="DL54" s="17" t="s">
        <v>179</v>
      </c>
      <c r="DM54" s="17"/>
      <c r="DN54" s="16"/>
      <c r="DO54" s="16"/>
      <c r="DP54" s="17"/>
      <c r="DQ54" s="19">
        <f t="shared" si="40"/>
        <v>0</v>
      </c>
      <c r="DR54" s="20">
        <f t="shared" si="45"/>
        <v>0</v>
      </c>
      <c r="DS54" s="17" t="s">
        <v>179</v>
      </c>
      <c r="DT54" s="17"/>
      <c r="DU54" s="16"/>
      <c r="DV54" s="16"/>
      <c r="DW54" s="17"/>
      <c r="DX54" s="19">
        <f t="shared" si="41"/>
        <v>0</v>
      </c>
      <c r="DY54" s="20">
        <f t="shared" si="46"/>
        <v>0</v>
      </c>
      <c r="DZ54" s="17" t="s">
        <v>179</v>
      </c>
      <c r="EA54" s="17"/>
      <c r="EB54" s="26">
        <v>62</v>
      </c>
      <c r="EC54" s="16"/>
      <c r="ED54" s="17"/>
      <c r="EE54" s="19">
        <f t="shared" si="11"/>
        <v>1</v>
      </c>
      <c r="EF54" s="20">
        <f t="shared" si="47"/>
        <v>0</v>
      </c>
      <c r="EG54" s="17" t="s">
        <v>179</v>
      </c>
      <c r="EH54" s="17"/>
      <c r="EI54" s="27">
        <v>2026</v>
      </c>
      <c r="EJ54" s="28"/>
      <c r="EK54" s="29" t="str">
        <f>+VLOOKUP(B54,[1]Listas_desplega!$AI$22:$AJ$46,2,0)</f>
        <v>DF_ES</v>
      </c>
      <c r="EL54" s="29" t="str">
        <f>+VLOOKUP(H54,[1]Listas_desplega!$BY$3:$BZ$7,2,0)</f>
        <v>T_2</v>
      </c>
      <c r="EM54" s="29" t="str">
        <f>+VLOOKUP(I54,[1]Listas_desplega!$BY$10:$BZ$23,2,0)</f>
        <v>T_2_C_2</v>
      </c>
      <c r="EN54" s="29" t="str">
        <f>+VLOOKUP(J54,[1]Listas_desplega!$BY$28:$BZ$54,2,0)</f>
        <v>T_2_C_2_ET_1</v>
      </c>
      <c r="EO54" s="29" t="str">
        <f>+VLOOKUP(K54,[1]Listas_desplega!$BY$58:$BZ$105,2,0)</f>
        <v>T_2_C_2_ET_1_CPT_11</v>
      </c>
      <c r="EP54" s="30" t="str">
        <f>+VLOOKUP(L54,[1]Listas_desplega!$J$3:$K$11,2,0)</f>
        <v>Eje_E_8</v>
      </c>
    </row>
    <row r="55" spans="1:146" s="31" customFormat="1" ht="44.25" customHeight="1" x14ac:dyDescent="0.3">
      <c r="A55" s="8" t="s">
        <v>592</v>
      </c>
      <c r="B55" s="8" t="s">
        <v>593</v>
      </c>
      <c r="C55" s="8" t="s">
        <v>593</v>
      </c>
      <c r="D55" s="8" t="s">
        <v>153</v>
      </c>
      <c r="E55" s="8" t="s">
        <v>154</v>
      </c>
      <c r="F55" s="9" t="s">
        <v>595</v>
      </c>
      <c r="G55" s="8" t="s">
        <v>596</v>
      </c>
      <c r="H55" s="8" t="s">
        <v>157</v>
      </c>
      <c r="I55" s="8" t="s">
        <v>158</v>
      </c>
      <c r="J55" s="8" t="s">
        <v>159</v>
      </c>
      <c r="K55" s="8" t="s">
        <v>636</v>
      </c>
      <c r="L55" s="8" t="s">
        <v>601</v>
      </c>
      <c r="M55" s="8" t="s">
        <v>602</v>
      </c>
      <c r="N55" s="14">
        <v>99</v>
      </c>
      <c r="O55" s="59" t="s">
        <v>657</v>
      </c>
      <c r="P55" s="12" t="s">
        <v>212</v>
      </c>
      <c r="Q55" s="11" t="s">
        <v>165</v>
      </c>
      <c r="R55" s="59" t="s">
        <v>658</v>
      </c>
      <c r="S55" s="11" t="s">
        <v>214</v>
      </c>
      <c r="T55" s="59" t="s">
        <v>188</v>
      </c>
      <c r="U55" s="59">
        <v>270</v>
      </c>
      <c r="V55" s="59" t="s">
        <v>659</v>
      </c>
      <c r="W55" s="12" t="s">
        <v>216</v>
      </c>
      <c r="X55" s="13" t="s">
        <v>172</v>
      </c>
      <c r="Y55" s="13"/>
      <c r="Z55" s="13"/>
      <c r="AA55" s="13"/>
      <c r="AB55" s="13"/>
      <c r="AC55" s="13"/>
      <c r="AD55" s="13"/>
      <c r="AE55" s="13"/>
      <c r="AF55" s="13"/>
      <c r="AG55" s="14"/>
      <c r="AH55" s="14"/>
      <c r="AI55" s="14"/>
      <c r="AJ55" s="14"/>
      <c r="AK55" s="14"/>
      <c r="AL55" s="14"/>
      <c r="AM55" s="14"/>
      <c r="AN55" s="14"/>
      <c r="AO55" s="14"/>
      <c r="AP55" s="14"/>
      <c r="AQ55" s="15"/>
      <c r="AR55" s="14"/>
      <c r="AS55" s="49" t="s">
        <v>660</v>
      </c>
      <c r="AT55" s="57">
        <v>25</v>
      </c>
      <c r="AU55" s="57" t="s">
        <v>661</v>
      </c>
      <c r="AV55" s="57" t="s">
        <v>662</v>
      </c>
      <c r="AW55" s="57">
        <v>26</v>
      </c>
      <c r="AX55" s="57">
        <v>26</v>
      </c>
      <c r="AY55" s="58"/>
      <c r="AZ55" s="58"/>
      <c r="BA55" s="58"/>
      <c r="BB55" s="58"/>
      <c r="BC55" s="16"/>
      <c r="BD55" s="16"/>
      <c r="BE55" s="17" t="s">
        <v>663</v>
      </c>
      <c r="BF55" s="18">
        <v>0</v>
      </c>
      <c r="BG55" s="20">
        <v>0</v>
      </c>
      <c r="BH55" s="17" t="s">
        <v>174</v>
      </c>
      <c r="BI55" s="17" t="s">
        <v>664</v>
      </c>
      <c r="BJ55" s="16"/>
      <c r="BK55" s="16"/>
      <c r="BL55" s="17" t="s">
        <v>665</v>
      </c>
      <c r="BM55" s="19">
        <v>0</v>
      </c>
      <c r="BN55" s="20">
        <v>0</v>
      </c>
      <c r="BO55" s="17" t="s">
        <v>174</v>
      </c>
      <c r="BP55" s="21" t="s">
        <v>666</v>
      </c>
      <c r="BQ55" s="22"/>
      <c r="BR55" s="16"/>
      <c r="BS55" s="17" t="s">
        <v>667</v>
      </c>
      <c r="BT55" s="19">
        <v>0</v>
      </c>
      <c r="BU55" s="20">
        <v>0</v>
      </c>
      <c r="BV55" s="17" t="s">
        <v>174</v>
      </c>
      <c r="BW55" s="17" t="s">
        <v>668</v>
      </c>
      <c r="BX55" s="16"/>
      <c r="BY55" s="16"/>
      <c r="BZ55" s="17" t="s">
        <v>1457</v>
      </c>
      <c r="CA55" s="19">
        <v>0</v>
      </c>
      <c r="CB55" s="20">
        <v>0</v>
      </c>
      <c r="CC55" s="17" t="s">
        <v>174</v>
      </c>
      <c r="CD55" s="17" t="s">
        <v>1458</v>
      </c>
      <c r="CE55" s="16"/>
      <c r="CF55" s="16"/>
      <c r="CG55" s="17" t="s">
        <v>1459</v>
      </c>
      <c r="CH55" s="19">
        <v>0</v>
      </c>
      <c r="CI55" s="20">
        <v>0</v>
      </c>
      <c r="CJ55" s="17" t="s">
        <v>174</v>
      </c>
      <c r="CK55" s="17" t="s">
        <v>1460</v>
      </c>
      <c r="CL55" s="23"/>
      <c r="CM55" s="23"/>
      <c r="CN55" s="17" t="s">
        <v>1461</v>
      </c>
      <c r="CO55" s="19">
        <v>0</v>
      </c>
      <c r="CP55" s="20">
        <v>0</v>
      </c>
      <c r="CQ55" s="17" t="s">
        <v>174</v>
      </c>
      <c r="CR55" s="17" t="s">
        <v>1462</v>
      </c>
      <c r="CS55" s="16"/>
      <c r="CT55" s="16"/>
      <c r="CU55" s="17"/>
      <c r="CV55" s="19">
        <f t="shared" si="37"/>
        <v>0</v>
      </c>
      <c r="CW55" s="20">
        <f t="shared" si="42"/>
        <v>0</v>
      </c>
      <c r="CX55" s="17" t="s">
        <v>179</v>
      </c>
      <c r="CY55" s="17"/>
      <c r="CZ55" s="16"/>
      <c r="DA55" s="16"/>
      <c r="DB55" s="17"/>
      <c r="DC55" s="19">
        <f t="shared" si="38"/>
        <v>0</v>
      </c>
      <c r="DD55" s="20">
        <f t="shared" si="43"/>
        <v>0</v>
      </c>
      <c r="DE55" s="17" t="s">
        <v>179</v>
      </c>
      <c r="DF55" s="17"/>
      <c r="DG55" s="16"/>
      <c r="DH55" s="16"/>
      <c r="DI55" s="17"/>
      <c r="DJ55" s="19">
        <f t="shared" si="39"/>
        <v>0</v>
      </c>
      <c r="DK55" s="20">
        <f t="shared" si="44"/>
        <v>0</v>
      </c>
      <c r="DL55" s="17" t="s">
        <v>179</v>
      </c>
      <c r="DM55" s="17"/>
      <c r="DN55" s="16"/>
      <c r="DO55" s="16"/>
      <c r="DP55" s="17"/>
      <c r="DQ55" s="19">
        <f t="shared" si="40"/>
        <v>0</v>
      </c>
      <c r="DR55" s="20">
        <f t="shared" si="45"/>
        <v>0</v>
      </c>
      <c r="DS55" s="17" t="s">
        <v>179</v>
      </c>
      <c r="DT55" s="17"/>
      <c r="DU55" s="16"/>
      <c r="DV55" s="16"/>
      <c r="DW55" s="17"/>
      <c r="DX55" s="19">
        <f t="shared" si="41"/>
        <v>0</v>
      </c>
      <c r="DY55" s="20">
        <f t="shared" si="46"/>
        <v>0</v>
      </c>
      <c r="DZ55" s="17" t="s">
        <v>179</v>
      </c>
      <c r="EA55" s="17"/>
      <c r="EB55" s="26">
        <v>26</v>
      </c>
      <c r="EC55" s="16"/>
      <c r="ED55" s="17"/>
      <c r="EE55" s="19">
        <f t="shared" si="11"/>
        <v>1</v>
      </c>
      <c r="EF55" s="20">
        <f t="shared" si="47"/>
        <v>0</v>
      </c>
      <c r="EG55" s="17" t="s">
        <v>179</v>
      </c>
      <c r="EH55" s="17"/>
      <c r="EI55" s="27">
        <v>2026</v>
      </c>
      <c r="EJ55" s="28"/>
      <c r="EK55" s="29" t="str">
        <f>+VLOOKUP(B55,[1]Listas_desplega!$AI$22:$AJ$46,2,0)</f>
        <v>DF_ES</v>
      </c>
      <c r="EL55" s="29" t="str">
        <f>+VLOOKUP(H55,[1]Listas_desplega!$BY$3:$BZ$7,2,0)</f>
        <v>T_2</v>
      </c>
      <c r="EM55" s="29" t="str">
        <f>+VLOOKUP(I55,[1]Listas_desplega!$BY$10:$BZ$23,2,0)</f>
        <v>T_2_C_2</v>
      </c>
      <c r="EN55" s="29" t="str">
        <f>+VLOOKUP(J55,[1]Listas_desplega!$BY$28:$BZ$54,2,0)</f>
        <v>T_2_C_2_ET_1</v>
      </c>
      <c r="EO55" s="29" t="str">
        <f>+VLOOKUP(K55,[1]Listas_desplega!$BY$58:$BZ$105,2,0)</f>
        <v>T_2_C_2_ET_1_CPT_11</v>
      </c>
      <c r="EP55" s="30" t="str">
        <f>+VLOOKUP(L55,[1]Listas_desplega!$J$3:$K$11,2,0)</f>
        <v>Eje_E_8</v>
      </c>
    </row>
    <row r="56" spans="1:146" s="31" customFormat="1" ht="44.25" customHeight="1" x14ac:dyDescent="0.3">
      <c r="A56" s="8" t="s">
        <v>592</v>
      </c>
      <c r="B56" s="8" t="s">
        <v>593</v>
      </c>
      <c r="C56" s="8" t="s">
        <v>593</v>
      </c>
      <c r="D56" s="8" t="s">
        <v>153</v>
      </c>
      <c r="E56" s="8" t="s">
        <v>154</v>
      </c>
      <c r="F56" s="9" t="s">
        <v>155</v>
      </c>
      <c r="G56" s="8" t="s">
        <v>669</v>
      </c>
      <c r="H56" s="8" t="s">
        <v>157</v>
      </c>
      <c r="I56" s="8" t="s">
        <v>670</v>
      </c>
      <c r="J56" s="8" t="s">
        <v>670</v>
      </c>
      <c r="K56" s="8" t="s">
        <v>670</v>
      </c>
      <c r="L56" s="8" t="s">
        <v>671</v>
      </c>
      <c r="M56" s="8" t="s">
        <v>671</v>
      </c>
      <c r="N56" s="14">
        <v>287</v>
      </c>
      <c r="O56" s="59" t="s">
        <v>672</v>
      </c>
      <c r="P56" s="12" t="s">
        <v>164</v>
      </c>
      <c r="Q56" s="11" t="s">
        <v>186</v>
      </c>
      <c r="R56" s="59" t="s">
        <v>673</v>
      </c>
      <c r="S56" s="59" t="s">
        <v>167</v>
      </c>
      <c r="T56" s="59" t="s">
        <v>168</v>
      </c>
      <c r="U56" s="59">
        <v>30</v>
      </c>
      <c r="V56" s="59" t="s">
        <v>368</v>
      </c>
      <c r="W56" s="12" t="s">
        <v>332</v>
      </c>
      <c r="X56" s="13" t="s">
        <v>172</v>
      </c>
      <c r="Y56" s="13"/>
      <c r="Z56" s="13"/>
      <c r="AA56" s="13"/>
      <c r="AB56" s="13"/>
      <c r="AC56" s="13"/>
      <c r="AD56" s="13"/>
      <c r="AE56" s="13"/>
      <c r="AF56" s="13"/>
      <c r="AG56" s="14"/>
      <c r="AH56" s="14"/>
      <c r="AI56" s="14"/>
      <c r="AJ56" s="14"/>
      <c r="AK56" s="14"/>
      <c r="AL56" s="14"/>
      <c r="AM56" s="14"/>
      <c r="AN56" s="14"/>
      <c r="AO56" s="14"/>
      <c r="AP56" s="14"/>
      <c r="AQ56" s="15"/>
      <c r="AR56" s="14"/>
      <c r="AS56" s="57" t="s">
        <v>172</v>
      </c>
      <c r="AT56" s="57" t="s">
        <v>172</v>
      </c>
      <c r="AU56" s="57" t="s">
        <v>172</v>
      </c>
      <c r="AV56" s="57" t="s">
        <v>172</v>
      </c>
      <c r="AW56" s="57">
        <v>1</v>
      </c>
      <c r="AX56" s="57">
        <v>1</v>
      </c>
      <c r="AY56" s="58"/>
      <c r="AZ56" s="58"/>
      <c r="BA56" s="58"/>
      <c r="BB56" s="58"/>
      <c r="BC56" s="16"/>
      <c r="BD56" s="16"/>
      <c r="BE56" s="17"/>
      <c r="BF56" s="18">
        <v>0</v>
      </c>
      <c r="BG56" s="19">
        <v>0</v>
      </c>
      <c r="BH56" s="17" t="s">
        <v>179</v>
      </c>
      <c r="BI56" s="17"/>
      <c r="BJ56" s="16"/>
      <c r="BK56" s="16"/>
      <c r="BL56" s="17"/>
      <c r="BM56" s="19">
        <v>0</v>
      </c>
      <c r="BN56" s="20">
        <v>0</v>
      </c>
      <c r="BO56" s="17" t="s">
        <v>179</v>
      </c>
      <c r="BP56" s="21"/>
      <c r="BQ56" s="22"/>
      <c r="BR56" s="16"/>
      <c r="BS56" s="17"/>
      <c r="BT56" s="19">
        <v>0</v>
      </c>
      <c r="BU56" s="20">
        <v>0</v>
      </c>
      <c r="BV56" s="17" t="s">
        <v>179</v>
      </c>
      <c r="BW56" s="17"/>
      <c r="BX56" s="16"/>
      <c r="BY56" s="16"/>
      <c r="BZ56" s="17"/>
      <c r="CA56" s="19">
        <v>0</v>
      </c>
      <c r="CB56" s="20">
        <v>0</v>
      </c>
      <c r="CC56" s="17" t="s">
        <v>179</v>
      </c>
      <c r="CD56" s="17"/>
      <c r="CE56" s="16"/>
      <c r="CF56" s="16"/>
      <c r="CG56" s="17"/>
      <c r="CH56" s="19">
        <v>0</v>
      </c>
      <c r="CI56" s="20">
        <v>0</v>
      </c>
      <c r="CJ56" s="17" t="s">
        <v>179</v>
      </c>
      <c r="CK56" s="17"/>
      <c r="CL56" s="23">
        <v>0</v>
      </c>
      <c r="CM56" s="23"/>
      <c r="CN56" s="17"/>
      <c r="CO56" s="19">
        <v>0</v>
      </c>
      <c r="CP56" s="20">
        <v>0</v>
      </c>
      <c r="CQ56" s="17" t="s">
        <v>179</v>
      </c>
      <c r="CR56" s="17"/>
      <c r="CS56" s="16"/>
      <c r="CT56" s="16"/>
      <c r="CU56" s="17"/>
      <c r="CV56" s="19">
        <f t="shared" si="37"/>
        <v>0</v>
      </c>
      <c r="CW56" s="20">
        <f t="shared" si="42"/>
        <v>0</v>
      </c>
      <c r="CX56" s="17" t="s">
        <v>179</v>
      </c>
      <c r="CY56" s="17"/>
      <c r="CZ56" s="16"/>
      <c r="DA56" s="16"/>
      <c r="DB56" s="17"/>
      <c r="DC56" s="19">
        <f t="shared" si="38"/>
        <v>0</v>
      </c>
      <c r="DD56" s="20">
        <f t="shared" si="43"/>
        <v>0</v>
      </c>
      <c r="DE56" s="17" t="s">
        <v>179</v>
      </c>
      <c r="DF56" s="17"/>
      <c r="DG56" s="16"/>
      <c r="DH56" s="16"/>
      <c r="DI56" s="17"/>
      <c r="DJ56" s="19">
        <f t="shared" si="39"/>
        <v>0</v>
      </c>
      <c r="DK56" s="20">
        <f t="shared" si="44"/>
        <v>0</v>
      </c>
      <c r="DL56" s="17" t="s">
        <v>179</v>
      </c>
      <c r="DM56" s="17"/>
      <c r="DN56" s="16"/>
      <c r="DO56" s="16"/>
      <c r="DP56" s="17"/>
      <c r="DQ56" s="19">
        <f t="shared" si="40"/>
        <v>0</v>
      </c>
      <c r="DR56" s="20">
        <f t="shared" si="45"/>
        <v>0</v>
      </c>
      <c r="DS56" s="17" t="s">
        <v>179</v>
      </c>
      <c r="DT56" s="17"/>
      <c r="DU56" s="16"/>
      <c r="DV56" s="16"/>
      <c r="DW56" s="17"/>
      <c r="DX56" s="19">
        <f t="shared" si="41"/>
        <v>0</v>
      </c>
      <c r="DY56" s="20">
        <f t="shared" si="46"/>
        <v>0</v>
      </c>
      <c r="DZ56" s="17" t="s">
        <v>179</v>
      </c>
      <c r="EA56" s="17"/>
      <c r="EB56" s="26">
        <v>1</v>
      </c>
      <c r="EC56" s="16"/>
      <c r="ED56" s="17"/>
      <c r="EE56" s="19">
        <f t="shared" si="11"/>
        <v>1</v>
      </c>
      <c r="EF56" s="20">
        <f t="shared" si="47"/>
        <v>0</v>
      </c>
      <c r="EG56" s="17" t="s">
        <v>179</v>
      </c>
      <c r="EH56" s="17"/>
      <c r="EI56" s="27">
        <v>2026</v>
      </c>
      <c r="EJ56" s="28"/>
      <c r="EK56" s="29" t="str">
        <f>+VLOOKUP(B56,[1]Listas_desplega!$AI$22:$AJ$46,2,0)</f>
        <v>DF_ES</v>
      </c>
      <c r="EL56" s="29" t="str">
        <f>+VLOOKUP(H56,[1]Listas_desplega!$BY$3:$BZ$7,2,0)</f>
        <v>T_2</v>
      </c>
      <c r="EM56" s="29" t="e">
        <f>+VLOOKUP(I56,[1]Listas_desplega!$BY$10:$BZ$23,2,0)</f>
        <v>#N/A</v>
      </c>
      <c r="EN56" s="29" t="e">
        <f>+VLOOKUP(J56,[1]Listas_desplega!$BY$28:$BZ$54,2,0)</f>
        <v>#N/A</v>
      </c>
      <c r="EO56" s="29" t="e">
        <f>+VLOOKUP(K56,[1]Listas_desplega!$BY$58:$BZ$105,2,0)</f>
        <v>#N/A</v>
      </c>
      <c r="EP56" s="30" t="e">
        <f>+VLOOKUP(L56,[1]Listas_desplega!$J$3:$K$11,2,0)</f>
        <v>#N/A</v>
      </c>
    </row>
    <row r="57" spans="1:146" s="31" customFormat="1" ht="44.25" customHeight="1" x14ac:dyDescent="0.3">
      <c r="A57" s="8" t="s">
        <v>592</v>
      </c>
      <c r="B57" s="8" t="s">
        <v>593</v>
      </c>
      <c r="C57" s="8" t="s">
        <v>593</v>
      </c>
      <c r="D57" s="8" t="s">
        <v>153</v>
      </c>
      <c r="E57" s="8" t="s">
        <v>154</v>
      </c>
      <c r="F57" s="9" t="s">
        <v>155</v>
      </c>
      <c r="G57" s="8" t="s">
        <v>669</v>
      </c>
      <c r="H57" s="8" t="s">
        <v>157</v>
      </c>
      <c r="I57" s="8" t="s">
        <v>670</v>
      </c>
      <c r="J57" s="8" t="s">
        <v>670</v>
      </c>
      <c r="K57" s="8" t="s">
        <v>670</v>
      </c>
      <c r="L57" s="8" t="s">
        <v>671</v>
      </c>
      <c r="M57" s="8" t="s">
        <v>671</v>
      </c>
      <c r="N57" s="14">
        <v>288</v>
      </c>
      <c r="O57" s="13" t="s">
        <v>674</v>
      </c>
      <c r="P57" s="12" t="s">
        <v>164</v>
      </c>
      <c r="Q57" s="11" t="s">
        <v>186</v>
      </c>
      <c r="R57" s="13" t="s">
        <v>675</v>
      </c>
      <c r="S57" s="11" t="s">
        <v>214</v>
      </c>
      <c r="T57" s="13" t="s">
        <v>168</v>
      </c>
      <c r="U57" s="13">
        <v>180</v>
      </c>
      <c r="V57" s="13" t="s">
        <v>676</v>
      </c>
      <c r="W57" s="12" t="s">
        <v>332</v>
      </c>
      <c r="X57" s="13" t="s">
        <v>172</v>
      </c>
      <c r="Y57" s="13"/>
      <c r="Z57" s="13"/>
      <c r="AA57" s="13"/>
      <c r="AB57" s="13"/>
      <c r="AC57" s="13"/>
      <c r="AD57" s="13"/>
      <c r="AE57" s="13"/>
      <c r="AF57" s="13"/>
      <c r="AG57" s="14"/>
      <c r="AH57" s="14"/>
      <c r="AI57" s="14"/>
      <c r="AJ57" s="14"/>
      <c r="AK57" s="14"/>
      <c r="AL57" s="14"/>
      <c r="AM57" s="14"/>
      <c r="AN57" s="14"/>
      <c r="AO57" s="14"/>
      <c r="AP57" s="14"/>
      <c r="AQ57" s="15"/>
      <c r="AR57" s="14"/>
      <c r="AS57" s="49" t="s">
        <v>172</v>
      </c>
      <c r="AT57" s="57" t="s">
        <v>172</v>
      </c>
      <c r="AU57" s="57" t="s">
        <v>172</v>
      </c>
      <c r="AV57" s="57" t="s">
        <v>172</v>
      </c>
      <c r="AW57" s="57">
        <v>1</v>
      </c>
      <c r="AX57" s="57">
        <v>1</v>
      </c>
      <c r="AY57" s="58"/>
      <c r="AZ57" s="58"/>
      <c r="BA57" s="58"/>
      <c r="BB57" s="58"/>
      <c r="BC57" s="16"/>
      <c r="BD57" s="16"/>
      <c r="BE57" s="17"/>
      <c r="BF57" s="18">
        <v>0</v>
      </c>
      <c r="BG57" s="19">
        <v>0</v>
      </c>
      <c r="BH57" s="17" t="s">
        <v>179</v>
      </c>
      <c r="BI57" s="17"/>
      <c r="BJ57" s="16"/>
      <c r="BK57" s="16"/>
      <c r="BL57" s="17"/>
      <c r="BM57" s="19">
        <v>0</v>
      </c>
      <c r="BN57" s="20">
        <v>0</v>
      </c>
      <c r="BO57" s="17" t="s">
        <v>179</v>
      </c>
      <c r="BP57" s="21"/>
      <c r="BQ57" s="22"/>
      <c r="BR57" s="16"/>
      <c r="BS57" s="17"/>
      <c r="BT57" s="19">
        <v>0</v>
      </c>
      <c r="BU57" s="20">
        <v>0</v>
      </c>
      <c r="BV57" s="17" t="s">
        <v>179</v>
      </c>
      <c r="BW57" s="17"/>
      <c r="BX57" s="16"/>
      <c r="BY57" s="16"/>
      <c r="BZ57" s="17"/>
      <c r="CA57" s="19">
        <v>0</v>
      </c>
      <c r="CB57" s="20">
        <v>0</v>
      </c>
      <c r="CC57" s="17" t="s">
        <v>179</v>
      </c>
      <c r="CD57" s="17"/>
      <c r="CE57" s="16"/>
      <c r="CF57" s="16"/>
      <c r="CG57" s="17"/>
      <c r="CH57" s="19">
        <v>0</v>
      </c>
      <c r="CI57" s="20">
        <v>0</v>
      </c>
      <c r="CJ57" s="17" t="s">
        <v>179</v>
      </c>
      <c r="CK57" s="17"/>
      <c r="CL57" s="23">
        <v>0</v>
      </c>
      <c r="CM57" s="23"/>
      <c r="CN57" s="17"/>
      <c r="CO57" s="19">
        <v>0</v>
      </c>
      <c r="CP57" s="20">
        <v>0</v>
      </c>
      <c r="CQ57" s="17" t="s">
        <v>179</v>
      </c>
      <c r="CR57" s="17"/>
      <c r="CS57" s="16"/>
      <c r="CT57" s="16"/>
      <c r="CU57" s="17"/>
      <c r="CV57" s="19">
        <f t="shared" si="37"/>
        <v>0</v>
      </c>
      <c r="CW57" s="20">
        <f t="shared" si="42"/>
        <v>0</v>
      </c>
      <c r="CX57" s="17" t="s">
        <v>179</v>
      </c>
      <c r="CY57" s="17"/>
      <c r="CZ57" s="16"/>
      <c r="DA57" s="16"/>
      <c r="DB57" s="17"/>
      <c r="DC57" s="19">
        <f t="shared" si="38"/>
        <v>0</v>
      </c>
      <c r="DD57" s="20">
        <f t="shared" si="43"/>
        <v>0</v>
      </c>
      <c r="DE57" s="17" t="s">
        <v>179</v>
      </c>
      <c r="DF57" s="17"/>
      <c r="DG57" s="16"/>
      <c r="DH57" s="16"/>
      <c r="DI57" s="17"/>
      <c r="DJ57" s="19">
        <f t="shared" si="39"/>
        <v>0</v>
      </c>
      <c r="DK57" s="20">
        <f t="shared" si="44"/>
        <v>0</v>
      </c>
      <c r="DL57" s="17" t="s">
        <v>179</v>
      </c>
      <c r="DM57" s="17"/>
      <c r="DN57" s="16"/>
      <c r="DO57" s="16"/>
      <c r="DP57" s="17"/>
      <c r="DQ57" s="19">
        <f t="shared" si="40"/>
        <v>0</v>
      </c>
      <c r="DR57" s="20">
        <f t="shared" si="45"/>
        <v>0</v>
      </c>
      <c r="DS57" s="17" t="s">
        <v>179</v>
      </c>
      <c r="DT57" s="17"/>
      <c r="DU57" s="16"/>
      <c r="DV57" s="16"/>
      <c r="DW57" s="17"/>
      <c r="DX57" s="19">
        <f t="shared" si="41"/>
        <v>0</v>
      </c>
      <c r="DY57" s="20">
        <f t="shared" si="46"/>
        <v>0</v>
      </c>
      <c r="DZ57" s="17" t="s">
        <v>179</v>
      </c>
      <c r="EA57" s="17"/>
      <c r="EB57" s="26">
        <v>1</v>
      </c>
      <c r="EC57" s="16"/>
      <c r="ED57" s="17"/>
      <c r="EE57" s="19">
        <f t="shared" si="11"/>
        <v>1</v>
      </c>
      <c r="EF57" s="20">
        <f t="shared" si="47"/>
        <v>0</v>
      </c>
      <c r="EG57" s="17" t="s">
        <v>179</v>
      </c>
      <c r="EH57" s="17"/>
      <c r="EI57" s="27">
        <v>2026</v>
      </c>
      <c r="EJ57" s="28"/>
      <c r="EK57" s="29" t="str">
        <f>+VLOOKUP(B57,[1]Listas_desplega!$AI$22:$AJ$46,2,0)</f>
        <v>DF_ES</v>
      </c>
      <c r="EL57" s="29" t="str">
        <f>+VLOOKUP(H57,[1]Listas_desplega!$BY$3:$BZ$7,2,0)</f>
        <v>T_2</v>
      </c>
      <c r="EM57" s="29" t="e">
        <f>+VLOOKUP(I57,[1]Listas_desplega!$BY$10:$BZ$23,2,0)</f>
        <v>#N/A</v>
      </c>
      <c r="EN57" s="29" t="e">
        <f>+VLOOKUP(J57,[1]Listas_desplega!$BY$28:$BZ$54,2,0)</f>
        <v>#N/A</v>
      </c>
      <c r="EO57" s="29" t="e">
        <f>+VLOOKUP(K57,[1]Listas_desplega!$BY$58:$BZ$105,2,0)</f>
        <v>#N/A</v>
      </c>
      <c r="EP57" s="30" t="e">
        <f>+VLOOKUP(L57,[1]Listas_desplega!$J$3:$K$11,2,0)</f>
        <v>#N/A</v>
      </c>
    </row>
    <row r="58" spans="1:146" s="31" customFormat="1" ht="44.25" customHeight="1" x14ac:dyDescent="0.3">
      <c r="A58" s="8" t="s">
        <v>592</v>
      </c>
      <c r="B58" s="8" t="s">
        <v>593</v>
      </c>
      <c r="C58" s="8" t="s">
        <v>593</v>
      </c>
      <c r="D58" s="8" t="s">
        <v>153</v>
      </c>
      <c r="E58" s="8" t="s">
        <v>154</v>
      </c>
      <c r="F58" s="9" t="s">
        <v>155</v>
      </c>
      <c r="G58" s="8" t="s">
        <v>669</v>
      </c>
      <c r="H58" s="8" t="s">
        <v>157</v>
      </c>
      <c r="I58" s="8" t="s">
        <v>670</v>
      </c>
      <c r="J58" s="8" t="s">
        <v>670</v>
      </c>
      <c r="K58" s="8" t="s">
        <v>670</v>
      </c>
      <c r="L58" s="8" t="s">
        <v>671</v>
      </c>
      <c r="M58" s="8" t="s">
        <v>671</v>
      </c>
      <c r="N58" s="14">
        <v>358</v>
      </c>
      <c r="O58" s="59" t="s">
        <v>677</v>
      </c>
      <c r="P58" s="12" t="s">
        <v>164</v>
      </c>
      <c r="Q58" s="11" t="s">
        <v>165</v>
      </c>
      <c r="R58" s="59" t="s">
        <v>678</v>
      </c>
      <c r="S58" s="11" t="s">
        <v>214</v>
      </c>
      <c r="T58" s="59" t="s">
        <v>168</v>
      </c>
      <c r="U58" s="59">
        <v>15</v>
      </c>
      <c r="V58" s="59" t="s">
        <v>368</v>
      </c>
      <c r="W58" s="12" t="s">
        <v>332</v>
      </c>
      <c r="X58" s="13" t="s">
        <v>172</v>
      </c>
      <c r="Y58" s="13"/>
      <c r="Z58" s="13"/>
      <c r="AA58" s="13"/>
      <c r="AB58" s="13"/>
      <c r="AC58" s="13"/>
      <c r="AD58" s="13"/>
      <c r="AE58" s="13"/>
      <c r="AF58" s="13"/>
      <c r="AG58" s="14"/>
      <c r="AH58" s="14"/>
      <c r="AI58" s="14"/>
      <c r="AJ58" s="14"/>
      <c r="AK58" s="14"/>
      <c r="AL58" s="14"/>
      <c r="AM58" s="14"/>
      <c r="AN58" s="14"/>
      <c r="AO58" s="14"/>
      <c r="AP58" s="14"/>
      <c r="AQ58" s="15"/>
      <c r="AR58" s="14"/>
      <c r="AS58" s="57">
        <v>1</v>
      </c>
      <c r="AT58" s="57">
        <v>1</v>
      </c>
      <c r="AU58" s="57">
        <v>1</v>
      </c>
      <c r="AV58" s="57">
        <v>1</v>
      </c>
      <c r="AW58" s="57">
        <v>1</v>
      </c>
      <c r="AX58" s="57">
        <v>1</v>
      </c>
      <c r="AY58" s="58"/>
      <c r="AZ58" s="58"/>
      <c r="BA58" s="58"/>
      <c r="BB58" s="58"/>
      <c r="BC58" s="16"/>
      <c r="BD58" s="16"/>
      <c r="BE58" s="17"/>
      <c r="BF58" s="18">
        <v>0</v>
      </c>
      <c r="BG58" s="19">
        <v>0</v>
      </c>
      <c r="BH58" s="17" t="s">
        <v>179</v>
      </c>
      <c r="BI58" s="17"/>
      <c r="BJ58" s="16"/>
      <c r="BK58" s="16"/>
      <c r="BL58" s="17"/>
      <c r="BM58" s="19">
        <v>0</v>
      </c>
      <c r="BN58" s="20">
        <v>0</v>
      </c>
      <c r="BO58" s="17" t="s">
        <v>179</v>
      </c>
      <c r="BP58" s="21"/>
      <c r="BQ58" s="22"/>
      <c r="BR58" s="16"/>
      <c r="BS58" s="17"/>
      <c r="BT58" s="19">
        <v>0</v>
      </c>
      <c r="BU58" s="20">
        <v>0</v>
      </c>
      <c r="BV58" s="17" t="s">
        <v>179</v>
      </c>
      <c r="BW58" s="17"/>
      <c r="BX58" s="16"/>
      <c r="BY58" s="16"/>
      <c r="BZ58" s="17"/>
      <c r="CA58" s="19">
        <v>0</v>
      </c>
      <c r="CB58" s="20">
        <v>0</v>
      </c>
      <c r="CC58" s="17" t="s">
        <v>179</v>
      </c>
      <c r="CD58" s="17"/>
      <c r="CE58" s="16"/>
      <c r="CF58" s="16"/>
      <c r="CG58" s="17"/>
      <c r="CH58" s="19">
        <v>0</v>
      </c>
      <c r="CI58" s="20">
        <v>0</v>
      </c>
      <c r="CJ58" s="17" t="s">
        <v>179</v>
      </c>
      <c r="CK58" s="17"/>
      <c r="CL58" s="23">
        <v>0</v>
      </c>
      <c r="CM58" s="23"/>
      <c r="CN58" s="60"/>
      <c r="CO58" s="19">
        <v>0</v>
      </c>
      <c r="CP58" s="20">
        <v>0</v>
      </c>
      <c r="CQ58" s="17" t="s">
        <v>179</v>
      </c>
      <c r="CR58" s="17"/>
      <c r="CS58" s="16"/>
      <c r="CT58" s="16"/>
      <c r="CU58" s="17"/>
      <c r="CV58" s="19">
        <f t="shared" si="37"/>
        <v>0</v>
      </c>
      <c r="CW58" s="20">
        <f t="shared" si="42"/>
        <v>0</v>
      </c>
      <c r="CX58" s="17" t="s">
        <v>179</v>
      </c>
      <c r="CY58" s="17"/>
      <c r="CZ58" s="16"/>
      <c r="DA58" s="16"/>
      <c r="DB58" s="17"/>
      <c r="DC58" s="19">
        <f t="shared" si="38"/>
        <v>0</v>
      </c>
      <c r="DD58" s="20">
        <f t="shared" si="43"/>
        <v>0</v>
      </c>
      <c r="DE58" s="17" t="s">
        <v>179</v>
      </c>
      <c r="DF58" s="17"/>
      <c r="DG58" s="16"/>
      <c r="DH58" s="16"/>
      <c r="DI58" s="17"/>
      <c r="DJ58" s="19">
        <f t="shared" si="39"/>
        <v>0</v>
      </c>
      <c r="DK58" s="20">
        <f t="shared" si="44"/>
        <v>0</v>
      </c>
      <c r="DL58" s="17" t="s">
        <v>179</v>
      </c>
      <c r="DM58" s="17"/>
      <c r="DN58" s="16"/>
      <c r="DO58" s="16"/>
      <c r="DP58" s="17"/>
      <c r="DQ58" s="19">
        <f t="shared" si="40"/>
        <v>0</v>
      </c>
      <c r="DR58" s="20">
        <f t="shared" si="45"/>
        <v>0</v>
      </c>
      <c r="DS58" s="17" t="s">
        <v>179</v>
      </c>
      <c r="DT58" s="17"/>
      <c r="DU58" s="16"/>
      <c r="DV58" s="16"/>
      <c r="DW58" s="17"/>
      <c r="DX58" s="19">
        <f t="shared" si="41"/>
        <v>0</v>
      </c>
      <c r="DY58" s="20">
        <f t="shared" si="46"/>
        <v>0</v>
      </c>
      <c r="DZ58" s="17" t="s">
        <v>179</v>
      </c>
      <c r="EA58" s="17"/>
      <c r="EB58" s="26">
        <v>1</v>
      </c>
      <c r="EC58" s="16"/>
      <c r="ED58" s="17"/>
      <c r="EE58" s="19">
        <f t="shared" si="11"/>
        <v>1</v>
      </c>
      <c r="EF58" s="20">
        <f t="shared" si="47"/>
        <v>0</v>
      </c>
      <c r="EG58" s="17" t="s">
        <v>179</v>
      </c>
      <c r="EH58" s="17"/>
      <c r="EI58" s="27">
        <v>2026</v>
      </c>
      <c r="EJ58" s="28"/>
      <c r="EK58" s="29" t="str">
        <f>+VLOOKUP(B58,[1]Listas_desplega!$AI$22:$AJ$46,2,0)</f>
        <v>DF_ES</v>
      </c>
      <c r="EL58" s="29" t="str">
        <f>+VLOOKUP(H58,[1]Listas_desplega!$BY$3:$BZ$7,2,0)</f>
        <v>T_2</v>
      </c>
      <c r="EM58" s="29" t="e">
        <f>+VLOOKUP(I58,[1]Listas_desplega!$BY$10:$BZ$23,2,0)</f>
        <v>#N/A</v>
      </c>
      <c r="EN58" s="29" t="e">
        <f>+VLOOKUP(J58,[1]Listas_desplega!$BY$28:$BZ$54,2,0)</f>
        <v>#N/A</v>
      </c>
      <c r="EO58" s="29" t="e">
        <f>+VLOOKUP(K58,[1]Listas_desplega!$BY$58:$BZ$105,2,0)</f>
        <v>#N/A</v>
      </c>
      <c r="EP58" s="30" t="e">
        <f>+VLOOKUP(L58,[1]Listas_desplega!$J$3:$K$11,2,0)</f>
        <v>#N/A</v>
      </c>
    </row>
    <row r="59" spans="1:146" s="31" customFormat="1" ht="44.25" customHeight="1" x14ac:dyDescent="0.3">
      <c r="A59" s="8" t="s">
        <v>592</v>
      </c>
      <c r="B59" s="8" t="s">
        <v>593</v>
      </c>
      <c r="C59" s="8" t="s">
        <v>593</v>
      </c>
      <c r="D59" s="8" t="s">
        <v>153</v>
      </c>
      <c r="E59" s="8" t="s">
        <v>154</v>
      </c>
      <c r="F59" s="9" t="s">
        <v>155</v>
      </c>
      <c r="G59" s="8" t="s">
        <v>669</v>
      </c>
      <c r="H59" s="8" t="s">
        <v>157</v>
      </c>
      <c r="I59" s="8" t="s">
        <v>670</v>
      </c>
      <c r="J59" s="8" t="s">
        <v>670</v>
      </c>
      <c r="K59" s="8" t="s">
        <v>670</v>
      </c>
      <c r="L59" s="8" t="s">
        <v>671</v>
      </c>
      <c r="M59" s="8" t="s">
        <v>671</v>
      </c>
      <c r="N59" s="14">
        <v>359</v>
      </c>
      <c r="O59" s="59" t="s">
        <v>679</v>
      </c>
      <c r="P59" s="12" t="s">
        <v>164</v>
      </c>
      <c r="Q59" s="11" t="s">
        <v>165</v>
      </c>
      <c r="R59" s="59" t="s">
        <v>680</v>
      </c>
      <c r="S59" s="11" t="s">
        <v>214</v>
      </c>
      <c r="T59" s="59" t="s">
        <v>168</v>
      </c>
      <c r="U59" s="59">
        <v>15</v>
      </c>
      <c r="V59" s="59" t="s">
        <v>368</v>
      </c>
      <c r="W59" s="12" t="s">
        <v>332</v>
      </c>
      <c r="X59" s="13" t="s">
        <v>172</v>
      </c>
      <c r="Y59" s="13"/>
      <c r="Z59" s="13"/>
      <c r="AA59" s="13"/>
      <c r="AB59" s="13"/>
      <c r="AC59" s="13"/>
      <c r="AD59" s="13"/>
      <c r="AE59" s="13"/>
      <c r="AF59" s="13"/>
      <c r="AG59" s="14"/>
      <c r="AH59" s="14"/>
      <c r="AI59" s="14"/>
      <c r="AJ59" s="14"/>
      <c r="AK59" s="14"/>
      <c r="AL59" s="14"/>
      <c r="AM59" s="14"/>
      <c r="AN59" s="14"/>
      <c r="AO59" s="14"/>
      <c r="AP59" s="14"/>
      <c r="AQ59" s="15"/>
      <c r="AR59" s="14"/>
      <c r="AS59" s="57" t="s">
        <v>172</v>
      </c>
      <c r="AT59" s="57">
        <v>1</v>
      </c>
      <c r="AU59" s="57">
        <v>1</v>
      </c>
      <c r="AV59" s="57">
        <v>1</v>
      </c>
      <c r="AW59" s="57">
        <v>1</v>
      </c>
      <c r="AX59" s="57">
        <v>1</v>
      </c>
      <c r="AY59" s="58"/>
      <c r="AZ59" s="58"/>
      <c r="BA59" s="58"/>
      <c r="BB59" s="58"/>
      <c r="BC59" s="16"/>
      <c r="BD59" s="16"/>
      <c r="BE59" s="17"/>
      <c r="BF59" s="18">
        <v>0</v>
      </c>
      <c r="BG59" s="20">
        <v>0</v>
      </c>
      <c r="BH59" s="17" t="s">
        <v>179</v>
      </c>
      <c r="BI59" s="17"/>
      <c r="BJ59" s="16"/>
      <c r="BK59" s="16"/>
      <c r="BL59" s="17"/>
      <c r="BM59" s="19">
        <v>0</v>
      </c>
      <c r="BN59" s="20">
        <v>0</v>
      </c>
      <c r="BO59" s="17" t="s">
        <v>179</v>
      </c>
      <c r="BP59" s="21"/>
      <c r="BQ59" s="22"/>
      <c r="BR59" s="16"/>
      <c r="BS59" s="17"/>
      <c r="BT59" s="19">
        <v>0</v>
      </c>
      <c r="BU59" s="20">
        <v>0</v>
      </c>
      <c r="BV59" s="17" t="s">
        <v>179</v>
      </c>
      <c r="BW59" s="17"/>
      <c r="BX59" s="16"/>
      <c r="BY59" s="16"/>
      <c r="BZ59" s="17"/>
      <c r="CA59" s="19">
        <v>0</v>
      </c>
      <c r="CB59" s="20">
        <v>0</v>
      </c>
      <c r="CC59" s="17" t="s">
        <v>179</v>
      </c>
      <c r="CD59" s="17"/>
      <c r="CE59" s="16"/>
      <c r="CF59" s="16"/>
      <c r="CG59" s="17"/>
      <c r="CH59" s="19">
        <v>0</v>
      </c>
      <c r="CI59" s="20">
        <v>0</v>
      </c>
      <c r="CJ59" s="17" t="s">
        <v>179</v>
      </c>
      <c r="CK59" s="17"/>
      <c r="CL59" s="23">
        <v>1</v>
      </c>
      <c r="CM59" s="23"/>
      <c r="CN59" s="60"/>
      <c r="CO59" s="19">
        <v>1</v>
      </c>
      <c r="CP59" s="20">
        <v>0</v>
      </c>
      <c r="CQ59" s="17" t="s">
        <v>179</v>
      </c>
      <c r="CR59" s="17"/>
      <c r="CS59" s="16"/>
      <c r="CT59" s="16"/>
      <c r="CU59" s="17"/>
      <c r="CV59" s="19">
        <f t="shared" si="37"/>
        <v>0</v>
      </c>
      <c r="CW59" s="20">
        <f t="shared" si="42"/>
        <v>0</v>
      </c>
      <c r="CX59" s="17" t="s">
        <v>179</v>
      </c>
      <c r="CY59" s="17"/>
      <c r="CZ59" s="16"/>
      <c r="DA59" s="16"/>
      <c r="DB59" s="17"/>
      <c r="DC59" s="19">
        <f t="shared" si="38"/>
        <v>0</v>
      </c>
      <c r="DD59" s="20">
        <f t="shared" si="43"/>
        <v>0</v>
      </c>
      <c r="DE59" s="17" t="s">
        <v>179</v>
      </c>
      <c r="DF59" s="17"/>
      <c r="DG59" s="16"/>
      <c r="DH59" s="16"/>
      <c r="DI59" s="17"/>
      <c r="DJ59" s="19">
        <f t="shared" si="39"/>
        <v>0</v>
      </c>
      <c r="DK59" s="20">
        <f t="shared" si="44"/>
        <v>0</v>
      </c>
      <c r="DL59" s="17" t="s">
        <v>179</v>
      </c>
      <c r="DM59" s="17"/>
      <c r="DN59" s="16"/>
      <c r="DO59" s="16"/>
      <c r="DP59" s="17"/>
      <c r="DQ59" s="19">
        <f t="shared" si="40"/>
        <v>0</v>
      </c>
      <c r="DR59" s="20">
        <f t="shared" si="45"/>
        <v>0</v>
      </c>
      <c r="DS59" s="17" t="s">
        <v>179</v>
      </c>
      <c r="DT59" s="17"/>
      <c r="DU59" s="16"/>
      <c r="DV59" s="16"/>
      <c r="DW59" s="17"/>
      <c r="DX59" s="19">
        <f t="shared" si="41"/>
        <v>0</v>
      </c>
      <c r="DY59" s="20">
        <f t="shared" si="46"/>
        <v>0</v>
      </c>
      <c r="DZ59" s="17" t="s">
        <v>179</v>
      </c>
      <c r="EA59" s="17"/>
      <c r="EB59" s="26">
        <v>1</v>
      </c>
      <c r="EC59" s="16"/>
      <c r="ED59" s="17"/>
      <c r="EE59" s="19">
        <f t="shared" si="11"/>
        <v>1</v>
      </c>
      <c r="EF59" s="20">
        <f t="shared" si="47"/>
        <v>0</v>
      </c>
      <c r="EG59" s="17" t="s">
        <v>179</v>
      </c>
      <c r="EH59" s="17"/>
      <c r="EI59" s="27">
        <v>2026</v>
      </c>
      <c r="EJ59" s="28"/>
      <c r="EK59" s="29" t="str">
        <f>+VLOOKUP(B59,[1]Listas_desplega!$AI$22:$AJ$46,2,0)</f>
        <v>DF_ES</v>
      </c>
      <c r="EL59" s="29" t="str">
        <f>+VLOOKUP(H59,[1]Listas_desplega!$BY$3:$BZ$7,2,0)</f>
        <v>T_2</v>
      </c>
      <c r="EM59" s="29" t="e">
        <f>+VLOOKUP(I59,[1]Listas_desplega!$BY$10:$BZ$23,2,0)</f>
        <v>#N/A</v>
      </c>
      <c r="EN59" s="29" t="e">
        <f>+VLOOKUP(J59,[1]Listas_desplega!$BY$28:$BZ$54,2,0)</f>
        <v>#N/A</v>
      </c>
      <c r="EO59" s="29" t="e">
        <f>+VLOOKUP(K59,[1]Listas_desplega!$BY$58:$BZ$105,2,0)</f>
        <v>#N/A</v>
      </c>
      <c r="EP59" s="30" t="e">
        <f>+VLOOKUP(L59,[1]Listas_desplega!$J$3:$K$11,2,0)</f>
        <v>#N/A</v>
      </c>
    </row>
    <row r="60" spans="1:146" s="31" customFormat="1" ht="44.25" customHeight="1" x14ac:dyDescent="0.3">
      <c r="A60" s="8" t="s">
        <v>592</v>
      </c>
      <c r="B60" s="8" t="s">
        <v>593</v>
      </c>
      <c r="C60" s="8" t="s">
        <v>593</v>
      </c>
      <c r="D60" s="8" t="s">
        <v>153</v>
      </c>
      <c r="E60" s="8" t="s">
        <v>154</v>
      </c>
      <c r="F60" s="9" t="s">
        <v>155</v>
      </c>
      <c r="G60" s="8" t="s">
        <v>669</v>
      </c>
      <c r="H60" s="8" t="s">
        <v>157</v>
      </c>
      <c r="I60" s="8" t="s">
        <v>670</v>
      </c>
      <c r="J60" s="8" t="s">
        <v>670</v>
      </c>
      <c r="K60" s="8" t="s">
        <v>670</v>
      </c>
      <c r="L60" s="8" t="s">
        <v>671</v>
      </c>
      <c r="M60" s="8" t="s">
        <v>671</v>
      </c>
      <c r="N60" s="14">
        <v>472</v>
      </c>
      <c r="O60" s="13" t="s">
        <v>681</v>
      </c>
      <c r="P60" s="12" t="s">
        <v>164</v>
      </c>
      <c r="Q60" s="11" t="s">
        <v>186</v>
      </c>
      <c r="R60" s="13" t="s">
        <v>330</v>
      </c>
      <c r="S60" s="11" t="s">
        <v>214</v>
      </c>
      <c r="T60" s="13" t="s">
        <v>168</v>
      </c>
      <c r="U60" s="13">
        <v>15</v>
      </c>
      <c r="V60" s="13" t="s">
        <v>368</v>
      </c>
      <c r="W60" s="12" t="s">
        <v>332</v>
      </c>
      <c r="X60" s="13" t="s">
        <v>172</v>
      </c>
      <c r="Y60" s="13"/>
      <c r="Z60" s="13"/>
      <c r="AA60" s="13"/>
      <c r="AB60" s="13"/>
      <c r="AC60" s="13"/>
      <c r="AD60" s="13"/>
      <c r="AE60" s="13"/>
      <c r="AF60" s="13"/>
      <c r="AG60" s="14"/>
      <c r="AH60" s="14"/>
      <c r="AI60" s="14"/>
      <c r="AJ60" s="14"/>
      <c r="AK60" s="14"/>
      <c r="AL60" s="14"/>
      <c r="AM60" s="14"/>
      <c r="AN60" s="14"/>
      <c r="AO60" s="14"/>
      <c r="AP60" s="14"/>
      <c r="AQ60" s="15"/>
      <c r="AR60" s="14"/>
      <c r="AS60" s="49" t="s">
        <v>172</v>
      </c>
      <c r="AT60" s="57">
        <v>0.2</v>
      </c>
      <c r="AU60" s="57">
        <v>0.5</v>
      </c>
      <c r="AV60" s="57">
        <v>0.3</v>
      </c>
      <c r="AW60" s="57" t="s">
        <v>172</v>
      </c>
      <c r="AX60" s="57">
        <v>1</v>
      </c>
      <c r="AY60" s="58"/>
      <c r="AZ60" s="58"/>
      <c r="BA60" s="58"/>
      <c r="BB60" s="58"/>
      <c r="BC60" s="16"/>
      <c r="BD60" s="16"/>
      <c r="BE60" s="17"/>
      <c r="BF60" s="18">
        <v>0</v>
      </c>
      <c r="BG60" s="20">
        <v>0</v>
      </c>
      <c r="BH60" s="17" t="s">
        <v>179</v>
      </c>
      <c r="BI60" s="17"/>
      <c r="BJ60" s="16"/>
      <c r="BK60" s="16"/>
      <c r="BL60" s="17"/>
      <c r="BM60" s="19">
        <v>0</v>
      </c>
      <c r="BN60" s="20">
        <v>0</v>
      </c>
      <c r="BO60" s="17" t="s">
        <v>179</v>
      </c>
      <c r="BP60" s="21"/>
      <c r="BQ60" s="22"/>
      <c r="BR60" s="16"/>
      <c r="BS60" s="17"/>
      <c r="BT60" s="19">
        <v>0</v>
      </c>
      <c r="BU60" s="20">
        <v>0</v>
      </c>
      <c r="BV60" s="17" t="s">
        <v>179</v>
      </c>
      <c r="BW60" s="17"/>
      <c r="BX60" s="16"/>
      <c r="BY60" s="16"/>
      <c r="BZ60" s="17"/>
      <c r="CA60" s="19">
        <v>0</v>
      </c>
      <c r="CB60" s="20">
        <v>0</v>
      </c>
      <c r="CC60" s="17" t="s">
        <v>179</v>
      </c>
      <c r="CD60" s="17"/>
      <c r="CE60" s="16"/>
      <c r="CF60" s="16"/>
      <c r="CG60" s="17"/>
      <c r="CH60" s="19">
        <v>0</v>
      </c>
      <c r="CI60" s="20">
        <v>0</v>
      </c>
      <c r="CJ60" s="17" t="s">
        <v>179</v>
      </c>
      <c r="CK60" s="17"/>
      <c r="CL60" s="23">
        <v>0</v>
      </c>
      <c r="CM60" s="23"/>
      <c r="CN60" s="60"/>
      <c r="CO60" s="19">
        <v>0</v>
      </c>
      <c r="CP60" s="20">
        <v>0</v>
      </c>
      <c r="CQ60" s="17" t="s">
        <v>179</v>
      </c>
      <c r="CR60" s="17"/>
      <c r="CS60" s="16"/>
      <c r="CT60" s="16"/>
      <c r="CU60" s="17"/>
      <c r="CV60" s="19">
        <f t="shared" si="37"/>
        <v>0</v>
      </c>
      <c r="CW60" s="20">
        <f t="shared" si="42"/>
        <v>0</v>
      </c>
      <c r="CX60" s="17" t="s">
        <v>179</v>
      </c>
      <c r="CY60" s="17"/>
      <c r="CZ60" s="16"/>
      <c r="DA60" s="16"/>
      <c r="DB60" s="17"/>
      <c r="DC60" s="19">
        <f t="shared" si="38"/>
        <v>0</v>
      </c>
      <c r="DD60" s="20">
        <f t="shared" si="43"/>
        <v>0</v>
      </c>
      <c r="DE60" s="17" t="s">
        <v>179</v>
      </c>
      <c r="DF60" s="17"/>
      <c r="DG60" s="16"/>
      <c r="DH60" s="16"/>
      <c r="DI60" s="17"/>
      <c r="DJ60" s="19">
        <f t="shared" si="39"/>
        <v>0</v>
      </c>
      <c r="DK60" s="20">
        <f t="shared" si="44"/>
        <v>0</v>
      </c>
      <c r="DL60" s="17" t="s">
        <v>179</v>
      </c>
      <c r="DM60" s="17"/>
      <c r="DN60" s="16"/>
      <c r="DO60" s="16"/>
      <c r="DP60" s="17"/>
      <c r="DQ60" s="19">
        <f t="shared" si="40"/>
        <v>0</v>
      </c>
      <c r="DR60" s="20">
        <f t="shared" si="45"/>
        <v>0</v>
      </c>
      <c r="DS60" s="17" t="s">
        <v>179</v>
      </c>
      <c r="DT60" s="17"/>
      <c r="DU60" s="16"/>
      <c r="DV60" s="16"/>
      <c r="DW60" s="17"/>
      <c r="DX60" s="19">
        <f t="shared" si="41"/>
        <v>0</v>
      </c>
      <c r="DY60" s="20">
        <f t="shared" si="46"/>
        <v>0</v>
      </c>
      <c r="DZ60" s="17" t="s">
        <v>179</v>
      </c>
      <c r="EA60" s="17"/>
      <c r="EB60" s="26">
        <v>1</v>
      </c>
      <c r="EC60" s="16"/>
      <c r="ED60" s="17"/>
      <c r="EE60" s="19">
        <f t="shared" si="11"/>
        <v>0</v>
      </c>
      <c r="EF60" s="20">
        <f t="shared" si="47"/>
        <v>0</v>
      </c>
      <c r="EG60" s="17" t="s">
        <v>179</v>
      </c>
      <c r="EH60" s="17"/>
      <c r="EI60" s="27">
        <v>2026</v>
      </c>
      <c r="EJ60" s="28"/>
      <c r="EK60" s="29" t="str">
        <f>+VLOOKUP(B60,[1]Listas_desplega!$AI$22:$AJ$46,2,0)</f>
        <v>DF_ES</v>
      </c>
      <c r="EL60" s="29" t="str">
        <f>+VLOOKUP(H60,[1]Listas_desplega!$BY$3:$BZ$7,2,0)</f>
        <v>T_2</v>
      </c>
      <c r="EM60" s="29" t="e">
        <f>+VLOOKUP(I60,[1]Listas_desplega!$BY$10:$BZ$23,2,0)</f>
        <v>#N/A</v>
      </c>
      <c r="EN60" s="29" t="e">
        <f>+VLOOKUP(J60,[1]Listas_desplega!$BY$28:$BZ$54,2,0)</f>
        <v>#N/A</v>
      </c>
      <c r="EO60" s="29" t="e">
        <f>+VLOOKUP(K60,[1]Listas_desplega!$BY$58:$BZ$105,2,0)</f>
        <v>#N/A</v>
      </c>
      <c r="EP60" s="30" t="e">
        <f>+VLOOKUP(L60,[1]Listas_desplega!$J$3:$K$11,2,0)</f>
        <v>#N/A</v>
      </c>
    </row>
    <row r="61" spans="1:146" s="31" customFormat="1" ht="44.25" customHeight="1" x14ac:dyDescent="0.3">
      <c r="A61" s="8" t="s">
        <v>592</v>
      </c>
      <c r="B61" s="8" t="s">
        <v>593</v>
      </c>
      <c r="C61" s="8" t="s">
        <v>593</v>
      </c>
      <c r="D61" s="8" t="s">
        <v>153</v>
      </c>
      <c r="E61" s="8" t="s">
        <v>154</v>
      </c>
      <c r="F61" s="9" t="s">
        <v>155</v>
      </c>
      <c r="G61" s="8" t="s">
        <v>669</v>
      </c>
      <c r="H61" s="8" t="s">
        <v>157</v>
      </c>
      <c r="I61" s="8" t="s">
        <v>670</v>
      </c>
      <c r="J61" s="8" t="s">
        <v>670</v>
      </c>
      <c r="K61" s="8" t="s">
        <v>670</v>
      </c>
      <c r="L61" s="8" t="s">
        <v>671</v>
      </c>
      <c r="M61" s="8" t="s">
        <v>671</v>
      </c>
      <c r="N61" s="14">
        <v>244</v>
      </c>
      <c r="O61" s="13" t="s">
        <v>682</v>
      </c>
      <c r="P61" s="12" t="s">
        <v>164</v>
      </c>
      <c r="Q61" s="11" t="s">
        <v>186</v>
      </c>
      <c r="R61" s="13" t="s">
        <v>683</v>
      </c>
      <c r="S61" s="11" t="s">
        <v>167</v>
      </c>
      <c r="T61" s="13" t="s">
        <v>188</v>
      </c>
      <c r="U61" s="13">
        <v>90</v>
      </c>
      <c r="V61" s="13" t="s">
        <v>368</v>
      </c>
      <c r="W61" s="12" t="s">
        <v>332</v>
      </c>
      <c r="X61" s="13" t="s">
        <v>172</v>
      </c>
      <c r="Y61" s="13"/>
      <c r="Z61" s="13"/>
      <c r="AA61" s="13"/>
      <c r="AB61" s="13"/>
      <c r="AC61" s="13"/>
      <c r="AD61" s="13"/>
      <c r="AE61" s="13"/>
      <c r="AF61" s="13"/>
      <c r="AG61" s="14"/>
      <c r="AH61" s="14"/>
      <c r="AI61" s="14"/>
      <c r="AJ61" s="14"/>
      <c r="AK61" s="14"/>
      <c r="AL61" s="14"/>
      <c r="AM61" s="14"/>
      <c r="AN61" s="14"/>
      <c r="AO61" s="14"/>
      <c r="AP61" s="14"/>
      <c r="AQ61" s="15"/>
      <c r="AR61" s="14"/>
      <c r="AS61" s="49">
        <v>11</v>
      </c>
      <c r="AT61" s="57">
        <v>10</v>
      </c>
      <c r="AU61" s="57">
        <v>17</v>
      </c>
      <c r="AV61" s="57">
        <v>17</v>
      </c>
      <c r="AW61" s="57">
        <v>16</v>
      </c>
      <c r="AX61" s="57">
        <v>60</v>
      </c>
      <c r="AY61" s="58"/>
      <c r="AZ61" s="58"/>
      <c r="BA61" s="58"/>
      <c r="BB61" s="58"/>
      <c r="BC61" s="16"/>
      <c r="BD61" s="16"/>
      <c r="BE61" s="17"/>
      <c r="BF61" s="18">
        <v>0</v>
      </c>
      <c r="BG61" s="19">
        <v>0</v>
      </c>
      <c r="BH61" s="17" t="s">
        <v>179</v>
      </c>
      <c r="BI61" s="17"/>
      <c r="BJ61" s="16"/>
      <c r="BK61" s="16"/>
      <c r="BL61" s="17"/>
      <c r="BM61" s="19">
        <v>0</v>
      </c>
      <c r="BN61" s="20">
        <v>0</v>
      </c>
      <c r="BO61" s="17" t="s">
        <v>179</v>
      </c>
      <c r="BP61" s="21"/>
      <c r="BQ61" s="22"/>
      <c r="BR61" s="16"/>
      <c r="BS61" s="17"/>
      <c r="BT61" s="19">
        <v>0</v>
      </c>
      <c r="BU61" s="20">
        <v>0</v>
      </c>
      <c r="BV61" s="17" t="s">
        <v>179</v>
      </c>
      <c r="BW61" s="17"/>
      <c r="BX61" s="16"/>
      <c r="BY61" s="16"/>
      <c r="BZ61" s="17"/>
      <c r="CA61" s="19">
        <v>0</v>
      </c>
      <c r="CB61" s="20">
        <v>0</v>
      </c>
      <c r="CC61" s="17" t="s">
        <v>179</v>
      </c>
      <c r="CD61" s="17"/>
      <c r="CE61" s="16"/>
      <c r="CF61" s="16"/>
      <c r="CG61" s="17"/>
      <c r="CH61" s="19">
        <v>0</v>
      </c>
      <c r="CI61" s="20">
        <v>0</v>
      </c>
      <c r="CJ61" s="17" t="s">
        <v>179</v>
      </c>
      <c r="CK61" s="17"/>
      <c r="CL61" s="23"/>
      <c r="CM61" s="23"/>
      <c r="CN61" s="17"/>
      <c r="CO61" s="19">
        <v>0</v>
      </c>
      <c r="CP61" s="20">
        <v>0</v>
      </c>
      <c r="CQ61" s="17" t="s">
        <v>179</v>
      </c>
      <c r="CR61" s="17"/>
      <c r="CS61" s="16"/>
      <c r="CT61" s="16"/>
      <c r="CU61" s="17"/>
      <c r="CV61" s="19">
        <f t="shared" si="37"/>
        <v>0</v>
      </c>
      <c r="CW61" s="20">
        <f t="shared" si="42"/>
        <v>0</v>
      </c>
      <c r="CX61" s="17" t="s">
        <v>179</v>
      </c>
      <c r="CY61" s="17"/>
      <c r="CZ61" s="16"/>
      <c r="DA61" s="16"/>
      <c r="DB61" s="17"/>
      <c r="DC61" s="19">
        <f t="shared" si="38"/>
        <v>0</v>
      </c>
      <c r="DD61" s="20">
        <f t="shared" si="43"/>
        <v>0</v>
      </c>
      <c r="DE61" s="17" t="s">
        <v>179</v>
      </c>
      <c r="DF61" s="17"/>
      <c r="DG61" s="16"/>
      <c r="DH61" s="16"/>
      <c r="DI61" s="17"/>
      <c r="DJ61" s="19">
        <f t="shared" si="39"/>
        <v>0</v>
      </c>
      <c r="DK61" s="20">
        <f t="shared" si="44"/>
        <v>0</v>
      </c>
      <c r="DL61" s="17" t="s">
        <v>179</v>
      </c>
      <c r="DM61" s="17"/>
      <c r="DN61" s="16"/>
      <c r="DO61" s="16"/>
      <c r="DP61" s="17"/>
      <c r="DQ61" s="19">
        <f t="shared" si="40"/>
        <v>0</v>
      </c>
      <c r="DR61" s="20">
        <f t="shared" si="45"/>
        <v>0</v>
      </c>
      <c r="DS61" s="17" t="s">
        <v>179</v>
      </c>
      <c r="DT61" s="17"/>
      <c r="DU61" s="16"/>
      <c r="DV61" s="16"/>
      <c r="DW61" s="17"/>
      <c r="DX61" s="19">
        <f t="shared" si="41"/>
        <v>0</v>
      </c>
      <c r="DY61" s="20">
        <f t="shared" si="46"/>
        <v>0</v>
      </c>
      <c r="DZ61" s="17" t="s">
        <v>179</v>
      </c>
      <c r="EA61" s="17"/>
      <c r="EB61" s="26">
        <v>16</v>
      </c>
      <c r="EC61" s="16"/>
      <c r="ED61" s="17"/>
      <c r="EE61" s="19">
        <f t="shared" si="11"/>
        <v>1</v>
      </c>
      <c r="EF61" s="20">
        <f t="shared" si="47"/>
        <v>0</v>
      </c>
      <c r="EG61" s="17" t="s">
        <v>179</v>
      </c>
      <c r="EH61" s="17"/>
      <c r="EI61" s="27">
        <v>2026</v>
      </c>
      <c r="EJ61" s="28"/>
      <c r="EK61" s="29" t="str">
        <f>+VLOOKUP(B61,[1]Listas_desplega!$AI$22:$AJ$46,2,0)</f>
        <v>DF_ES</v>
      </c>
      <c r="EL61" s="29" t="str">
        <f>+VLOOKUP(H61,[1]Listas_desplega!$BY$3:$BZ$7,2,0)</f>
        <v>T_2</v>
      </c>
      <c r="EM61" s="29" t="e">
        <f>+VLOOKUP(I61,[1]Listas_desplega!$BY$10:$BZ$23,2,0)</f>
        <v>#N/A</v>
      </c>
      <c r="EN61" s="29" t="e">
        <f>+VLOOKUP(J61,[1]Listas_desplega!$BY$28:$BZ$54,2,0)</f>
        <v>#N/A</v>
      </c>
      <c r="EO61" s="29" t="e">
        <f>+VLOOKUP(K61,[1]Listas_desplega!$BY$58:$BZ$105,2,0)</f>
        <v>#N/A</v>
      </c>
      <c r="EP61" s="30" t="e">
        <f>+VLOOKUP(L61,[1]Listas_desplega!$J$3:$K$11,2,0)</f>
        <v>#N/A</v>
      </c>
    </row>
    <row r="62" spans="1:146" s="31" customFormat="1" ht="44.25" customHeight="1" x14ac:dyDescent="0.3">
      <c r="A62" s="8" t="s">
        <v>592</v>
      </c>
      <c r="B62" s="8" t="s">
        <v>593</v>
      </c>
      <c r="C62" s="8" t="s">
        <v>593</v>
      </c>
      <c r="D62" s="8" t="s">
        <v>153</v>
      </c>
      <c r="E62" s="8" t="s">
        <v>154</v>
      </c>
      <c r="F62" s="9" t="s">
        <v>155</v>
      </c>
      <c r="G62" s="8" t="s">
        <v>669</v>
      </c>
      <c r="H62" s="8" t="s">
        <v>157</v>
      </c>
      <c r="I62" s="8" t="s">
        <v>670</v>
      </c>
      <c r="J62" s="8" t="s">
        <v>670</v>
      </c>
      <c r="K62" s="8" t="s">
        <v>670</v>
      </c>
      <c r="L62" s="8" t="s">
        <v>525</v>
      </c>
      <c r="M62" s="8" t="s">
        <v>526</v>
      </c>
      <c r="N62" s="14">
        <v>360</v>
      </c>
      <c r="O62" s="13" t="s">
        <v>684</v>
      </c>
      <c r="P62" s="12" t="s">
        <v>164</v>
      </c>
      <c r="Q62" s="11" t="s">
        <v>186</v>
      </c>
      <c r="R62" s="13" t="s">
        <v>330</v>
      </c>
      <c r="S62" s="13" t="s">
        <v>214</v>
      </c>
      <c r="T62" s="13" t="s">
        <v>168</v>
      </c>
      <c r="U62" s="13">
        <v>15</v>
      </c>
      <c r="V62" s="13" t="s">
        <v>368</v>
      </c>
      <c r="W62" s="12" t="s">
        <v>332</v>
      </c>
      <c r="X62" s="13" t="s">
        <v>172</v>
      </c>
      <c r="Y62" s="13"/>
      <c r="Z62" s="13"/>
      <c r="AA62" s="13"/>
      <c r="AB62" s="13"/>
      <c r="AC62" s="13"/>
      <c r="AD62" s="13"/>
      <c r="AE62" s="13"/>
      <c r="AF62" s="13"/>
      <c r="AG62" s="14"/>
      <c r="AH62" s="14"/>
      <c r="AI62" s="14"/>
      <c r="AJ62" s="14"/>
      <c r="AK62" s="14"/>
      <c r="AL62" s="14"/>
      <c r="AM62" s="14"/>
      <c r="AN62" s="14"/>
      <c r="AO62" s="14"/>
      <c r="AP62" s="14"/>
      <c r="AQ62" s="15"/>
      <c r="AR62" s="14"/>
      <c r="AS62" s="57" t="s">
        <v>172</v>
      </c>
      <c r="AT62" s="57">
        <v>0.1</v>
      </c>
      <c r="AU62" s="57">
        <v>0.5</v>
      </c>
      <c r="AV62" s="57">
        <v>0.4</v>
      </c>
      <c r="AW62" s="57" t="s">
        <v>172</v>
      </c>
      <c r="AX62" s="57">
        <v>1</v>
      </c>
      <c r="AY62" s="58"/>
      <c r="AZ62" s="58"/>
      <c r="BA62" s="58"/>
      <c r="BB62" s="58"/>
      <c r="BC62" s="16"/>
      <c r="BD62" s="16"/>
      <c r="BE62" s="17"/>
      <c r="BF62" s="18">
        <v>0</v>
      </c>
      <c r="BG62" s="19">
        <v>0</v>
      </c>
      <c r="BH62" s="17" t="s">
        <v>179</v>
      </c>
      <c r="BI62" s="17"/>
      <c r="BJ62" s="16"/>
      <c r="BK62" s="16"/>
      <c r="BL62" s="17"/>
      <c r="BM62" s="19">
        <v>0</v>
      </c>
      <c r="BN62" s="20">
        <v>0</v>
      </c>
      <c r="BO62" s="17" t="s">
        <v>179</v>
      </c>
      <c r="BP62" s="21"/>
      <c r="BQ62" s="22"/>
      <c r="BR62" s="16"/>
      <c r="BS62" s="17"/>
      <c r="BT62" s="19">
        <v>0</v>
      </c>
      <c r="BU62" s="20">
        <v>0</v>
      </c>
      <c r="BV62" s="17" t="s">
        <v>179</v>
      </c>
      <c r="BW62" s="17"/>
      <c r="BX62" s="16"/>
      <c r="BY62" s="16"/>
      <c r="BZ62" s="17"/>
      <c r="CA62" s="19">
        <v>0</v>
      </c>
      <c r="CB62" s="20">
        <v>0</v>
      </c>
      <c r="CC62" s="17" t="s">
        <v>179</v>
      </c>
      <c r="CD62" s="17"/>
      <c r="CE62" s="16"/>
      <c r="CF62" s="16"/>
      <c r="CG62" s="17"/>
      <c r="CH62" s="19">
        <v>0</v>
      </c>
      <c r="CI62" s="20">
        <v>0</v>
      </c>
      <c r="CJ62" s="17" t="s">
        <v>179</v>
      </c>
      <c r="CK62" s="17"/>
      <c r="CL62" s="23">
        <v>0</v>
      </c>
      <c r="CM62" s="23"/>
      <c r="CN62" s="17"/>
      <c r="CO62" s="19">
        <v>0</v>
      </c>
      <c r="CP62" s="20">
        <v>0</v>
      </c>
      <c r="CQ62" s="17" t="s">
        <v>179</v>
      </c>
      <c r="CR62" s="17"/>
      <c r="CS62" s="16"/>
      <c r="CT62" s="16"/>
      <c r="CU62" s="17"/>
      <c r="CV62" s="19">
        <f t="shared" si="37"/>
        <v>0</v>
      </c>
      <c r="CW62" s="20">
        <f t="shared" si="42"/>
        <v>0</v>
      </c>
      <c r="CX62" s="17" t="s">
        <v>179</v>
      </c>
      <c r="CY62" s="17"/>
      <c r="CZ62" s="16"/>
      <c r="DA62" s="16"/>
      <c r="DB62" s="17"/>
      <c r="DC62" s="19">
        <f t="shared" si="38"/>
        <v>0</v>
      </c>
      <c r="DD62" s="20">
        <f t="shared" si="43"/>
        <v>0</v>
      </c>
      <c r="DE62" s="17" t="s">
        <v>179</v>
      </c>
      <c r="DF62" s="17"/>
      <c r="DG62" s="16"/>
      <c r="DH62" s="16"/>
      <c r="DI62" s="17"/>
      <c r="DJ62" s="19">
        <f t="shared" si="39"/>
        <v>0</v>
      </c>
      <c r="DK62" s="20">
        <f t="shared" si="44"/>
        <v>0</v>
      </c>
      <c r="DL62" s="17" t="s">
        <v>179</v>
      </c>
      <c r="DM62" s="17"/>
      <c r="DN62" s="16"/>
      <c r="DO62" s="16"/>
      <c r="DP62" s="17"/>
      <c r="DQ62" s="19">
        <f t="shared" si="40"/>
        <v>0</v>
      </c>
      <c r="DR62" s="20">
        <f t="shared" si="45"/>
        <v>0</v>
      </c>
      <c r="DS62" s="17" t="s">
        <v>179</v>
      </c>
      <c r="DT62" s="17"/>
      <c r="DU62" s="16"/>
      <c r="DV62" s="16"/>
      <c r="DW62" s="17"/>
      <c r="DX62" s="19">
        <f t="shared" si="41"/>
        <v>0</v>
      </c>
      <c r="DY62" s="20">
        <f t="shared" si="46"/>
        <v>0</v>
      </c>
      <c r="DZ62" s="17" t="s">
        <v>179</v>
      </c>
      <c r="EA62" s="17"/>
      <c r="EB62" s="26">
        <v>1</v>
      </c>
      <c r="EC62" s="16"/>
      <c r="ED62" s="17"/>
      <c r="EE62" s="19">
        <f t="shared" si="11"/>
        <v>0</v>
      </c>
      <c r="EF62" s="20">
        <f t="shared" si="47"/>
        <v>0</v>
      </c>
      <c r="EG62" s="17" t="s">
        <v>179</v>
      </c>
      <c r="EH62" s="17"/>
      <c r="EI62" s="27">
        <v>2026</v>
      </c>
      <c r="EJ62" s="28"/>
      <c r="EK62" s="29" t="str">
        <f>+VLOOKUP(B62,[1]Listas_desplega!$AI$22:$AJ$46,2,0)</f>
        <v>DF_ES</v>
      </c>
      <c r="EL62" s="29" t="str">
        <f>+VLOOKUP(H62,[1]Listas_desplega!$BY$3:$BZ$7,2,0)</f>
        <v>T_2</v>
      </c>
      <c r="EM62" s="29" t="e">
        <f>+VLOOKUP(I62,[1]Listas_desplega!$BY$10:$BZ$23,2,0)</f>
        <v>#N/A</v>
      </c>
      <c r="EN62" s="29" t="e">
        <f>+VLOOKUP(J62,[1]Listas_desplega!$BY$28:$BZ$54,2,0)</f>
        <v>#N/A</v>
      </c>
      <c r="EO62" s="29" t="e">
        <f>+VLOOKUP(K62,[1]Listas_desplega!$BY$58:$BZ$105,2,0)</f>
        <v>#N/A</v>
      </c>
      <c r="EP62" s="30" t="str">
        <f>+VLOOKUP(L62,[1]Listas_desplega!$J$3:$K$11,2,0)</f>
        <v>Eje_E_6</v>
      </c>
    </row>
    <row r="63" spans="1:146" s="31" customFormat="1" ht="44.25" customHeight="1" x14ac:dyDescent="0.3">
      <c r="A63" s="8" t="s">
        <v>592</v>
      </c>
      <c r="B63" s="8" t="s">
        <v>593</v>
      </c>
      <c r="C63" s="8" t="s">
        <v>593</v>
      </c>
      <c r="D63" s="8" t="s">
        <v>153</v>
      </c>
      <c r="E63" s="8" t="s">
        <v>154</v>
      </c>
      <c r="F63" s="9" t="s">
        <v>155</v>
      </c>
      <c r="G63" s="8" t="s">
        <v>669</v>
      </c>
      <c r="H63" s="8" t="s">
        <v>157</v>
      </c>
      <c r="I63" s="8" t="s">
        <v>670</v>
      </c>
      <c r="J63" s="8" t="s">
        <v>670</v>
      </c>
      <c r="K63" s="8" t="s">
        <v>670</v>
      </c>
      <c r="L63" s="8" t="s">
        <v>671</v>
      </c>
      <c r="M63" s="8" t="s">
        <v>671</v>
      </c>
      <c r="N63" s="14">
        <v>361</v>
      </c>
      <c r="O63" s="13" t="s">
        <v>685</v>
      </c>
      <c r="P63" s="12" t="s">
        <v>164</v>
      </c>
      <c r="Q63" s="11" t="s">
        <v>186</v>
      </c>
      <c r="R63" s="13" t="s">
        <v>686</v>
      </c>
      <c r="S63" s="13" t="s">
        <v>214</v>
      </c>
      <c r="T63" s="13" t="s">
        <v>168</v>
      </c>
      <c r="U63" s="13">
        <v>30</v>
      </c>
      <c r="V63" s="13" t="s">
        <v>368</v>
      </c>
      <c r="W63" s="12" t="s">
        <v>332</v>
      </c>
      <c r="X63" s="13" t="s">
        <v>172</v>
      </c>
      <c r="Y63" s="13"/>
      <c r="Z63" s="13"/>
      <c r="AA63" s="13"/>
      <c r="AB63" s="13"/>
      <c r="AC63" s="13"/>
      <c r="AD63" s="13"/>
      <c r="AE63" s="13"/>
      <c r="AF63" s="13"/>
      <c r="AG63" s="14"/>
      <c r="AH63" s="14"/>
      <c r="AI63" s="14"/>
      <c r="AJ63" s="14"/>
      <c r="AK63" s="14"/>
      <c r="AL63" s="14"/>
      <c r="AM63" s="14"/>
      <c r="AN63" s="14"/>
      <c r="AO63" s="14"/>
      <c r="AP63" s="14"/>
      <c r="AQ63" s="15"/>
      <c r="AR63" s="14"/>
      <c r="AS63" s="57" t="s">
        <v>172</v>
      </c>
      <c r="AT63" s="57" t="s">
        <v>172</v>
      </c>
      <c r="AU63" s="57" t="s">
        <v>172</v>
      </c>
      <c r="AV63" s="57">
        <v>0.6</v>
      </c>
      <c r="AW63" s="57">
        <v>1</v>
      </c>
      <c r="AX63" s="57">
        <v>1</v>
      </c>
      <c r="AY63" s="58"/>
      <c r="AZ63" s="58"/>
      <c r="BA63" s="58"/>
      <c r="BB63" s="58"/>
      <c r="BC63" s="16"/>
      <c r="BD63" s="16"/>
      <c r="BE63" s="17"/>
      <c r="BF63" s="18">
        <v>0</v>
      </c>
      <c r="BG63" s="20">
        <v>0</v>
      </c>
      <c r="BH63" s="17" t="s">
        <v>179</v>
      </c>
      <c r="BI63" s="17"/>
      <c r="BJ63" s="16"/>
      <c r="BK63" s="16"/>
      <c r="BL63" s="17"/>
      <c r="BM63" s="19">
        <v>0</v>
      </c>
      <c r="BN63" s="20">
        <v>0</v>
      </c>
      <c r="BO63" s="17" t="s">
        <v>179</v>
      </c>
      <c r="BP63" s="21"/>
      <c r="BQ63" s="22"/>
      <c r="BR63" s="16"/>
      <c r="BS63" s="17"/>
      <c r="BT63" s="19">
        <v>0</v>
      </c>
      <c r="BU63" s="20">
        <v>0</v>
      </c>
      <c r="BV63" s="17" t="s">
        <v>179</v>
      </c>
      <c r="BW63" s="17"/>
      <c r="BX63" s="16"/>
      <c r="BY63" s="16"/>
      <c r="BZ63" s="17"/>
      <c r="CA63" s="19">
        <v>0</v>
      </c>
      <c r="CB63" s="20">
        <v>0</v>
      </c>
      <c r="CC63" s="17" t="s">
        <v>179</v>
      </c>
      <c r="CD63" s="17"/>
      <c r="CE63" s="16"/>
      <c r="CF63" s="16"/>
      <c r="CG63" s="17"/>
      <c r="CH63" s="19">
        <v>0</v>
      </c>
      <c r="CI63" s="20">
        <v>0</v>
      </c>
      <c r="CJ63" s="17" t="s">
        <v>179</v>
      </c>
      <c r="CK63" s="17"/>
      <c r="CL63" s="23">
        <v>0</v>
      </c>
      <c r="CM63" s="23"/>
      <c r="CN63" s="17"/>
      <c r="CO63" s="19">
        <v>0</v>
      </c>
      <c r="CP63" s="20">
        <v>0</v>
      </c>
      <c r="CQ63" s="17" t="s">
        <v>179</v>
      </c>
      <c r="CR63" s="17"/>
      <c r="CS63" s="16"/>
      <c r="CT63" s="16"/>
      <c r="CU63" s="17"/>
      <c r="CV63" s="19">
        <f t="shared" si="37"/>
        <v>0</v>
      </c>
      <c r="CW63" s="20">
        <f t="shared" si="42"/>
        <v>0</v>
      </c>
      <c r="CX63" s="17" t="s">
        <v>179</v>
      </c>
      <c r="CY63" s="17"/>
      <c r="CZ63" s="16"/>
      <c r="DA63" s="16"/>
      <c r="DB63" s="17"/>
      <c r="DC63" s="19">
        <f t="shared" si="38"/>
        <v>0</v>
      </c>
      <c r="DD63" s="20">
        <f t="shared" si="43"/>
        <v>0</v>
      </c>
      <c r="DE63" s="17" t="s">
        <v>179</v>
      </c>
      <c r="DF63" s="17"/>
      <c r="DG63" s="16"/>
      <c r="DH63" s="16"/>
      <c r="DI63" s="17"/>
      <c r="DJ63" s="19">
        <f t="shared" si="39"/>
        <v>0</v>
      </c>
      <c r="DK63" s="20">
        <f t="shared" si="44"/>
        <v>0</v>
      </c>
      <c r="DL63" s="17" t="s">
        <v>179</v>
      </c>
      <c r="DM63" s="17"/>
      <c r="DN63" s="16"/>
      <c r="DO63" s="16"/>
      <c r="DP63" s="17"/>
      <c r="DQ63" s="19">
        <f t="shared" si="40"/>
        <v>0</v>
      </c>
      <c r="DR63" s="20">
        <f t="shared" si="45"/>
        <v>0</v>
      </c>
      <c r="DS63" s="17" t="s">
        <v>179</v>
      </c>
      <c r="DT63" s="17"/>
      <c r="DU63" s="16"/>
      <c r="DV63" s="16"/>
      <c r="DW63" s="17"/>
      <c r="DX63" s="19">
        <f t="shared" si="41"/>
        <v>0</v>
      </c>
      <c r="DY63" s="20">
        <f t="shared" si="46"/>
        <v>0</v>
      </c>
      <c r="DZ63" s="17" t="s">
        <v>179</v>
      </c>
      <c r="EA63" s="17"/>
      <c r="EB63" s="26">
        <v>1</v>
      </c>
      <c r="EC63" s="16"/>
      <c r="ED63" s="17"/>
      <c r="EE63" s="19">
        <f t="shared" si="11"/>
        <v>1</v>
      </c>
      <c r="EF63" s="20">
        <f t="shared" si="47"/>
        <v>0</v>
      </c>
      <c r="EG63" s="17" t="s">
        <v>179</v>
      </c>
      <c r="EH63" s="17"/>
      <c r="EI63" s="27">
        <v>2026</v>
      </c>
      <c r="EJ63" s="28"/>
      <c r="EK63" s="29" t="str">
        <f>+VLOOKUP(B63,[1]Listas_desplega!$AI$22:$AJ$46,2,0)</f>
        <v>DF_ES</v>
      </c>
      <c r="EL63" s="29" t="str">
        <f>+VLOOKUP(H63,[1]Listas_desplega!$BY$3:$BZ$7,2,0)</f>
        <v>T_2</v>
      </c>
      <c r="EM63" s="29" t="e">
        <f>+VLOOKUP(I63,[1]Listas_desplega!$BY$10:$BZ$23,2,0)</f>
        <v>#N/A</v>
      </c>
      <c r="EN63" s="29" t="e">
        <f>+VLOOKUP(J63,[1]Listas_desplega!$BY$28:$BZ$54,2,0)</f>
        <v>#N/A</v>
      </c>
      <c r="EO63" s="29" t="e">
        <f>+VLOOKUP(K63,[1]Listas_desplega!$BY$58:$BZ$105,2,0)</f>
        <v>#N/A</v>
      </c>
      <c r="EP63" s="30" t="e">
        <f>+VLOOKUP(L63,[1]Listas_desplega!$J$3:$K$11,2,0)</f>
        <v>#N/A</v>
      </c>
    </row>
    <row r="64" spans="1:146" s="31" customFormat="1" ht="44.25" customHeight="1" x14ac:dyDescent="0.3">
      <c r="A64" s="8" t="s">
        <v>592</v>
      </c>
      <c r="B64" s="8" t="s">
        <v>593</v>
      </c>
      <c r="C64" s="8" t="s">
        <v>593</v>
      </c>
      <c r="D64" s="8" t="s">
        <v>153</v>
      </c>
      <c r="E64" s="8" t="s">
        <v>154</v>
      </c>
      <c r="F64" s="9" t="s">
        <v>155</v>
      </c>
      <c r="G64" s="8" t="s">
        <v>669</v>
      </c>
      <c r="H64" s="8" t="s">
        <v>157</v>
      </c>
      <c r="I64" s="8" t="s">
        <v>670</v>
      </c>
      <c r="J64" s="8" t="s">
        <v>670</v>
      </c>
      <c r="K64" s="8" t="s">
        <v>670</v>
      </c>
      <c r="L64" s="8" t="s">
        <v>671</v>
      </c>
      <c r="M64" s="8" t="s">
        <v>671</v>
      </c>
      <c r="N64" s="14">
        <v>363</v>
      </c>
      <c r="O64" s="13" t="s">
        <v>687</v>
      </c>
      <c r="P64" s="12" t="s">
        <v>164</v>
      </c>
      <c r="Q64" s="11" t="s">
        <v>165</v>
      </c>
      <c r="R64" s="13" t="s">
        <v>688</v>
      </c>
      <c r="S64" s="13" t="s">
        <v>214</v>
      </c>
      <c r="T64" s="13" t="s">
        <v>168</v>
      </c>
      <c r="U64" s="13">
        <v>15</v>
      </c>
      <c r="V64" s="13" t="s">
        <v>368</v>
      </c>
      <c r="W64" s="12" t="s">
        <v>332</v>
      </c>
      <c r="X64" s="13" t="s">
        <v>172</v>
      </c>
      <c r="Y64" s="13"/>
      <c r="Z64" s="13"/>
      <c r="AA64" s="13"/>
      <c r="AB64" s="13"/>
      <c r="AC64" s="13"/>
      <c r="AD64" s="13"/>
      <c r="AE64" s="13"/>
      <c r="AF64" s="13"/>
      <c r="AG64" s="14"/>
      <c r="AH64" s="14"/>
      <c r="AI64" s="14"/>
      <c r="AJ64" s="14"/>
      <c r="AK64" s="14"/>
      <c r="AL64" s="14"/>
      <c r="AM64" s="14"/>
      <c r="AN64" s="14"/>
      <c r="AO64" s="14"/>
      <c r="AP64" s="14"/>
      <c r="AQ64" s="15"/>
      <c r="AR64" s="14"/>
      <c r="AS64" s="40" t="s">
        <v>172</v>
      </c>
      <c r="AT64" s="57">
        <v>1</v>
      </c>
      <c r="AU64" s="57">
        <v>1</v>
      </c>
      <c r="AV64" s="57">
        <v>1</v>
      </c>
      <c r="AW64" s="49">
        <v>1</v>
      </c>
      <c r="AX64" s="49">
        <v>1</v>
      </c>
      <c r="AY64" s="55"/>
      <c r="AZ64" s="55"/>
      <c r="BA64" s="55"/>
      <c r="BB64" s="55"/>
      <c r="BC64" s="16"/>
      <c r="BD64" s="16"/>
      <c r="BE64" s="17"/>
      <c r="BF64" s="18">
        <v>0</v>
      </c>
      <c r="BG64" s="20">
        <v>0</v>
      </c>
      <c r="BH64" s="17" t="s">
        <v>179</v>
      </c>
      <c r="BI64" s="17"/>
      <c r="BJ64" s="16"/>
      <c r="BK64" s="16"/>
      <c r="BL64" s="17"/>
      <c r="BM64" s="19">
        <v>0</v>
      </c>
      <c r="BN64" s="20">
        <v>0</v>
      </c>
      <c r="BO64" s="17" t="s">
        <v>179</v>
      </c>
      <c r="BP64" s="21"/>
      <c r="BQ64" s="22"/>
      <c r="BR64" s="16"/>
      <c r="BS64" s="17"/>
      <c r="BT64" s="19">
        <v>0</v>
      </c>
      <c r="BU64" s="20">
        <v>0</v>
      </c>
      <c r="BV64" s="17" t="s">
        <v>179</v>
      </c>
      <c r="BW64" s="17"/>
      <c r="BX64" s="16"/>
      <c r="BY64" s="16"/>
      <c r="BZ64" s="17"/>
      <c r="CA64" s="19">
        <v>0</v>
      </c>
      <c r="CB64" s="20">
        <v>0</v>
      </c>
      <c r="CC64" s="17" t="s">
        <v>179</v>
      </c>
      <c r="CD64" s="17"/>
      <c r="CE64" s="16"/>
      <c r="CF64" s="16"/>
      <c r="CG64" s="17"/>
      <c r="CH64" s="19">
        <v>0</v>
      </c>
      <c r="CI64" s="20">
        <v>0</v>
      </c>
      <c r="CJ64" s="17" t="s">
        <v>179</v>
      </c>
      <c r="CK64" s="17"/>
      <c r="CL64" s="23">
        <v>0</v>
      </c>
      <c r="CM64" s="23"/>
      <c r="CN64" s="17"/>
      <c r="CO64" s="19">
        <v>0</v>
      </c>
      <c r="CP64" s="20">
        <v>0</v>
      </c>
      <c r="CQ64" s="17" t="s">
        <v>179</v>
      </c>
      <c r="CR64" s="17"/>
      <c r="CS64" s="16"/>
      <c r="CT64" s="16"/>
      <c r="CU64" s="17"/>
      <c r="CV64" s="19">
        <f t="shared" si="37"/>
        <v>0</v>
      </c>
      <c r="CW64" s="20">
        <f t="shared" si="42"/>
        <v>0</v>
      </c>
      <c r="CX64" s="17" t="s">
        <v>179</v>
      </c>
      <c r="CY64" s="17"/>
      <c r="CZ64" s="16"/>
      <c r="DA64" s="16"/>
      <c r="DB64" s="17"/>
      <c r="DC64" s="19">
        <f t="shared" si="38"/>
        <v>0</v>
      </c>
      <c r="DD64" s="20">
        <f t="shared" si="43"/>
        <v>0</v>
      </c>
      <c r="DE64" s="17" t="s">
        <v>179</v>
      </c>
      <c r="DF64" s="17"/>
      <c r="DG64" s="16"/>
      <c r="DH64" s="16"/>
      <c r="DI64" s="17"/>
      <c r="DJ64" s="19">
        <f t="shared" si="39"/>
        <v>0</v>
      </c>
      <c r="DK64" s="20">
        <f t="shared" si="44"/>
        <v>0</v>
      </c>
      <c r="DL64" s="17" t="s">
        <v>179</v>
      </c>
      <c r="DM64" s="17"/>
      <c r="DN64" s="16"/>
      <c r="DO64" s="16"/>
      <c r="DP64" s="17"/>
      <c r="DQ64" s="19">
        <f t="shared" si="40"/>
        <v>0</v>
      </c>
      <c r="DR64" s="20">
        <f t="shared" si="45"/>
        <v>0</v>
      </c>
      <c r="DS64" s="17" t="s">
        <v>179</v>
      </c>
      <c r="DT64" s="17"/>
      <c r="DU64" s="16"/>
      <c r="DV64" s="16"/>
      <c r="DW64" s="17"/>
      <c r="DX64" s="19">
        <f t="shared" si="41"/>
        <v>0</v>
      </c>
      <c r="DY64" s="20">
        <f t="shared" si="46"/>
        <v>0</v>
      </c>
      <c r="DZ64" s="17" t="s">
        <v>179</v>
      </c>
      <c r="EA64" s="17"/>
      <c r="EB64" s="26">
        <v>1</v>
      </c>
      <c r="EC64" s="16"/>
      <c r="ED64" s="17"/>
      <c r="EE64" s="19">
        <f t="shared" si="11"/>
        <v>1</v>
      </c>
      <c r="EF64" s="20">
        <f t="shared" si="47"/>
        <v>0</v>
      </c>
      <c r="EG64" s="17" t="s">
        <v>179</v>
      </c>
      <c r="EH64" s="17"/>
      <c r="EI64" s="27">
        <v>2026</v>
      </c>
      <c r="EJ64" s="28"/>
      <c r="EK64" s="29" t="str">
        <f>+VLOOKUP(B64,[1]Listas_desplega!$AI$22:$AJ$46,2,0)</f>
        <v>DF_ES</v>
      </c>
      <c r="EL64" s="29" t="str">
        <f>+VLOOKUP(H64,[1]Listas_desplega!$BY$3:$BZ$7,2,0)</f>
        <v>T_2</v>
      </c>
      <c r="EM64" s="29" t="e">
        <f>+VLOOKUP(I64,[1]Listas_desplega!$BY$10:$BZ$23,2,0)</f>
        <v>#N/A</v>
      </c>
      <c r="EN64" s="29" t="e">
        <f>+VLOOKUP(J64,[1]Listas_desplega!$BY$28:$BZ$54,2,0)</f>
        <v>#N/A</v>
      </c>
      <c r="EO64" s="29" t="e">
        <f>+VLOOKUP(K64,[1]Listas_desplega!$BY$58:$BZ$105,2,0)</f>
        <v>#N/A</v>
      </c>
      <c r="EP64" s="30" t="e">
        <f>+VLOOKUP(L64,[1]Listas_desplega!$J$3:$K$11,2,0)</f>
        <v>#N/A</v>
      </c>
    </row>
    <row r="65" spans="1:146" s="31" customFormat="1" ht="44.25" customHeight="1" x14ac:dyDescent="0.3">
      <c r="A65" s="8" t="s">
        <v>592</v>
      </c>
      <c r="B65" s="8" t="s">
        <v>593</v>
      </c>
      <c r="C65" s="8" t="s">
        <v>593</v>
      </c>
      <c r="D65" s="8" t="s">
        <v>153</v>
      </c>
      <c r="E65" s="8" t="s">
        <v>154</v>
      </c>
      <c r="F65" s="9" t="s">
        <v>155</v>
      </c>
      <c r="G65" s="8" t="s">
        <v>669</v>
      </c>
      <c r="H65" s="8" t="s">
        <v>157</v>
      </c>
      <c r="I65" s="8" t="s">
        <v>670</v>
      </c>
      <c r="J65" s="8" t="s">
        <v>670</v>
      </c>
      <c r="K65" s="8" t="s">
        <v>670</v>
      </c>
      <c r="L65" s="8" t="s">
        <v>671</v>
      </c>
      <c r="M65" s="8" t="s">
        <v>671</v>
      </c>
      <c r="N65" s="14">
        <v>473</v>
      </c>
      <c r="O65" s="13" t="s">
        <v>689</v>
      </c>
      <c r="P65" s="12" t="s">
        <v>164</v>
      </c>
      <c r="Q65" s="11" t="s">
        <v>186</v>
      </c>
      <c r="R65" s="13" t="s">
        <v>330</v>
      </c>
      <c r="S65" s="13" t="s">
        <v>214</v>
      </c>
      <c r="T65" s="13" t="s">
        <v>168</v>
      </c>
      <c r="U65" s="13">
        <v>15</v>
      </c>
      <c r="V65" s="13" t="s">
        <v>368</v>
      </c>
      <c r="W65" s="12" t="s">
        <v>332</v>
      </c>
      <c r="X65" s="13" t="s">
        <v>172</v>
      </c>
      <c r="Y65" s="13"/>
      <c r="Z65" s="13"/>
      <c r="AA65" s="13"/>
      <c r="AB65" s="13"/>
      <c r="AC65" s="13"/>
      <c r="AD65" s="13"/>
      <c r="AE65" s="13"/>
      <c r="AF65" s="13"/>
      <c r="AG65" s="14"/>
      <c r="AH65" s="14"/>
      <c r="AI65" s="14"/>
      <c r="AJ65" s="14"/>
      <c r="AK65" s="14"/>
      <c r="AL65" s="14"/>
      <c r="AM65" s="14"/>
      <c r="AN65" s="14"/>
      <c r="AO65" s="14"/>
      <c r="AP65" s="14"/>
      <c r="AQ65" s="15"/>
      <c r="AR65" s="14"/>
      <c r="AS65" s="40" t="s">
        <v>172</v>
      </c>
      <c r="AT65" s="49">
        <v>0.2</v>
      </c>
      <c r="AU65" s="61">
        <v>0.5</v>
      </c>
      <c r="AV65" s="49">
        <v>0.3</v>
      </c>
      <c r="AW65" s="49" t="s">
        <v>172</v>
      </c>
      <c r="AX65" s="49">
        <v>1</v>
      </c>
      <c r="AY65" s="55"/>
      <c r="AZ65" s="55"/>
      <c r="BA65" s="55"/>
      <c r="BB65" s="55"/>
      <c r="BC65" s="16"/>
      <c r="BD65" s="16"/>
      <c r="BE65" s="17"/>
      <c r="BF65" s="18">
        <v>0</v>
      </c>
      <c r="BG65" s="19">
        <v>0</v>
      </c>
      <c r="BH65" s="17" t="s">
        <v>179</v>
      </c>
      <c r="BI65" s="17"/>
      <c r="BJ65" s="16"/>
      <c r="BK65" s="16"/>
      <c r="BL65" s="17"/>
      <c r="BM65" s="19">
        <v>0</v>
      </c>
      <c r="BN65" s="20">
        <v>0</v>
      </c>
      <c r="BO65" s="17" t="s">
        <v>179</v>
      </c>
      <c r="BP65" s="21"/>
      <c r="BQ65" s="22"/>
      <c r="BR65" s="16"/>
      <c r="BS65" s="17"/>
      <c r="BT65" s="19">
        <v>0</v>
      </c>
      <c r="BU65" s="20">
        <v>0</v>
      </c>
      <c r="BV65" s="17" t="s">
        <v>179</v>
      </c>
      <c r="BW65" s="17"/>
      <c r="BX65" s="16"/>
      <c r="BY65" s="16"/>
      <c r="BZ65" s="17"/>
      <c r="CA65" s="19">
        <v>0</v>
      </c>
      <c r="CB65" s="20">
        <v>0</v>
      </c>
      <c r="CC65" s="17" t="s">
        <v>179</v>
      </c>
      <c r="CD65" s="17"/>
      <c r="CE65" s="16"/>
      <c r="CF65" s="16"/>
      <c r="CG65" s="17"/>
      <c r="CH65" s="19">
        <v>0</v>
      </c>
      <c r="CI65" s="20">
        <v>0</v>
      </c>
      <c r="CJ65" s="17" t="s">
        <v>179</v>
      </c>
      <c r="CK65" s="17"/>
      <c r="CL65" s="23">
        <v>0</v>
      </c>
      <c r="CM65" s="23"/>
      <c r="CN65" s="17"/>
      <c r="CO65" s="19">
        <v>0</v>
      </c>
      <c r="CP65" s="20">
        <v>0</v>
      </c>
      <c r="CQ65" s="17" t="s">
        <v>437</v>
      </c>
      <c r="CR65" s="17" t="s">
        <v>607</v>
      </c>
      <c r="CS65" s="16"/>
      <c r="CT65" s="16"/>
      <c r="CU65" s="17"/>
      <c r="CV65" s="19">
        <f t="shared" si="37"/>
        <v>0</v>
      </c>
      <c r="CW65" s="20">
        <f t="shared" si="42"/>
        <v>0</v>
      </c>
      <c r="CX65" s="17" t="s">
        <v>179</v>
      </c>
      <c r="CY65" s="17"/>
      <c r="CZ65" s="16"/>
      <c r="DA65" s="16"/>
      <c r="DB65" s="17"/>
      <c r="DC65" s="19">
        <f t="shared" si="38"/>
        <v>0</v>
      </c>
      <c r="DD65" s="20">
        <f t="shared" si="43"/>
        <v>0</v>
      </c>
      <c r="DE65" s="17" t="s">
        <v>179</v>
      </c>
      <c r="DF65" s="17"/>
      <c r="DG65" s="16"/>
      <c r="DH65" s="16"/>
      <c r="DI65" s="17"/>
      <c r="DJ65" s="19">
        <f t="shared" si="39"/>
        <v>0</v>
      </c>
      <c r="DK65" s="20">
        <f t="shared" si="44"/>
        <v>0</v>
      </c>
      <c r="DL65" s="17" t="s">
        <v>179</v>
      </c>
      <c r="DM65" s="17"/>
      <c r="DN65" s="16"/>
      <c r="DO65" s="16"/>
      <c r="DP65" s="17"/>
      <c r="DQ65" s="19">
        <f t="shared" si="40"/>
        <v>0</v>
      </c>
      <c r="DR65" s="20">
        <f t="shared" si="45"/>
        <v>0</v>
      </c>
      <c r="DS65" s="17" t="s">
        <v>179</v>
      </c>
      <c r="DT65" s="17"/>
      <c r="DU65" s="16"/>
      <c r="DV65" s="16"/>
      <c r="DW65" s="17"/>
      <c r="DX65" s="19">
        <f t="shared" si="41"/>
        <v>0</v>
      </c>
      <c r="DY65" s="20">
        <f t="shared" si="46"/>
        <v>0</v>
      </c>
      <c r="DZ65" s="17" t="s">
        <v>179</v>
      </c>
      <c r="EA65" s="17"/>
      <c r="EB65" s="26">
        <v>1</v>
      </c>
      <c r="EC65" s="16"/>
      <c r="ED65" s="17"/>
      <c r="EE65" s="19">
        <f t="shared" si="11"/>
        <v>0</v>
      </c>
      <c r="EF65" s="20">
        <f t="shared" si="47"/>
        <v>0</v>
      </c>
      <c r="EG65" s="17" t="s">
        <v>179</v>
      </c>
      <c r="EH65" s="17"/>
      <c r="EI65" s="27">
        <v>2026</v>
      </c>
      <c r="EJ65" s="28"/>
      <c r="EK65" s="29" t="str">
        <f>+VLOOKUP(B65,[1]Listas_desplega!$AI$22:$AJ$46,2,0)</f>
        <v>DF_ES</v>
      </c>
      <c r="EL65" s="29" t="str">
        <f>+VLOOKUP(H65,[1]Listas_desplega!$BY$3:$BZ$7,2,0)</f>
        <v>T_2</v>
      </c>
      <c r="EM65" s="29" t="e">
        <f>+VLOOKUP(I65,[1]Listas_desplega!$BY$10:$BZ$23,2,0)</f>
        <v>#N/A</v>
      </c>
      <c r="EN65" s="29" t="e">
        <f>+VLOOKUP(J65,[1]Listas_desplega!$BY$28:$BZ$54,2,0)</f>
        <v>#N/A</v>
      </c>
      <c r="EO65" s="29" t="e">
        <f>+VLOOKUP(K65,[1]Listas_desplega!$BY$58:$BZ$105,2,0)</f>
        <v>#N/A</v>
      </c>
      <c r="EP65" s="30" t="e">
        <f>+VLOOKUP(L65,[1]Listas_desplega!$J$3:$K$11,2,0)</f>
        <v>#N/A</v>
      </c>
    </row>
    <row r="66" spans="1:146" s="31" customFormat="1" ht="44.25" customHeight="1" x14ac:dyDescent="0.3">
      <c r="A66" s="8" t="s">
        <v>592</v>
      </c>
      <c r="B66" s="8" t="s">
        <v>593</v>
      </c>
      <c r="C66" s="8" t="s">
        <v>594</v>
      </c>
      <c r="D66" s="8" t="s">
        <v>153</v>
      </c>
      <c r="E66" s="8" t="s">
        <v>154</v>
      </c>
      <c r="F66" s="9" t="s">
        <v>595</v>
      </c>
      <c r="G66" s="8" t="s">
        <v>596</v>
      </c>
      <c r="H66" s="8" t="s">
        <v>597</v>
      </c>
      <c r="I66" s="8" t="s">
        <v>598</v>
      </c>
      <c r="J66" s="8" t="s">
        <v>599</v>
      </c>
      <c r="K66" s="8" t="s">
        <v>600</v>
      </c>
      <c r="L66" s="8" t="s">
        <v>601</v>
      </c>
      <c r="M66" s="8" t="s">
        <v>602</v>
      </c>
      <c r="N66" s="14" t="s">
        <v>690</v>
      </c>
      <c r="O66" s="13" t="s">
        <v>691</v>
      </c>
      <c r="P66" s="12" t="s">
        <v>164</v>
      </c>
      <c r="Q66" s="11" t="s">
        <v>186</v>
      </c>
      <c r="R66" s="13" t="s">
        <v>692</v>
      </c>
      <c r="S66" s="11" t="s">
        <v>167</v>
      </c>
      <c r="T66" s="13" t="s">
        <v>188</v>
      </c>
      <c r="U66" s="13">
        <v>180</v>
      </c>
      <c r="V66" s="13" t="s">
        <v>676</v>
      </c>
      <c r="W66" s="12" t="s">
        <v>394</v>
      </c>
      <c r="X66" s="13" t="s">
        <v>172</v>
      </c>
      <c r="Y66" s="13" t="s">
        <v>172</v>
      </c>
      <c r="Z66" s="13" t="s">
        <v>172</v>
      </c>
      <c r="AA66" s="13" t="s">
        <v>172</v>
      </c>
      <c r="AB66" s="13" t="s">
        <v>172</v>
      </c>
      <c r="AC66" s="13" t="s">
        <v>172</v>
      </c>
      <c r="AD66" s="13" t="s">
        <v>172</v>
      </c>
      <c r="AE66" s="13"/>
      <c r="AF66" s="13"/>
      <c r="AG66" s="14"/>
      <c r="AH66" s="14"/>
      <c r="AI66" s="14"/>
      <c r="AJ66" s="14"/>
      <c r="AK66" s="14"/>
      <c r="AL66" s="14"/>
      <c r="AM66" s="14"/>
      <c r="AN66" s="14"/>
      <c r="AO66" s="14"/>
      <c r="AP66" s="14"/>
      <c r="AQ66" s="15"/>
      <c r="AR66" s="14"/>
      <c r="AS66" s="40" t="s">
        <v>172</v>
      </c>
      <c r="AT66" s="49" t="s">
        <v>172</v>
      </c>
      <c r="AU66" s="49" t="s">
        <v>172</v>
      </c>
      <c r="AV66" s="49" t="s">
        <v>172</v>
      </c>
      <c r="AW66" s="49" t="s">
        <v>172</v>
      </c>
      <c r="AX66" s="49" t="s">
        <v>172</v>
      </c>
      <c r="AY66" s="55"/>
      <c r="AZ66" s="55"/>
      <c r="BA66" s="55"/>
      <c r="BB66" s="55"/>
      <c r="BC66" s="16"/>
      <c r="BD66" s="16"/>
      <c r="BE66" s="17"/>
      <c r="BF66" s="18">
        <v>0</v>
      </c>
      <c r="BG66" s="19">
        <v>0</v>
      </c>
      <c r="BH66" s="17" t="s">
        <v>179</v>
      </c>
      <c r="BI66" s="17"/>
      <c r="BJ66" s="16"/>
      <c r="BK66" s="16"/>
      <c r="BL66" s="17"/>
      <c r="BM66" s="19">
        <v>0</v>
      </c>
      <c r="BN66" s="20">
        <v>0</v>
      </c>
      <c r="BO66" s="17" t="s">
        <v>179</v>
      </c>
      <c r="BP66" s="21"/>
      <c r="BQ66" s="22"/>
      <c r="BR66" s="16"/>
      <c r="BS66" s="17"/>
      <c r="BT66" s="19">
        <v>0</v>
      </c>
      <c r="BU66" s="20">
        <v>0</v>
      </c>
      <c r="BV66" s="17" t="s">
        <v>437</v>
      </c>
      <c r="BW66" s="17" t="s">
        <v>693</v>
      </c>
      <c r="BX66" s="16"/>
      <c r="BY66" s="16"/>
      <c r="BZ66" s="17"/>
      <c r="CA66" s="19">
        <v>0</v>
      </c>
      <c r="CB66" s="20">
        <v>0</v>
      </c>
      <c r="CC66" s="17" t="s">
        <v>179</v>
      </c>
      <c r="CD66" s="17"/>
      <c r="CE66" s="16"/>
      <c r="CF66" s="16"/>
      <c r="CG66" s="17"/>
      <c r="CH66" s="19">
        <v>0</v>
      </c>
      <c r="CI66" s="20">
        <v>0</v>
      </c>
      <c r="CJ66" s="17" t="s">
        <v>179</v>
      </c>
      <c r="CK66" s="17"/>
      <c r="CL66" s="23"/>
      <c r="CM66" s="23"/>
      <c r="CN66" s="17"/>
      <c r="CO66" s="19">
        <v>0</v>
      </c>
      <c r="CP66" s="20">
        <v>0</v>
      </c>
      <c r="CQ66" s="17" t="s">
        <v>437</v>
      </c>
      <c r="CR66" s="17" t="s">
        <v>607</v>
      </c>
      <c r="CS66" s="16"/>
      <c r="CT66" s="16"/>
      <c r="CU66" s="17"/>
      <c r="CV66" s="19">
        <f t="shared" si="37"/>
        <v>0</v>
      </c>
      <c r="CW66" s="20">
        <f t="shared" si="42"/>
        <v>0</v>
      </c>
      <c r="CX66" s="17" t="s">
        <v>179</v>
      </c>
      <c r="CY66" s="17"/>
      <c r="CZ66" s="16"/>
      <c r="DA66" s="16"/>
      <c r="DB66" s="17"/>
      <c r="DC66" s="19">
        <f t="shared" si="38"/>
        <v>0</v>
      </c>
      <c r="DD66" s="20">
        <f t="shared" si="43"/>
        <v>0</v>
      </c>
      <c r="DE66" s="17" t="s">
        <v>179</v>
      </c>
      <c r="DF66" s="17"/>
      <c r="DG66" s="16"/>
      <c r="DH66" s="16"/>
      <c r="DI66" s="17"/>
      <c r="DJ66" s="19">
        <f t="shared" si="39"/>
        <v>0</v>
      </c>
      <c r="DK66" s="20">
        <f t="shared" si="44"/>
        <v>0</v>
      </c>
      <c r="DL66" s="17" t="s">
        <v>179</v>
      </c>
      <c r="DM66" s="17"/>
      <c r="DN66" s="16"/>
      <c r="DO66" s="16"/>
      <c r="DP66" s="17"/>
      <c r="DQ66" s="19">
        <f t="shared" si="40"/>
        <v>0</v>
      </c>
      <c r="DR66" s="20">
        <f t="shared" si="45"/>
        <v>0</v>
      </c>
      <c r="DS66" s="17" t="s">
        <v>179</v>
      </c>
      <c r="DT66" s="17"/>
      <c r="DU66" s="16"/>
      <c r="DV66" s="16"/>
      <c r="DW66" s="17"/>
      <c r="DX66" s="19">
        <f t="shared" si="41"/>
        <v>0</v>
      </c>
      <c r="DY66" s="20">
        <f t="shared" si="46"/>
        <v>0</v>
      </c>
      <c r="DZ66" s="17" t="s">
        <v>179</v>
      </c>
      <c r="EA66" s="17"/>
      <c r="EB66" s="26"/>
      <c r="EC66" s="16"/>
      <c r="ED66" s="17"/>
      <c r="EE66" s="19">
        <f t="shared" si="11"/>
        <v>0</v>
      </c>
      <c r="EF66" s="20">
        <f t="shared" si="47"/>
        <v>0</v>
      </c>
      <c r="EG66" s="17" t="s">
        <v>179</v>
      </c>
      <c r="EH66" s="17"/>
      <c r="EI66" s="27">
        <v>2026</v>
      </c>
      <c r="EJ66" s="28"/>
      <c r="EK66" s="29" t="str">
        <f>+VLOOKUP(B66,[1]Listas_desplega!$AI$22:$AJ$46,2,0)</f>
        <v>DF_ES</v>
      </c>
      <c r="EL66" s="29" t="str">
        <f>+VLOOKUP(H66,[1]Listas_desplega!$BY$3:$BZ$7,2,0)</f>
        <v>T_5</v>
      </c>
      <c r="EM66" s="29" t="str">
        <f>+VLOOKUP(I66,[1]Listas_desplega!$BY$10:$BZ$23,2,0)</f>
        <v>T_5_C_1</v>
      </c>
      <c r="EN66" s="29" t="str">
        <f>+VLOOKUP(J66,[1]Listas_desplega!$BY$28:$BZ$54,2,0)</f>
        <v>T_5_C_1_ET_1</v>
      </c>
      <c r="EO66" s="29" t="str">
        <f>+VLOOKUP(K66,[1]Listas_desplega!$BY$58:$BZ$105,2,0)</f>
        <v>T_1_C_1_ET_1_CPT_1</v>
      </c>
      <c r="EP66" s="30" t="str">
        <f>+VLOOKUP(L66,[1]Listas_desplega!$J$3:$K$11,2,0)</f>
        <v>Eje_E_8</v>
      </c>
    </row>
    <row r="67" spans="1:146" s="31" customFormat="1" ht="44.25" customHeight="1" x14ac:dyDescent="0.3">
      <c r="A67" s="8" t="s">
        <v>151</v>
      </c>
      <c r="B67" s="8" t="s">
        <v>694</v>
      </c>
      <c r="C67" s="8" t="s">
        <v>695</v>
      </c>
      <c r="D67" s="8" t="s">
        <v>153</v>
      </c>
      <c r="E67" s="8" t="s">
        <v>154</v>
      </c>
      <c r="F67" s="9" t="s">
        <v>155</v>
      </c>
      <c r="G67" s="8" t="s">
        <v>428</v>
      </c>
      <c r="H67" s="8" t="s">
        <v>597</v>
      </c>
      <c r="I67" s="8" t="s">
        <v>598</v>
      </c>
      <c r="J67" s="8" t="s">
        <v>599</v>
      </c>
      <c r="K67" s="8" t="s">
        <v>696</v>
      </c>
      <c r="L67" s="8" t="s">
        <v>196</v>
      </c>
      <c r="M67" s="8" t="s">
        <v>377</v>
      </c>
      <c r="N67" s="14">
        <v>22</v>
      </c>
      <c r="O67" s="13" t="s">
        <v>697</v>
      </c>
      <c r="P67" s="12" t="s">
        <v>164</v>
      </c>
      <c r="Q67" s="11" t="s">
        <v>493</v>
      </c>
      <c r="R67" s="13" t="s">
        <v>698</v>
      </c>
      <c r="S67" s="11" t="s">
        <v>167</v>
      </c>
      <c r="T67" s="13" t="s">
        <v>200</v>
      </c>
      <c r="U67" s="13">
        <v>0</v>
      </c>
      <c r="V67" s="13" t="s">
        <v>699</v>
      </c>
      <c r="W67" s="12" t="s">
        <v>170</v>
      </c>
      <c r="X67" s="13"/>
      <c r="Y67" s="13"/>
      <c r="Z67" s="13" t="s">
        <v>172</v>
      </c>
      <c r="AA67" s="13" t="s">
        <v>172</v>
      </c>
      <c r="AB67" s="13" t="s">
        <v>172</v>
      </c>
      <c r="AC67" s="13" t="s">
        <v>172</v>
      </c>
      <c r="AD67" s="13" t="s">
        <v>172</v>
      </c>
      <c r="AE67" s="13" t="s">
        <v>172</v>
      </c>
      <c r="AF67" s="13" t="s">
        <v>172</v>
      </c>
      <c r="AG67" s="14" t="s">
        <v>172</v>
      </c>
      <c r="AH67" s="14" t="s">
        <v>172</v>
      </c>
      <c r="AI67" s="14" t="s">
        <v>172</v>
      </c>
      <c r="AJ67" s="14" t="s">
        <v>172</v>
      </c>
      <c r="AK67" s="14" t="s">
        <v>172</v>
      </c>
      <c r="AL67" s="14" t="s">
        <v>172</v>
      </c>
      <c r="AM67" s="14" t="s">
        <v>172</v>
      </c>
      <c r="AN67" s="14" t="s">
        <v>172</v>
      </c>
      <c r="AO67" s="14" t="s">
        <v>172</v>
      </c>
      <c r="AP67" s="14" t="s">
        <v>172</v>
      </c>
      <c r="AQ67" s="15" t="s">
        <v>172</v>
      </c>
      <c r="AR67" s="14" t="s">
        <v>172</v>
      </c>
      <c r="AS67" s="49">
        <v>96</v>
      </c>
      <c r="AT67" s="57">
        <v>96</v>
      </c>
      <c r="AU67" s="62">
        <v>96</v>
      </c>
      <c r="AV67" s="57">
        <v>97</v>
      </c>
      <c r="AW67" s="57">
        <v>97</v>
      </c>
      <c r="AX67" s="57">
        <v>97</v>
      </c>
      <c r="AY67" s="58"/>
      <c r="AZ67" s="58"/>
      <c r="BA67" s="58"/>
      <c r="BB67" s="58"/>
      <c r="BC67" s="16"/>
      <c r="BD67" s="16">
        <v>0</v>
      </c>
      <c r="BE67" s="17"/>
      <c r="BF67" s="18">
        <v>0</v>
      </c>
      <c r="BG67" s="19">
        <v>0</v>
      </c>
      <c r="BH67" s="17" t="s">
        <v>179</v>
      </c>
      <c r="BI67" s="17"/>
      <c r="BJ67" s="16"/>
      <c r="BK67" s="16">
        <v>0</v>
      </c>
      <c r="BL67" s="17"/>
      <c r="BM67" s="19">
        <v>0</v>
      </c>
      <c r="BN67" s="20">
        <v>0</v>
      </c>
      <c r="BO67" s="17" t="s">
        <v>179</v>
      </c>
      <c r="BP67" s="21"/>
      <c r="BQ67" s="22">
        <v>15</v>
      </c>
      <c r="BR67" s="16">
        <v>22</v>
      </c>
      <c r="BS67" s="17" t="s">
        <v>700</v>
      </c>
      <c r="BT67" s="19">
        <v>0.15463917525773196</v>
      </c>
      <c r="BU67" s="20">
        <v>0.22680412371134021</v>
      </c>
      <c r="BV67" s="17" t="s">
        <v>174</v>
      </c>
      <c r="BW67" s="17" t="s">
        <v>701</v>
      </c>
      <c r="BX67" s="16"/>
      <c r="BY67" s="16"/>
      <c r="BZ67" s="17"/>
      <c r="CA67" s="19">
        <v>0</v>
      </c>
      <c r="CB67" s="20">
        <v>0.22680412371134021</v>
      </c>
      <c r="CC67" s="17" t="s">
        <v>179</v>
      </c>
      <c r="CD67" s="17"/>
      <c r="CE67" s="16"/>
      <c r="CF67" s="16"/>
      <c r="CG67" s="17"/>
      <c r="CH67" s="19">
        <v>0</v>
      </c>
      <c r="CI67" s="20">
        <v>0.22680412371134021</v>
      </c>
      <c r="CJ67" s="17" t="s">
        <v>179</v>
      </c>
      <c r="CK67" s="17"/>
      <c r="CL67" s="23">
        <v>70</v>
      </c>
      <c r="CM67" s="23">
        <v>97</v>
      </c>
      <c r="CN67" s="17" t="s">
        <v>702</v>
      </c>
      <c r="CO67" s="19">
        <v>0.72164948453608246</v>
      </c>
      <c r="CP67" s="20">
        <v>1</v>
      </c>
      <c r="CQ67" s="17" t="s">
        <v>174</v>
      </c>
      <c r="CR67" s="17" t="s">
        <v>703</v>
      </c>
      <c r="CS67" s="16"/>
      <c r="CT67" s="16"/>
      <c r="CU67" s="17"/>
      <c r="CV67" s="19">
        <f t="shared" si="37"/>
        <v>0</v>
      </c>
      <c r="CW67" s="20">
        <f t="shared" si="42"/>
        <v>1</v>
      </c>
      <c r="CX67" s="17" t="s">
        <v>179</v>
      </c>
      <c r="CY67" s="17"/>
      <c r="CZ67" s="16"/>
      <c r="DA67" s="16"/>
      <c r="DB67" s="17"/>
      <c r="DC67" s="19">
        <f t="shared" si="38"/>
        <v>0</v>
      </c>
      <c r="DD67" s="20">
        <f t="shared" si="43"/>
        <v>1</v>
      </c>
      <c r="DE67" s="17" t="s">
        <v>179</v>
      </c>
      <c r="DF67" s="17"/>
      <c r="DG67" s="16">
        <v>97</v>
      </c>
      <c r="DH67" s="16"/>
      <c r="DI67" s="17"/>
      <c r="DJ67" s="19">
        <f t="shared" si="39"/>
        <v>1</v>
      </c>
      <c r="DK67" s="20">
        <f t="shared" si="44"/>
        <v>1</v>
      </c>
      <c r="DL67" s="17" t="s">
        <v>179</v>
      </c>
      <c r="DM67" s="17"/>
      <c r="DN67" s="16"/>
      <c r="DO67" s="16"/>
      <c r="DP67" s="17"/>
      <c r="DQ67" s="19">
        <f t="shared" si="40"/>
        <v>0</v>
      </c>
      <c r="DR67" s="20">
        <f t="shared" si="45"/>
        <v>1</v>
      </c>
      <c r="DS67" s="17" t="s">
        <v>179</v>
      </c>
      <c r="DT67" s="17"/>
      <c r="DU67" s="16"/>
      <c r="DV67" s="16"/>
      <c r="DW67" s="17"/>
      <c r="DX67" s="19">
        <f t="shared" si="41"/>
        <v>0</v>
      </c>
      <c r="DY67" s="20">
        <f t="shared" si="46"/>
        <v>1</v>
      </c>
      <c r="DZ67" s="17" t="s">
        <v>179</v>
      </c>
      <c r="EA67" s="17"/>
      <c r="EB67" s="26">
        <v>97</v>
      </c>
      <c r="EC67" s="16"/>
      <c r="ED67" s="17"/>
      <c r="EE67" s="19">
        <f t="shared" si="11"/>
        <v>1</v>
      </c>
      <c r="EF67" s="20">
        <f t="shared" si="47"/>
        <v>1</v>
      </c>
      <c r="EG67" s="17" t="s">
        <v>179</v>
      </c>
      <c r="EH67" s="17"/>
      <c r="EI67" s="27">
        <v>2026</v>
      </c>
      <c r="EJ67" s="28"/>
      <c r="EK67" s="29" t="str">
        <f>+VLOOKUP(B67,[1]Listas_desplega!$AI$22:$AJ$46,2,0)</f>
        <v>DF_GT</v>
      </c>
      <c r="EL67" s="29" t="str">
        <f>+VLOOKUP(H67,[1]Listas_desplega!$BY$3:$BZ$7,2,0)</f>
        <v>T_5</v>
      </c>
      <c r="EM67" s="29" t="str">
        <f>+VLOOKUP(I67,[1]Listas_desplega!$BY$10:$BZ$23,2,0)</f>
        <v>T_5_C_1</v>
      </c>
      <c r="EN67" s="29" t="str">
        <f>+VLOOKUP(J67,[1]Listas_desplega!$BY$28:$BZ$54,2,0)</f>
        <v>T_5_C_1_ET_1</v>
      </c>
      <c r="EO67" s="29" t="str">
        <f>+VLOOKUP(K67,[1]Listas_desplega!$BY$58:$BZ$105,2,0)</f>
        <v>T_5_C_1_ET_1_CPT_2</v>
      </c>
      <c r="EP67" s="30" t="str">
        <f>+VLOOKUP(L67,[1]Listas_desplega!$J$3:$K$11,2,0)</f>
        <v>Eje_E_5</v>
      </c>
    </row>
    <row r="68" spans="1:146" s="31" customFormat="1" ht="44.25" customHeight="1" x14ac:dyDescent="0.3">
      <c r="A68" s="8" t="s">
        <v>151</v>
      </c>
      <c r="B68" s="8" t="s">
        <v>694</v>
      </c>
      <c r="C68" s="8" t="s">
        <v>704</v>
      </c>
      <c r="D68" s="8" t="s">
        <v>153</v>
      </c>
      <c r="E68" s="8" t="s">
        <v>154</v>
      </c>
      <c r="F68" s="9" t="s">
        <v>155</v>
      </c>
      <c r="G68" s="8" t="s">
        <v>428</v>
      </c>
      <c r="H68" s="8" t="s">
        <v>597</v>
      </c>
      <c r="I68" s="8" t="s">
        <v>598</v>
      </c>
      <c r="J68" s="8" t="s">
        <v>599</v>
      </c>
      <c r="K68" s="8" t="s">
        <v>696</v>
      </c>
      <c r="L68" s="8" t="s">
        <v>196</v>
      </c>
      <c r="M68" s="8" t="s">
        <v>377</v>
      </c>
      <c r="N68" s="14">
        <v>23</v>
      </c>
      <c r="O68" s="13" t="s">
        <v>705</v>
      </c>
      <c r="P68" s="12" t="s">
        <v>164</v>
      </c>
      <c r="Q68" s="11" t="s">
        <v>493</v>
      </c>
      <c r="R68" s="13" t="s">
        <v>706</v>
      </c>
      <c r="S68" s="13" t="s">
        <v>167</v>
      </c>
      <c r="T68" s="13" t="s">
        <v>200</v>
      </c>
      <c r="U68" s="13">
        <v>0</v>
      </c>
      <c r="V68" s="13" t="s">
        <v>707</v>
      </c>
      <c r="W68" s="12" t="s">
        <v>170</v>
      </c>
      <c r="X68" s="13"/>
      <c r="Y68" s="13"/>
      <c r="Z68" s="13" t="s">
        <v>172</v>
      </c>
      <c r="AA68" s="13" t="s">
        <v>172</v>
      </c>
      <c r="AB68" s="13" t="s">
        <v>172</v>
      </c>
      <c r="AC68" s="13" t="s">
        <v>172</v>
      </c>
      <c r="AD68" s="13" t="s">
        <v>172</v>
      </c>
      <c r="AE68" s="13" t="s">
        <v>172</v>
      </c>
      <c r="AF68" s="13" t="s">
        <v>172</v>
      </c>
      <c r="AG68" s="14" t="s">
        <v>172</v>
      </c>
      <c r="AH68" s="14" t="s">
        <v>172</v>
      </c>
      <c r="AI68" s="14" t="s">
        <v>172</v>
      </c>
      <c r="AJ68" s="14" t="s">
        <v>172</v>
      </c>
      <c r="AK68" s="14" t="s">
        <v>172</v>
      </c>
      <c r="AL68" s="14" t="s">
        <v>172</v>
      </c>
      <c r="AM68" s="14" t="s">
        <v>172</v>
      </c>
      <c r="AN68" s="14" t="s">
        <v>172</v>
      </c>
      <c r="AO68" s="14" t="s">
        <v>172</v>
      </c>
      <c r="AP68" s="14" t="s">
        <v>172</v>
      </c>
      <c r="AQ68" s="15" t="s">
        <v>172</v>
      </c>
      <c r="AR68" s="14" t="s">
        <v>172</v>
      </c>
      <c r="AS68" s="49">
        <v>0</v>
      </c>
      <c r="AT68" s="57">
        <v>96</v>
      </c>
      <c r="AU68" s="57">
        <v>97</v>
      </c>
      <c r="AV68" s="62">
        <v>97</v>
      </c>
      <c r="AW68" s="57">
        <v>97</v>
      </c>
      <c r="AX68" s="57">
        <v>97</v>
      </c>
      <c r="AY68" s="58"/>
      <c r="AZ68" s="58"/>
      <c r="BA68" s="58"/>
      <c r="BB68" s="58"/>
      <c r="BC68" s="16"/>
      <c r="BD68" s="16">
        <v>0</v>
      </c>
      <c r="BE68" s="17"/>
      <c r="BF68" s="18">
        <v>0</v>
      </c>
      <c r="BG68" s="19">
        <v>0</v>
      </c>
      <c r="BH68" s="17" t="s">
        <v>179</v>
      </c>
      <c r="BI68" s="17"/>
      <c r="BJ68" s="16"/>
      <c r="BK68" s="16">
        <v>0</v>
      </c>
      <c r="BL68" s="17"/>
      <c r="BM68" s="19">
        <v>0</v>
      </c>
      <c r="BN68" s="20">
        <v>0</v>
      </c>
      <c r="BO68" s="17" t="s">
        <v>179</v>
      </c>
      <c r="BP68" s="21"/>
      <c r="BQ68" s="22">
        <v>25</v>
      </c>
      <c r="BR68" s="16">
        <v>25</v>
      </c>
      <c r="BS68" s="17" t="s">
        <v>708</v>
      </c>
      <c r="BT68" s="19">
        <v>0.25773195876288657</v>
      </c>
      <c r="BU68" s="20">
        <v>0.25773195876288657</v>
      </c>
      <c r="BV68" s="17" t="s">
        <v>174</v>
      </c>
      <c r="BW68" s="17" t="s">
        <v>701</v>
      </c>
      <c r="BX68" s="16"/>
      <c r="BY68" s="16"/>
      <c r="BZ68" s="17"/>
      <c r="CA68" s="19">
        <v>0</v>
      </c>
      <c r="CB68" s="20">
        <v>0.25773195876288657</v>
      </c>
      <c r="CC68" s="17" t="s">
        <v>179</v>
      </c>
      <c r="CD68" s="17"/>
      <c r="CE68" s="16"/>
      <c r="CF68" s="16"/>
      <c r="CG68" s="17"/>
      <c r="CH68" s="19">
        <v>0</v>
      </c>
      <c r="CI68" s="20">
        <v>0.25773195876288657</v>
      </c>
      <c r="CJ68" s="17" t="s">
        <v>179</v>
      </c>
      <c r="CK68" s="17"/>
      <c r="CL68" s="23">
        <v>75</v>
      </c>
      <c r="CM68" s="23">
        <v>91</v>
      </c>
      <c r="CN68" s="17" t="s">
        <v>709</v>
      </c>
      <c r="CO68" s="19">
        <v>0.77319587628865982</v>
      </c>
      <c r="CP68" s="20">
        <v>0.93814432989690721</v>
      </c>
      <c r="CQ68" s="17" t="s">
        <v>174</v>
      </c>
      <c r="CR68" s="17" t="s">
        <v>710</v>
      </c>
      <c r="CS68" s="16"/>
      <c r="CT68" s="16"/>
      <c r="CU68" s="17"/>
      <c r="CV68" s="19">
        <f t="shared" si="37"/>
        <v>0</v>
      </c>
      <c r="CW68" s="20">
        <f t="shared" si="42"/>
        <v>0.93814432989690721</v>
      </c>
      <c r="CX68" s="17" t="s">
        <v>179</v>
      </c>
      <c r="CY68" s="17"/>
      <c r="CZ68" s="16"/>
      <c r="DA68" s="16"/>
      <c r="DB68" s="17"/>
      <c r="DC68" s="19">
        <f t="shared" si="38"/>
        <v>0</v>
      </c>
      <c r="DD68" s="20">
        <f t="shared" si="43"/>
        <v>0.93814432989690721</v>
      </c>
      <c r="DE68" s="17" t="s">
        <v>179</v>
      </c>
      <c r="DF68" s="17"/>
      <c r="DG68" s="16">
        <v>97</v>
      </c>
      <c r="DH68" s="16"/>
      <c r="DI68" s="17"/>
      <c r="DJ68" s="19">
        <f t="shared" si="39"/>
        <v>1</v>
      </c>
      <c r="DK68" s="20">
        <f t="shared" si="44"/>
        <v>0.93814432989690721</v>
      </c>
      <c r="DL68" s="17" t="s">
        <v>179</v>
      </c>
      <c r="DM68" s="17"/>
      <c r="DN68" s="16"/>
      <c r="DO68" s="16"/>
      <c r="DP68" s="17"/>
      <c r="DQ68" s="19">
        <f t="shared" si="40"/>
        <v>0</v>
      </c>
      <c r="DR68" s="20">
        <f t="shared" si="45"/>
        <v>0.93814432989690721</v>
      </c>
      <c r="DS68" s="17" t="s">
        <v>179</v>
      </c>
      <c r="DT68" s="17"/>
      <c r="DU68" s="16"/>
      <c r="DV68" s="16"/>
      <c r="DW68" s="17"/>
      <c r="DX68" s="19">
        <f t="shared" si="41"/>
        <v>0</v>
      </c>
      <c r="DY68" s="20">
        <f t="shared" si="46"/>
        <v>0.93814432989690721</v>
      </c>
      <c r="DZ68" s="17" t="s">
        <v>179</v>
      </c>
      <c r="EA68" s="17"/>
      <c r="EB68" s="26">
        <v>97</v>
      </c>
      <c r="EC68" s="16"/>
      <c r="ED68" s="17"/>
      <c r="EE68" s="19">
        <f t="shared" si="11"/>
        <v>1</v>
      </c>
      <c r="EF68" s="20">
        <f t="shared" si="47"/>
        <v>0.93814432989690721</v>
      </c>
      <c r="EG68" s="17" t="s">
        <v>179</v>
      </c>
      <c r="EH68" s="17"/>
      <c r="EI68" s="27">
        <v>2026</v>
      </c>
      <c r="EJ68" s="28"/>
      <c r="EK68" s="29" t="str">
        <f>+VLOOKUP(B68,[1]Listas_desplega!$AI$22:$AJ$46,2,0)</f>
        <v>DF_GT</v>
      </c>
      <c r="EL68" s="29" t="str">
        <f>+VLOOKUP(H68,[1]Listas_desplega!$BY$3:$BZ$7,2,0)</f>
        <v>T_5</v>
      </c>
      <c r="EM68" s="29" t="str">
        <f>+VLOOKUP(I68,[1]Listas_desplega!$BY$10:$BZ$23,2,0)</f>
        <v>T_5_C_1</v>
      </c>
      <c r="EN68" s="29" t="str">
        <f>+VLOOKUP(J68,[1]Listas_desplega!$BY$28:$BZ$54,2,0)</f>
        <v>T_5_C_1_ET_1</v>
      </c>
      <c r="EO68" s="29" t="str">
        <f>+VLOOKUP(K68,[1]Listas_desplega!$BY$58:$BZ$105,2,0)</f>
        <v>T_5_C_1_ET_1_CPT_2</v>
      </c>
      <c r="EP68" s="30" t="str">
        <f>+VLOOKUP(L68,[1]Listas_desplega!$J$3:$K$11,2,0)</f>
        <v>Eje_E_5</v>
      </c>
    </row>
    <row r="69" spans="1:146" s="31" customFormat="1" ht="44.25" customHeight="1" x14ac:dyDescent="0.3">
      <c r="A69" s="8" t="s">
        <v>151</v>
      </c>
      <c r="B69" s="8" t="s">
        <v>694</v>
      </c>
      <c r="C69" s="8" t="s">
        <v>704</v>
      </c>
      <c r="D69" s="8" t="s">
        <v>153</v>
      </c>
      <c r="E69" s="8" t="s">
        <v>154</v>
      </c>
      <c r="F69" s="9" t="s">
        <v>155</v>
      </c>
      <c r="G69" s="8" t="s">
        <v>428</v>
      </c>
      <c r="H69" s="8" t="s">
        <v>597</v>
      </c>
      <c r="I69" s="8" t="s">
        <v>598</v>
      </c>
      <c r="J69" s="8" t="s">
        <v>599</v>
      </c>
      <c r="K69" s="8" t="s">
        <v>696</v>
      </c>
      <c r="L69" s="8" t="s">
        <v>196</v>
      </c>
      <c r="M69" s="8" t="s">
        <v>377</v>
      </c>
      <c r="N69" s="63">
        <v>24</v>
      </c>
      <c r="O69" s="11" t="s">
        <v>711</v>
      </c>
      <c r="P69" s="12" t="s">
        <v>492</v>
      </c>
      <c r="Q69" s="11" t="s">
        <v>493</v>
      </c>
      <c r="R69" s="11" t="s">
        <v>712</v>
      </c>
      <c r="S69" s="11" t="s">
        <v>167</v>
      </c>
      <c r="T69" s="11" t="s">
        <v>200</v>
      </c>
      <c r="U69" s="11">
        <v>0</v>
      </c>
      <c r="V69" s="11" t="s">
        <v>713</v>
      </c>
      <c r="W69" s="12" t="s">
        <v>170</v>
      </c>
      <c r="X69" s="13"/>
      <c r="Y69" s="13"/>
      <c r="Z69" s="13" t="s">
        <v>172</v>
      </c>
      <c r="AA69" s="13" t="s">
        <v>172</v>
      </c>
      <c r="AB69" s="13" t="s">
        <v>172</v>
      </c>
      <c r="AC69" s="13" t="s">
        <v>172</v>
      </c>
      <c r="AD69" s="13" t="s">
        <v>172</v>
      </c>
      <c r="AE69" s="13" t="s">
        <v>172</v>
      </c>
      <c r="AF69" s="13" t="s">
        <v>172</v>
      </c>
      <c r="AG69" s="14" t="s">
        <v>172</v>
      </c>
      <c r="AH69" s="14" t="s">
        <v>172</v>
      </c>
      <c r="AI69" s="14" t="s">
        <v>172</v>
      </c>
      <c r="AJ69" s="14" t="s">
        <v>172</v>
      </c>
      <c r="AK69" s="14" t="s">
        <v>172</v>
      </c>
      <c r="AL69" s="14" t="s">
        <v>172</v>
      </c>
      <c r="AM69" s="14" t="s">
        <v>172</v>
      </c>
      <c r="AN69" s="14" t="s">
        <v>172</v>
      </c>
      <c r="AO69" s="14" t="s">
        <v>172</v>
      </c>
      <c r="AP69" s="14" t="s">
        <v>172</v>
      </c>
      <c r="AQ69" s="15" t="s">
        <v>172</v>
      </c>
      <c r="AR69" s="14" t="s">
        <v>172</v>
      </c>
      <c r="AS69" s="14">
        <v>96</v>
      </c>
      <c r="AT69" s="64">
        <v>97</v>
      </c>
      <c r="AU69" s="64">
        <v>97</v>
      </c>
      <c r="AV69" s="64">
        <v>97</v>
      </c>
      <c r="AW69" s="64">
        <v>97</v>
      </c>
      <c r="AX69" s="64">
        <v>97</v>
      </c>
      <c r="AY69" s="65"/>
      <c r="AZ69" s="65"/>
      <c r="BA69" s="65"/>
      <c r="BB69" s="65"/>
      <c r="BC69" s="16"/>
      <c r="BD69" s="16">
        <v>0</v>
      </c>
      <c r="BE69" s="17"/>
      <c r="BF69" s="18">
        <v>0</v>
      </c>
      <c r="BG69" s="20">
        <v>0</v>
      </c>
      <c r="BH69" s="17" t="s">
        <v>179</v>
      </c>
      <c r="BI69" s="17"/>
      <c r="BJ69" s="16"/>
      <c r="BK69" s="16">
        <v>0</v>
      </c>
      <c r="BL69" s="17"/>
      <c r="BM69" s="19">
        <v>0</v>
      </c>
      <c r="BN69" s="20">
        <v>0</v>
      </c>
      <c r="BO69" s="17" t="s">
        <v>179</v>
      </c>
      <c r="BP69" s="21"/>
      <c r="BQ69" s="22">
        <v>97</v>
      </c>
      <c r="BR69" s="16">
        <v>97</v>
      </c>
      <c r="BS69" s="17" t="s">
        <v>714</v>
      </c>
      <c r="BT69" s="19">
        <v>1</v>
      </c>
      <c r="BU69" s="20">
        <v>0</v>
      </c>
      <c r="BV69" s="17" t="s">
        <v>338</v>
      </c>
      <c r="BW69" s="17" t="s">
        <v>715</v>
      </c>
      <c r="BX69" s="16"/>
      <c r="BY69" s="16"/>
      <c r="BZ69" s="17"/>
      <c r="CA69" s="19">
        <v>0</v>
      </c>
      <c r="CB69" s="20">
        <v>0</v>
      </c>
      <c r="CC69" s="17" t="s">
        <v>179</v>
      </c>
      <c r="CD69" s="17"/>
      <c r="CE69" s="16"/>
      <c r="CF69" s="16"/>
      <c r="CG69" s="17"/>
      <c r="CH69" s="19">
        <v>0</v>
      </c>
      <c r="CI69" s="20">
        <v>0</v>
      </c>
      <c r="CJ69" s="17" t="s">
        <v>179</v>
      </c>
      <c r="CK69" s="17"/>
      <c r="CL69" s="23">
        <v>97</v>
      </c>
      <c r="CM69" s="23">
        <v>96</v>
      </c>
      <c r="CN69" s="17" t="s">
        <v>716</v>
      </c>
      <c r="CO69" s="19">
        <v>1</v>
      </c>
      <c r="CP69" s="20">
        <v>0.98969072164948457</v>
      </c>
      <c r="CQ69" s="17" t="s">
        <v>174</v>
      </c>
      <c r="CR69" s="17" t="s">
        <v>717</v>
      </c>
      <c r="CS69" s="16"/>
      <c r="CT69" s="16"/>
      <c r="CU69" s="17"/>
      <c r="CV69" s="19">
        <f t="shared" si="37"/>
        <v>0</v>
      </c>
      <c r="CW69" s="20">
        <f t="shared" si="42"/>
        <v>0.98969072164948457</v>
      </c>
      <c r="CX69" s="17" t="s">
        <v>179</v>
      </c>
      <c r="CY69" s="17"/>
      <c r="CZ69" s="16"/>
      <c r="DA69" s="16"/>
      <c r="DB69" s="17"/>
      <c r="DC69" s="19">
        <f t="shared" si="38"/>
        <v>0</v>
      </c>
      <c r="DD69" s="20">
        <f t="shared" si="43"/>
        <v>0.98969072164948457</v>
      </c>
      <c r="DE69" s="17" t="s">
        <v>179</v>
      </c>
      <c r="DF69" s="17"/>
      <c r="DG69" s="16">
        <v>97</v>
      </c>
      <c r="DH69" s="16"/>
      <c r="DI69" s="17"/>
      <c r="DJ69" s="19">
        <f t="shared" si="39"/>
        <v>1</v>
      </c>
      <c r="DK69" s="20">
        <f t="shared" si="44"/>
        <v>0.98969072164948457</v>
      </c>
      <c r="DL69" s="17" t="s">
        <v>179</v>
      </c>
      <c r="DM69" s="17"/>
      <c r="DN69" s="16"/>
      <c r="DO69" s="16"/>
      <c r="DP69" s="17"/>
      <c r="DQ69" s="19">
        <f t="shared" si="40"/>
        <v>0</v>
      </c>
      <c r="DR69" s="20">
        <f t="shared" si="45"/>
        <v>0.98969072164948457</v>
      </c>
      <c r="DS69" s="17" t="s">
        <v>179</v>
      </c>
      <c r="DT69" s="17"/>
      <c r="DU69" s="16"/>
      <c r="DV69" s="16"/>
      <c r="DW69" s="17"/>
      <c r="DX69" s="19">
        <f t="shared" si="41"/>
        <v>0</v>
      </c>
      <c r="DY69" s="20">
        <f t="shared" si="46"/>
        <v>0.98969072164948457</v>
      </c>
      <c r="DZ69" s="17" t="s">
        <v>179</v>
      </c>
      <c r="EA69" s="17"/>
      <c r="EB69" s="26">
        <v>97</v>
      </c>
      <c r="EC69" s="16"/>
      <c r="ED69" s="17"/>
      <c r="EE69" s="19">
        <f t="shared" ref="EE69:EE132" si="48">+IFERROR(EB69/AW69,0)</f>
        <v>1</v>
      </c>
      <c r="EF69" s="20">
        <f t="shared" si="47"/>
        <v>0.98969072164948457</v>
      </c>
      <c r="EG69" s="17" t="s">
        <v>179</v>
      </c>
      <c r="EH69" s="17"/>
      <c r="EI69" s="27">
        <v>2026</v>
      </c>
      <c r="EJ69" s="28"/>
      <c r="EK69" s="29" t="str">
        <f>+VLOOKUP(B69,[1]Listas_desplega!$AI$22:$AJ$46,2,0)</f>
        <v>DF_GT</v>
      </c>
      <c r="EL69" s="29" t="str">
        <f>+VLOOKUP(H69,[1]Listas_desplega!$BY$3:$BZ$7,2,0)</f>
        <v>T_5</v>
      </c>
      <c r="EM69" s="29" t="str">
        <f>+VLOOKUP(I69,[1]Listas_desplega!$BY$10:$BZ$23,2,0)</f>
        <v>T_5_C_1</v>
      </c>
      <c r="EN69" s="29" t="str">
        <f>+VLOOKUP(J69,[1]Listas_desplega!$BY$28:$BZ$54,2,0)</f>
        <v>T_5_C_1_ET_1</v>
      </c>
      <c r="EO69" s="29" t="str">
        <f>+VLOOKUP(K69,[1]Listas_desplega!$BY$58:$BZ$105,2,0)</f>
        <v>T_5_C_1_ET_1_CPT_2</v>
      </c>
      <c r="EP69" s="30" t="str">
        <f>+VLOOKUP(L69,[1]Listas_desplega!$J$3:$K$11,2,0)</f>
        <v>Eje_E_5</v>
      </c>
    </row>
    <row r="70" spans="1:146" s="31" customFormat="1" ht="44.25" customHeight="1" x14ac:dyDescent="0.3">
      <c r="A70" s="8" t="s">
        <v>151</v>
      </c>
      <c r="B70" s="8" t="s">
        <v>694</v>
      </c>
      <c r="C70" s="8" t="s">
        <v>704</v>
      </c>
      <c r="D70" s="8" t="s">
        <v>153</v>
      </c>
      <c r="E70" s="8" t="s">
        <v>154</v>
      </c>
      <c r="F70" s="9" t="s">
        <v>155</v>
      </c>
      <c r="G70" s="8" t="s">
        <v>428</v>
      </c>
      <c r="H70" s="8" t="s">
        <v>597</v>
      </c>
      <c r="I70" s="8" t="s">
        <v>598</v>
      </c>
      <c r="J70" s="8" t="s">
        <v>599</v>
      </c>
      <c r="K70" s="8" t="s">
        <v>696</v>
      </c>
      <c r="L70" s="8" t="s">
        <v>196</v>
      </c>
      <c r="M70" s="8" t="s">
        <v>377</v>
      </c>
      <c r="N70" s="63">
        <v>25</v>
      </c>
      <c r="O70" s="11" t="s">
        <v>718</v>
      </c>
      <c r="P70" s="12" t="s">
        <v>492</v>
      </c>
      <c r="Q70" s="11" t="s">
        <v>719</v>
      </c>
      <c r="R70" s="11" t="s">
        <v>720</v>
      </c>
      <c r="S70" s="11" t="s">
        <v>167</v>
      </c>
      <c r="T70" s="11" t="s">
        <v>200</v>
      </c>
      <c r="U70" s="11">
        <v>0</v>
      </c>
      <c r="V70" s="11" t="s">
        <v>721</v>
      </c>
      <c r="W70" s="12" t="s">
        <v>170</v>
      </c>
      <c r="X70" s="13"/>
      <c r="Y70" s="13"/>
      <c r="Z70" s="13" t="s">
        <v>172</v>
      </c>
      <c r="AA70" s="13" t="s">
        <v>172</v>
      </c>
      <c r="AB70" s="13" t="s">
        <v>172</v>
      </c>
      <c r="AC70" s="13" t="s">
        <v>172</v>
      </c>
      <c r="AD70" s="13" t="s">
        <v>172</v>
      </c>
      <c r="AE70" s="13" t="s">
        <v>172</v>
      </c>
      <c r="AF70" s="13" t="s">
        <v>172</v>
      </c>
      <c r="AG70" s="14" t="s">
        <v>172</v>
      </c>
      <c r="AH70" s="14" t="s">
        <v>172</v>
      </c>
      <c r="AI70" s="14" t="s">
        <v>172</v>
      </c>
      <c r="AJ70" s="14" t="s">
        <v>172</v>
      </c>
      <c r="AK70" s="14" t="s">
        <v>172</v>
      </c>
      <c r="AL70" s="14" t="s">
        <v>172</v>
      </c>
      <c r="AM70" s="14" t="s">
        <v>172</v>
      </c>
      <c r="AN70" s="14" t="s">
        <v>172</v>
      </c>
      <c r="AO70" s="14" t="s">
        <v>172</v>
      </c>
      <c r="AP70" s="14" t="s">
        <v>172</v>
      </c>
      <c r="AQ70" s="15" t="s">
        <v>172</v>
      </c>
      <c r="AR70" s="14" t="s">
        <v>172</v>
      </c>
      <c r="AS70" s="14">
        <v>0</v>
      </c>
      <c r="AT70" s="64">
        <v>0</v>
      </c>
      <c r="AU70" s="64">
        <v>0</v>
      </c>
      <c r="AV70" s="64">
        <v>37</v>
      </c>
      <c r="AW70" s="64">
        <v>60</v>
      </c>
      <c r="AX70" s="64">
        <v>97</v>
      </c>
      <c r="AY70" s="65"/>
      <c r="AZ70" s="65"/>
      <c r="BA70" s="65"/>
      <c r="BB70" s="65"/>
      <c r="BC70" s="16"/>
      <c r="BD70" s="16">
        <v>0</v>
      </c>
      <c r="BE70" s="17"/>
      <c r="BF70" s="18">
        <v>0</v>
      </c>
      <c r="BG70" s="19">
        <v>0</v>
      </c>
      <c r="BH70" s="17" t="s">
        <v>179</v>
      </c>
      <c r="BI70" s="17"/>
      <c r="BJ70" s="16"/>
      <c r="BK70" s="16">
        <v>0</v>
      </c>
      <c r="BL70" s="17"/>
      <c r="BM70" s="19">
        <v>0</v>
      </c>
      <c r="BN70" s="20">
        <v>0</v>
      </c>
      <c r="BO70" s="17" t="s">
        <v>179</v>
      </c>
      <c r="BP70" s="21"/>
      <c r="BQ70" s="22">
        <v>15</v>
      </c>
      <c r="BR70" s="16">
        <v>15</v>
      </c>
      <c r="BS70" s="17" t="s">
        <v>722</v>
      </c>
      <c r="BT70" s="19">
        <v>0.25</v>
      </c>
      <c r="BU70" s="20">
        <v>0.25</v>
      </c>
      <c r="BV70" s="17" t="s">
        <v>174</v>
      </c>
      <c r="BW70" s="17" t="s">
        <v>701</v>
      </c>
      <c r="BX70" s="66"/>
      <c r="BY70" s="16"/>
      <c r="BZ70" s="17"/>
      <c r="CA70" s="19">
        <v>0</v>
      </c>
      <c r="CB70" s="20">
        <v>0.25</v>
      </c>
      <c r="CC70" s="17" t="s">
        <v>179</v>
      </c>
      <c r="CD70" s="17"/>
      <c r="CE70" s="66"/>
      <c r="CF70" s="16"/>
      <c r="CG70" s="17"/>
      <c r="CH70" s="19">
        <v>0</v>
      </c>
      <c r="CI70" s="20">
        <v>0.25</v>
      </c>
      <c r="CJ70" s="17" t="s">
        <v>179</v>
      </c>
      <c r="CK70" s="17"/>
      <c r="CL70" s="67">
        <v>30</v>
      </c>
      <c r="CM70" s="23">
        <v>29</v>
      </c>
      <c r="CN70" s="17" t="s">
        <v>723</v>
      </c>
      <c r="CO70" s="19">
        <v>0.5</v>
      </c>
      <c r="CP70" s="20">
        <v>0.48333333333333334</v>
      </c>
      <c r="CQ70" s="17" t="s">
        <v>174</v>
      </c>
      <c r="CR70" s="17" t="s">
        <v>724</v>
      </c>
      <c r="CS70" s="68"/>
      <c r="CT70" s="16"/>
      <c r="CU70" s="17"/>
      <c r="CV70" s="19">
        <f t="shared" si="37"/>
        <v>0</v>
      </c>
      <c r="CW70" s="20">
        <f t="shared" si="42"/>
        <v>0.48333333333333334</v>
      </c>
      <c r="CX70" s="17" t="s">
        <v>179</v>
      </c>
      <c r="CY70" s="17"/>
      <c r="CZ70" s="68"/>
      <c r="DA70" s="16"/>
      <c r="DB70" s="17"/>
      <c r="DC70" s="19">
        <f t="shared" si="38"/>
        <v>0</v>
      </c>
      <c r="DD70" s="20">
        <f t="shared" si="43"/>
        <v>0.48333333333333334</v>
      </c>
      <c r="DE70" s="17" t="s">
        <v>179</v>
      </c>
      <c r="DF70" s="17"/>
      <c r="DG70" s="68">
        <v>45</v>
      </c>
      <c r="DH70" s="16"/>
      <c r="DI70" s="17"/>
      <c r="DJ70" s="19">
        <f t="shared" si="39"/>
        <v>0.75</v>
      </c>
      <c r="DK70" s="20">
        <f t="shared" si="44"/>
        <v>0.48333333333333334</v>
      </c>
      <c r="DL70" s="17" t="s">
        <v>179</v>
      </c>
      <c r="DM70" s="17"/>
      <c r="DN70" s="68"/>
      <c r="DO70" s="16"/>
      <c r="DP70" s="17"/>
      <c r="DQ70" s="19">
        <f t="shared" si="40"/>
        <v>0</v>
      </c>
      <c r="DR70" s="20">
        <f t="shared" si="45"/>
        <v>0.48333333333333334</v>
      </c>
      <c r="DS70" s="17" t="s">
        <v>179</v>
      </c>
      <c r="DT70" s="17"/>
      <c r="DU70" s="68"/>
      <c r="DV70" s="16"/>
      <c r="DW70" s="17"/>
      <c r="DX70" s="19">
        <f t="shared" si="41"/>
        <v>0</v>
      </c>
      <c r="DY70" s="20">
        <f t="shared" si="46"/>
        <v>0.48333333333333334</v>
      </c>
      <c r="DZ70" s="17" t="s">
        <v>179</v>
      </c>
      <c r="EA70" s="17"/>
      <c r="EB70" s="69">
        <v>60</v>
      </c>
      <c r="EC70" s="16"/>
      <c r="ED70" s="17"/>
      <c r="EE70" s="19">
        <f t="shared" si="48"/>
        <v>1</v>
      </c>
      <c r="EF70" s="20">
        <f t="shared" si="47"/>
        <v>0.48333333333333334</v>
      </c>
      <c r="EG70" s="17" t="s">
        <v>179</v>
      </c>
      <c r="EH70" s="17"/>
      <c r="EI70" s="27">
        <v>2026</v>
      </c>
      <c r="EJ70" s="28"/>
      <c r="EK70" s="29" t="str">
        <f>+VLOOKUP(B70,[1]Listas_desplega!$AI$22:$AJ$46,2,0)</f>
        <v>DF_GT</v>
      </c>
      <c r="EL70" s="29" t="str">
        <f>+VLOOKUP(H70,[1]Listas_desplega!$BY$3:$BZ$7,2,0)</f>
        <v>T_5</v>
      </c>
      <c r="EM70" s="29" t="str">
        <f>+VLOOKUP(I70,[1]Listas_desplega!$BY$10:$BZ$23,2,0)</f>
        <v>T_5_C_1</v>
      </c>
      <c r="EN70" s="29" t="str">
        <f>+VLOOKUP(J70,[1]Listas_desplega!$BY$28:$BZ$54,2,0)</f>
        <v>T_5_C_1_ET_1</v>
      </c>
      <c r="EO70" s="29" t="str">
        <f>+VLOOKUP(K70,[1]Listas_desplega!$BY$58:$BZ$105,2,0)</f>
        <v>T_5_C_1_ET_1_CPT_2</v>
      </c>
      <c r="EP70" s="30" t="str">
        <f>+VLOOKUP(L70,[1]Listas_desplega!$J$3:$K$11,2,0)</f>
        <v>Eje_E_5</v>
      </c>
    </row>
    <row r="71" spans="1:146" s="31" customFormat="1" ht="44.25" customHeight="1" x14ac:dyDescent="0.3">
      <c r="A71" s="8" t="s">
        <v>151</v>
      </c>
      <c r="B71" s="8" t="s">
        <v>694</v>
      </c>
      <c r="C71" s="8" t="s">
        <v>694</v>
      </c>
      <c r="D71" s="8" t="s">
        <v>153</v>
      </c>
      <c r="E71" s="8" t="s">
        <v>154</v>
      </c>
      <c r="F71" s="9" t="s">
        <v>155</v>
      </c>
      <c r="G71" s="8" t="s">
        <v>428</v>
      </c>
      <c r="H71" s="8" t="s">
        <v>597</v>
      </c>
      <c r="I71" s="8" t="s">
        <v>598</v>
      </c>
      <c r="J71" s="8" t="s">
        <v>599</v>
      </c>
      <c r="K71" s="8" t="s">
        <v>696</v>
      </c>
      <c r="L71" s="8" t="s">
        <v>196</v>
      </c>
      <c r="M71" s="8" t="s">
        <v>725</v>
      </c>
      <c r="N71" s="63">
        <v>12</v>
      </c>
      <c r="O71" s="11" t="s">
        <v>726</v>
      </c>
      <c r="P71" s="12" t="s">
        <v>164</v>
      </c>
      <c r="Q71" s="11" t="s">
        <v>186</v>
      </c>
      <c r="R71" s="11" t="s">
        <v>727</v>
      </c>
      <c r="S71" s="11" t="s">
        <v>167</v>
      </c>
      <c r="T71" s="11" t="s">
        <v>168</v>
      </c>
      <c r="U71" s="11">
        <v>10</v>
      </c>
      <c r="V71" s="11" t="s">
        <v>728</v>
      </c>
      <c r="W71" s="12" t="s">
        <v>170</v>
      </c>
      <c r="X71" s="13" t="s">
        <v>729</v>
      </c>
      <c r="Y71" s="13"/>
      <c r="Z71" s="13" t="s">
        <v>172</v>
      </c>
      <c r="AA71" s="13" t="s">
        <v>172</v>
      </c>
      <c r="AB71" s="13" t="s">
        <v>172</v>
      </c>
      <c r="AC71" s="13" t="s">
        <v>172</v>
      </c>
      <c r="AD71" s="13" t="s">
        <v>172</v>
      </c>
      <c r="AE71" s="13" t="s">
        <v>172</v>
      </c>
      <c r="AF71" s="13" t="s">
        <v>172</v>
      </c>
      <c r="AG71" s="14" t="s">
        <v>172</v>
      </c>
      <c r="AH71" s="14" t="s">
        <v>172</v>
      </c>
      <c r="AI71" s="14" t="s">
        <v>172</v>
      </c>
      <c r="AJ71" s="14" t="s">
        <v>436</v>
      </c>
      <c r="AK71" s="14" t="s">
        <v>172</v>
      </c>
      <c r="AL71" s="14" t="s">
        <v>172</v>
      </c>
      <c r="AM71" s="14" t="s">
        <v>172</v>
      </c>
      <c r="AN71" s="14" t="s">
        <v>172</v>
      </c>
      <c r="AO71" s="14" t="s">
        <v>172</v>
      </c>
      <c r="AP71" s="14" t="s">
        <v>172</v>
      </c>
      <c r="AQ71" s="15" t="s">
        <v>172</v>
      </c>
      <c r="AR71" s="14" t="s">
        <v>730</v>
      </c>
      <c r="AS71" s="14"/>
      <c r="AT71" s="64">
        <v>11</v>
      </c>
      <c r="AU71" s="64">
        <v>27</v>
      </c>
      <c r="AV71" s="64">
        <v>8</v>
      </c>
      <c r="AW71" s="64">
        <v>10</v>
      </c>
      <c r="AX71" s="64">
        <v>56</v>
      </c>
      <c r="AY71" s="65"/>
      <c r="AZ71" s="65"/>
      <c r="BA71" s="65"/>
      <c r="BB71" s="65"/>
      <c r="BC71" s="16"/>
      <c r="BD71" s="16"/>
      <c r="BE71" s="17"/>
      <c r="BF71" s="18">
        <v>0</v>
      </c>
      <c r="BG71" s="19">
        <v>0</v>
      </c>
      <c r="BH71" s="17" t="s">
        <v>179</v>
      </c>
      <c r="BI71" s="17"/>
      <c r="BJ71" s="16"/>
      <c r="BK71" s="16"/>
      <c r="BL71" s="17"/>
      <c r="BM71" s="19">
        <v>0</v>
      </c>
      <c r="BN71" s="20">
        <v>0</v>
      </c>
      <c r="BO71" s="17" t="s">
        <v>179</v>
      </c>
      <c r="BP71" s="21"/>
      <c r="BQ71" s="22"/>
      <c r="BR71" s="16"/>
      <c r="BS71" s="17"/>
      <c r="BT71" s="19">
        <v>0</v>
      </c>
      <c r="BU71" s="20">
        <v>0</v>
      </c>
      <c r="BV71" s="17" t="s">
        <v>179</v>
      </c>
      <c r="BW71" s="17"/>
      <c r="BX71" s="16"/>
      <c r="BY71" s="16">
        <v>17</v>
      </c>
      <c r="BZ71" s="17" t="s">
        <v>731</v>
      </c>
      <c r="CA71" s="19">
        <v>0</v>
      </c>
      <c r="CB71" s="20">
        <v>0</v>
      </c>
      <c r="CC71" s="17" t="s">
        <v>179</v>
      </c>
      <c r="CD71" s="17"/>
      <c r="CE71" s="16"/>
      <c r="CF71" s="16">
        <v>17</v>
      </c>
      <c r="CG71" s="17" t="s">
        <v>732</v>
      </c>
      <c r="CH71" s="19">
        <v>0</v>
      </c>
      <c r="CI71" s="20">
        <v>0</v>
      </c>
      <c r="CJ71" s="17" t="s">
        <v>179</v>
      </c>
      <c r="CK71" s="17"/>
      <c r="CL71" s="23">
        <v>5</v>
      </c>
      <c r="CM71" s="23">
        <v>17</v>
      </c>
      <c r="CN71" s="17" t="s">
        <v>733</v>
      </c>
      <c r="CO71" s="19">
        <v>0.5</v>
      </c>
      <c r="CP71" s="20">
        <v>1.7</v>
      </c>
      <c r="CQ71" s="17" t="s">
        <v>174</v>
      </c>
      <c r="CR71" s="17" t="s">
        <v>734</v>
      </c>
      <c r="CS71" s="16"/>
      <c r="CT71" s="16"/>
      <c r="CU71" s="17"/>
      <c r="CV71" s="19">
        <f t="shared" si="37"/>
        <v>0</v>
      </c>
      <c r="CW71" s="20">
        <f t="shared" si="42"/>
        <v>1.7</v>
      </c>
      <c r="CX71" s="17" t="s">
        <v>179</v>
      </c>
      <c r="CY71" s="17"/>
      <c r="CZ71" s="16"/>
      <c r="DA71" s="16"/>
      <c r="DB71" s="17"/>
      <c r="DC71" s="19">
        <f t="shared" si="38"/>
        <v>0</v>
      </c>
      <c r="DD71" s="20">
        <f t="shared" si="43"/>
        <v>1.7</v>
      </c>
      <c r="DE71" s="17" t="s">
        <v>179</v>
      </c>
      <c r="DF71" s="17"/>
      <c r="DG71" s="16"/>
      <c r="DH71" s="16"/>
      <c r="DI71" s="17"/>
      <c r="DJ71" s="19">
        <f t="shared" si="39"/>
        <v>0</v>
      </c>
      <c r="DK71" s="20">
        <f t="shared" si="44"/>
        <v>1.7</v>
      </c>
      <c r="DL71" s="17" t="s">
        <v>179</v>
      </c>
      <c r="DM71" s="17"/>
      <c r="DN71" s="16"/>
      <c r="DO71" s="16"/>
      <c r="DP71" s="17"/>
      <c r="DQ71" s="19">
        <f t="shared" si="40"/>
        <v>0</v>
      </c>
      <c r="DR71" s="20">
        <f t="shared" si="45"/>
        <v>1.7</v>
      </c>
      <c r="DS71" s="17" t="s">
        <v>179</v>
      </c>
      <c r="DT71" s="17"/>
      <c r="DU71" s="16"/>
      <c r="DV71" s="16"/>
      <c r="DW71" s="17"/>
      <c r="DX71" s="19">
        <f t="shared" si="41"/>
        <v>0</v>
      </c>
      <c r="DY71" s="20">
        <f t="shared" si="46"/>
        <v>1.7</v>
      </c>
      <c r="DZ71" s="17" t="s">
        <v>179</v>
      </c>
      <c r="EA71" s="17"/>
      <c r="EB71" s="26">
        <v>10</v>
      </c>
      <c r="EC71" s="16"/>
      <c r="ED71" s="17"/>
      <c r="EE71" s="19">
        <f t="shared" si="48"/>
        <v>1</v>
      </c>
      <c r="EF71" s="20">
        <f t="shared" si="47"/>
        <v>1.7</v>
      </c>
      <c r="EG71" s="17" t="s">
        <v>179</v>
      </c>
      <c r="EH71" s="17"/>
      <c r="EI71" s="27">
        <v>2026</v>
      </c>
      <c r="EJ71" s="28"/>
      <c r="EK71" s="29" t="str">
        <f>+VLOOKUP(B71,[1]Listas_desplega!$AI$22:$AJ$46,2,0)</f>
        <v>DF_GT</v>
      </c>
      <c r="EL71" s="29" t="str">
        <f>+VLOOKUP(H71,[1]Listas_desplega!$BY$3:$BZ$7,2,0)</f>
        <v>T_5</v>
      </c>
      <c r="EM71" s="29" t="str">
        <f>+VLOOKUP(I71,[1]Listas_desplega!$BY$10:$BZ$23,2,0)</f>
        <v>T_5_C_1</v>
      </c>
      <c r="EN71" s="29" t="str">
        <f>+VLOOKUP(J71,[1]Listas_desplega!$BY$28:$BZ$54,2,0)</f>
        <v>T_5_C_1_ET_1</v>
      </c>
      <c r="EO71" s="29" t="str">
        <f>+VLOOKUP(K71,[1]Listas_desplega!$BY$58:$BZ$105,2,0)</f>
        <v>T_5_C_1_ET_1_CPT_2</v>
      </c>
      <c r="EP71" s="30" t="str">
        <f>+VLOOKUP(L71,[1]Listas_desplega!$J$3:$K$11,2,0)</f>
        <v>Eje_E_5</v>
      </c>
    </row>
    <row r="72" spans="1:146" s="31" customFormat="1" ht="44.25" customHeight="1" x14ac:dyDescent="0.3">
      <c r="A72" s="8" t="s">
        <v>151</v>
      </c>
      <c r="B72" s="8" t="s">
        <v>694</v>
      </c>
      <c r="C72" s="8" t="s">
        <v>704</v>
      </c>
      <c r="D72" s="8" t="s">
        <v>153</v>
      </c>
      <c r="E72" s="8" t="s">
        <v>154</v>
      </c>
      <c r="F72" s="9" t="s">
        <v>155</v>
      </c>
      <c r="G72" s="8" t="s">
        <v>428</v>
      </c>
      <c r="H72" s="8" t="s">
        <v>597</v>
      </c>
      <c r="I72" s="8" t="s">
        <v>598</v>
      </c>
      <c r="J72" s="8" t="s">
        <v>599</v>
      </c>
      <c r="K72" s="8" t="s">
        <v>696</v>
      </c>
      <c r="L72" s="8" t="s">
        <v>196</v>
      </c>
      <c r="M72" s="8" t="s">
        <v>377</v>
      </c>
      <c r="N72" s="14">
        <v>16</v>
      </c>
      <c r="O72" s="11" t="s">
        <v>735</v>
      </c>
      <c r="P72" s="12" t="s">
        <v>164</v>
      </c>
      <c r="Q72" s="11" t="s">
        <v>186</v>
      </c>
      <c r="R72" s="11" t="s">
        <v>727</v>
      </c>
      <c r="S72" s="11" t="s">
        <v>167</v>
      </c>
      <c r="T72" s="11" t="s">
        <v>168</v>
      </c>
      <c r="U72" s="11">
        <v>10</v>
      </c>
      <c r="V72" s="11" t="s">
        <v>728</v>
      </c>
      <c r="W72" s="12" t="s">
        <v>170</v>
      </c>
      <c r="X72" s="13" t="s">
        <v>729</v>
      </c>
      <c r="Y72" s="13"/>
      <c r="Z72" s="13"/>
      <c r="AA72" s="13"/>
      <c r="AB72" s="13"/>
      <c r="AC72" s="13"/>
      <c r="AD72" s="13"/>
      <c r="AE72" s="13"/>
      <c r="AF72" s="13"/>
      <c r="AG72" s="14"/>
      <c r="AH72" s="14"/>
      <c r="AI72" s="14"/>
      <c r="AJ72" s="14"/>
      <c r="AK72" s="14"/>
      <c r="AL72" s="14"/>
      <c r="AM72" s="14"/>
      <c r="AN72" s="14"/>
      <c r="AO72" s="14"/>
      <c r="AP72" s="14"/>
      <c r="AQ72" s="15"/>
      <c r="AR72" s="14" t="s">
        <v>736</v>
      </c>
      <c r="AS72" s="14"/>
      <c r="AT72" s="14">
        <v>27</v>
      </c>
      <c r="AU72" s="14">
        <v>27</v>
      </c>
      <c r="AV72" s="14">
        <v>23</v>
      </c>
      <c r="AW72" s="14">
        <v>37</v>
      </c>
      <c r="AX72" s="14">
        <v>37</v>
      </c>
      <c r="AY72" s="8"/>
      <c r="AZ72" s="8"/>
      <c r="BA72" s="8"/>
      <c r="BB72" s="8"/>
      <c r="BC72" s="16"/>
      <c r="BD72" s="16">
        <v>0</v>
      </c>
      <c r="BE72" s="17"/>
      <c r="BF72" s="18">
        <v>0</v>
      </c>
      <c r="BG72" s="19">
        <v>0</v>
      </c>
      <c r="BH72" s="17" t="s">
        <v>179</v>
      </c>
      <c r="BI72" s="17"/>
      <c r="BJ72" s="16"/>
      <c r="BK72" s="16"/>
      <c r="BL72" s="17"/>
      <c r="BM72" s="19">
        <v>0</v>
      </c>
      <c r="BN72" s="20">
        <v>0</v>
      </c>
      <c r="BO72" s="17" t="s">
        <v>179</v>
      </c>
      <c r="BP72" s="21"/>
      <c r="BQ72" s="22"/>
      <c r="BR72" s="16"/>
      <c r="BS72" s="17"/>
      <c r="BT72" s="19">
        <v>0</v>
      </c>
      <c r="BU72" s="20">
        <v>0</v>
      </c>
      <c r="BV72" s="17" t="s">
        <v>179</v>
      </c>
      <c r="BW72" s="17"/>
      <c r="BX72" s="16"/>
      <c r="BY72" s="16"/>
      <c r="BZ72" s="17"/>
      <c r="CA72" s="19">
        <v>0</v>
      </c>
      <c r="CB72" s="20">
        <v>0</v>
      </c>
      <c r="CC72" s="17" t="s">
        <v>179</v>
      </c>
      <c r="CD72" s="17"/>
      <c r="CE72" s="16"/>
      <c r="CF72" s="16"/>
      <c r="CG72" s="17"/>
      <c r="CH72" s="19">
        <v>0</v>
      </c>
      <c r="CI72" s="20">
        <v>0</v>
      </c>
      <c r="CJ72" s="17" t="s">
        <v>179</v>
      </c>
      <c r="CK72" s="17"/>
      <c r="CL72" s="23">
        <v>13</v>
      </c>
      <c r="CM72" s="23">
        <v>13</v>
      </c>
      <c r="CN72" s="17" t="s">
        <v>737</v>
      </c>
      <c r="CO72" s="19">
        <v>0.35135135135135137</v>
      </c>
      <c r="CP72" s="20">
        <v>0</v>
      </c>
      <c r="CQ72" s="17" t="s">
        <v>437</v>
      </c>
      <c r="CR72" s="17" t="s">
        <v>738</v>
      </c>
      <c r="CS72" s="16"/>
      <c r="CT72" s="16"/>
      <c r="CU72" s="17"/>
      <c r="CV72" s="19">
        <f t="shared" si="37"/>
        <v>0</v>
      </c>
      <c r="CW72" s="20">
        <f t="shared" si="42"/>
        <v>0</v>
      </c>
      <c r="CX72" s="17" t="s">
        <v>179</v>
      </c>
      <c r="CY72" s="17"/>
      <c r="CZ72" s="16"/>
      <c r="DA72" s="16"/>
      <c r="DB72" s="17"/>
      <c r="DC72" s="19">
        <f t="shared" si="38"/>
        <v>0</v>
      </c>
      <c r="DD72" s="20">
        <f t="shared" si="43"/>
        <v>0</v>
      </c>
      <c r="DE72" s="17" t="s">
        <v>179</v>
      </c>
      <c r="DF72" s="17"/>
      <c r="DG72" s="16"/>
      <c r="DH72" s="16"/>
      <c r="DI72" s="17"/>
      <c r="DJ72" s="19">
        <f t="shared" si="39"/>
        <v>0</v>
      </c>
      <c r="DK72" s="20">
        <f t="shared" si="44"/>
        <v>0</v>
      </c>
      <c r="DL72" s="17" t="s">
        <v>179</v>
      </c>
      <c r="DM72" s="17"/>
      <c r="DN72" s="16"/>
      <c r="DO72" s="16"/>
      <c r="DP72" s="17"/>
      <c r="DQ72" s="19">
        <f t="shared" si="40"/>
        <v>0</v>
      </c>
      <c r="DR72" s="20">
        <f t="shared" si="45"/>
        <v>0</v>
      </c>
      <c r="DS72" s="17" t="s">
        <v>179</v>
      </c>
      <c r="DT72" s="17"/>
      <c r="DU72" s="16"/>
      <c r="DV72" s="16"/>
      <c r="DW72" s="17"/>
      <c r="DX72" s="19">
        <f t="shared" si="41"/>
        <v>0</v>
      </c>
      <c r="DY72" s="20">
        <f t="shared" si="46"/>
        <v>0</v>
      </c>
      <c r="DZ72" s="17" t="s">
        <v>179</v>
      </c>
      <c r="EA72" s="17"/>
      <c r="EB72" s="26">
        <v>37</v>
      </c>
      <c r="EC72" s="16"/>
      <c r="ED72" s="17"/>
      <c r="EE72" s="19">
        <f t="shared" si="48"/>
        <v>1</v>
      </c>
      <c r="EF72" s="20">
        <f t="shared" si="47"/>
        <v>0</v>
      </c>
      <c r="EG72" s="17" t="s">
        <v>179</v>
      </c>
      <c r="EH72" s="17"/>
      <c r="EI72" s="27">
        <v>2026</v>
      </c>
      <c r="EJ72" s="28"/>
      <c r="EK72" s="29" t="str">
        <f>+VLOOKUP(B72,[1]Listas_desplega!$AI$22:$AJ$46,2,0)</f>
        <v>DF_GT</v>
      </c>
      <c r="EL72" s="29" t="str">
        <f>+VLOOKUP(H72,[1]Listas_desplega!$BY$3:$BZ$7,2,0)</f>
        <v>T_5</v>
      </c>
      <c r="EM72" s="29" t="str">
        <f>+VLOOKUP(I72,[1]Listas_desplega!$BY$10:$BZ$23,2,0)</f>
        <v>T_5_C_1</v>
      </c>
      <c r="EN72" s="29" t="str">
        <f>+VLOOKUP(J72,[1]Listas_desplega!$BY$28:$BZ$54,2,0)</f>
        <v>T_5_C_1_ET_1</v>
      </c>
      <c r="EO72" s="29" t="str">
        <f>+VLOOKUP(K72,[1]Listas_desplega!$BY$58:$BZ$105,2,0)</f>
        <v>T_5_C_1_ET_1_CPT_2</v>
      </c>
      <c r="EP72" s="30" t="str">
        <f>+VLOOKUP(L72,[1]Listas_desplega!$J$3:$K$11,2,0)</f>
        <v>Eje_E_5</v>
      </c>
    </row>
    <row r="73" spans="1:146" s="31" customFormat="1" ht="44.25" customHeight="1" x14ac:dyDescent="0.3">
      <c r="A73" s="8" t="s">
        <v>151</v>
      </c>
      <c r="B73" s="8" t="s">
        <v>694</v>
      </c>
      <c r="C73" s="8" t="s">
        <v>694</v>
      </c>
      <c r="D73" s="8" t="s">
        <v>153</v>
      </c>
      <c r="E73" s="8" t="s">
        <v>154</v>
      </c>
      <c r="F73" s="9" t="s">
        <v>155</v>
      </c>
      <c r="G73" s="8" t="s">
        <v>428</v>
      </c>
      <c r="H73" s="8" t="s">
        <v>597</v>
      </c>
      <c r="I73" s="8" t="s">
        <v>598</v>
      </c>
      <c r="J73" s="8" t="s">
        <v>599</v>
      </c>
      <c r="K73" s="8" t="s">
        <v>696</v>
      </c>
      <c r="L73" s="8" t="s">
        <v>525</v>
      </c>
      <c r="M73" s="8" t="s">
        <v>526</v>
      </c>
      <c r="N73" s="14">
        <v>121</v>
      </c>
      <c r="O73" s="11" t="s">
        <v>739</v>
      </c>
      <c r="P73" s="12" t="s">
        <v>164</v>
      </c>
      <c r="Q73" s="11" t="s">
        <v>186</v>
      </c>
      <c r="R73" s="11" t="s">
        <v>740</v>
      </c>
      <c r="S73" s="11" t="s">
        <v>167</v>
      </c>
      <c r="T73" s="11" t="s">
        <v>188</v>
      </c>
      <c r="U73" s="11">
        <v>0</v>
      </c>
      <c r="V73" s="11" t="s">
        <v>741</v>
      </c>
      <c r="W73" s="12" t="s">
        <v>170</v>
      </c>
      <c r="X73" s="13"/>
      <c r="Y73" s="13" t="s">
        <v>173</v>
      </c>
      <c r="Z73" s="13"/>
      <c r="AA73" s="13"/>
      <c r="AB73" s="13"/>
      <c r="AC73" s="13"/>
      <c r="AD73" s="13"/>
      <c r="AE73" s="13"/>
      <c r="AF73" s="13"/>
      <c r="AG73" s="14"/>
      <c r="AH73" s="14"/>
      <c r="AI73" s="14"/>
      <c r="AJ73" s="14"/>
      <c r="AK73" s="14"/>
      <c r="AL73" s="14"/>
      <c r="AM73" s="14"/>
      <c r="AN73" s="14"/>
      <c r="AO73" s="14"/>
      <c r="AP73" s="14"/>
      <c r="AQ73" s="15"/>
      <c r="AR73" s="14"/>
      <c r="AS73" s="14"/>
      <c r="AT73" s="14"/>
      <c r="AU73" s="14"/>
      <c r="AV73" s="14">
        <v>1</v>
      </c>
      <c r="AW73" s="14">
        <v>1</v>
      </c>
      <c r="AX73" s="14">
        <v>1</v>
      </c>
      <c r="AY73" s="8"/>
      <c r="AZ73" s="8"/>
      <c r="BA73" s="8"/>
      <c r="BB73" s="8"/>
      <c r="BC73" s="16"/>
      <c r="BD73" s="16">
        <v>0</v>
      </c>
      <c r="BE73" s="17" t="s">
        <v>742</v>
      </c>
      <c r="BF73" s="18">
        <v>0</v>
      </c>
      <c r="BG73" s="19">
        <v>0</v>
      </c>
      <c r="BH73" s="17" t="s">
        <v>179</v>
      </c>
      <c r="BI73" s="17"/>
      <c r="BJ73" s="16"/>
      <c r="BK73" s="16">
        <v>1</v>
      </c>
      <c r="BL73" s="17" t="s">
        <v>743</v>
      </c>
      <c r="BM73" s="19">
        <v>0</v>
      </c>
      <c r="BN73" s="20">
        <v>0</v>
      </c>
      <c r="BO73" s="17" t="s">
        <v>179</v>
      </c>
      <c r="BP73" s="21"/>
      <c r="BQ73" s="22"/>
      <c r="BR73" s="16">
        <v>1</v>
      </c>
      <c r="BS73" s="17" t="s">
        <v>744</v>
      </c>
      <c r="BT73" s="19">
        <v>0</v>
      </c>
      <c r="BU73" s="20">
        <v>0</v>
      </c>
      <c r="BV73" s="17" t="s">
        <v>179</v>
      </c>
      <c r="BW73" s="17"/>
      <c r="BX73" s="16"/>
      <c r="BY73" s="16">
        <v>3</v>
      </c>
      <c r="BZ73" s="17" t="s">
        <v>745</v>
      </c>
      <c r="CA73" s="19">
        <v>0</v>
      </c>
      <c r="CB73" s="20">
        <v>0</v>
      </c>
      <c r="CC73" s="17" t="s">
        <v>179</v>
      </c>
      <c r="CD73" s="17"/>
      <c r="CE73" s="16"/>
      <c r="CF73" s="16">
        <v>3</v>
      </c>
      <c r="CG73" s="17" t="s">
        <v>746</v>
      </c>
      <c r="CH73" s="19">
        <v>0</v>
      </c>
      <c r="CI73" s="20">
        <v>0</v>
      </c>
      <c r="CJ73" s="17" t="s">
        <v>179</v>
      </c>
      <c r="CK73" s="17"/>
      <c r="CL73" s="23"/>
      <c r="CM73" s="23">
        <v>3</v>
      </c>
      <c r="CN73" s="17" t="s">
        <v>747</v>
      </c>
      <c r="CO73" s="19">
        <v>0</v>
      </c>
      <c r="CP73" s="20">
        <v>0</v>
      </c>
      <c r="CQ73" s="17" t="s">
        <v>437</v>
      </c>
      <c r="CR73" s="44"/>
      <c r="CS73" s="16"/>
      <c r="CT73" s="16"/>
      <c r="CU73" s="17"/>
      <c r="CV73" s="19">
        <f t="shared" si="37"/>
        <v>0</v>
      </c>
      <c r="CW73" s="20">
        <f t="shared" si="42"/>
        <v>0</v>
      </c>
      <c r="CX73" s="17" t="s">
        <v>179</v>
      </c>
      <c r="CY73" s="17"/>
      <c r="CZ73" s="16"/>
      <c r="DA73" s="16"/>
      <c r="DB73" s="17"/>
      <c r="DC73" s="19">
        <f t="shared" si="38"/>
        <v>0</v>
      </c>
      <c r="DD73" s="20">
        <f t="shared" si="43"/>
        <v>0</v>
      </c>
      <c r="DE73" s="17" t="s">
        <v>179</v>
      </c>
      <c r="DF73" s="17"/>
      <c r="DG73" s="16"/>
      <c r="DH73" s="16"/>
      <c r="DI73" s="17"/>
      <c r="DJ73" s="19">
        <f t="shared" si="39"/>
        <v>0</v>
      </c>
      <c r="DK73" s="20">
        <f t="shared" si="44"/>
        <v>0</v>
      </c>
      <c r="DL73" s="17" t="s">
        <v>179</v>
      </c>
      <c r="DM73" s="17"/>
      <c r="DN73" s="16"/>
      <c r="DO73" s="16"/>
      <c r="DP73" s="17"/>
      <c r="DQ73" s="19">
        <f t="shared" si="40"/>
        <v>0</v>
      </c>
      <c r="DR73" s="20">
        <f t="shared" si="45"/>
        <v>0</v>
      </c>
      <c r="DS73" s="17" t="s">
        <v>179</v>
      </c>
      <c r="DT73" s="17"/>
      <c r="DU73" s="16"/>
      <c r="DV73" s="16"/>
      <c r="DW73" s="17"/>
      <c r="DX73" s="19">
        <f t="shared" si="41"/>
        <v>0</v>
      </c>
      <c r="DY73" s="20">
        <f t="shared" si="46"/>
        <v>0</v>
      </c>
      <c r="DZ73" s="17" t="s">
        <v>179</v>
      </c>
      <c r="EA73" s="17"/>
      <c r="EB73" s="26">
        <v>1</v>
      </c>
      <c r="EC73" s="16"/>
      <c r="ED73" s="17"/>
      <c r="EE73" s="19">
        <f t="shared" si="48"/>
        <v>1</v>
      </c>
      <c r="EF73" s="20">
        <f t="shared" si="47"/>
        <v>0</v>
      </c>
      <c r="EG73" s="17" t="s">
        <v>179</v>
      </c>
      <c r="EH73" s="17"/>
      <c r="EI73" s="27">
        <v>2026</v>
      </c>
      <c r="EJ73" s="28"/>
      <c r="EK73" s="29" t="str">
        <f>+VLOOKUP(B73,[1]Listas_desplega!$AI$22:$AJ$46,2,0)</f>
        <v>DF_GT</v>
      </c>
      <c r="EL73" s="29" t="str">
        <f>+VLOOKUP(H73,[1]Listas_desplega!$BY$3:$BZ$7,2,0)</f>
        <v>T_5</v>
      </c>
      <c r="EM73" s="29" t="str">
        <f>+VLOOKUP(I73,[1]Listas_desplega!$BY$10:$BZ$23,2,0)</f>
        <v>T_5_C_1</v>
      </c>
      <c r="EN73" s="29" t="str">
        <f>+VLOOKUP(J73,[1]Listas_desplega!$BY$28:$BZ$54,2,0)</f>
        <v>T_5_C_1_ET_1</v>
      </c>
      <c r="EO73" s="29" t="str">
        <f>+VLOOKUP(K73,[1]Listas_desplega!$BY$58:$BZ$105,2,0)</f>
        <v>T_5_C_1_ET_1_CPT_2</v>
      </c>
      <c r="EP73" s="30" t="str">
        <f>+VLOOKUP(L73,[1]Listas_desplega!$J$3:$K$11,2,0)</f>
        <v>Eje_E_6</v>
      </c>
    </row>
    <row r="74" spans="1:146" s="31" customFormat="1" ht="44.25" customHeight="1" x14ac:dyDescent="0.3">
      <c r="A74" s="8" t="s">
        <v>151</v>
      </c>
      <c r="B74" s="8" t="s">
        <v>694</v>
      </c>
      <c r="C74" s="8" t="s">
        <v>694</v>
      </c>
      <c r="D74" s="8" t="s">
        <v>153</v>
      </c>
      <c r="E74" s="8" t="s">
        <v>154</v>
      </c>
      <c r="F74" s="9" t="s">
        <v>155</v>
      </c>
      <c r="G74" s="8" t="s">
        <v>428</v>
      </c>
      <c r="H74" s="8" t="s">
        <v>597</v>
      </c>
      <c r="I74" s="8" t="s">
        <v>598</v>
      </c>
      <c r="J74" s="8" t="s">
        <v>599</v>
      </c>
      <c r="K74" s="8" t="s">
        <v>696</v>
      </c>
      <c r="L74" s="8" t="s">
        <v>525</v>
      </c>
      <c r="M74" s="8" t="s">
        <v>526</v>
      </c>
      <c r="N74" s="14">
        <v>122</v>
      </c>
      <c r="O74" s="11" t="s">
        <v>748</v>
      </c>
      <c r="P74" s="12" t="s">
        <v>164</v>
      </c>
      <c r="Q74" s="11" t="s">
        <v>186</v>
      </c>
      <c r="R74" s="11" t="s">
        <v>749</v>
      </c>
      <c r="S74" s="11" t="s">
        <v>167</v>
      </c>
      <c r="T74" s="11" t="s">
        <v>188</v>
      </c>
      <c r="U74" s="11">
        <v>0</v>
      </c>
      <c r="V74" s="11" t="s">
        <v>750</v>
      </c>
      <c r="W74" s="12" t="s">
        <v>170</v>
      </c>
      <c r="X74" s="13"/>
      <c r="Y74" s="13" t="s">
        <v>173</v>
      </c>
      <c r="Z74" s="13"/>
      <c r="AA74" s="13"/>
      <c r="AB74" s="13"/>
      <c r="AC74" s="13"/>
      <c r="AD74" s="13"/>
      <c r="AE74" s="13"/>
      <c r="AF74" s="13"/>
      <c r="AG74" s="14"/>
      <c r="AH74" s="14"/>
      <c r="AI74" s="14"/>
      <c r="AJ74" s="14"/>
      <c r="AK74" s="14"/>
      <c r="AL74" s="14"/>
      <c r="AM74" s="14"/>
      <c r="AN74" s="14"/>
      <c r="AO74" s="14"/>
      <c r="AP74" s="14"/>
      <c r="AQ74" s="15"/>
      <c r="AR74" s="14"/>
      <c r="AS74" s="14"/>
      <c r="AT74" s="14"/>
      <c r="AU74" s="14"/>
      <c r="AV74" s="14">
        <v>30</v>
      </c>
      <c r="AW74" s="14">
        <v>70</v>
      </c>
      <c r="AX74" s="14">
        <v>100</v>
      </c>
      <c r="AY74" s="8"/>
      <c r="AZ74" s="8"/>
      <c r="BA74" s="8"/>
      <c r="BB74" s="8"/>
      <c r="BC74" s="16"/>
      <c r="BD74" s="16"/>
      <c r="BE74" s="17" t="s">
        <v>751</v>
      </c>
      <c r="BF74" s="18">
        <v>0</v>
      </c>
      <c r="BG74" s="19">
        <v>0</v>
      </c>
      <c r="BH74" s="17" t="s">
        <v>179</v>
      </c>
      <c r="BI74" s="17"/>
      <c r="BJ74" s="16"/>
      <c r="BK74" s="16">
        <v>1</v>
      </c>
      <c r="BL74" s="17" t="s">
        <v>752</v>
      </c>
      <c r="BM74" s="19">
        <v>0</v>
      </c>
      <c r="BN74" s="20">
        <v>0</v>
      </c>
      <c r="BO74" s="17" t="s">
        <v>179</v>
      </c>
      <c r="BP74" s="21"/>
      <c r="BQ74" s="22"/>
      <c r="BR74" s="16"/>
      <c r="BS74" s="17" t="s">
        <v>753</v>
      </c>
      <c r="BT74" s="19">
        <v>0</v>
      </c>
      <c r="BU74" s="20">
        <v>0</v>
      </c>
      <c r="BV74" s="17" t="s">
        <v>179</v>
      </c>
      <c r="BW74" s="17"/>
      <c r="BX74" s="16"/>
      <c r="BY74" s="16">
        <v>0</v>
      </c>
      <c r="BZ74" s="17" t="s">
        <v>754</v>
      </c>
      <c r="CA74" s="19">
        <v>0</v>
      </c>
      <c r="CB74" s="20">
        <v>0</v>
      </c>
      <c r="CC74" s="17" t="s">
        <v>179</v>
      </c>
      <c r="CD74" s="17"/>
      <c r="CE74" s="16"/>
      <c r="CF74" s="16">
        <v>0</v>
      </c>
      <c r="CG74" s="17" t="s">
        <v>755</v>
      </c>
      <c r="CH74" s="19">
        <v>0</v>
      </c>
      <c r="CI74" s="20">
        <v>0</v>
      </c>
      <c r="CJ74" s="17" t="s">
        <v>179</v>
      </c>
      <c r="CK74" s="17"/>
      <c r="CL74" s="23"/>
      <c r="CM74" s="23">
        <v>1</v>
      </c>
      <c r="CN74" s="17" t="s">
        <v>756</v>
      </c>
      <c r="CO74" s="19">
        <v>0</v>
      </c>
      <c r="CP74" s="20">
        <v>0</v>
      </c>
      <c r="CQ74" s="17" t="s">
        <v>437</v>
      </c>
      <c r="CR74" s="44"/>
      <c r="CS74" s="16"/>
      <c r="CT74" s="16"/>
      <c r="CU74" s="17"/>
      <c r="CV74" s="19">
        <f t="shared" si="37"/>
        <v>0</v>
      </c>
      <c r="CW74" s="20">
        <f t="shared" si="42"/>
        <v>0</v>
      </c>
      <c r="CX74" s="17" t="s">
        <v>179</v>
      </c>
      <c r="CY74" s="17"/>
      <c r="CZ74" s="16"/>
      <c r="DA74" s="16"/>
      <c r="DB74" s="17"/>
      <c r="DC74" s="19">
        <f t="shared" si="38"/>
        <v>0</v>
      </c>
      <c r="DD74" s="20">
        <f t="shared" si="43"/>
        <v>0</v>
      </c>
      <c r="DE74" s="17" t="s">
        <v>179</v>
      </c>
      <c r="DF74" s="17"/>
      <c r="DG74" s="16"/>
      <c r="DH74" s="16"/>
      <c r="DI74" s="17"/>
      <c r="DJ74" s="19">
        <f t="shared" si="39"/>
        <v>0</v>
      </c>
      <c r="DK74" s="20">
        <f t="shared" si="44"/>
        <v>0</v>
      </c>
      <c r="DL74" s="17" t="s">
        <v>179</v>
      </c>
      <c r="DM74" s="17"/>
      <c r="DN74" s="16"/>
      <c r="DO74" s="16"/>
      <c r="DP74" s="17"/>
      <c r="DQ74" s="19">
        <f t="shared" si="40"/>
        <v>0</v>
      </c>
      <c r="DR74" s="20">
        <f t="shared" si="45"/>
        <v>0</v>
      </c>
      <c r="DS74" s="17" t="s">
        <v>179</v>
      </c>
      <c r="DT74" s="17"/>
      <c r="DU74" s="16"/>
      <c r="DV74" s="16"/>
      <c r="DW74" s="17"/>
      <c r="DX74" s="19">
        <f t="shared" si="41"/>
        <v>0</v>
      </c>
      <c r="DY74" s="20">
        <f t="shared" si="46"/>
        <v>0</v>
      </c>
      <c r="DZ74" s="17" t="s">
        <v>179</v>
      </c>
      <c r="EA74" s="17"/>
      <c r="EB74" s="26">
        <v>70</v>
      </c>
      <c r="EC74" s="16"/>
      <c r="ED74" s="17"/>
      <c r="EE74" s="19">
        <f t="shared" si="48"/>
        <v>1</v>
      </c>
      <c r="EF74" s="20">
        <f t="shared" si="47"/>
        <v>0</v>
      </c>
      <c r="EG74" s="17" t="s">
        <v>179</v>
      </c>
      <c r="EH74" s="17"/>
      <c r="EI74" s="27">
        <v>2026</v>
      </c>
      <c r="EJ74" s="28"/>
      <c r="EK74" s="29" t="str">
        <f>+VLOOKUP(B74,[1]Listas_desplega!$AI$22:$AJ$46,2,0)</f>
        <v>DF_GT</v>
      </c>
      <c r="EL74" s="29" t="str">
        <f>+VLOOKUP(H74,[1]Listas_desplega!$BY$3:$BZ$7,2,0)</f>
        <v>T_5</v>
      </c>
      <c r="EM74" s="29" t="str">
        <f>+VLOOKUP(I74,[1]Listas_desplega!$BY$10:$BZ$23,2,0)</f>
        <v>T_5_C_1</v>
      </c>
      <c r="EN74" s="29" t="str">
        <f>+VLOOKUP(J74,[1]Listas_desplega!$BY$28:$BZ$54,2,0)</f>
        <v>T_5_C_1_ET_1</v>
      </c>
      <c r="EO74" s="29" t="str">
        <f>+VLOOKUP(K74,[1]Listas_desplega!$BY$58:$BZ$105,2,0)</f>
        <v>T_5_C_1_ET_1_CPT_2</v>
      </c>
      <c r="EP74" s="30" t="str">
        <f>+VLOOKUP(L74,[1]Listas_desplega!$J$3:$K$11,2,0)</f>
        <v>Eje_E_6</v>
      </c>
    </row>
    <row r="75" spans="1:146" s="31" customFormat="1" ht="44.25" customHeight="1" x14ac:dyDescent="0.3">
      <c r="A75" s="8" t="s">
        <v>151</v>
      </c>
      <c r="B75" s="8" t="s">
        <v>694</v>
      </c>
      <c r="C75" s="8" t="s">
        <v>694</v>
      </c>
      <c r="D75" s="8" t="s">
        <v>153</v>
      </c>
      <c r="E75" s="8" t="s">
        <v>154</v>
      </c>
      <c r="F75" s="9" t="s">
        <v>155</v>
      </c>
      <c r="G75" s="8" t="s">
        <v>428</v>
      </c>
      <c r="H75" s="8" t="s">
        <v>597</v>
      </c>
      <c r="I75" s="8" t="s">
        <v>598</v>
      </c>
      <c r="J75" s="8" t="s">
        <v>599</v>
      </c>
      <c r="K75" s="8" t="s">
        <v>696</v>
      </c>
      <c r="L75" s="8" t="s">
        <v>196</v>
      </c>
      <c r="M75" s="8" t="s">
        <v>377</v>
      </c>
      <c r="N75" s="14">
        <v>123</v>
      </c>
      <c r="O75" s="11" t="s">
        <v>757</v>
      </c>
      <c r="P75" s="12" t="s">
        <v>164</v>
      </c>
      <c r="Q75" s="11" t="s">
        <v>186</v>
      </c>
      <c r="R75" s="11" t="s">
        <v>758</v>
      </c>
      <c r="S75" s="11" t="s">
        <v>167</v>
      </c>
      <c r="T75" s="11" t="s">
        <v>759</v>
      </c>
      <c r="U75" s="11">
        <v>0</v>
      </c>
      <c r="V75" s="11" t="s">
        <v>760</v>
      </c>
      <c r="W75" s="12" t="s">
        <v>170</v>
      </c>
      <c r="X75" s="13"/>
      <c r="Y75" s="13" t="s">
        <v>173</v>
      </c>
      <c r="Z75" s="13"/>
      <c r="AA75" s="13"/>
      <c r="AB75" s="13"/>
      <c r="AC75" s="13"/>
      <c r="AD75" s="13"/>
      <c r="AE75" s="13"/>
      <c r="AF75" s="13"/>
      <c r="AG75" s="14"/>
      <c r="AH75" s="14"/>
      <c r="AI75" s="14"/>
      <c r="AJ75" s="14"/>
      <c r="AK75" s="14"/>
      <c r="AL75" s="14"/>
      <c r="AM75" s="14"/>
      <c r="AN75" s="14"/>
      <c r="AO75" s="14"/>
      <c r="AP75" s="14"/>
      <c r="AQ75" s="15"/>
      <c r="AR75" s="14"/>
      <c r="AS75" s="14"/>
      <c r="AT75" s="14"/>
      <c r="AU75" s="14"/>
      <c r="AV75" s="14">
        <v>10</v>
      </c>
      <c r="AW75" s="14">
        <v>12</v>
      </c>
      <c r="AX75" s="14">
        <v>20</v>
      </c>
      <c r="AY75" s="8"/>
      <c r="AZ75" s="8"/>
      <c r="BA75" s="8"/>
      <c r="BB75" s="8"/>
      <c r="BC75" s="16">
        <v>0</v>
      </c>
      <c r="BD75" s="16"/>
      <c r="BE75" s="17" t="s">
        <v>761</v>
      </c>
      <c r="BF75" s="18">
        <v>0</v>
      </c>
      <c r="BG75" s="19">
        <v>0</v>
      </c>
      <c r="BH75" s="17" t="s">
        <v>179</v>
      </c>
      <c r="BI75" s="17" t="s">
        <v>762</v>
      </c>
      <c r="BJ75" s="16">
        <v>1</v>
      </c>
      <c r="BK75" s="16">
        <v>1</v>
      </c>
      <c r="BL75" s="17" t="s">
        <v>763</v>
      </c>
      <c r="BM75" s="19">
        <v>8.3333333333333329E-2</v>
      </c>
      <c r="BN75" s="20">
        <v>0</v>
      </c>
      <c r="BO75" s="17" t="s">
        <v>437</v>
      </c>
      <c r="BP75" s="21" t="s">
        <v>764</v>
      </c>
      <c r="BQ75" s="22">
        <v>2</v>
      </c>
      <c r="BR75" s="16">
        <v>1</v>
      </c>
      <c r="BS75" s="17" t="s">
        <v>765</v>
      </c>
      <c r="BT75" s="19">
        <v>0.16666666666666666</v>
      </c>
      <c r="BU75" s="20">
        <v>8.3333333333333329E-2</v>
      </c>
      <c r="BV75" s="17" t="s">
        <v>174</v>
      </c>
      <c r="BW75" s="17" t="s">
        <v>766</v>
      </c>
      <c r="BX75" s="16">
        <v>3</v>
      </c>
      <c r="BY75" s="16">
        <v>2</v>
      </c>
      <c r="BZ75" s="17" t="s">
        <v>767</v>
      </c>
      <c r="CA75" s="19">
        <v>0.25</v>
      </c>
      <c r="CB75" s="20">
        <v>0.16666666666666666</v>
      </c>
      <c r="CC75" s="17" t="s">
        <v>174</v>
      </c>
      <c r="CD75" s="17" t="s">
        <v>768</v>
      </c>
      <c r="CE75" s="16">
        <v>4</v>
      </c>
      <c r="CF75" s="16">
        <v>1</v>
      </c>
      <c r="CG75" s="17" t="s">
        <v>769</v>
      </c>
      <c r="CH75" s="19">
        <v>0.33333333333333331</v>
      </c>
      <c r="CI75" s="20">
        <v>8.3333333333333329E-2</v>
      </c>
      <c r="CJ75" s="17" t="s">
        <v>174</v>
      </c>
      <c r="CK75" s="17" t="s">
        <v>770</v>
      </c>
      <c r="CL75" s="23">
        <v>5</v>
      </c>
      <c r="CM75" s="23">
        <v>6</v>
      </c>
      <c r="CN75" s="17" t="s">
        <v>771</v>
      </c>
      <c r="CO75" s="19">
        <v>0.41666666666666669</v>
      </c>
      <c r="CP75" s="20">
        <v>0.5</v>
      </c>
      <c r="CQ75" s="17" t="s">
        <v>174</v>
      </c>
      <c r="CR75" s="17" t="s">
        <v>772</v>
      </c>
      <c r="CS75" s="16">
        <v>6</v>
      </c>
      <c r="CT75" s="16"/>
      <c r="CU75" s="17"/>
      <c r="CV75" s="19">
        <f t="shared" si="37"/>
        <v>0.5</v>
      </c>
      <c r="CW75" s="20">
        <f t="shared" si="42"/>
        <v>0.5</v>
      </c>
      <c r="CX75" s="17" t="s">
        <v>179</v>
      </c>
      <c r="CY75" s="17"/>
      <c r="CZ75" s="16">
        <v>7</v>
      </c>
      <c r="DA75" s="16"/>
      <c r="DB75" s="17"/>
      <c r="DC75" s="19">
        <f t="shared" si="38"/>
        <v>0.58333333333333337</v>
      </c>
      <c r="DD75" s="20">
        <f t="shared" si="43"/>
        <v>0.5</v>
      </c>
      <c r="DE75" s="17" t="s">
        <v>179</v>
      </c>
      <c r="DF75" s="17"/>
      <c r="DG75" s="16">
        <v>8</v>
      </c>
      <c r="DH75" s="16"/>
      <c r="DI75" s="17"/>
      <c r="DJ75" s="19">
        <f t="shared" si="39"/>
        <v>0.66666666666666663</v>
      </c>
      <c r="DK75" s="20">
        <f t="shared" si="44"/>
        <v>0.5</v>
      </c>
      <c r="DL75" s="17" t="s">
        <v>179</v>
      </c>
      <c r="DM75" s="17"/>
      <c r="DN75" s="16">
        <v>9</v>
      </c>
      <c r="DO75" s="16"/>
      <c r="DP75" s="17"/>
      <c r="DQ75" s="19">
        <f t="shared" si="40"/>
        <v>0.75</v>
      </c>
      <c r="DR75" s="20">
        <f t="shared" si="45"/>
        <v>0.5</v>
      </c>
      <c r="DS75" s="17" t="s">
        <v>179</v>
      </c>
      <c r="DT75" s="17"/>
      <c r="DU75" s="16">
        <v>10</v>
      </c>
      <c r="DV75" s="16"/>
      <c r="DW75" s="17"/>
      <c r="DX75" s="19">
        <f t="shared" si="41"/>
        <v>0.83333333333333337</v>
      </c>
      <c r="DY75" s="20">
        <f t="shared" si="46"/>
        <v>0.5</v>
      </c>
      <c r="DZ75" s="17" t="s">
        <v>179</v>
      </c>
      <c r="EA75" s="17"/>
      <c r="EB75" s="26">
        <v>12</v>
      </c>
      <c r="EC75" s="16"/>
      <c r="ED75" s="17"/>
      <c r="EE75" s="19">
        <f t="shared" si="48"/>
        <v>1</v>
      </c>
      <c r="EF75" s="20">
        <f t="shared" si="47"/>
        <v>0.5</v>
      </c>
      <c r="EG75" s="17" t="s">
        <v>179</v>
      </c>
      <c r="EH75" s="17"/>
      <c r="EI75" s="27">
        <v>2026</v>
      </c>
      <c r="EJ75" s="28"/>
      <c r="EK75" s="29" t="str">
        <f>+VLOOKUP(B75,[1]Listas_desplega!$AI$22:$AJ$46,2,0)</f>
        <v>DF_GT</v>
      </c>
      <c r="EL75" s="29" t="str">
        <f>+VLOOKUP(H75,[1]Listas_desplega!$BY$3:$BZ$7,2,0)</f>
        <v>T_5</v>
      </c>
      <c r="EM75" s="29" t="str">
        <f>+VLOOKUP(I75,[1]Listas_desplega!$BY$10:$BZ$23,2,0)</f>
        <v>T_5_C_1</v>
      </c>
      <c r="EN75" s="29" t="str">
        <f>+VLOOKUP(J75,[1]Listas_desplega!$BY$28:$BZ$54,2,0)</f>
        <v>T_5_C_1_ET_1</v>
      </c>
      <c r="EO75" s="29" t="str">
        <f>+VLOOKUP(K75,[1]Listas_desplega!$BY$58:$BZ$105,2,0)</f>
        <v>T_5_C_1_ET_1_CPT_2</v>
      </c>
      <c r="EP75" s="30" t="str">
        <f>+VLOOKUP(L75,[1]Listas_desplega!$J$3:$K$11,2,0)</f>
        <v>Eje_E_5</v>
      </c>
    </row>
    <row r="76" spans="1:146" s="31" customFormat="1" ht="44.25" customHeight="1" x14ac:dyDescent="0.3">
      <c r="A76" s="8" t="s">
        <v>151</v>
      </c>
      <c r="B76" s="8" t="s">
        <v>694</v>
      </c>
      <c r="C76" s="8" t="s">
        <v>773</v>
      </c>
      <c r="D76" s="8" t="s">
        <v>153</v>
      </c>
      <c r="E76" s="8" t="s">
        <v>154</v>
      </c>
      <c r="F76" s="9" t="s">
        <v>155</v>
      </c>
      <c r="G76" s="8" t="s">
        <v>428</v>
      </c>
      <c r="H76" s="8" t="s">
        <v>597</v>
      </c>
      <c r="I76" s="8" t="s">
        <v>598</v>
      </c>
      <c r="J76" s="8" t="s">
        <v>599</v>
      </c>
      <c r="K76" s="8" t="s">
        <v>774</v>
      </c>
      <c r="L76" s="8" t="s">
        <v>196</v>
      </c>
      <c r="M76" s="8" t="s">
        <v>377</v>
      </c>
      <c r="N76" s="14">
        <v>18</v>
      </c>
      <c r="O76" s="11" t="s">
        <v>775</v>
      </c>
      <c r="P76" s="12" t="s">
        <v>164</v>
      </c>
      <c r="Q76" s="11" t="s">
        <v>776</v>
      </c>
      <c r="R76" s="11" t="s">
        <v>777</v>
      </c>
      <c r="S76" s="11" t="s">
        <v>167</v>
      </c>
      <c r="T76" s="11" t="s">
        <v>200</v>
      </c>
      <c r="U76" s="11">
        <v>0</v>
      </c>
      <c r="V76" s="11" t="s">
        <v>778</v>
      </c>
      <c r="W76" s="12" t="s">
        <v>170</v>
      </c>
      <c r="X76" s="13"/>
      <c r="Y76" s="13"/>
      <c r="Z76" s="13"/>
      <c r="AA76" s="13"/>
      <c r="AB76" s="13"/>
      <c r="AC76" s="13"/>
      <c r="AD76" s="13"/>
      <c r="AE76" s="13"/>
      <c r="AF76" s="13"/>
      <c r="AG76" s="14"/>
      <c r="AH76" s="14"/>
      <c r="AI76" s="14"/>
      <c r="AJ76" s="14"/>
      <c r="AK76" s="14"/>
      <c r="AL76" s="14"/>
      <c r="AM76" s="14"/>
      <c r="AN76" s="14"/>
      <c r="AO76" s="14"/>
      <c r="AP76" s="14"/>
      <c r="AQ76" s="15"/>
      <c r="AR76" s="14"/>
      <c r="AS76" s="70" t="s">
        <v>779</v>
      </c>
      <c r="AT76" s="70" t="s">
        <v>780</v>
      </c>
      <c r="AU76" s="70">
        <v>97</v>
      </c>
      <c r="AV76" s="70">
        <v>97</v>
      </c>
      <c r="AW76" s="70">
        <v>97</v>
      </c>
      <c r="AX76" s="64">
        <v>97</v>
      </c>
      <c r="AY76" s="34"/>
      <c r="AZ76" s="34"/>
      <c r="BA76" s="34"/>
      <c r="BB76" s="34"/>
      <c r="BC76" s="66"/>
      <c r="BD76" s="66"/>
      <c r="BE76" s="71"/>
      <c r="BF76" s="18">
        <v>0</v>
      </c>
      <c r="BG76" s="20">
        <v>0</v>
      </c>
      <c r="BH76" s="17" t="s">
        <v>179</v>
      </c>
      <c r="BI76" s="71"/>
      <c r="BJ76" s="72"/>
      <c r="BK76" s="66"/>
      <c r="BL76" s="71"/>
      <c r="BM76" s="19">
        <v>0</v>
      </c>
      <c r="BN76" s="20">
        <v>0</v>
      </c>
      <c r="BO76" s="17" t="s">
        <v>179</v>
      </c>
      <c r="BP76" s="21"/>
      <c r="BQ76" s="73">
        <v>20</v>
      </c>
      <c r="BR76" s="66">
        <v>97</v>
      </c>
      <c r="BS76" s="71" t="s">
        <v>781</v>
      </c>
      <c r="BT76" s="19">
        <v>0.20618556701030927</v>
      </c>
      <c r="BU76" s="20">
        <v>1</v>
      </c>
      <c r="BV76" s="17" t="s">
        <v>174</v>
      </c>
      <c r="BW76" s="71" t="s">
        <v>782</v>
      </c>
      <c r="BX76" s="72"/>
      <c r="BY76" s="66"/>
      <c r="BZ76" s="71"/>
      <c r="CA76" s="19">
        <v>0</v>
      </c>
      <c r="CB76" s="20">
        <v>1</v>
      </c>
      <c r="CC76" s="17" t="s">
        <v>179</v>
      </c>
      <c r="CD76" s="71"/>
      <c r="CE76" s="72"/>
      <c r="CF76" s="66"/>
      <c r="CG76" s="71"/>
      <c r="CH76" s="19">
        <v>0</v>
      </c>
      <c r="CI76" s="20">
        <v>1</v>
      </c>
      <c r="CJ76" s="17" t="s">
        <v>179</v>
      </c>
      <c r="CK76" s="71"/>
      <c r="CL76" s="67">
        <v>30</v>
      </c>
      <c r="CM76" s="74">
        <v>36</v>
      </c>
      <c r="CN76" s="71" t="s">
        <v>783</v>
      </c>
      <c r="CO76" s="19">
        <v>0.30927835051546393</v>
      </c>
      <c r="CP76" s="20">
        <v>1</v>
      </c>
      <c r="CQ76" s="17" t="s">
        <v>437</v>
      </c>
      <c r="CR76" s="71" t="s">
        <v>784</v>
      </c>
      <c r="CS76" s="66"/>
      <c r="CT76" s="66"/>
      <c r="CU76" s="71"/>
      <c r="CV76" s="19">
        <f t="shared" si="37"/>
        <v>0</v>
      </c>
      <c r="CW76" s="20">
        <f t="shared" si="42"/>
        <v>1</v>
      </c>
      <c r="CX76" s="17" t="s">
        <v>179</v>
      </c>
      <c r="CY76" s="71"/>
      <c r="CZ76" s="68"/>
      <c r="DA76" s="66"/>
      <c r="DB76" s="71"/>
      <c r="DC76" s="19">
        <f t="shared" si="38"/>
        <v>0</v>
      </c>
      <c r="DD76" s="20">
        <f t="shared" si="43"/>
        <v>1</v>
      </c>
      <c r="DE76" s="17" t="s">
        <v>179</v>
      </c>
      <c r="DF76" s="71"/>
      <c r="DG76" s="68">
        <v>60</v>
      </c>
      <c r="DH76" s="66"/>
      <c r="DI76" s="71"/>
      <c r="DJ76" s="19">
        <f t="shared" si="39"/>
        <v>0.61855670103092786</v>
      </c>
      <c r="DK76" s="20">
        <f t="shared" si="44"/>
        <v>1</v>
      </c>
      <c r="DL76" s="17" t="s">
        <v>179</v>
      </c>
      <c r="DM76" s="71"/>
      <c r="DN76" s="68"/>
      <c r="DO76" s="66"/>
      <c r="DP76" s="71"/>
      <c r="DQ76" s="19">
        <f t="shared" si="40"/>
        <v>0</v>
      </c>
      <c r="DR76" s="20">
        <f t="shared" si="45"/>
        <v>1</v>
      </c>
      <c r="DS76" s="17" t="s">
        <v>179</v>
      </c>
      <c r="DT76" s="71"/>
      <c r="DU76" s="68"/>
      <c r="DV76" s="66"/>
      <c r="DW76" s="71"/>
      <c r="DX76" s="19">
        <f t="shared" si="41"/>
        <v>0</v>
      </c>
      <c r="DY76" s="20">
        <f t="shared" si="46"/>
        <v>1</v>
      </c>
      <c r="DZ76" s="17" t="s">
        <v>179</v>
      </c>
      <c r="EA76" s="71"/>
      <c r="EB76" s="75">
        <v>97</v>
      </c>
      <c r="EC76" s="66"/>
      <c r="ED76" s="71"/>
      <c r="EE76" s="19">
        <f t="shared" si="48"/>
        <v>1</v>
      </c>
      <c r="EF76" s="20">
        <f t="shared" si="47"/>
        <v>1</v>
      </c>
      <c r="EG76" s="17" t="s">
        <v>179</v>
      </c>
      <c r="EH76" s="17"/>
      <c r="EI76" s="27">
        <v>2026</v>
      </c>
      <c r="EJ76" s="28"/>
      <c r="EK76" s="29" t="str">
        <f>+VLOOKUP(B76,[1]Listas_desplega!$AI$22:$AJ$46,2,0)</f>
        <v>DF_GT</v>
      </c>
      <c r="EL76" s="29" t="str">
        <f>+VLOOKUP(H76,[1]Listas_desplega!$BY$3:$BZ$7,2,0)</f>
        <v>T_5</v>
      </c>
      <c r="EM76" s="29" t="str">
        <f>+VLOOKUP(I76,[1]Listas_desplega!$BY$10:$BZ$23,2,0)</f>
        <v>T_5_C_1</v>
      </c>
      <c r="EN76" s="29" t="str">
        <f>+VLOOKUP(J76,[1]Listas_desplega!$BY$28:$BZ$54,2,0)</f>
        <v>T_5_C_1_ET_1</v>
      </c>
      <c r="EO76" s="29" t="str">
        <f>+VLOOKUP(K76,[1]Listas_desplega!$BY$58:$BZ$105,2,0)</f>
        <v>T_5_C_1_ET_1_CPT_5</v>
      </c>
      <c r="EP76" s="30" t="str">
        <f>+VLOOKUP(L76,[1]Listas_desplega!$J$3:$K$11,2,0)</f>
        <v>Eje_E_5</v>
      </c>
    </row>
    <row r="77" spans="1:146" s="31" customFormat="1" ht="44.25" customHeight="1" x14ac:dyDescent="0.3">
      <c r="A77" s="8" t="s">
        <v>151</v>
      </c>
      <c r="B77" s="8" t="s">
        <v>694</v>
      </c>
      <c r="C77" s="8" t="s">
        <v>773</v>
      </c>
      <c r="D77" s="8" t="s">
        <v>153</v>
      </c>
      <c r="E77" s="8" t="s">
        <v>154</v>
      </c>
      <c r="F77" s="9" t="s">
        <v>155</v>
      </c>
      <c r="G77" s="8" t="s">
        <v>428</v>
      </c>
      <c r="H77" s="8" t="s">
        <v>597</v>
      </c>
      <c r="I77" s="8" t="s">
        <v>598</v>
      </c>
      <c r="J77" s="8" t="s">
        <v>599</v>
      </c>
      <c r="K77" s="8" t="s">
        <v>774</v>
      </c>
      <c r="L77" s="8" t="s">
        <v>196</v>
      </c>
      <c r="M77" s="8" t="s">
        <v>377</v>
      </c>
      <c r="N77" s="14">
        <v>20</v>
      </c>
      <c r="O77" s="11" t="s">
        <v>785</v>
      </c>
      <c r="P77" s="12" t="s">
        <v>492</v>
      </c>
      <c r="Q77" s="11" t="s">
        <v>493</v>
      </c>
      <c r="R77" s="11" t="s">
        <v>786</v>
      </c>
      <c r="S77" s="11" t="s">
        <v>214</v>
      </c>
      <c r="T77" s="11" t="s">
        <v>200</v>
      </c>
      <c r="U77" s="11">
        <v>0</v>
      </c>
      <c r="V77" s="11" t="s">
        <v>787</v>
      </c>
      <c r="W77" s="12" t="s">
        <v>170</v>
      </c>
      <c r="X77" s="13"/>
      <c r="Y77" s="13"/>
      <c r="Z77" s="13"/>
      <c r="AA77" s="13"/>
      <c r="AB77" s="13"/>
      <c r="AC77" s="13"/>
      <c r="AD77" s="13"/>
      <c r="AE77" s="13"/>
      <c r="AF77" s="13"/>
      <c r="AG77" s="14"/>
      <c r="AH77" s="14"/>
      <c r="AI77" s="14"/>
      <c r="AJ77" s="14"/>
      <c r="AK77" s="14"/>
      <c r="AL77" s="14"/>
      <c r="AM77" s="14"/>
      <c r="AN77" s="14"/>
      <c r="AO77" s="14"/>
      <c r="AP77" s="14"/>
      <c r="AQ77" s="15"/>
      <c r="AR77" s="14"/>
      <c r="AS77" s="14">
        <v>100</v>
      </c>
      <c r="AT77" s="14">
        <v>100</v>
      </c>
      <c r="AU77" s="14">
        <v>100</v>
      </c>
      <c r="AV77" s="14">
        <v>100</v>
      </c>
      <c r="AW77" s="14">
        <v>100</v>
      </c>
      <c r="AX77" s="14">
        <v>100</v>
      </c>
      <c r="AY77" s="8"/>
      <c r="AZ77" s="8"/>
      <c r="BA77" s="8"/>
      <c r="BB77" s="8"/>
      <c r="BC77" s="16"/>
      <c r="BD77" s="16"/>
      <c r="BE77" s="17"/>
      <c r="BF77" s="18">
        <v>0</v>
      </c>
      <c r="BG77" s="20">
        <v>0</v>
      </c>
      <c r="BH77" s="17" t="s">
        <v>179</v>
      </c>
      <c r="BI77" s="17"/>
      <c r="BJ77" s="16">
        <v>30</v>
      </c>
      <c r="BK77" s="16"/>
      <c r="BL77" s="17"/>
      <c r="BM77" s="19">
        <v>0.3</v>
      </c>
      <c r="BN77" s="20">
        <v>0</v>
      </c>
      <c r="BO77" s="17" t="s">
        <v>179</v>
      </c>
      <c r="BP77" s="21"/>
      <c r="BQ77" s="22">
        <v>15</v>
      </c>
      <c r="BR77" s="16">
        <v>0</v>
      </c>
      <c r="BS77" s="17" t="s">
        <v>788</v>
      </c>
      <c r="BT77" s="19">
        <v>0.15</v>
      </c>
      <c r="BU77" s="20">
        <v>0</v>
      </c>
      <c r="BV77" s="17" t="s">
        <v>437</v>
      </c>
      <c r="BW77" s="17" t="s">
        <v>789</v>
      </c>
      <c r="BX77" s="16">
        <v>15</v>
      </c>
      <c r="BY77" s="16"/>
      <c r="BZ77" s="17"/>
      <c r="CA77" s="19">
        <v>0.15</v>
      </c>
      <c r="CB77" s="20">
        <v>0</v>
      </c>
      <c r="CC77" s="17" t="s">
        <v>179</v>
      </c>
      <c r="CD77" s="17"/>
      <c r="CE77" s="16">
        <v>15</v>
      </c>
      <c r="CF77" s="16"/>
      <c r="CG77" s="17"/>
      <c r="CH77" s="19">
        <v>0.15</v>
      </c>
      <c r="CI77" s="20">
        <v>0</v>
      </c>
      <c r="CJ77" s="17" t="s">
        <v>179</v>
      </c>
      <c r="CK77" s="17"/>
      <c r="CL77" s="23">
        <v>30</v>
      </c>
      <c r="CM77" s="23">
        <v>0</v>
      </c>
      <c r="CN77" s="17" t="s">
        <v>790</v>
      </c>
      <c r="CO77" s="19">
        <v>0.3</v>
      </c>
      <c r="CP77" s="20">
        <v>0</v>
      </c>
      <c r="CQ77" s="17" t="s">
        <v>437</v>
      </c>
      <c r="CR77" s="17" t="s">
        <v>784</v>
      </c>
      <c r="CS77" s="16">
        <v>30</v>
      </c>
      <c r="CT77" s="16"/>
      <c r="CU77" s="17"/>
      <c r="CV77" s="19">
        <f t="shared" si="37"/>
        <v>0.3</v>
      </c>
      <c r="CW77" s="20">
        <f t="shared" si="42"/>
        <v>0</v>
      </c>
      <c r="CX77" s="17" t="s">
        <v>179</v>
      </c>
      <c r="CY77" s="17"/>
      <c r="CZ77" s="16">
        <v>30</v>
      </c>
      <c r="DA77" s="16"/>
      <c r="DB77" s="17"/>
      <c r="DC77" s="19">
        <f t="shared" si="38"/>
        <v>0.3</v>
      </c>
      <c r="DD77" s="20">
        <f t="shared" si="43"/>
        <v>0</v>
      </c>
      <c r="DE77" s="17" t="s">
        <v>179</v>
      </c>
      <c r="DF77" s="17"/>
      <c r="DG77" s="16">
        <v>60</v>
      </c>
      <c r="DH77" s="16"/>
      <c r="DI77" s="17"/>
      <c r="DJ77" s="19">
        <f t="shared" si="39"/>
        <v>0.6</v>
      </c>
      <c r="DK77" s="20">
        <f t="shared" si="44"/>
        <v>0</v>
      </c>
      <c r="DL77" s="17" t="s">
        <v>179</v>
      </c>
      <c r="DM77" s="17"/>
      <c r="DN77" s="16">
        <v>60</v>
      </c>
      <c r="DO77" s="16"/>
      <c r="DP77" s="17"/>
      <c r="DQ77" s="19">
        <f t="shared" si="40"/>
        <v>0.6</v>
      </c>
      <c r="DR77" s="20">
        <f t="shared" si="45"/>
        <v>0</v>
      </c>
      <c r="DS77" s="17" t="s">
        <v>179</v>
      </c>
      <c r="DT77" s="17"/>
      <c r="DU77" s="16">
        <v>60</v>
      </c>
      <c r="DV77" s="16"/>
      <c r="DW77" s="17"/>
      <c r="DX77" s="19">
        <f t="shared" si="41"/>
        <v>0.6</v>
      </c>
      <c r="DY77" s="20">
        <f t="shared" si="46"/>
        <v>0</v>
      </c>
      <c r="DZ77" s="17" t="s">
        <v>179</v>
      </c>
      <c r="EA77" s="17"/>
      <c r="EB77" s="26">
        <v>97</v>
      </c>
      <c r="EC77" s="16"/>
      <c r="ED77" s="17"/>
      <c r="EE77" s="19">
        <f t="shared" si="48"/>
        <v>0.97</v>
      </c>
      <c r="EF77" s="20">
        <f t="shared" si="47"/>
        <v>0</v>
      </c>
      <c r="EG77" s="17" t="s">
        <v>179</v>
      </c>
      <c r="EH77" s="17"/>
      <c r="EI77" s="27">
        <v>2026</v>
      </c>
      <c r="EJ77" s="28"/>
      <c r="EK77" s="29" t="str">
        <f>+VLOOKUP(B77,[1]Listas_desplega!$AI$22:$AJ$46,2,0)</f>
        <v>DF_GT</v>
      </c>
      <c r="EL77" s="29" t="str">
        <f>+VLOOKUP(H77,[1]Listas_desplega!$BY$3:$BZ$7,2,0)</f>
        <v>T_5</v>
      </c>
      <c r="EM77" s="29" t="str">
        <f>+VLOOKUP(I77,[1]Listas_desplega!$BY$10:$BZ$23,2,0)</f>
        <v>T_5_C_1</v>
      </c>
      <c r="EN77" s="29" t="str">
        <f>+VLOOKUP(J77,[1]Listas_desplega!$BY$28:$BZ$54,2,0)</f>
        <v>T_5_C_1_ET_1</v>
      </c>
      <c r="EO77" s="29" t="str">
        <f>+VLOOKUP(K77,[1]Listas_desplega!$BY$58:$BZ$105,2,0)</f>
        <v>T_5_C_1_ET_1_CPT_5</v>
      </c>
      <c r="EP77" s="30" t="str">
        <f>+VLOOKUP(L77,[1]Listas_desplega!$J$3:$K$11,2,0)</f>
        <v>Eje_E_5</v>
      </c>
    </row>
    <row r="78" spans="1:146" s="31" customFormat="1" ht="44.25" customHeight="1" x14ac:dyDescent="0.3">
      <c r="A78" s="8" t="s">
        <v>151</v>
      </c>
      <c r="B78" s="8" t="s">
        <v>694</v>
      </c>
      <c r="C78" s="8" t="s">
        <v>773</v>
      </c>
      <c r="D78" s="8" t="s">
        <v>153</v>
      </c>
      <c r="E78" s="8" t="s">
        <v>154</v>
      </c>
      <c r="F78" s="9" t="s">
        <v>595</v>
      </c>
      <c r="G78" s="8" t="s">
        <v>428</v>
      </c>
      <c r="H78" s="8" t="s">
        <v>157</v>
      </c>
      <c r="I78" s="8" t="s">
        <v>158</v>
      </c>
      <c r="J78" s="8" t="s">
        <v>159</v>
      </c>
      <c r="K78" s="8" t="s">
        <v>182</v>
      </c>
      <c r="L78" s="8" t="s">
        <v>183</v>
      </c>
      <c r="M78" s="8" t="s">
        <v>365</v>
      </c>
      <c r="N78" s="14">
        <v>103</v>
      </c>
      <c r="O78" s="11" t="s">
        <v>791</v>
      </c>
      <c r="P78" s="12" t="s">
        <v>164</v>
      </c>
      <c r="Q78" s="11" t="s">
        <v>277</v>
      </c>
      <c r="R78" s="11" t="s">
        <v>792</v>
      </c>
      <c r="S78" s="11" t="s">
        <v>167</v>
      </c>
      <c r="T78" s="11" t="s">
        <v>168</v>
      </c>
      <c r="U78" s="11">
        <v>30</v>
      </c>
      <c r="V78" s="11" t="s">
        <v>793</v>
      </c>
      <c r="W78" s="12" t="s">
        <v>216</v>
      </c>
      <c r="X78" s="13"/>
      <c r="Y78" s="13"/>
      <c r="Z78" s="13"/>
      <c r="AA78" s="13"/>
      <c r="AB78" s="13"/>
      <c r="AC78" s="13"/>
      <c r="AD78" s="13"/>
      <c r="AE78" s="13"/>
      <c r="AF78" s="13"/>
      <c r="AG78" s="14"/>
      <c r="AH78" s="14"/>
      <c r="AI78" s="14"/>
      <c r="AJ78" s="14"/>
      <c r="AK78" s="14"/>
      <c r="AL78" s="14"/>
      <c r="AM78" s="14"/>
      <c r="AN78" s="14"/>
      <c r="AO78" s="14"/>
      <c r="AP78" s="14"/>
      <c r="AQ78" s="15"/>
      <c r="AR78" s="14"/>
      <c r="AS78" s="14">
        <v>761</v>
      </c>
      <c r="AT78" s="14">
        <v>800</v>
      </c>
      <c r="AU78" s="14">
        <v>900</v>
      </c>
      <c r="AV78" s="14">
        <v>1600</v>
      </c>
      <c r="AW78" s="14">
        <v>2000</v>
      </c>
      <c r="AX78" s="14">
        <v>2000</v>
      </c>
      <c r="AY78" s="8"/>
      <c r="AZ78" s="8"/>
      <c r="BA78" s="8"/>
      <c r="BB78" s="8"/>
      <c r="BC78" s="16"/>
      <c r="BD78" s="16">
        <v>1510</v>
      </c>
      <c r="BE78" s="17" t="s">
        <v>794</v>
      </c>
      <c r="BF78" s="19">
        <v>-0.61420500403551248</v>
      </c>
      <c r="BG78" s="20">
        <v>0.60451977401129942</v>
      </c>
      <c r="BH78" s="17" t="s">
        <v>174</v>
      </c>
      <c r="BI78" s="17" t="s">
        <v>232</v>
      </c>
      <c r="BJ78" s="16"/>
      <c r="BK78" s="16">
        <v>1562</v>
      </c>
      <c r="BL78" s="17" t="s">
        <v>795</v>
      </c>
      <c r="BM78" s="19">
        <v>-0.61420500403551248</v>
      </c>
      <c r="BN78" s="20">
        <v>0.64648910411622273</v>
      </c>
      <c r="BO78" s="17" t="s">
        <v>174</v>
      </c>
      <c r="BP78" s="21" t="s">
        <v>270</v>
      </c>
      <c r="BQ78" s="22"/>
      <c r="BR78" s="16">
        <v>1626</v>
      </c>
      <c r="BS78" s="17" t="s">
        <v>795</v>
      </c>
      <c r="BT78" s="19">
        <v>-0.61420500403551248</v>
      </c>
      <c r="BU78" s="20">
        <v>0.64648910411622273</v>
      </c>
      <c r="BV78" s="17" t="s">
        <v>338</v>
      </c>
      <c r="BW78" s="17" t="s">
        <v>796</v>
      </c>
      <c r="BX78" s="16"/>
      <c r="BY78" s="16">
        <v>1637</v>
      </c>
      <c r="BZ78" s="17" t="s">
        <v>797</v>
      </c>
      <c r="CA78" s="19">
        <v>-0.61420500403551248</v>
      </c>
      <c r="CB78" s="20">
        <v>0.70702179176755453</v>
      </c>
      <c r="CC78" s="17" t="s">
        <v>174</v>
      </c>
      <c r="CD78" s="17" t="s">
        <v>798</v>
      </c>
      <c r="CE78" s="16"/>
      <c r="CF78" s="16">
        <v>1717</v>
      </c>
      <c r="CG78" s="17" t="s">
        <v>795</v>
      </c>
      <c r="CH78" s="19">
        <v>-0.61420500403551248</v>
      </c>
      <c r="CI78" s="20">
        <v>0.70702179176755453</v>
      </c>
      <c r="CJ78" s="17" t="s">
        <v>338</v>
      </c>
      <c r="CK78" s="17" t="s">
        <v>799</v>
      </c>
      <c r="CL78" s="23">
        <v>1000</v>
      </c>
      <c r="CM78" s="23">
        <v>1754</v>
      </c>
      <c r="CN78" s="17" t="s">
        <v>800</v>
      </c>
      <c r="CO78" s="19">
        <v>0.19289749798224373</v>
      </c>
      <c r="CP78" s="20">
        <v>0.801452784503632</v>
      </c>
      <c r="CQ78" s="17" t="s">
        <v>174</v>
      </c>
      <c r="CR78" s="17" t="s">
        <v>801</v>
      </c>
      <c r="CS78" s="16"/>
      <c r="CT78" s="16"/>
      <c r="CU78" s="17"/>
      <c r="CV78" s="19">
        <f>IFERROR(((CS78-AS78)/(AW78-AS78)),0)</f>
        <v>-0.61420500403551248</v>
      </c>
      <c r="CW78" s="20">
        <f>+IF(CX78="SI",IFERROR((((IF(CX78="SI",(CT78-AS78),0)))/(AW78-AS78)),"REVISAR"),CP78)</f>
        <v>0.801452784503632</v>
      </c>
      <c r="CX78" s="17" t="s">
        <v>179</v>
      </c>
      <c r="CY78" s="17"/>
      <c r="CZ78" s="16"/>
      <c r="DA78" s="16"/>
      <c r="DB78" s="17"/>
      <c r="DC78" s="19">
        <f>IFERROR(((CZ78-AS78)/(AW78-AS78)),0)</f>
        <v>-0.61420500403551248</v>
      </c>
      <c r="DD78" s="20">
        <f>+IF(DE78="SI",IFERROR((((IF(DE78="SI",(DA78-AS78),0)))/(AW78-AS78)),"REVISAR"),CW78)</f>
        <v>0.801452784503632</v>
      </c>
      <c r="DE78" s="17" t="s">
        <v>179</v>
      </c>
      <c r="DF78" s="17"/>
      <c r="DG78" s="16"/>
      <c r="DH78" s="16"/>
      <c r="DI78" s="17"/>
      <c r="DJ78" s="19">
        <f>IFERROR(((DG78-AS78)/(AW78-AS78)),0)</f>
        <v>-0.61420500403551248</v>
      </c>
      <c r="DK78" s="20">
        <f>+IF(DL78="SI",IFERROR((((IF(DL78="SI",(DH78-AS78),0)))/(AW78-AS78)),"REVISAR"),DD78)</f>
        <v>0.801452784503632</v>
      </c>
      <c r="DL78" s="17" t="s">
        <v>179</v>
      </c>
      <c r="DM78" s="17"/>
      <c r="DN78" s="16"/>
      <c r="DO78" s="16"/>
      <c r="DP78" s="17"/>
      <c r="DQ78" s="19">
        <f>IFERROR(((DN78-AS78)/(AW78-AS78)),0)</f>
        <v>-0.61420500403551248</v>
      </c>
      <c r="DR78" s="20">
        <f>+IF(DS78="SI",IFERROR((((IF(DS78="SI",(DO78-AS78),0)))/(AW78-AS78)),"REVISAR"),DK78)</f>
        <v>0.801452784503632</v>
      </c>
      <c r="DS78" s="17" t="s">
        <v>179</v>
      </c>
      <c r="DT78" s="17"/>
      <c r="DU78" s="16"/>
      <c r="DV78" s="16"/>
      <c r="DW78" s="17"/>
      <c r="DX78" s="19">
        <f>IFERROR(((DU78-AS78)/(AW78-AS78)),0)</f>
        <v>-0.61420500403551248</v>
      </c>
      <c r="DY78" s="20">
        <f>+IF(DZ78="SI",IFERROR((((IF(DZ78="SI",(DV78-AS78),0)))/(AW78-AS78)),"REVISAR"),DR78)</f>
        <v>0.801452784503632</v>
      </c>
      <c r="DZ78" s="17" t="s">
        <v>179</v>
      </c>
      <c r="EA78" s="17"/>
      <c r="EB78" s="26">
        <v>2000</v>
      </c>
      <c r="EC78" s="16"/>
      <c r="ED78" s="17"/>
      <c r="EE78" s="19">
        <f>IFERROR(((EB78-AS78)/(AW78-AS78)),0)</f>
        <v>1</v>
      </c>
      <c r="EF78" s="20">
        <f>+IF(EG78="SI",IFERROR((((IF(EG78="SI",(EC78-AS78),0)))/(AW78-AS78)),"REVISAR"),DY78)</f>
        <v>0.801452784503632</v>
      </c>
      <c r="EG78" s="17" t="s">
        <v>179</v>
      </c>
      <c r="EH78" s="17"/>
      <c r="EI78" s="27">
        <v>2026</v>
      </c>
      <c r="EJ78" s="28"/>
      <c r="EK78" s="29" t="str">
        <f>+VLOOKUP(B78,[1]Listas_desplega!$AI$22:$AJ$46,2,0)</f>
        <v>DF_GT</v>
      </c>
      <c r="EL78" s="29" t="str">
        <f>+VLOOKUP(H78,[1]Listas_desplega!$BY$3:$BZ$7,2,0)</f>
        <v>T_2</v>
      </c>
      <c r="EM78" s="29" t="str">
        <f>+VLOOKUP(I78,[1]Listas_desplega!$BY$10:$BZ$23,2,0)</f>
        <v>T_2_C_2</v>
      </c>
      <c r="EN78" s="29" t="str">
        <f>+VLOOKUP(J78,[1]Listas_desplega!$BY$28:$BZ$54,2,0)</f>
        <v>T_2_C_2_ET_1</v>
      </c>
      <c r="EO78" s="29" t="str">
        <f>+VLOOKUP(K78,[1]Listas_desplega!$BY$58:$BZ$105,2,0)</f>
        <v>T_2_C_2_ET_1_CPT_3</v>
      </c>
      <c r="EP78" s="30" t="str">
        <f>+VLOOKUP(L78,[1]Listas_desplega!$J$3:$K$11,2,0)</f>
        <v>Eje_E_4</v>
      </c>
    </row>
    <row r="79" spans="1:146" s="31" customFormat="1" ht="44.25" customHeight="1" x14ac:dyDescent="0.3">
      <c r="A79" s="8" t="s">
        <v>151</v>
      </c>
      <c r="B79" s="8" t="s">
        <v>694</v>
      </c>
      <c r="C79" s="8" t="s">
        <v>773</v>
      </c>
      <c r="D79" s="8" t="s">
        <v>153</v>
      </c>
      <c r="E79" s="8" t="s">
        <v>154</v>
      </c>
      <c r="F79" s="9" t="s">
        <v>595</v>
      </c>
      <c r="G79" s="8" t="s">
        <v>428</v>
      </c>
      <c r="H79" s="8" t="s">
        <v>157</v>
      </c>
      <c r="I79" s="8" t="s">
        <v>158</v>
      </c>
      <c r="J79" s="8" t="s">
        <v>159</v>
      </c>
      <c r="K79" s="8" t="s">
        <v>774</v>
      </c>
      <c r="L79" s="8" t="s">
        <v>196</v>
      </c>
      <c r="M79" s="8" t="s">
        <v>377</v>
      </c>
      <c r="N79" s="14" t="s">
        <v>803</v>
      </c>
      <c r="O79" s="11" t="s">
        <v>804</v>
      </c>
      <c r="P79" s="12" t="s">
        <v>164</v>
      </c>
      <c r="Q79" s="11" t="s">
        <v>165</v>
      </c>
      <c r="R79" s="11" t="s">
        <v>805</v>
      </c>
      <c r="S79" s="11" t="s">
        <v>214</v>
      </c>
      <c r="T79" s="11" t="s">
        <v>188</v>
      </c>
      <c r="U79" s="11">
        <v>180</v>
      </c>
      <c r="V79" s="11" t="s">
        <v>806</v>
      </c>
      <c r="W79" s="12" t="s">
        <v>394</v>
      </c>
      <c r="X79" s="13" t="s">
        <v>172</v>
      </c>
      <c r="Y79" s="13"/>
      <c r="Z79" s="13"/>
      <c r="AA79" s="13"/>
      <c r="AB79" s="13"/>
      <c r="AC79" s="13"/>
      <c r="AD79" s="13"/>
      <c r="AE79" s="13"/>
      <c r="AF79" s="13"/>
      <c r="AG79" s="14"/>
      <c r="AH79" s="14"/>
      <c r="AI79" s="14"/>
      <c r="AJ79" s="14"/>
      <c r="AK79" s="14"/>
      <c r="AL79" s="14"/>
      <c r="AM79" s="14"/>
      <c r="AN79" s="14"/>
      <c r="AO79" s="14"/>
      <c r="AP79" s="14"/>
      <c r="AQ79" s="15"/>
      <c r="AR79" s="14"/>
      <c r="AS79" s="14" t="s">
        <v>807</v>
      </c>
      <c r="AT79" s="76" t="s">
        <v>807</v>
      </c>
      <c r="AU79" s="33">
        <v>100</v>
      </c>
      <c r="AV79" s="33">
        <v>100</v>
      </c>
      <c r="AW79" s="33">
        <v>100</v>
      </c>
      <c r="AX79" s="77">
        <v>100</v>
      </c>
      <c r="AY79" s="78"/>
      <c r="AZ79" s="78"/>
      <c r="BA79" s="78"/>
      <c r="BB79" s="78"/>
      <c r="BC79" s="16"/>
      <c r="BD79" s="16"/>
      <c r="BE79" s="17"/>
      <c r="BF79" s="18">
        <v>0</v>
      </c>
      <c r="BG79" s="20">
        <v>0</v>
      </c>
      <c r="BH79" s="17" t="s">
        <v>179</v>
      </c>
      <c r="BI79" s="17"/>
      <c r="BJ79" s="68"/>
      <c r="BK79" s="16"/>
      <c r="BL79" s="17"/>
      <c r="BM79" s="19">
        <v>0</v>
      </c>
      <c r="BN79" s="20">
        <v>0</v>
      </c>
      <c r="BO79" s="17" t="s">
        <v>179</v>
      </c>
      <c r="BP79" s="21"/>
      <c r="BQ79" s="79"/>
      <c r="BR79" s="16"/>
      <c r="BS79" s="17"/>
      <c r="BT79" s="19">
        <v>0</v>
      </c>
      <c r="BU79" s="20">
        <v>0</v>
      </c>
      <c r="BV79" s="17" t="s">
        <v>437</v>
      </c>
      <c r="BW79" s="17" t="s">
        <v>808</v>
      </c>
      <c r="BX79" s="68"/>
      <c r="BY79" s="16"/>
      <c r="BZ79" s="17"/>
      <c r="CA79" s="19">
        <v>0</v>
      </c>
      <c r="CB79" s="20">
        <v>0</v>
      </c>
      <c r="CC79" s="17" t="s">
        <v>179</v>
      </c>
      <c r="CD79" s="17"/>
      <c r="CE79" s="68"/>
      <c r="CF79" s="16"/>
      <c r="CG79" s="17"/>
      <c r="CH79" s="19">
        <v>0</v>
      </c>
      <c r="CI79" s="20">
        <v>0</v>
      </c>
      <c r="CJ79" s="17" t="s">
        <v>179</v>
      </c>
      <c r="CK79" s="17"/>
      <c r="CL79" s="23"/>
      <c r="CM79" s="23"/>
      <c r="CN79" s="17"/>
      <c r="CO79" s="19">
        <v>0</v>
      </c>
      <c r="CP79" s="20">
        <v>0</v>
      </c>
      <c r="CQ79" s="17" t="s">
        <v>174</v>
      </c>
      <c r="CR79" s="17" t="s">
        <v>809</v>
      </c>
      <c r="CS79" s="16"/>
      <c r="CT79" s="16"/>
      <c r="CU79" s="17"/>
      <c r="CV79" s="19">
        <f t="shared" ref="CV79:CV142" si="49">+IFERROR(CS79/AW79,0)</f>
        <v>0</v>
      </c>
      <c r="CW79" s="20">
        <f>+IF(CX79="SI",IFERROR((IF(CX79="SI",CT79,0)/AW79),"REVISAR"),CP79)</f>
        <v>0</v>
      </c>
      <c r="CX79" s="17" t="s">
        <v>179</v>
      </c>
      <c r="CY79" s="17"/>
      <c r="CZ79" s="16"/>
      <c r="DA79" s="16"/>
      <c r="DB79" s="17"/>
      <c r="DC79" s="19">
        <f t="shared" ref="DC79:DC142" si="50">+IFERROR(CZ79/AW79,0)</f>
        <v>0</v>
      </c>
      <c r="DD79" s="20">
        <f>+IF(DE79="SI",IFERROR((IF(DE79="SI",DA79,0)/AW79),"REVISAR"),CW79)</f>
        <v>0</v>
      </c>
      <c r="DE79" s="17" t="s">
        <v>179</v>
      </c>
      <c r="DF79" s="17"/>
      <c r="DG79" s="16"/>
      <c r="DH79" s="16"/>
      <c r="DI79" s="17"/>
      <c r="DJ79" s="19">
        <f t="shared" ref="DJ79:DJ142" si="51">+IFERROR(DG79/AW79,0)</f>
        <v>0</v>
      </c>
      <c r="DK79" s="20">
        <f>+IF(DL79="SI",IFERROR((IF(DL79="SI",DH79,0)/AW79),"REVISAR"),DD79)</f>
        <v>0</v>
      </c>
      <c r="DL79" s="17" t="s">
        <v>179</v>
      </c>
      <c r="DM79" s="17"/>
      <c r="DN79" s="16"/>
      <c r="DO79" s="16"/>
      <c r="DP79" s="17"/>
      <c r="DQ79" s="19">
        <f t="shared" ref="DQ79:DQ142" si="52">+IFERROR(DN79/AW79,0)</f>
        <v>0</v>
      </c>
      <c r="DR79" s="20">
        <f>+IF(DS79="SI",IFERROR((IF(DS79="SI",DO79,0)/AW79),"REVISAR"),DK79)</f>
        <v>0</v>
      </c>
      <c r="DS79" s="17" t="s">
        <v>179</v>
      </c>
      <c r="DT79" s="17"/>
      <c r="DU79" s="16"/>
      <c r="DV79" s="16"/>
      <c r="DW79" s="17"/>
      <c r="DX79" s="19">
        <f t="shared" ref="DX79:DX142" si="53">+IFERROR(DU79/AW79,0)</f>
        <v>0</v>
      </c>
      <c r="DY79" s="20">
        <f>+IF(DZ79="SI",IFERROR((IF(DZ79="SI",DV79,0)/AW79),"REVISAR"),DR79)</f>
        <v>0</v>
      </c>
      <c r="DZ79" s="17" t="s">
        <v>179</v>
      </c>
      <c r="EA79" s="17"/>
      <c r="EB79" s="26">
        <v>100</v>
      </c>
      <c r="EC79" s="16"/>
      <c r="ED79" s="17"/>
      <c r="EE79" s="19">
        <f t="shared" si="48"/>
        <v>1</v>
      </c>
      <c r="EF79" s="20">
        <f>+IF(EG79="SI",IFERROR((IF(EG79="SI",EC79,0)/AW79),"REVISAR"),DY79)</f>
        <v>0</v>
      </c>
      <c r="EG79" s="17" t="s">
        <v>179</v>
      </c>
      <c r="EH79" s="17"/>
      <c r="EI79" s="27">
        <v>2026</v>
      </c>
      <c r="EJ79" s="28"/>
      <c r="EK79" s="29" t="str">
        <f>+VLOOKUP(B79,[1]Listas_desplega!$AI$22:$AJ$46,2,0)</f>
        <v>DF_GT</v>
      </c>
      <c r="EL79" s="29" t="str">
        <f>+VLOOKUP(H79,[1]Listas_desplega!$BY$3:$BZ$7,2,0)</f>
        <v>T_2</v>
      </c>
      <c r="EM79" s="29" t="str">
        <f>+VLOOKUP(I79,[1]Listas_desplega!$BY$10:$BZ$23,2,0)</f>
        <v>T_2_C_2</v>
      </c>
      <c r="EN79" s="29" t="str">
        <f>+VLOOKUP(J79,[1]Listas_desplega!$BY$28:$BZ$54,2,0)</f>
        <v>T_2_C_2_ET_1</v>
      </c>
      <c r="EO79" s="29" t="str">
        <f>+VLOOKUP(K79,[1]Listas_desplega!$BY$58:$BZ$105,2,0)</f>
        <v>T_5_C_1_ET_1_CPT_5</v>
      </c>
      <c r="EP79" s="30" t="str">
        <f>+VLOOKUP(L79,[1]Listas_desplega!$J$3:$K$11,2,0)</f>
        <v>Eje_E_5</v>
      </c>
    </row>
    <row r="80" spans="1:146" s="31" customFormat="1" ht="44.25" customHeight="1" x14ac:dyDescent="0.3">
      <c r="A80" s="8" t="s">
        <v>151</v>
      </c>
      <c r="B80" s="8" t="s">
        <v>694</v>
      </c>
      <c r="C80" s="8" t="s">
        <v>773</v>
      </c>
      <c r="D80" s="8" t="s">
        <v>153</v>
      </c>
      <c r="E80" s="8" t="s">
        <v>154</v>
      </c>
      <c r="F80" s="9" t="s">
        <v>595</v>
      </c>
      <c r="G80" s="8" t="s">
        <v>810</v>
      </c>
      <c r="H80" s="8" t="s">
        <v>157</v>
      </c>
      <c r="I80" s="8" t="s">
        <v>158</v>
      </c>
      <c r="J80" s="8" t="s">
        <v>159</v>
      </c>
      <c r="K80" s="8" t="s">
        <v>182</v>
      </c>
      <c r="L80" s="8" t="s">
        <v>183</v>
      </c>
      <c r="M80" s="8" t="s">
        <v>365</v>
      </c>
      <c r="N80" s="14" t="s">
        <v>811</v>
      </c>
      <c r="O80" s="11" t="s">
        <v>812</v>
      </c>
      <c r="P80" s="12" t="s">
        <v>394</v>
      </c>
      <c r="Q80" s="11" t="s">
        <v>165</v>
      </c>
      <c r="R80" s="11" t="s">
        <v>805</v>
      </c>
      <c r="S80" s="11" t="s">
        <v>214</v>
      </c>
      <c r="T80" s="11" t="s">
        <v>188</v>
      </c>
      <c r="U80" s="11">
        <v>180</v>
      </c>
      <c r="V80" s="11" t="s">
        <v>813</v>
      </c>
      <c r="W80" s="12" t="s">
        <v>394</v>
      </c>
      <c r="X80" s="13" t="s">
        <v>172</v>
      </c>
      <c r="Y80" s="13"/>
      <c r="Z80" s="13"/>
      <c r="AA80" s="13"/>
      <c r="AB80" s="13"/>
      <c r="AC80" s="13"/>
      <c r="AD80" s="13"/>
      <c r="AE80" s="13"/>
      <c r="AF80" s="13"/>
      <c r="AG80" s="14"/>
      <c r="AH80" s="14"/>
      <c r="AI80" s="14"/>
      <c r="AJ80" s="14"/>
      <c r="AK80" s="14"/>
      <c r="AL80" s="14"/>
      <c r="AM80" s="14"/>
      <c r="AN80" s="14"/>
      <c r="AO80" s="14"/>
      <c r="AP80" s="14"/>
      <c r="AQ80" s="15"/>
      <c r="AR80" s="14"/>
      <c r="AS80" s="80" t="s">
        <v>172</v>
      </c>
      <c r="AT80" s="33" t="s">
        <v>172</v>
      </c>
      <c r="AU80" s="33">
        <v>100</v>
      </c>
      <c r="AV80" s="33">
        <v>100</v>
      </c>
      <c r="AW80" s="33">
        <v>100</v>
      </c>
      <c r="AX80" s="33">
        <v>100</v>
      </c>
      <c r="AY80" s="34"/>
      <c r="AZ80" s="34"/>
      <c r="BA80" s="34"/>
      <c r="BB80" s="34"/>
      <c r="BC80" s="16"/>
      <c r="BD80" s="16"/>
      <c r="BE80" s="17"/>
      <c r="BF80" s="18">
        <v>0</v>
      </c>
      <c r="BG80" s="20">
        <v>0</v>
      </c>
      <c r="BH80" s="17" t="s">
        <v>179</v>
      </c>
      <c r="BI80" s="17"/>
      <c r="BJ80" s="16"/>
      <c r="BK80" s="16"/>
      <c r="BL80" s="17"/>
      <c r="BM80" s="19">
        <v>0</v>
      </c>
      <c r="BN80" s="20">
        <v>0</v>
      </c>
      <c r="BO80" s="17" t="s">
        <v>179</v>
      </c>
      <c r="BP80" s="21"/>
      <c r="BQ80" s="22"/>
      <c r="BR80" s="16"/>
      <c r="BS80" s="17"/>
      <c r="BT80" s="19">
        <v>0</v>
      </c>
      <c r="BU80" s="20">
        <v>0</v>
      </c>
      <c r="BV80" s="17" t="s">
        <v>437</v>
      </c>
      <c r="BW80" s="17" t="s">
        <v>814</v>
      </c>
      <c r="BX80" s="16"/>
      <c r="BY80" s="16"/>
      <c r="BZ80" s="17"/>
      <c r="CA80" s="19">
        <v>0</v>
      </c>
      <c r="CB80" s="20">
        <v>0</v>
      </c>
      <c r="CC80" s="17" t="s">
        <v>179</v>
      </c>
      <c r="CD80" s="17"/>
      <c r="CE80" s="16"/>
      <c r="CF80" s="16"/>
      <c r="CG80" s="17"/>
      <c r="CH80" s="19">
        <v>0</v>
      </c>
      <c r="CI80" s="20">
        <v>0</v>
      </c>
      <c r="CJ80" s="17" t="s">
        <v>179</v>
      </c>
      <c r="CK80" s="17"/>
      <c r="CL80" s="23"/>
      <c r="CM80" s="23"/>
      <c r="CN80" s="17"/>
      <c r="CO80" s="19">
        <v>0</v>
      </c>
      <c r="CP80" s="20">
        <v>0</v>
      </c>
      <c r="CQ80" s="17" t="s">
        <v>174</v>
      </c>
      <c r="CR80" s="17" t="s">
        <v>809</v>
      </c>
      <c r="CS80" s="16"/>
      <c r="CT80" s="16"/>
      <c r="CU80" s="17"/>
      <c r="CV80" s="19">
        <f t="shared" si="49"/>
        <v>0</v>
      </c>
      <c r="CW80" s="20">
        <f>+IF(CX80="SI",IFERROR((IF(CX80="SI",CT80,0)/AW80),"REVISAR"),CP80)</f>
        <v>0</v>
      </c>
      <c r="CX80" s="17" t="s">
        <v>179</v>
      </c>
      <c r="CY80" s="17"/>
      <c r="CZ80" s="16"/>
      <c r="DA80" s="16"/>
      <c r="DB80" s="17"/>
      <c r="DC80" s="19">
        <f t="shared" si="50"/>
        <v>0</v>
      </c>
      <c r="DD80" s="20">
        <f>+IF(DE80="SI",IFERROR((IF(DE80="SI",DA80,0)/AW80),"REVISAR"),CW80)</f>
        <v>0</v>
      </c>
      <c r="DE80" s="17" t="s">
        <v>179</v>
      </c>
      <c r="DF80" s="17"/>
      <c r="DG80" s="16"/>
      <c r="DH80" s="16"/>
      <c r="DI80" s="17"/>
      <c r="DJ80" s="19">
        <f t="shared" si="51"/>
        <v>0</v>
      </c>
      <c r="DK80" s="20">
        <f>+IF(DL80="SI",IFERROR((IF(DL80="SI",DH80,0)/AW80),"REVISAR"),DD80)</f>
        <v>0</v>
      </c>
      <c r="DL80" s="17" t="s">
        <v>179</v>
      </c>
      <c r="DM80" s="17"/>
      <c r="DN80" s="16"/>
      <c r="DO80" s="16"/>
      <c r="DP80" s="17"/>
      <c r="DQ80" s="19">
        <f t="shared" si="52"/>
        <v>0</v>
      </c>
      <c r="DR80" s="20">
        <f>+IF(DS80="SI",IFERROR((IF(DS80="SI",DO80,0)/AW80),"REVISAR"),DK80)</f>
        <v>0</v>
      </c>
      <c r="DS80" s="17" t="s">
        <v>179</v>
      </c>
      <c r="DT80" s="17"/>
      <c r="DU80" s="16"/>
      <c r="DV80" s="16"/>
      <c r="DW80" s="17"/>
      <c r="DX80" s="19">
        <f t="shared" si="53"/>
        <v>0</v>
      </c>
      <c r="DY80" s="20">
        <f>+IF(DZ80="SI",IFERROR((IF(DZ80="SI",DV80,0)/AW80),"REVISAR"),DR80)</f>
        <v>0</v>
      </c>
      <c r="DZ80" s="17" t="s">
        <v>179</v>
      </c>
      <c r="EA80" s="17"/>
      <c r="EB80" s="26">
        <v>100</v>
      </c>
      <c r="EC80" s="16"/>
      <c r="ED80" s="17"/>
      <c r="EE80" s="19">
        <f t="shared" si="48"/>
        <v>1</v>
      </c>
      <c r="EF80" s="20">
        <f>+IF(EG80="SI",IFERROR((IF(EG80="SI",EC80,0)/AW80),"REVISAR"),DY80)</f>
        <v>0</v>
      </c>
      <c r="EG80" s="17" t="s">
        <v>179</v>
      </c>
      <c r="EH80" s="17"/>
      <c r="EI80" s="27">
        <v>2026</v>
      </c>
      <c r="EJ80" s="28"/>
      <c r="EK80" s="29" t="str">
        <f>+VLOOKUP(B80,[1]Listas_desplega!$AI$22:$AJ$46,2,0)</f>
        <v>DF_GT</v>
      </c>
      <c r="EL80" s="29" t="str">
        <f>+VLOOKUP(H80,[1]Listas_desplega!$BY$3:$BZ$7,2,0)</f>
        <v>T_2</v>
      </c>
      <c r="EM80" s="29" t="str">
        <f>+VLOOKUP(I80,[1]Listas_desplega!$BY$10:$BZ$23,2,0)</f>
        <v>T_2_C_2</v>
      </c>
      <c r="EN80" s="29" t="str">
        <f>+VLOOKUP(J80,[1]Listas_desplega!$BY$28:$BZ$54,2,0)</f>
        <v>T_2_C_2_ET_1</v>
      </c>
      <c r="EO80" s="29" t="str">
        <f>+VLOOKUP(K80,[1]Listas_desplega!$BY$58:$BZ$105,2,0)</f>
        <v>T_2_C_2_ET_1_CPT_3</v>
      </c>
      <c r="EP80" s="30" t="str">
        <f>+VLOOKUP(L80,[1]Listas_desplega!$J$3:$K$11,2,0)</f>
        <v>Eje_E_4</v>
      </c>
    </row>
    <row r="81" spans="1:146" s="31" customFormat="1" ht="44.25" customHeight="1" x14ac:dyDescent="0.3">
      <c r="A81" s="8" t="s">
        <v>151</v>
      </c>
      <c r="B81" s="8" t="s">
        <v>815</v>
      </c>
      <c r="C81" s="8" t="s">
        <v>815</v>
      </c>
      <c r="D81" s="8" t="s">
        <v>153</v>
      </c>
      <c r="E81" s="8" t="s">
        <v>154</v>
      </c>
      <c r="F81" s="9" t="s">
        <v>155</v>
      </c>
      <c r="G81" s="8" t="s">
        <v>443</v>
      </c>
      <c r="H81" s="8" t="s">
        <v>157</v>
      </c>
      <c r="I81" s="8" t="s">
        <v>158</v>
      </c>
      <c r="J81" s="8" t="s">
        <v>159</v>
      </c>
      <c r="K81" s="8" t="s">
        <v>816</v>
      </c>
      <c r="L81" s="8" t="s">
        <v>817</v>
      </c>
      <c r="M81" s="8" t="s">
        <v>818</v>
      </c>
      <c r="N81" s="14" t="s">
        <v>819</v>
      </c>
      <c r="O81" s="11" t="s">
        <v>820</v>
      </c>
      <c r="P81" s="12" t="s">
        <v>164</v>
      </c>
      <c r="Q81" s="11" t="s">
        <v>165</v>
      </c>
      <c r="R81" s="11" t="s">
        <v>821</v>
      </c>
      <c r="S81" s="11" t="s">
        <v>214</v>
      </c>
      <c r="T81" s="11" t="s">
        <v>200</v>
      </c>
      <c r="U81" s="11">
        <v>60</v>
      </c>
      <c r="V81" s="11" t="s">
        <v>822</v>
      </c>
      <c r="W81" s="12" t="s">
        <v>394</v>
      </c>
      <c r="X81" s="13" t="s">
        <v>729</v>
      </c>
      <c r="Y81" s="13"/>
      <c r="Z81" s="13" t="s">
        <v>172</v>
      </c>
      <c r="AA81" s="13" t="s">
        <v>172</v>
      </c>
      <c r="AB81" s="13" t="s">
        <v>172</v>
      </c>
      <c r="AC81" s="13" t="s">
        <v>172</v>
      </c>
      <c r="AD81" s="13" t="s">
        <v>173</v>
      </c>
      <c r="AE81" s="13" t="s">
        <v>172</v>
      </c>
      <c r="AF81" s="13" t="s">
        <v>172</v>
      </c>
      <c r="AG81" s="14" t="s">
        <v>172</v>
      </c>
      <c r="AH81" s="14" t="s">
        <v>173</v>
      </c>
      <c r="AI81" s="14" t="s">
        <v>172</v>
      </c>
      <c r="AJ81" s="14"/>
      <c r="AK81" s="14" t="s">
        <v>172</v>
      </c>
      <c r="AL81" s="14" t="s">
        <v>172</v>
      </c>
      <c r="AM81" s="14" t="s">
        <v>172</v>
      </c>
      <c r="AN81" s="14" t="s">
        <v>172</v>
      </c>
      <c r="AO81" s="14" t="s">
        <v>172</v>
      </c>
      <c r="AP81" s="14" t="s">
        <v>173</v>
      </c>
      <c r="AQ81" s="15" t="s">
        <v>172</v>
      </c>
      <c r="AR81" s="14" t="s">
        <v>172</v>
      </c>
      <c r="AS81" s="80">
        <v>41</v>
      </c>
      <c r="AT81" s="33">
        <v>44</v>
      </c>
      <c r="AU81" s="33">
        <v>52</v>
      </c>
      <c r="AV81" s="33">
        <v>57</v>
      </c>
      <c r="AW81" s="33">
        <v>61</v>
      </c>
      <c r="AX81" s="33">
        <v>61</v>
      </c>
      <c r="AY81" s="34"/>
      <c r="AZ81" s="34"/>
      <c r="BA81" s="34"/>
      <c r="BB81" s="34"/>
      <c r="BC81" s="16">
        <v>0</v>
      </c>
      <c r="BD81" s="16"/>
      <c r="BE81" s="17" t="s">
        <v>823</v>
      </c>
      <c r="BF81" s="18">
        <v>0</v>
      </c>
      <c r="BG81" s="20">
        <v>0</v>
      </c>
      <c r="BH81" s="17" t="s">
        <v>179</v>
      </c>
      <c r="BI81" s="17"/>
      <c r="BJ81" s="16">
        <v>0</v>
      </c>
      <c r="BK81" s="16"/>
      <c r="BL81" s="17" t="s">
        <v>824</v>
      </c>
      <c r="BM81" s="19">
        <v>0</v>
      </c>
      <c r="BN81" s="20">
        <v>0</v>
      </c>
      <c r="BO81" s="17" t="s">
        <v>179</v>
      </c>
      <c r="BP81" s="21"/>
      <c r="BQ81" s="22">
        <v>51</v>
      </c>
      <c r="BR81" s="16"/>
      <c r="BS81" s="17" t="s">
        <v>825</v>
      </c>
      <c r="BT81" s="19">
        <v>0.83606557377049184</v>
      </c>
      <c r="BU81" s="20">
        <v>0</v>
      </c>
      <c r="BV81" s="17" t="s">
        <v>338</v>
      </c>
      <c r="BW81" s="17" t="s">
        <v>826</v>
      </c>
      <c r="BX81" s="16">
        <v>51</v>
      </c>
      <c r="BY81" s="16"/>
      <c r="BZ81" s="17" t="s">
        <v>827</v>
      </c>
      <c r="CA81" s="19">
        <v>0.83606557377049184</v>
      </c>
      <c r="CB81" s="20">
        <v>0</v>
      </c>
      <c r="CC81" s="17" t="s">
        <v>179</v>
      </c>
      <c r="CD81" s="17"/>
      <c r="CE81" s="16">
        <v>51</v>
      </c>
      <c r="CF81" s="16"/>
      <c r="CG81" s="17" t="s">
        <v>828</v>
      </c>
      <c r="CH81" s="19">
        <v>0.83606557377049184</v>
      </c>
      <c r="CI81" s="20">
        <v>0</v>
      </c>
      <c r="CJ81" s="17" t="s">
        <v>179</v>
      </c>
      <c r="CK81" s="17"/>
      <c r="CL81" s="23">
        <v>54</v>
      </c>
      <c r="CM81" s="23"/>
      <c r="CN81" s="17" t="s">
        <v>829</v>
      </c>
      <c r="CO81" s="19">
        <v>0.88524590163934425</v>
      </c>
      <c r="CP81" s="20">
        <v>0</v>
      </c>
      <c r="CQ81" s="17" t="s">
        <v>338</v>
      </c>
      <c r="CR81" s="17" t="s">
        <v>830</v>
      </c>
      <c r="CS81" s="16">
        <v>54</v>
      </c>
      <c r="CT81" s="16"/>
      <c r="CU81" s="17"/>
      <c r="CV81" s="19">
        <f t="shared" si="49"/>
        <v>0.88524590163934425</v>
      </c>
      <c r="CW81" s="20">
        <f>+IF(CX81="SI",IFERROR((IF(CX81="SI",CT81,0)/AW81),"REVISAR"),CP81)</f>
        <v>0</v>
      </c>
      <c r="CX81" s="17" t="s">
        <v>179</v>
      </c>
      <c r="CY81" s="17"/>
      <c r="CZ81" s="16">
        <v>54</v>
      </c>
      <c r="DA81" s="16"/>
      <c r="DB81" s="17"/>
      <c r="DC81" s="19">
        <f t="shared" si="50"/>
        <v>0.88524590163934425</v>
      </c>
      <c r="DD81" s="20">
        <f>+IF(DE81="SI",IFERROR((IF(DE81="SI",DA81,0)/AW81),"REVISAR"),CW81)</f>
        <v>0</v>
      </c>
      <c r="DE81" s="17" t="s">
        <v>179</v>
      </c>
      <c r="DF81" s="17"/>
      <c r="DG81" s="16">
        <v>57</v>
      </c>
      <c r="DH81" s="16"/>
      <c r="DI81" s="17"/>
      <c r="DJ81" s="19">
        <f t="shared" si="51"/>
        <v>0.93442622950819676</v>
      </c>
      <c r="DK81" s="20">
        <f>+IF(DL81="SI",IFERROR((IF(DL81="SI",DH81,0)/AW81),"REVISAR"),DD81)</f>
        <v>0</v>
      </c>
      <c r="DL81" s="17" t="s">
        <v>179</v>
      </c>
      <c r="DM81" s="17"/>
      <c r="DN81" s="16">
        <v>57</v>
      </c>
      <c r="DO81" s="16"/>
      <c r="DP81" s="17"/>
      <c r="DQ81" s="19">
        <f t="shared" si="52"/>
        <v>0.93442622950819676</v>
      </c>
      <c r="DR81" s="20">
        <f>+IF(DS81="SI",IFERROR((IF(DS81="SI",DO81,0)/AW81),"REVISAR"),DK81)</f>
        <v>0</v>
      </c>
      <c r="DS81" s="17" t="s">
        <v>179</v>
      </c>
      <c r="DT81" s="17"/>
      <c r="DU81" s="16">
        <v>57</v>
      </c>
      <c r="DV81" s="16"/>
      <c r="DW81" s="17"/>
      <c r="DX81" s="19">
        <f t="shared" si="53"/>
        <v>0.93442622950819676</v>
      </c>
      <c r="DY81" s="20">
        <f>+IF(DZ81="SI",IFERROR((IF(DZ81="SI",DV81,0)/AW81),"REVISAR"),DR81)</f>
        <v>0</v>
      </c>
      <c r="DZ81" s="17" t="s">
        <v>179</v>
      </c>
      <c r="EA81" s="17"/>
      <c r="EB81" s="16">
        <v>61</v>
      </c>
      <c r="EC81" s="16"/>
      <c r="ED81" s="17"/>
      <c r="EE81" s="19">
        <f t="shared" si="48"/>
        <v>1</v>
      </c>
      <c r="EF81" s="20">
        <f>+IF(EG81="SI",IFERROR((IF(EG81="SI",EC81,0)/AW81),"REVISAR"),DY81)</f>
        <v>0</v>
      </c>
      <c r="EG81" s="17" t="s">
        <v>179</v>
      </c>
      <c r="EH81" s="71"/>
      <c r="EI81" s="27">
        <v>2026</v>
      </c>
      <c r="EJ81" s="28"/>
      <c r="EK81" s="29" t="str">
        <f>+VLOOKUP(B81,[1]Listas_desplega!$AI$22:$AJ$46,2,0)</f>
        <v>DPI</v>
      </c>
      <c r="EL81" s="29" t="str">
        <f>+VLOOKUP(H81,[1]Listas_desplega!$BY$3:$BZ$7,2,0)</f>
        <v>T_2</v>
      </c>
      <c r="EM81" s="29" t="str">
        <f>+VLOOKUP(I81,[1]Listas_desplega!$BY$10:$BZ$23,2,0)</f>
        <v>T_2_C_2</v>
      </c>
      <c r="EN81" s="29" t="str">
        <f>+VLOOKUP(J81,[1]Listas_desplega!$BY$28:$BZ$54,2,0)</f>
        <v>T_2_C_2_ET_1</v>
      </c>
      <c r="EO81" s="29" t="str">
        <f>+VLOOKUP(K81,[1]Listas_desplega!$BY$58:$BZ$105,2,0)</f>
        <v>T_2_C_2_ET_1_CPT_1</v>
      </c>
      <c r="EP81" s="30" t="e">
        <f>+VLOOKUP(L81,[1]Listas_desplega!$J$3:$K$11,2,0)</f>
        <v>#N/A</v>
      </c>
    </row>
    <row r="82" spans="1:146" s="31" customFormat="1" ht="44.25" customHeight="1" x14ac:dyDescent="0.3">
      <c r="A82" s="8" t="s">
        <v>151</v>
      </c>
      <c r="B82" s="8" t="s">
        <v>815</v>
      </c>
      <c r="C82" s="8" t="s">
        <v>815</v>
      </c>
      <c r="D82" s="8" t="s">
        <v>153</v>
      </c>
      <c r="E82" s="8" t="s">
        <v>154</v>
      </c>
      <c r="F82" s="9" t="s">
        <v>155</v>
      </c>
      <c r="G82" s="8" t="s">
        <v>443</v>
      </c>
      <c r="H82" s="8" t="s">
        <v>157</v>
      </c>
      <c r="I82" s="8" t="s">
        <v>158</v>
      </c>
      <c r="J82" s="8" t="s">
        <v>159</v>
      </c>
      <c r="K82" s="8" t="s">
        <v>816</v>
      </c>
      <c r="L82" s="8" t="s">
        <v>817</v>
      </c>
      <c r="M82" s="8" t="s">
        <v>818</v>
      </c>
      <c r="N82" s="14" t="s">
        <v>831</v>
      </c>
      <c r="O82" s="11" t="s">
        <v>832</v>
      </c>
      <c r="P82" s="12" t="s">
        <v>164</v>
      </c>
      <c r="Q82" s="11" t="s">
        <v>165</v>
      </c>
      <c r="R82" s="11" t="s">
        <v>833</v>
      </c>
      <c r="S82" s="11" t="s">
        <v>214</v>
      </c>
      <c r="T82" s="11" t="s">
        <v>200</v>
      </c>
      <c r="U82" s="11">
        <v>60</v>
      </c>
      <c r="V82" s="11" t="s">
        <v>822</v>
      </c>
      <c r="W82" s="12" t="s">
        <v>394</v>
      </c>
      <c r="X82" s="13" t="s">
        <v>729</v>
      </c>
      <c r="Y82" s="13"/>
      <c r="Z82" s="13" t="s">
        <v>172</v>
      </c>
      <c r="AA82" s="13" t="s">
        <v>172</v>
      </c>
      <c r="AB82" s="13" t="s">
        <v>172</v>
      </c>
      <c r="AC82" s="13" t="s">
        <v>172</v>
      </c>
      <c r="AD82" s="13" t="s">
        <v>173</v>
      </c>
      <c r="AE82" s="13" t="s">
        <v>172</v>
      </c>
      <c r="AF82" s="13" t="s">
        <v>172</v>
      </c>
      <c r="AG82" s="14" t="s">
        <v>172</v>
      </c>
      <c r="AH82" s="14" t="s">
        <v>173</v>
      </c>
      <c r="AI82" s="14" t="s">
        <v>172</v>
      </c>
      <c r="AJ82" s="14"/>
      <c r="AK82" s="14" t="s">
        <v>172</v>
      </c>
      <c r="AL82" s="14" t="s">
        <v>172</v>
      </c>
      <c r="AM82" s="14" t="s">
        <v>172</v>
      </c>
      <c r="AN82" s="14" t="s">
        <v>172</v>
      </c>
      <c r="AO82" s="14" t="s">
        <v>172</v>
      </c>
      <c r="AP82" s="14" t="s">
        <v>173</v>
      </c>
      <c r="AQ82" s="15" t="s">
        <v>172</v>
      </c>
      <c r="AR82" s="14" t="s">
        <v>172</v>
      </c>
      <c r="AS82" s="14">
        <v>43</v>
      </c>
      <c r="AT82" s="76">
        <v>46</v>
      </c>
      <c r="AU82" s="33">
        <v>54</v>
      </c>
      <c r="AV82" s="33">
        <v>59</v>
      </c>
      <c r="AW82" s="33">
        <v>63</v>
      </c>
      <c r="AX82" s="77">
        <v>63</v>
      </c>
      <c r="AY82" s="78"/>
      <c r="AZ82" s="78"/>
      <c r="BA82" s="78"/>
      <c r="BB82" s="78"/>
      <c r="BC82" s="16">
        <v>0</v>
      </c>
      <c r="BD82" s="16"/>
      <c r="BE82" s="17" t="s">
        <v>823</v>
      </c>
      <c r="BF82" s="18">
        <v>0</v>
      </c>
      <c r="BG82" s="19">
        <v>0</v>
      </c>
      <c r="BH82" s="17" t="s">
        <v>179</v>
      </c>
      <c r="BI82" s="17"/>
      <c r="BJ82" s="68">
        <v>0</v>
      </c>
      <c r="BK82" s="16"/>
      <c r="BL82" s="17" t="s">
        <v>824</v>
      </c>
      <c r="BM82" s="19">
        <v>0</v>
      </c>
      <c r="BN82" s="20">
        <v>0</v>
      </c>
      <c r="BO82" s="17" t="s">
        <v>179</v>
      </c>
      <c r="BP82" s="21"/>
      <c r="BQ82" s="79">
        <v>53</v>
      </c>
      <c r="BR82" s="16"/>
      <c r="BS82" s="17" t="s">
        <v>825</v>
      </c>
      <c r="BT82" s="19">
        <v>0.84126984126984128</v>
      </c>
      <c r="BU82" s="20">
        <v>0</v>
      </c>
      <c r="BV82" s="17" t="s">
        <v>338</v>
      </c>
      <c r="BW82" s="17" t="s">
        <v>826</v>
      </c>
      <c r="BX82" s="68">
        <v>53</v>
      </c>
      <c r="BY82" s="16"/>
      <c r="BZ82" s="17" t="s">
        <v>827</v>
      </c>
      <c r="CA82" s="19">
        <v>0.84126984126984128</v>
      </c>
      <c r="CB82" s="20">
        <v>0</v>
      </c>
      <c r="CC82" s="17" t="s">
        <v>179</v>
      </c>
      <c r="CD82" s="17"/>
      <c r="CE82" s="68">
        <v>53</v>
      </c>
      <c r="CF82" s="16"/>
      <c r="CG82" s="17" t="s">
        <v>828</v>
      </c>
      <c r="CH82" s="19">
        <v>0.84126984126984128</v>
      </c>
      <c r="CI82" s="20">
        <v>0</v>
      </c>
      <c r="CJ82" s="17" t="s">
        <v>179</v>
      </c>
      <c r="CK82" s="17"/>
      <c r="CL82" s="23">
        <v>56</v>
      </c>
      <c r="CM82" s="23"/>
      <c r="CN82" s="17" t="s">
        <v>829</v>
      </c>
      <c r="CO82" s="19">
        <v>0.88888888888888884</v>
      </c>
      <c r="CP82" s="20">
        <v>0</v>
      </c>
      <c r="CQ82" s="17" t="s">
        <v>338</v>
      </c>
      <c r="CR82" s="17" t="s">
        <v>830</v>
      </c>
      <c r="CS82" s="16">
        <v>56</v>
      </c>
      <c r="CT82" s="16"/>
      <c r="CU82" s="17"/>
      <c r="CV82" s="19">
        <f t="shared" si="49"/>
        <v>0.88888888888888884</v>
      </c>
      <c r="CW82" s="20">
        <f>+IF(CX82="SI",IFERROR((IF(CX82="SI",CT82,0)/AW82),"REVISAR"),CP82)</f>
        <v>0</v>
      </c>
      <c r="CX82" s="17" t="s">
        <v>179</v>
      </c>
      <c r="CY82" s="17"/>
      <c r="CZ82" s="16">
        <v>56</v>
      </c>
      <c r="DA82" s="16"/>
      <c r="DB82" s="17"/>
      <c r="DC82" s="19">
        <f t="shared" si="50"/>
        <v>0.88888888888888884</v>
      </c>
      <c r="DD82" s="20">
        <f>+IF(DE82="SI",IFERROR((IF(DE82="SI",DA82,0)/AW82),"REVISAR"),CW82)</f>
        <v>0</v>
      </c>
      <c r="DE82" s="17" t="s">
        <v>179</v>
      </c>
      <c r="DF82" s="17"/>
      <c r="DG82" s="16">
        <v>59</v>
      </c>
      <c r="DH82" s="16"/>
      <c r="DI82" s="17"/>
      <c r="DJ82" s="19">
        <f t="shared" si="51"/>
        <v>0.93650793650793651</v>
      </c>
      <c r="DK82" s="20">
        <f>+IF(DL82="SI",IFERROR((IF(DL82="SI",DH82,0)/AW82),"REVISAR"),DD82)</f>
        <v>0</v>
      </c>
      <c r="DL82" s="17" t="s">
        <v>179</v>
      </c>
      <c r="DM82" s="17"/>
      <c r="DN82" s="16">
        <v>59</v>
      </c>
      <c r="DO82" s="16"/>
      <c r="DP82" s="17"/>
      <c r="DQ82" s="19">
        <f t="shared" si="52"/>
        <v>0.93650793650793651</v>
      </c>
      <c r="DR82" s="20">
        <f>+IF(DS82="SI",IFERROR((IF(DS82="SI",DO82,0)/AW82),"REVISAR"),DK82)</f>
        <v>0</v>
      </c>
      <c r="DS82" s="17" t="s">
        <v>179</v>
      </c>
      <c r="DT82" s="17"/>
      <c r="DU82" s="16">
        <v>59</v>
      </c>
      <c r="DV82" s="16"/>
      <c r="DW82" s="17"/>
      <c r="DX82" s="19">
        <f t="shared" si="53"/>
        <v>0.93650793650793651</v>
      </c>
      <c r="DY82" s="20">
        <f>+IF(DZ82="SI",IFERROR((IF(DZ82="SI",DV82,0)/AW82),"REVISAR"),DR82)</f>
        <v>0</v>
      </c>
      <c r="DZ82" s="17" t="s">
        <v>179</v>
      </c>
      <c r="EA82" s="17"/>
      <c r="EB82" s="26">
        <v>63</v>
      </c>
      <c r="EC82" s="16"/>
      <c r="ED82" s="17"/>
      <c r="EE82" s="19">
        <f t="shared" si="48"/>
        <v>1</v>
      </c>
      <c r="EF82" s="20">
        <f>+IF(EG82="SI",IFERROR((IF(EG82="SI",EC82,0)/AW82),"REVISAR"),DY82)</f>
        <v>0</v>
      </c>
      <c r="EG82" s="17" t="s">
        <v>179</v>
      </c>
      <c r="EH82" s="17"/>
      <c r="EI82" s="27">
        <v>2026</v>
      </c>
      <c r="EJ82" s="28"/>
      <c r="EK82" s="29" t="str">
        <f>+VLOOKUP(B82,[1]Listas_desplega!$AI$22:$AJ$46,2,0)</f>
        <v>DPI</v>
      </c>
      <c r="EL82" s="29" t="str">
        <f>+VLOOKUP(H82,[1]Listas_desplega!$BY$3:$BZ$7,2,0)</f>
        <v>T_2</v>
      </c>
      <c r="EM82" s="29" t="str">
        <f>+VLOOKUP(I82,[1]Listas_desplega!$BY$10:$BZ$23,2,0)</f>
        <v>T_2_C_2</v>
      </c>
      <c r="EN82" s="29" t="str">
        <f>+VLOOKUP(J82,[1]Listas_desplega!$BY$28:$BZ$54,2,0)</f>
        <v>T_2_C_2_ET_1</v>
      </c>
      <c r="EO82" s="29" t="str">
        <f>+VLOOKUP(K82,[1]Listas_desplega!$BY$58:$BZ$105,2,0)</f>
        <v>T_2_C_2_ET_1_CPT_1</v>
      </c>
      <c r="EP82" s="30" t="e">
        <f>+VLOOKUP(L82,[1]Listas_desplega!$J$3:$K$11,2,0)</f>
        <v>#N/A</v>
      </c>
    </row>
    <row r="83" spans="1:146" s="31" customFormat="1" ht="44.25" customHeight="1" x14ac:dyDescent="0.3">
      <c r="A83" s="8" t="s">
        <v>151</v>
      </c>
      <c r="B83" s="8" t="s">
        <v>815</v>
      </c>
      <c r="C83" s="8" t="s">
        <v>815</v>
      </c>
      <c r="D83" s="8" t="s">
        <v>153</v>
      </c>
      <c r="E83" s="8" t="s">
        <v>154</v>
      </c>
      <c r="F83" s="9" t="s">
        <v>155</v>
      </c>
      <c r="G83" s="8" t="s">
        <v>443</v>
      </c>
      <c r="H83" s="8" t="s">
        <v>157</v>
      </c>
      <c r="I83" s="8" t="s">
        <v>158</v>
      </c>
      <c r="J83" s="8" t="s">
        <v>159</v>
      </c>
      <c r="K83" s="8" t="s">
        <v>816</v>
      </c>
      <c r="L83" s="8" t="s">
        <v>817</v>
      </c>
      <c r="M83" s="8" t="s">
        <v>818</v>
      </c>
      <c r="N83" s="14" t="s">
        <v>834</v>
      </c>
      <c r="O83" s="11" t="s">
        <v>835</v>
      </c>
      <c r="P83" s="12" t="s">
        <v>164</v>
      </c>
      <c r="Q83" s="11" t="s">
        <v>165</v>
      </c>
      <c r="R83" s="11" t="s">
        <v>836</v>
      </c>
      <c r="S83" s="11" t="s">
        <v>214</v>
      </c>
      <c r="T83" s="11" t="s">
        <v>200</v>
      </c>
      <c r="U83" s="11">
        <v>60</v>
      </c>
      <c r="V83" s="11" t="s">
        <v>822</v>
      </c>
      <c r="W83" s="12" t="s">
        <v>394</v>
      </c>
      <c r="X83" s="13" t="s">
        <v>729</v>
      </c>
      <c r="Y83" s="13"/>
      <c r="Z83" s="13" t="s">
        <v>172</v>
      </c>
      <c r="AA83" s="13" t="s">
        <v>172</v>
      </c>
      <c r="AB83" s="13" t="s">
        <v>172</v>
      </c>
      <c r="AC83" s="13" t="s">
        <v>172</v>
      </c>
      <c r="AD83" s="13" t="s">
        <v>173</v>
      </c>
      <c r="AE83" s="13" t="s">
        <v>172</v>
      </c>
      <c r="AF83" s="13" t="s">
        <v>172</v>
      </c>
      <c r="AG83" s="14" t="s">
        <v>172</v>
      </c>
      <c r="AH83" s="14" t="s">
        <v>173</v>
      </c>
      <c r="AI83" s="14" t="s">
        <v>172</v>
      </c>
      <c r="AJ83" s="14"/>
      <c r="AK83" s="14" t="s">
        <v>172</v>
      </c>
      <c r="AL83" s="14" t="s">
        <v>172</v>
      </c>
      <c r="AM83" s="14" t="s">
        <v>172</v>
      </c>
      <c r="AN83" s="14" t="s">
        <v>172</v>
      </c>
      <c r="AO83" s="14" t="s">
        <v>172</v>
      </c>
      <c r="AP83" s="14" t="s">
        <v>173</v>
      </c>
      <c r="AQ83" s="15" t="s">
        <v>172</v>
      </c>
      <c r="AR83" s="14" t="s">
        <v>172</v>
      </c>
      <c r="AS83" s="14">
        <v>36</v>
      </c>
      <c r="AT83" s="14">
        <v>36</v>
      </c>
      <c r="AU83" s="33">
        <v>40</v>
      </c>
      <c r="AV83" s="33">
        <v>48</v>
      </c>
      <c r="AW83" s="33">
        <v>52</v>
      </c>
      <c r="AX83" s="77">
        <v>52</v>
      </c>
      <c r="AY83" s="78"/>
      <c r="AZ83" s="78"/>
      <c r="BA83" s="78"/>
      <c r="BB83" s="78"/>
      <c r="BC83" s="16">
        <v>0</v>
      </c>
      <c r="BD83" s="16"/>
      <c r="BE83" s="17" t="s">
        <v>823</v>
      </c>
      <c r="BF83" s="18">
        <v>0</v>
      </c>
      <c r="BG83" s="20">
        <v>0</v>
      </c>
      <c r="BH83" s="17" t="s">
        <v>179</v>
      </c>
      <c r="BI83" s="17"/>
      <c r="BJ83" s="16">
        <v>0</v>
      </c>
      <c r="BK83" s="16"/>
      <c r="BL83" s="17" t="s">
        <v>824</v>
      </c>
      <c r="BM83" s="19">
        <v>0</v>
      </c>
      <c r="BN83" s="20">
        <v>0</v>
      </c>
      <c r="BO83" s="17" t="s">
        <v>179</v>
      </c>
      <c r="BP83" s="21"/>
      <c r="BQ83" s="22">
        <v>42</v>
      </c>
      <c r="BR83" s="16"/>
      <c r="BS83" s="17" t="s">
        <v>825</v>
      </c>
      <c r="BT83" s="19">
        <v>0.80769230769230771</v>
      </c>
      <c r="BU83" s="20">
        <v>0</v>
      </c>
      <c r="BV83" s="17" t="s">
        <v>338</v>
      </c>
      <c r="BW83" s="17" t="s">
        <v>826</v>
      </c>
      <c r="BX83" s="16">
        <v>42</v>
      </c>
      <c r="BY83" s="16"/>
      <c r="BZ83" s="17" t="s">
        <v>827</v>
      </c>
      <c r="CA83" s="19">
        <v>0.80769230769230771</v>
      </c>
      <c r="CB83" s="20">
        <v>0</v>
      </c>
      <c r="CC83" s="17" t="s">
        <v>179</v>
      </c>
      <c r="CD83" s="17"/>
      <c r="CE83" s="16">
        <v>42</v>
      </c>
      <c r="CF83" s="16"/>
      <c r="CG83" s="17" t="s">
        <v>828</v>
      </c>
      <c r="CH83" s="19">
        <v>0.80769230769230771</v>
      </c>
      <c r="CI83" s="20">
        <v>0</v>
      </c>
      <c r="CJ83" s="17" t="s">
        <v>179</v>
      </c>
      <c r="CK83" s="17"/>
      <c r="CL83" s="23">
        <v>45</v>
      </c>
      <c r="CM83" s="23"/>
      <c r="CN83" s="17" t="s">
        <v>829</v>
      </c>
      <c r="CO83" s="19">
        <v>0.86538461538461542</v>
      </c>
      <c r="CP83" s="20">
        <v>0</v>
      </c>
      <c r="CQ83" s="17" t="s">
        <v>338</v>
      </c>
      <c r="CR83" s="17" t="s">
        <v>830</v>
      </c>
      <c r="CS83" s="16">
        <v>45</v>
      </c>
      <c r="CT83" s="16"/>
      <c r="CU83" s="17"/>
      <c r="CV83" s="19">
        <f t="shared" si="49"/>
        <v>0.86538461538461542</v>
      </c>
      <c r="CW83" s="20">
        <f>+IF(CX83="SI",IFERROR((((IF(CX83="SI",(CT83-AS83),0)))/(AW83-AS83)),"REVISAR"),CP83)</f>
        <v>0</v>
      </c>
      <c r="CX83" s="17" t="s">
        <v>179</v>
      </c>
      <c r="CY83" s="17"/>
      <c r="CZ83" s="16">
        <v>45</v>
      </c>
      <c r="DA83" s="16"/>
      <c r="DB83" s="17"/>
      <c r="DC83" s="19">
        <f t="shared" si="50"/>
        <v>0.86538461538461542</v>
      </c>
      <c r="DD83" s="20">
        <f>+IF(DE83="SI",IFERROR((((IF(DE83="SI",(DA83-AS83),0)))/(AW83-AS83)),"REVISAR"),CW83)</f>
        <v>0</v>
      </c>
      <c r="DE83" s="17" t="s">
        <v>179</v>
      </c>
      <c r="DF83" s="17"/>
      <c r="DG83" s="16">
        <v>48</v>
      </c>
      <c r="DH83" s="16"/>
      <c r="DI83" s="17"/>
      <c r="DJ83" s="19">
        <f t="shared" si="51"/>
        <v>0.92307692307692313</v>
      </c>
      <c r="DK83" s="20">
        <f>+IF(DL83="SI",IFERROR((((IF(DL83="SI",(DH83-AS83),0)))/(AW83-AS83)),"REVISAR"),DD83)</f>
        <v>0</v>
      </c>
      <c r="DL83" s="17" t="s">
        <v>179</v>
      </c>
      <c r="DM83" s="17"/>
      <c r="DN83" s="16">
        <v>48</v>
      </c>
      <c r="DO83" s="16"/>
      <c r="DP83" s="17"/>
      <c r="DQ83" s="19">
        <f t="shared" si="52"/>
        <v>0.92307692307692313</v>
      </c>
      <c r="DR83" s="20">
        <f>+IF(DS83="SI",IFERROR((((IF(DS83="SI",(DO83-AS83),0)))/(AW83-AS83)),"REVISAR"),DK83)</f>
        <v>0</v>
      </c>
      <c r="DS83" s="17" t="s">
        <v>179</v>
      </c>
      <c r="DT83" s="17"/>
      <c r="DU83" s="16">
        <v>48</v>
      </c>
      <c r="DV83" s="16"/>
      <c r="DW83" s="17"/>
      <c r="DX83" s="19">
        <f t="shared" si="53"/>
        <v>0.92307692307692313</v>
      </c>
      <c r="DY83" s="20">
        <f>+IF(DZ83="SI",IFERROR((((IF(DZ83="SI",(DV83-AS83),0)))/(AW83-AS83)),"REVISAR"),DR83)</f>
        <v>0</v>
      </c>
      <c r="DZ83" s="17" t="s">
        <v>179</v>
      </c>
      <c r="EA83" s="17"/>
      <c r="EB83" s="26">
        <v>52</v>
      </c>
      <c r="EC83" s="16"/>
      <c r="ED83" s="17"/>
      <c r="EE83" s="19">
        <f t="shared" si="48"/>
        <v>1</v>
      </c>
      <c r="EF83" s="20">
        <f>+IF(EG83="SI",IFERROR((((IF(EG83="SI",(EC83-AS83),0)))/(AW83-AS83)),"REVISAR"),DY83)</f>
        <v>0</v>
      </c>
      <c r="EG83" s="17" t="s">
        <v>179</v>
      </c>
      <c r="EH83" s="17"/>
      <c r="EI83" s="27">
        <v>2026</v>
      </c>
      <c r="EJ83" s="28"/>
      <c r="EK83" s="29" t="str">
        <f>+VLOOKUP(B83,[1]Listas_desplega!$AI$22:$AJ$46,2,0)</f>
        <v>DPI</v>
      </c>
      <c r="EL83" s="29" t="str">
        <f>+VLOOKUP(H83,[1]Listas_desplega!$BY$3:$BZ$7,2,0)</f>
        <v>T_2</v>
      </c>
      <c r="EM83" s="29" t="str">
        <f>+VLOOKUP(I83,[1]Listas_desplega!$BY$10:$BZ$23,2,0)</f>
        <v>T_2_C_2</v>
      </c>
      <c r="EN83" s="29" t="str">
        <f>+VLOOKUP(J83,[1]Listas_desplega!$BY$28:$BZ$54,2,0)</f>
        <v>T_2_C_2_ET_1</v>
      </c>
      <c r="EO83" s="29" t="str">
        <f>+VLOOKUP(K83,[1]Listas_desplega!$BY$58:$BZ$105,2,0)</f>
        <v>T_2_C_2_ET_1_CPT_1</v>
      </c>
      <c r="EP83" s="30" t="e">
        <f>+VLOOKUP(L83,[1]Listas_desplega!$J$3:$K$11,2,0)</f>
        <v>#N/A</v>
      </c>
    </row>
    <row r="84" spans="1:146" s="31" customFormat="1" ht="44.25" customHeight="1" x14ac:dyDescent="0.3">
      <c r="A84" s="8" t="s">
        <v>151</v>
      </c>
      <c r="B84" s="8" t="s">
        <v>815</v>
      </c>
      <c r="C84" s="8" t="s">
        <v>815</v>
      </c>
      <c r="D84" s="8" t="s">
        <v>153</v>
      </c>
      <c r="E84" s="8" t="s">
        <v>154</v>
      </c>
      <c r="F84" s="9" t="s">
        <v>155</v>
      </c>
      <c r="G84" s="8" t="s">
        <v>443</v>
      </c>
      <c r="H84" s="8" t="s">
        <v>157</v>
      </c>
      <c r="I84" s="8" t="s">
        <v>158</v>
      </c>
      <c r="J84" s="8" t="s">
        <v>159</v>
      </c>
      <c r="K84" s="8" t="s">
        <v>816</v>
      </c>
      <c r="L84" s="8" t="s">
        <v>817</v>
      </c>
      <c r="M84" s="8" t="s">
        <v>818</v>
      </c>
      <c r="N84" s="14" t="s">
        <v>837</v>
      </c>
      <c r="O84" s="11" t="s">
        <v>838</v>
      </c>
      <c r="P84" s="12" t="s">
        <v>164</v>
      </c>
      <c r="Q84" s="11" t="s">
        <v>165</v>
      </c>
      <c r="R84" s="11" t="s">
        <v>839</v>
      </c>
      <c r="S84" s="11" t="s">
        <v>214</v>
      </c>
      <c r="T84" s="11" t="s">
        <v>200</v>
      </c>
      <c r="U84" s="11">
        <v>60</v>
      </c>
      <c r="V84" s="11" t="s">
        <v>822</v>
      </c>
      <c r="W84" s="12" t="s">
        <v>394</v>
      </c>
      <c r="X84" s="13" t="s">
        <v>729</v>
      </c>
      <c r="Y84" s="13"/>
      <c r="Z84" s="13" t="s">
        <v>172</v>
      </c>
      <c r="AA84" s="13" t="s">
        <v>172</v>
      </c>
      <c r="AB84" s="13" t="s">
        <v>172</v>
      </c>
      <c r="AC84" s="13" t="s">
        <v>172</v>
      </c>
      <c r="AD84" s="13" t="s">
        <v>173</v>
      </c>
      <c r="AE84" s="13" t="s">
        <v>172</v>
      </c>
      <c r="AF84" s="13" t="s">
        <v>172</v>
      </c>
      <c r="AG84" s="14" t="s">
        <v>172</v>
      </c>
      <c r="AH84" s="14" t="s">
        <v>173</v>
      </c>
      <c r="AI84" s="14" t="s">
        <v>172</v>
      </c>
      <c r="AJ84" s="14"/>
      <c r="AK84" s="14" t="s">
        <v>172</v>
      </c>
      <c r="AL84" s="14" t="s">
        <v>172</v>
      </c>
      <c r="AM84" s="14" t="s">
        <v>172</v>
      </c>
      <c r="AN84" s="14" t="s">
        <v>172</v>
      </c>
      <c r="AO84" s="14" t="s">
        <v>172</v>
      </c>
      <c r="AP84" s="14" t="s">
        <v>173</v>
      </c>
      <c r="AQ84" s="15" t="s">
        <v>172</v>
      </c>
      <c r="AR84" s="14" t="s">
        <v>172</v>
      </c>
      <c r="AS84" s="80">
        <v>41</v>
      </c>
      <c r="AT84" s="33">
        <v>44</v>
      </c>
      <c r="AU84" s="33">
        <v>52</v>
      </c>
      <c r="AV84" s="33">
        <v>57</v>
      </c>
      <c r="AW84" s="33">
        <v>61</v>
      </c>
      <c r="AX84" s="33">
        <v>61</v>
      </c>
      <c r="AY84" s="34"/>
      <c r="AZ84" s="34"/>
      <c r="BA84" s="34"/>
      <c r="BB84" s="34"/>
      <c r="BC84" s="16">
        <v>0</v>
      </c>
      <c r="BD84" s="16"/>
      <c r="BE84" s="17" t="s">
        <v>823</v>
      </c>
      <c r="BF84" s="18">
        <v>0</v>
      </c>
      <c r="BG84" s="19">
        <v>0</v>
      </c>
      <c r="BH84" s="17" t="s">
        <v>179</v>
      </c>
      <c r="BI84" s="17"/>
      <c r="BJ84" s="16">
        <v>0</v>
      </c>
      <c r="BK84" s="16"/>
      <c r="BL84" s="17" t="s">
        <v>824</v>
      </c>
      <c r="BM84" s="19">
        <v>0</v>
      </c>
      <c r="BN84" s="20">
        <v>0</v>
      </c>
      <c r="BO84" s="17" t="s">
        <v>179</v>
      </c>
      <c r="BP84" s="21"/>
      <c r="BQ84" s="22">
        <v>51</v>
      </c>
      <c r="BR84" s="16"/>
      <c r="BS84" s="17" t="s">
        <v>825</v>
      </c>
      <c r="BT84" s="19">
        <v>0.83606557377049184</v>
      </c>
      <c r="BU84" s="20">
        <v>0</v>
      </c>
      <c r="BV84" s="17" t="s">
        <v>338</v>
      </c>
      <c r="BW84" s="17" t="s">
        <v>826</v>
      </c>
      <c r="BX84" s="16">
        <v>51</v>
      </c>
      <c r="BY84" s="16"/>
      <c r="BZ84" s="17" t="s">
        <v>827</v>
      </c>
      <c r="CA84" s="19">
        <v>0.83606557377049184</v>
      </c>
      <c r="CB84" s="20">
        <v>0</v>
      </c>
      <c r="CC84" s="17" t="s">
        <v>179</v>
      </c>
      <c r="CD84" s="17"/>
      <c r="CE84" s="16">
        <v>51</v>
      </c>
      <c r="CF84" s="16"/>
      <c r="CG84" s="17" t="s">
        <v>828</v>
      </c>
      <c r="CH84" s="19">
        <v>0.83606557377049184</v>
      </c>
      <c r="CI84" s="20">
        <v>0</v>
      </c>
      <c r="CJ84" s="17" t="s">
        <v>179</v>
      </c>
      <c r="CK84" s="17"/>
      <c r="CL84" s="23">
        <v>54</v>
      </c>
      <c r="CM84" s="23"/>
      <c r="CN84" s="17" t="s">
        <v>829</v>
      </c>
      <c r="CO84" s="19">
        <v>0.88524590163934425</v>
      </c>
      <c r="CP84" s="20">
        <v>0</v>
      </c>
      <c r="CQ84" s="17" t="s">
        <v>338</v>
      </c>
      <c r="CR84" s="17" t="s">
        <v>830</v>
      </c>
      <c r="CS84" s="16">
        <v>54</v>
      </c>
      <c r="CT84" s="16"/>
      <c r="CU84" s="17"/>
      <c r="CV84" s="19">
        <f t="shared" si="49"/>
        <v>0.88524590163934425</v>
      </c>
      <c r="CW84" s="20">
        <f t="shared" ref="CW84:CW92" si="54">+IF(CX84="SI",IFERROR((IF(CX84="SI",CT84,0)/AW84),"REVISAR"),CP84)</f>
        <v>0</v>
      </c>
      <c r="CX84" s="17" t="s">
        <v>179</v>
      </c>
      <c r="CY84" s="17"/>
      <c r="CZ84" s="16">
        <v>54</v>
      </c>
      <c r="DA84" s="16"/>
      <c r="DB84" s="17"/>
      <c r="DC84" s="19">
        <f t="shared" si="50"/>
        <v>0.88524590163934425</v>
      </c>
      <c r="DD84" s="20">
        <f t="shared" ref="DD84:DD92" si="55">+IF(DE84="SI",IFERROR((IF(DE84="SI",DA84,0)/AW84),"REVISAR"),CW84)</f>
        <v>0</v>
      </c>
      <c r="DE84" s="17" t="s">
        <v>179</v>
      </c>
      <c r="DF84" s="17"/>
      <c r="DG84" s="16">
        <v>57</v>
      </c>
      <c r="DH84" s="16"/>
      <c r="DI84" s="17"/>
      <c r="DJ84" s="19">
        <f t="shared" si="51"/>
        <v>0.93442622950819676</v>
      </c>
      <c r="DK84" s="20">
        <f t="shared" ref="DK84:DK92" si="56">+IF(DL84="SI",IFERROR((IF(DL84="SI",DH84,0)/AW84),"REVISAR"),DD84)</f>
        <v>0</v>
      </c>
      <c r="DL84" s="17" t="s">
        <v>179</v>
      </c>
      <c r="DM84" s="17"/>
      <c r="DN84" s="16">
        <v>57</v>
      </c>
      <c r="DO84" s="16"/>
      <c r="DP84" s="17"/>
      <c r="DQ84" s="19">
        <f t="shared" si="52"/>
        <v>0.93442622950819676</v>
      </c>
      <c r="DR84" s="20">
        <f t="shared" ref="DR84:DR92" si="57">+IF(DS84="SI",IFERROR((IF(DS84="SI",DO84,0)/AW84),"REVISAR"),DK84)</f>
        <v>0</v>
      </c>
      <c r="DS84" s="17" t="s">
        <v>179</v>
      </c>
      <c r="DT84" s="17"/>
      <c r="DU84" s="16">
        <v>57</v>
      </c>
      <c r="DV84" s="16"/>
      <c r="DW84" s="17"/>
      <c r="DX84" s="19">
        <f t="shared" si="53"/>
        <v>0.93442622950819676</v>
      </c>
      <c r="DY84" s="20">
        <f t="shared" ref="DY84:DY92" si="58">+IF(DZ84="SI",IFERROR((IF(DZ84="SI",DV84,0)/AW84),"REVISAR"),DR84)</f>
        <v>0</v>
      </c>
      <c r="DZ84" s="17" t="s">
        <v>179</v>
      </c>
      <c r="EA84" s="17"/>
      <c r="EB84" s="26">
        <v>61</v>
      </c>
      <c r="EC84" s="16"/>
      <c r="ED84" s="17"/>
      <c r="EE84" s="19">
        <f t="shared" si="48"/>
        <v>1</v>
      </c>
      <c r="EF84" s="20">
        <f t="shared" ref="EF84:EF92" si="59">+IF(EG84="SI",IFERROR((IF(EG84="SI",EC84,0)/AW84),"REVISAR"),DY84)</f>
        <v>0</v>
      </c>
      <c r="EG84" s="17" t="s">
        <v>179</v>
      </c>
      <c r="EH84" s="17"/>
      <c r="EI84" s="27">
        <v>2026</v>
      </c>
      <c r="EJ84" s="28"/>
      <c r="EK84" s="29" t="str">
        <f>+VLOOKUP(B84,[1]Listas_desplega!$AI$22:$AJ$46,2,0)</f>
        <v>DPI</v>
      </c>
      <c r="EL84" s="29" t="str">
        <f>+VLOOKUP(H84,[1]Listas_desplega!$BY$3:$BZ$7,2,0)</f>
        <v>T_2</v>
      </c>
      <c r="EM84" s="29" t="str">
        <f>+VLOOKUP(I84,[1]Listas_desplega!$BY$10:$BZ$23,2,0)</f>
        <v>T_2_C_2</v>
      </c>
      <c r="EN84" s="29" t="str">
        <f>+VLOOKUP(J84,[1]Listas_desplega!$BY$28:$BZ$54,2,0)</f>
        <v>T_2_C_2_ET_1</v>
      </c>
      <c r="EO84" s="29" t="str">
        <f>+VLOOKUP(K84,[1]Listas_desplega!$BY$58:$BZ$105,2,0)</f>
        <v>T_2_C_2_ET_1_CPT_1</v>
      </c>
      <c r="EP84" s="30" t="e">
        <f>+VLOOKUP(L84,[1]Listas_desplega!$J$3:$K$11,2,0)</f>
        <v>#N/A</v>
      </c>
    </row>
    <row r="85" spans="1:146" s="31" customFormat="1" ht="44.25" customHeight="1" x14ac:dyDescent="0.3">
      <c r="A85" s="8" t="s">
        <v>151</v>
      </c>
      <c r="B85" s="8" t="s">
        <v>815</v>
      </c>
      <c r="C85" s="8" t="s">
        <v>815</v>
      </c>
      <c r="D85" s="8" t="s">
        <v>153</v>
      </c>
      <c r="E85" s="8" t="s">
        <v>154</v>
      </c>
      <c r="F85" s="9" t="s">
        <v>155</v>
      </c>
      <c r="G85" s="8" t="s">
        <v>443</v>
      </c>
      <c r="H85" s="8" t="s">
        <v>157</v>
      </c>
      <c r="I85" s="8" t="s">
        <v>158</v>
      </c>
      <c r="J85" s="8" t="s">
        <v>159</v>
      </c>
      <c r="K85" s="8" t="s">
        <v>816</v>
      </c>
      <c r="L85" s="8" t="s">
        <v>817</v>
      </c>
      <c r="M85" s="8" t="s">
        <v>818</v>
      </c>
      <c r="N85" s="14">
        <v>26</v>
      </c>
      <c r="O85" s="11" t="s">
        <v>840</v>
      </c>
      <c r="P85" s="12" t="s">
        <v>164</v>
      </c>
      <c r="Q85" s="11" t="s">
        <v>186</v>
      </c>
      <c r="R85" s="11" t="s">
        <v>841</v>
      </c>
      <c r="S85" s="11" t="s">
        <v>167</v>
      </c>
      <c r="T85" s="11" t="s">
        <v>200</v>
      </c>
      <c r="U85" s="11">
        <v>30</v>
      </c>
      <c r="V85" s="11" t="s">
        <v>842</v>
      </c>
      <c r="W85" s="12" t="s">
        <v>170</v>
      </c>
      <c r="X85" s="13" t="s">
        <v>729</v>
      </c>
      <c r="Y85" s="13"/>
      <c r="Z85" s="13" t="s">
        <v>172</v>
      </c>
      <c r="AA85" s="13" t="s">
        <v>172</v>
      </c>
      <c r="AB85" s="13" t="s">
        <v>172</v>
      </c>
      <c r="AC85" s="13" t="s">
        <v>172</v>
      </c>
      <c r="AD85" s="13" t="s">
        <v>173</v>
      </c>
      <c r="AE85" s="13" t="s">
        <v>172</v>
      </c>
      <c r="AF85" s="13" t="s">
        <v>172</v>
      </c>
      <c r="AG85" s="14" t="s">
        <v>172</v>
      </c>
      <c r="AH85" s="14" t="s">
        <v>173</v>
      </c>
      <c r="AI85" s="14" t="s">
        <v>172</v>
      </c>
      <c r="AJ85" s="14"/>
      <c r="AK85" s="14" t="s">
        <v>172</v>
      </c>
      <c r="AL85" s="14" t="s">
        <v>172</v>
      </c>
      <c r="AM85" s="14" t="s">
        <v>172</v>
      </c>
      <c r="AN85" s="14" t="s">
        <v>172</v>
      </c>
      <c r="AO85" s="14" t="s">
        <v>172</v>
      </c>
      <c r="AP85" s="14" t="s">
        <v>173</v>
      </c>
      <c r="AQ85" s="15" t="s">
        <v>172</v>
      </c>
      <c r="AR85" s="14" t="s">
        <v>172</v>
      </c>
      <c r="AS85" s="80" t="s">
        <v>843</v>
      </c>
      <c r="AT85" s="33">
        <v>10000</v>
      </c>
      <c r="AU85" s="33">
        <v>40000</v>
      </c>
      <c r="AV85" s="33">
        <v>90000</v>
      </c>
      <c r="AW85" s="33">
        <v>60000</v>
      </c>
      <c r="AX85" s="33">
        <v>200000</v>
      </c>
      <c r="AY85" s="34"/>
      <c r="AZ85" s="34"/>
      <c r="BA85" s="34"/>
      <c r="BB85" s="34"/>
      <c r="BC85" s="16">
        <v>0</v>
      </c>
      <c r="BD85" s="16"/>
      <c r="BE85" s="17" t="s">
        <v>844</v>
      </c>
      <c r="BF85" s="18">
        <v>0</v>
      </c>
      <c r="BG85" s="20">
        <v>0</v>
      </c>
      <c r="BH85" s="17" t="s">
        <v>174</v>
      </c>
      <c r="BI85" s="17" t="s">
        <v>845</v>
      </c>
      <c r="BJ85" s="16">
        <v>0</v>
      </c>
      <c r="BK85" s="16"/>
      <c r="BL85" s="17" t="s">
        <v>844</v>
      </c>
      <c r="BM85" s="19">
        <v>0</v>
      </c>
      <c r="BN85" s="20">
        <v>0</v>
      </c>
      <c r="BO85" s="17" t="s">
        <v>179</v>
      </c>
      <c r="BP85" s="21"/>
      <c r="BQ85" s="22">
        <v>10000</v>
      </c>
      <c r="BR85" s="16"/>
      <c r="BS85" s="17" t="s">
        <v>846</v>
      </c>
      <c r="BT85" s="19">
        <v>0.16666666666666666</v>
      </c>
      <c r="BU85" s="20">
        <v>0</v>
      </c>
      <c r="BV85" s="17" t="s">
        <v>174</v>
      </c>
      <c r="BW85" s="17" t="s">
        <v>847</v>
      </c>
      <c r="BX85" s="16">
        <v>10000</v>
      </c>
      <c r="BY85" s="16">
        <v>19108</v>
      </c>
      <c r="BZ85" s="17" t="s">
        <v>848</v>
      </c>
      <c r="CA85" s="19">
        <v>0.16666666666666666</v>
      </c>
      <c r="CB85" s="20">
        <v>0.31846666666666668</v>
      </c>
      <c r="CC85" s="17" t="s">
        <v>174</v>
      </c>
      <c r="CD85" s="17" t="s">
        <v>849</v>
      </c>
      <c r="CE85" s="16">
        <v>10000</v>
      </c>
      <c r="CF85" s="16"/>
      <c r="CG85" s="17" t="s">
        <v>844</v>
      </c>
      <c r="CH85" s="19">
        <v>0.16666666666666666</v>
      </c>
      <c r="CI85" s="20">
        <v>0</v>
      </c>
      <c r="CJ85" s="17" t="s">
        <v>174</v>
      </c>
      <c r="CK85" s="17" t="s">
        <v>850</v>
      </c>
      <c r="CL85" s="23">
        <v>10000</v>
      </c>
      <c r="CM85" s="23">
        <v>24854</v>
      </c>
      <c r="CN85" s="17" t="s">
        <v>851</v>
      </c>
      <c r="CO85" s="19">
        <v>0.16666666666666666</v>
      </c>
      <c r="CP85" s="20">
        <v>0.41423333333333334</v>
      </c>
      <c r="CQ85" s="17" t="s">
        <v>174</v>
      </c>
      <c r="CR85" s="17" t="s">
        <v>852</v>
      </c>
      <c r="CS85" s="16">
        <v>50000</v>
      </c>
      <c r="CT85" s="16"/>
      <c r="CU85" s="17"/>
      <c r="CV85" s="19">
        <f t="shared" si="49"/>
        <v>0.83333333333333337</v>
      </c>
      <c r="CW85" s="20">
        <f t="shared" si="54"/>
        <v>0.41423333333333334</v>
      </c>
      <c r="CX85" s="17" t="s">
        <v>179</v>
      </c>
      <c r="CY85" s="17"/>
      <c r="CZ85" s="16">
        <v>50000</v>
      </c>
      <c r="DA85" s="16"/>
      <c r="DB85" s="17"/>
      <c r="DC85" s="19">
        <f t="shared" si="50"/>
        <v>0.83333333333333337</v>
      </c>
      <c r="DD85" s="20">
        <f t="shared" si="55"/>
        <v>0.41423333333333334</v>
      </c>
      <c r="DE85" s="17" t="s">
        <v>179</v>
      </c>
      <c r="DF85" s="17"/>
      <c r="DG85" s="16">
        <v>50000</v>
      </c>
      <c r="DH85" s="16"/>
      <c r="DI85" s="17"/>
      <c r="DJ85" s="19">
        <f t="shared" si="51"/>
        <v>0.83333333333333337</v>
      </c>
      <c r="DK85" s="20">
        <f t="shared" si="56"/>
        <v>0.41423333333333334</v>
      </c>
      <c r="DL85" s="17" t="s">
        <v>179</v>
      </c>
      <c r="DM85" s="17"/>
      <c r="DN85" s="16">
        <v>50000</v>
      </c>
      <c r="DO85" s="16"/>
      <c r="DP85" s="17"/>
      <c r="DQ85" s="19">
        <f t="shared" si="52"/>
        <v>0.83333333333333337</v>
      </c>
      <c r="DR85" s="20">
        <f t="shared" si="57"/>
        <v>0.41423333333333334</v>
      </c>
      <c r="DS85" s="17" t="s">
        <v>179</v>
      </c>
      <c r="DT85" s="17"/>
      <c r="DU85" s="16">
        <v>50000</v>
      </c>
      <c r="DV85" s="16"/>
      <c r="DW85" s="17"/>
      <c r="DX85" s="19">
        <f t="shared" si="53"/>
        <v>0.83333333333333337</v>
      </c>
      <c r="DY85" s="20">
        <f t="shared" si="58"/>
        <v>0.41423333333333334</v>
      </c>
      <c r="DZ85" s="17" t="s">
        <v>179</v>
      </c>
      <c r="EA85" s="17"/>
      <c r="EB85" s="26">
        <v>60000</v>
      </c>
      <c r="EC85" s="16"/>
      <c r="ED85" s="17"/>
      <c r="EE85" s="19">
        <f t="shared" si="48"/>
        <v>1</v>
      </c>
      <c r="EF85" s="20">
        <f t="shared" si="59"/>
        <v>0.41423333333333334</v>
      </c>
      <c r="EG85" s="17" t="s">
        <v>179</v>
      </c>
      <c r="EH85" s="17"/>
      <c r="EI85" s="27">
        <v>2026</v>
      </c>
      <c r="EJ85" s="28"/>
      <c r="EK85" s="29" t="str">
        <f>+VLOOKUP(B85,[1]Listas_desplega!$AI$22:$AJ$46,2,0)</f>
        <v>DPI</v>
      </c>
      <c r="EL85" s="29" t="str">
        <f>+VLOOKUP(H85,[1]Listas_desplega!$BY$3:$BZ$7,2,0)</f>
        <v>T_2</v>
      </c>
      <c r="EM85" s="29" t="str">
        <f>+VLOOKUP(I85,[1]Listas_desplega!$BY$10:$BZ$23,2,0)</f>
        <v>T_2_C_2</v>
      </c>
      <c r="EN85" s="29" t="str">
        <f>+VLOOKUP(J85,[1]Listas_desplega!$BY$28:$BZ$54,2,0)</f>
        <v>T_2_C_2_ET_1</v>
      </c>
      <c r="EO85" s="29" t="str">
        <f>+VLOOKUP(K85,[1]Listas_desplega!$BY$58:$BZ$105,2,0)</f>
        <v>T_2_C_2_ET_1_CPT_1</v>
      </c>
      <c r="EP85" s="30" t="e">
        <f>+VLOOKUP(L85,[1]Listas_desplega!$J$3:$K$11,2,0)</f>
        <v>#N/A</v>
      </c>
    </row>
    <row r="86" spans="1:146" s="31" customFormat="1" ht="44.25" customHeight="1" x14ac:dyDescent="0.3">
      <c r="A86" s="8" t="s">
        <v>151</v>
      </c>
      <c r="B86" s="8" t="s">
        <v>815</v>
      </c>
      <c r="C86" s="8" t="s">
        <v>815</v>
      </c>
      <c r="D86" s="8" t="s">
        <v>153</v>
      </c>
      <c r="E86" s="8" t="s">
        <v>154</v>
      </c>
      <c r="F86" s="9" t="s">
        <v>155</v>
      </c>
      <c r="G86" s="8" t="s">
        <v>443</v>
      </c>
      <c r="H86" s="8" t="s">
        <v>157</v>
      </c>
      <c r="I86" s="8" t="s">
        <v>158</v>
      </c>
      <c r="J86" s="8" t="s">
        <v>159</v>
      </c>
      <c r="K86" s="8" t="s">
        <v>816</v>
      </c>
      <c r="L86" s="8" t="s">
        <v>817</v>
      </c>
      <c r="M86" s="8" t="s">
        <v>818</v>
      </c>
      <c r="N86" s="14">
        <v>42</v>
      </c>
      <c r="O86" s="11" t="s">
        <v>853</v>
      </c>
      <c r="P86" s="12" t="s">
        <v>164</v>
      </c>
      <c r="Q86" s="11" t="s">
        <v>165</v>
      </c>
      <c r="R86" s="11" t="s">
        <v>854</v>
      </c>
      <c r="S86" s="11" t="s">
        <v>167</v>
      </c>
      <c r="T86" s="11" t="s">
        <v>200</v>
      </c>
      <c r="U86" s="11">
        <v>30</v>
      </c>
      <c r="V86" s="11" t="s">
        <v>822</v>
      </c>
      <c r="W86" s="12" t="s">
        <v>216</v>
      </c>
      <c r="X86" s="13" t="s">
        <v>729</v>
      </c>
      <c r="Y86" s="13"/>
      <c r="Z86" s="13"/>
      <c r="AA86" s="13"/>
      <c r="AB86" s="13"/>
      <c r="AC86" s="13"/>
      <c r="AD86" s="13" t="s">
        <v>173</v>
      </c>
      <c r="AE86" s="13"/>
      <c r="AF86" s="13"/>
      <c r="AG86" s="14"/>
      <c r="AH86" s="14" t="s">
        <v>173</v>
      </c>
      <c r="AI86" s="14"/>
      <c r="AJ86" s="14"/>
      <c r="AK86" s="14"/>
      <c r="AL86" s="14"/>
      <c r="AM86" s="14"/>
      <c r="AN86" s="14"/>
      <c r="AO86" s="14"/>
      <c r="AP86" s="14" t="s">
        <v>173</v>
      </c>
      <c r="AQ86" s="15"/>
      <c r="AR86" s="14"/>
      <c r="AS86" s="80">
        <v>409038</v>
      </c>
      <c r="AT86" s="33">
        <v>446893</v>
      </c>
      <c r="AU86" s="33">
        <v>645895</v>
      </c>
      <c r="AV86" s="33">
        <v>746969</v>
      </c>
      <c r="AW86" s="33">
        <v>800000</v>
      </c>
      <c r="AX86" s="33">
        <v>800000</v>
      </c>
      <c r="AY86" s="34"/>
      <c r="AZ86" s="34"/>
      <c r="BA86" s="34"/>
      <c r="BB86" s="34"/>
      <c r="BC86" s="16">
        <v>0</v>
      </c>
      <c r="BD86" s="16"/>
      <c r="BE86" s="17" t="s">
        <v>855</v>
      </c>
      <c r="BF86" s="18">
        <v>0</v>
      </c>
      <c r="BG86" s="20">
        <v>0</v>
      </c>
      <c r="BH86" s="17" t="s">
        <v>174</v>
      </c>
      <c r="BI86" s="17" t="s">
        <v>856</v>
      </c>
      <c r="BJ86" s="16">
        <v>0</v>
      </c>
      <c r="BK86" s="16"/>
      <c r="BL86" s="17" t="s">
        <v>857</v>
      </c>
      <c r="BM86" s="19">
        <v>0</v>
      </c>
      <c r="BN86" s="20">
        <v>0</v>
      </c>
      <c r="BO86" s="17" t="s">
        <v>174</v>
      </c>
      <c r="BP86" s="21" t="s">
        <v>858</v>
      </c>
      <c r="BQ86" s="22">
        <v>470000</v>
      </c>
      <c r="BR86" s="16"/>
      <c r="BS86" s="17" t="s">
        <v>859</v>
      </c>
      <c r="BT86" s="19">
        <v>0.58750000000000002</v>
      </c>
      <c r="BU86" s="20">
        <v>0</v>
      </c>
      <c r="BV86" s="17" t="s">
        <v>174</v>
      </c>
      <c r="BW86" s="17" t="s">
        <v>860</v>
      </c>
      <c r="BX86" s="16">
        <v>470000</v>
      </c>
      <c r="BY86" s="16">
        <v>496491</v>
      </c>
      <c r="BZ86" s="17" t="s">
        <v>861</v>
      </c>
      <c r="CA86" s="19">
        <v>0.58750000000000002</v>
      </c>
      <c r="CB86" s="20">
        <v>0.62061374999999996</v>
      </c>
      <c r="CC86" s="17" t="s">
        <v>174</v>
      </c>
      <c r="CD86" s="17" t="s">
        <v>862</v>
      </c>
      <c r="CE86" s="16">
        <v>470000</v>
      </c>
      <c r="CF86" s="16">
        <v>496491</v>
      </c>
      <c r="CG86" s="17" t="s">
        <v>863</v>
      </c>
      <c r="CH86" s="19">
        <v>0.58750000000000002</v>
      </c>
      <c r="CI86" s="20">
        <v>0.62061374999999996</v>
      </c>
      <c r="CJ86" s="17" t="s">
        <v>174</v>
      </c>
      <c r="CK86" s="17" t="s">
        <v>864</v>
      </c>
      <c r="CL86" s="23">
        <v>470000</v>
      </c>
      <c r="CM86" s="23">
        <v>496491</v>
      </c>
      <c r="CN86" s="17" t="s">
        <v>865</v>
      </c>
      <c r="CO86" s="19">
        <v>0.58750000000000002</v>
      </c>
      <c r="CP86" s="20">
        <v>0.62061374999999996</v>
      </c>
      <c r="CQ86" s="17" t="s">
        <v>174</v>
      </c>
      <c r="CR86" s="17" t="s">
        <v>866</v>
      </c>
      <c r="CS86" s="16">
        <v>770000</v>
      </c>
      <c r="CT86" s="16"/>
      <c r="CU86" s="17"/>
      <c r="CV86" s="19">
        <f t="shared" si="49"/>
        <v>0.96250000000000002</v>
      </c>
      <c r="CW86" s="20">
        <f t="shared" si="54"/>
        <v>0.62061374999999996</v>
      </c>
      <c r="CX86" s="17" t="s">
        <v>179</v>
      </c>
      <c r="CY86" s="17"/>
      <c r="CZ86" s="16">
        <v>770000</v>
      </c>
      <c r="DA86" s="16"/>
      <c r="DB86" s="17"/>
      <c r="DC86" s="19">
        <f t="shared" si="50"/>
        <v>0.96250000000000002</v>
      </c>
      <c r="DD86" s="20">
        <f t="shared" si="55"/>
        <v>0.62061374999999996</v>
      </c>
      <c r="DE86" s="17" t="s">
        <v>179</v>
      </c>
      <c r="DF86" s="17"/>
      <c r="DG86" s="16">
        <v>770000</v>
      </c>
      <c r="DH86" s="16"/>
      <c r="DI86" s="17"/>
      <c r="DJ86" s="19">
        <f t="shared" si="51"/>
        <v>0.96250000000000002</v>
      </c>
      <c r="DK86" s="20">
        <f t="shared" si="56"/>
        <v>0.62061374999999996</v>
      </c>
      <c r="DL86" s="17" t="s">
        <v>179</v>
      </c>
      <c r="DM86" s="17"/>
      <c r="DN86" s="16">
        <v>770000</v>
      </c>
      <c r="DO86" s="16"/>
      <c r="DP86" s="17"/>
      <c r="DQ86" s="19">
        <f t="shared" si="52"/>
        <v>0.96250000000000002</v>
      </c>
      <c r="DR86" s="20">
        <f t="shared" si="57"/>
        <v>0.62061374999999996</v>
      </c>
      <c r="DS86" s="17" t="s">
        <v>179</v>
      </c>
      <c r="DT86" s="17"/>
      <c r="DU86" s="16">
        <v>770000</v>
      </c>
      <c r="DV86" s="16"/>
      <c r="DW86" s="17"/>
      <c r="DX86" s="19">
        <f t="shared" si="53"/>
        <v>0.96250000000000002</v>
      </c>
      <c r="DY86" s="20">
        <f t="shared" si="58"/>
        <v>0.62061374999999996</v>
      </c>
      <c r="DZ86" s="17" t="s">
        <v>179</v>
      </c>
      <c r="EA86" s="17"/>
      <c r="EB86" s="26">
        <v>800000</v>
      </c>
      <c r="EC86" s="16"/>
      <c r="ED86" s="17"/>
      <c r="EE86" s="19">
        <f t="shared" si="48"/>
        <v>1</v>
      </c>
      <c r="EF86" s="20">
        <f t="shared" si="59"/>
        <v>0.62061374999999996</v>
      </c>
      <c r="EG86" s="17" t="s">
        <v>179</v>
      </c>
      <c r="EH86" s="17"/>
      <c r="EI86" s="27">
        <v>2026</v>
      </c>
      <c r="EJ86" s="28"/>
      <c r="EK86" s="29" t="str">
        <f>+VLOOKUP(B86,[1]Listas_desplega!$AI$22:$AJ$46,2,0)</f>
        <v>DPI</v>
      </c>
      <c r="EL86" s="29" t="str">
        <f>+VLOOKUP(H86,[1]Listas_desplega!$BY$3:$BZ$7,2,0)</f>
        <v>T_2</v>
      </c>
      <c r="EM86" s="29" t="str">
        <f>+VLOOKUP(I86,[1]Listas_desplega!$BY$10:$BZ$23,2,0)</f>
        <v>T_2_C_2</v>
      </c>
      <c r="EN86" s="29" t="str">
        <f>+VLOOKUP(J86,[1]Listas_desplega!$BY$28:$BZ$54,2,0)</f>
        <v>T_2_C_2_ET_1</v>
      </c>
      <c r="EO86" s="29" t="str">
        <f>+VLOOKUP(K86,[1]Listas_desplega!$BY$58:$BZ$105,2,0)</f>
        <v>T_2_C_2_ET_1_CPT_1</v>
      </c>
      <c r="EP86" s="30" t="e">
        <f>+VLOOKUP(L86,[1]Listas_desplega!$J$3:$K$11,2,0)</f>
        <v>#N/A</v>
      </c>
    </row>
    <row r="87" spans="1:146" s="31" customFormat="1" ht="44.25" customHeight="1" x14ac:dyDescent="0.3">
      <c r="A87" s="8" t="s">
        <v>151</v>
      </c>
      <c r="B87" s="8" t="s">
        <v>815</v>
      </c>
      <c r="C87" s="8" t="s">
        <v>815</v>
      </c>
      <c r="D87" s="8" t="s">
        <v>153</v>
      </c>
      <c r="E87" s="8" t="s">
        <v>154</v>
      </c>
      <c r="F87" s="9" t="s">
        <v>155</v>
      </c>
      <c r="G87" s="8" t="s">
        <v>443</v>
      </c>
      <c r="H87" s="8" t="s">
        <v>157</v>
      </c>
      <c r="I87" s="8" t="s">
        <v>158</v>
      </c>
      <c r="J87" s="8" t="s">
        <v>159</v>
      </c>
      <c r="K87" s="8" t="s">
        <v>816</v>
      </c>
      <c r="L87" s="8" t="s">
        <v>817</v>
      </c>
      <c r="M87" s="8" t="s">
        <v>867</v>
      </c>
      <c r="N87" s="14">
        <v>27</v>
      </c>
      <c r="O87" s="11" t="s">
        <v>868</v>
      </c>
      <c r="P87" s="12" t="s">
        <v>164</v>
      </c>
      <c r="Q87" s="11" t="s">
        <v>165</v>
      </c>
      <c r="R87" s="11" t="s">
        <v>869</v>
      </c>
      <c r="S87" s="11" t="s">
        <v>214</v>
      </c>
      <c r="T87" s="11" t="s">
        <v>200</v>
      </c>
      <c r="U87" s="11">
        <v>30</v>
      </c>
      <c r="V87" s="11" t="s">
        <v>822</v>
      </c>
      <c r="W87" s="12" t="s">
        <v>170</v>
      </c>
      <c r="X87" s="13" t="s">
        <v>729</v>
      </c>
      <c r="Y87" s="13"/>
      <c r="Z87" s="13"/>
      <c r="AA87" s="13"/>
      <c r="AB87" s="13"/>
      <c r="AC87" s="13"/>
      <c r="AD87" s="13"/>
      <c r="AE87" s="13"/>
      <c r="AF87" s="13"/>
      <c r="AG87" s="14"/>
      <c r="AH87" s="14" t="s">
        <v>173</v>
      </c>
      <c r="AI87" s="14"/>
      <c r="AJ87" s="14"/>
      <c r="AK87" s="14"/>
      <c r="AL87" s="14"/>
      <c r="AM87" s="14"/>
      <c r="AN87" s="14"/>
      <c r="AO87" s="14"/>
      <c r="AP87" s="14"/>
      <c r="AQ87" s="15"/>
      <c r="AR87" s="14"/>
      <c r="AS87" s="80">
        <v>64</v>
      </c>
      <c r="AT87" s="33" t="s">
        <v>870</v>
      </c>
      <c r="AU87" s="33">
        <v>82</v>
      </c>
      <c r="AV87" s="33">
        <v>90</v>
      </c>
      <c r="AW87" s="33">
        <v>90</v>
      </c>
      <c r="AX87" s="33">
        <v>90</v>
      </c>
      <c r="AY87" s="34"/>
      <c r="AZ87" s="34"/>
      <c r="BA87" s="34"/>
      <c r="BB87" s="34"/>
      <c r="BC87" s="16">
        <v>0</v>
      </c>
      <c r="BD87" s="16"/>
      <c r="BE87" s="17" t="s">
        <v>871</v>
      </c>
      <c r="BF87" s="18">
        <v>0</v>
      </c>
      <c r="BG87" s="20">
        <v>0</v>
      </c>
      <c r="BH87" s="17" t="s">
        <v>174</v>
      </c>
      <c r="BI87" s="17" t="s">
        <v>872</v>
      </c>
      <c r="BJ87" s="16">
        <v>0</v>
      </c>
      <c r="BK87" s="16"/>
      <c r="BL87" s="17" t="s">
        <v>873</v>
      </c>
      <c r="BM87" s="19">
        <v>0</v>
      </c>
      <c r="BN87" s="20">
        <v>0</v>
      </c>
      <c r="BO87" s="17" t="s">
        <v>179</v>
      </c>
      <c r="BP87" s="21"/>
      <c r="BQ87" s="22">
        <v>80</v>
      </c>
      <c r="BR87" s="16"/>
      <c r="BS87" s="17" t="s">
        <v>874</v>
      </c>
      <c r="BT87" s="19">
        <v>0.88888888888888884</v>
      </c>
      <c r="BU87" s="20">
        <v>0</v>
      </c>
      <c r="BV87" s="17" t="s">
        <v>174</v>
      </c>
      <c r="BW87" s="17" t="s">
        <v>847</v>
      </c>
      <c r="BX87" s="16">
        <v>80</v>
      </c>
      <c r="BY87" s="16"/>
      <c r="BZ87" s="17" t="s">
        <v>875</v>
      </c>
      <c r="CA87" s="19">
        <v>0.88888888888888884</v>
      </c>
      <c r="CB87" s="20">
        <v>0</v>
      </c>
      <c r="CC87" s="17" t="s">
        <v>174</v>
      </c>
      <c r="CD87" s="17" t="s">
        <v>876</v>
      </c>
      <c r="CE87" s="16">
        <v>80</v>
      </c>
      <c r="CF87" s="16"/>
      <c r="CG87" s="17" t="s">
        <v>875</v>
      </c>
      <c r="CH87" s="19">
        <v>0.88888888888888884</v>
      </c>
      <c r="CI87" s="20">
        <v>0</v>
      </c>
      <c r="CJ87" s="17" t="s">
        <v>174</v>
      </c>
      <c r="CK87" s="17" t="s">
        <v>877</v>
      </c>
      <c r="CL87" s="23">
        <v>82</v>
      </c>
      <c r="CM87" s="23"/>
      <c r="CN87" s="17" t="s">
        <v>878</v>
      </c>
      <c r="CO87" s="19">
        <v>0.91111111111111109</v>
      </c>
      <c r="CP87" s="20">
        <v>0</v>
      </c>
      <c r="CQ87" s="17" t="s">
        <v>174</v>
      </c>
      <c r="CR87" s="17" t="s">
        <v>879</v>
      </c>
      <c r="CS87" s="16">
        <v>82</v>
      </c>
      <c r="CT87" s="16"/>
      <c r="CU87" s="17"/>
      <c r="CV87" s="19">
        <f t="shared" si="49"/>
        <v>0.91111111111111109</v>
      </c>
      <c r="CW87" s="20">
        <f t="shared" si="54"/>
        <v>0</v>
      </c>
      <c r="CX87" s="17" t="s">
        <v>179</v>
      </c>
      <c r="CY87" s="17"/>
      <c r="CZ87" s="16">
        <v>82</v>
      </c>
      <c r="DA87" s="16"/>
      <c r="DB87" s="17"/>
      <c r="DC87" s="19">
        <f t="shared" si="50"/>
        <v>0.91111111111111109</v>
      </c>
      <c r="DD87" s="20">
        <f t="shared" si="55"/>
        <v>0</v>
      </c>
      <c r="DE87" s="17" t="s">
        <v>179</v>
      </c>
      <c r="DF87" s="17"/>
      <c r="DG87" s="16">
        <v>85</v>
      </c>
      <c r="DH87" s="16"/>
      <c r="DI87" s="17"/>
      <c r="DJ87" s="19">
        <f t="shared" si="51"/>
        <v>0.94444444444444442</v>
      </c>
      <c r="DK87" s="20">
        <f t="shared" si="56"/>
        <v>0</v>
      </c>
      <c r="DL87" s="17" t="s">
        <v>179</v>
      </c>
      <c r="DM87" s="17"/>
      <c r="DN87" s="16">
        <v>85</v>
      </c>
      <c r="DO87" s="16"/>
      <c r="DP87" s="17"/>
      <c r="DQ87" s="19">
        <f t="shared" si="52"/>
        <v>0.94444444444444442</v>
      </c>
      <c r="DR87" s="20">
        <f t="shared" si="57"/>
        <v>0</v>
      </c>
      <c r="DS87" s="17" t="s">
        <v>179</v>
      </c>
      <c r="DT87" s="17"/>
      <c r="DU87" s="16">
        <v>85</v>
      </c>
      <c r="DV87" s="16"/>
      <c r="DW87" s="17"/>
      <c r="DX87" s="19">
        <f t="shared" si="53"/>
        <v>0.94444444444444442</v>
      </c>
      <c r="DY87" s="20">
        <f t="shared" si="58"/>
        <v>0</v>
      </c>
      <c r="DZ87" s="17" t="s">
        <v>179</v>
      </c>
      <c r="EA87" s="17"/>
      <c r="EB87" s="26">
        <v>90</v>
      </c>
      <c r="EC87" s="16"/>
      <c r="ED87" s="17"/>
      <c r="EE87" s="19">
        <f t="shared" si="48"/>
        <v>1</v>
      </c>
      <c r="EF87" s="20">
        <f t="shared" si="59"/>
        <v>0</v>
      </c>
      <c r="EG87" s="17" t="s">
        <v>179</v>
      </c>
      <c r="EH87" s="17"/>
      <c r="EI87" s="27">
        <v>2026</v>
      </c>
      <c r="EJ87" s="28"/>
      <c r="EK87" s="29" t="str">
        <f>+VLOOKUP(B87,[1]Listas_desplega!$AI$22:$AJ$46,2,0)</f>
        <v>DPI</v>
      </c>
      <c r="EL87" s="29" t="str">
        <f>+VLOOKUP(H87,[1]Listas_desplega!$BY$3:$BZ$7,2,0)</f>
        <v>T_2</v>
      </c>
      <c r="EM87" s="29" t="str">
        <f>+VLOOKUP(I87,[1]Listas_desplega!$BY$10:$BZ$23,2,0)</f>
        <v>T_2_C_2</v>
      </c>
      <c r="EN87" s="29" t="str">
        <f>+VLOOKUP(J87,[1]Listas_desplega!$BY$28:$BZ$54,2,0)</f>
        <v>T_2_C_2_ET_1</v>
      </c>
      <c r="EO87" s="29" t="str">
        <f>+VLOOKUP(K87,[1]Listas_desplega!$BY$58:$BZ$105,2,0)</f>
        <v>T_2_C_2_ET_1_CPT_1</v>
      </c>
      <c r="EP87" s="30" t="e">
        <f>+VLOOKUP(L87,[1]Listas_desplega!$J$3:$K$11,2,0)</f>
        <v>#N/A</v>
      </c>
    </row>
    <row r="88" spans="1:146" s="31" customFormat="1" ht="44.25" customHeight="1" x14ac:dyDescent="0.3">
      <c r="A88" s="8" t="s">
        <v>151</v>
      </c>
      <c r="B88" s="8" t="s">
        <v>815</v>
      </c>
      <c r="C88" s="8" t="s">
        <v>815</v>
      </c>
      <c r="D88" s="8" t="s">
        <v>153</v>
      </c>
      <c r="E88" s="8" t="s">
        <v>154</v>
      </c>
      <c r="F88" s="9" t="s">
        <v>155</v>
      </c>
      <c r="G88" s="8" t="s">
        <v>443</v>
      </c>
      <c r="H88" s="8" t="s">
        <v>157</v>
      </c>
      <c r="I88" s="8" t="s">
        <v>158</v>
      </c>
      <c r="J88" s="8" t="s">
        <v>159</v>
      </c>
      <c r="K88" s="8" t="s">
        <v>816</v>
      </c>
      <c r="L88" s="8" t="s">
        <v>817</v>
      </c>
      <c r="M88" s="8" t="s">
        <v>867</v>
      </c>
      <c r="N88" s="14">
        <v>29</v>
      </c>
      <c r="O88" s="11" t="s">
        <v>880</v>
      </c>
      <c r="P88" s="12" t="s">
        <v>164</v>
      </c>
      <c r="Q88" s="11" t="s">
        <v>186</v>
      </c>
      <c r="R88" s="11" t="s">
        <v>881</v>
      </c>
      <c r="S88" s="11" t="s">
        <v>167</v>
      </c>
      <c r="T88" s="11" t="s">
        <v>168</v>
      </c>
      <c r="U88" s="11">
        <v>90</v>
      </c>
      <c r="V88" s="11" t="s">
        <v>882</v>
      </c>
      <c r="W88" s="12" t="s">
        <v>170</v>
      </c>
      <c r="X88" s="13" t="s">
        <v>729</v>
      </c>
      <c r="Y88" s="13"/>
      <c r="Z88" s="13"/>
      <c r="AA88" s="13"/>
      <c r="AB88" s="13"/>
      <c r="AC88" s="13"/>
      <c r="AD88" s="13"/>
      <c r="AE88" s="13"/>
      <c r="AF88" s="13"/>
      <c r="AG88" s="14"/>
      <c r="AH88" s="14" t="s">
        <v>173</v>
      </c>
      <c r="AI88" s="14"/>
      <c r="AJ88" s="14"/>
      <c r="AK88" s="14"/>
      <c r="AL88" s="14"/>
      <c r="AM88" s="14"/>
      <c r="AN88" s="14"/>
      <c r="AO88" s="14"/>
      <c r="AP88" s="14"/>
      <c r="AQ88" s="15"/>
      <c r="AR88" s="14"/>
      <c r="AS88" s="80"/>
      <c r="AT88" s="33"/>
      <c r="AU88" s="33">
        <v>2000</v>
      </c>
      <c r="AV88" s="33">
        <v>4000</v>
      </c>
      <c r="AW88" s="33">
        <v>6000</v>
      </c>
      <c r="AX88" s="33">
        <v>6000</v>
      </c>
      <c r="AY88" s="34"/>
      <c r="AZ88" s="34"/>
      <c r="BA88" s="34"/>
      <c r="BB88" s="34"/>
      <c r="BC88" s="16">
        <v>0</v>
      </c>
      <c r="BD88" s="16"/>
      <c r="BE88" s="17" t="s">
        <v>883</v>
      </c>
      <c r="BF88" s="18">
        <v>0</v>
      </c>
      <c r="BG88" s="20">
        <v>0</v>
      </c>
      <c r="BH88" s="17" t="s">
        <v>174</v>
      </c>
      <c r="BI88" s="17" t="s">
        <v>845</v>
      </c>
      <c r="BJ88" s="16">
        <v>0</v>
      </c>
      <c r="BK88" s="16"/>
      <c r="BL88" s="17" t="s">
        <v>883</v>
      </c>
      <c r="BM88" s="19">
        <v>0</v>
      </c>
      <c r="BN88" s="20">
        <v>0</v>
      </c>
      <c r="BO88" s="17" t="s">
        <v>179</v>
      </c>
      <c r="BP88" s="21"/>
      <c r="BQ88" s="22">
        <v>0</v>
      </c>
      <c r="BR88" s="16"/>
      <c r="BS88" s="17" t="s">
        <v>883</v>
      </c>
      <c r="BT88" s="19">
        <v>0</v>
      </c>
      <c r="BU88" s="20">
        <v>0</v>
      </c>
      <c r="BV88" s="17" t="s">
        <v>179</v>
      </c>
      <c r="BW88" s="17" t="s">
        <v>884</v>
      </c>
      <c r="BX88" s="16">
        <v>0</v>
      </c>
      <c r="BY88" s="16"/>
      <c r="BZ88" s="17" t="s">
        <v>883</v>
      </c>
      <c r="CA88" s="19">
        <v>0</v>
      </c>
      <c r="CB88" s="20">
        <v>0</v>
      </c>
      <c r="CC88" s="17" t="s">
        <v>174</v>
      </c>
      <c r="CD88" s="17" t="s">
        <v>876</v>
      </c>
      <c r="CE88" s="16">
        <v>0</v>
      </c>
      <c r="CF88" s="16"/>
      <c r="CG88" s="17" t="s">
        <v>883</v>
      </c>
      <c r="CH88" s="19">
        <v>0</v>
      </c>
      <c r="CI88" s="20">
        <v>0</v>
      </c>
      <c r="CJ88" s="17" t="s">
        <v>174</v>
      </c>
      <c r="CK88" s="17" t="s">
        <v>850</v>
      </c>
      <c r="CL88" s="23">
        <v>1000</v>
      </c>
      <c r="CM88" s="23">
        <v>1488</v>
      </c>
      <c r="CN88" s="17" t="s">
        <v>885</v>
      </c>
      <c r="CO88" s="19">
        <v>0.16666666666666666</v>
      </c>
      <c r="CP88" s="20">
        <v>0.248</v>
      </c>
      <c r="CQ88" s="17" t="s">
        <v>174</v>
      </c>
      <c r="CR88" s="17" t="s">
        <v>852</v>
      </c>
      <c r="CS88" s="16">
        <v>1000</v>
      </c>
      <c r="CT88" s="16"/>
      <c r="CU88" s="17"/>
      <c r="CV88" s="19">
        <f t="shared" si="49"/>
        <v>0.16666666666666666</v>
      </c>
      <c r="CW88" s="20">
        <f t="shared" si="54"/>
        <v>0.248</v>
      </c>
      <c r="CX88" s="17" t="s">
        <v>179</v>
      </c>
      <c r="CY88" s="17"/>
      <c r="CZ88" s="16">
        <v>1000</v>
      </c>
      <c r="DA88" s="16"/>
      <c r="DB88" s="17"/>
      <c r="DC88" s="19">
        <f t="shared" si="50"/>
        <v>0.16666666666666666</v>
      </c>
      <c r="DD88" s="20">
        <f t="shared" si="55"/>
        <v>0.248</v>
      </c>
      <c r="DE88" s="17" t="s">
        <v>179</v>
      </c>
      <c r="DF88" s="17"/>
      <c r="DG88" s="16">
        <v>4000</v>
      </c>
      <c r="DH88" s="16"/>
      <c r="DI88" s="17"/>
      <c r="DJ88" s="19">
        <f t="shared" si="51"/>
        <v>0.66666666666666663</v>
      </c>
      <c r="DK88" s="20">
        <f t="shared" si="56"/>
        <v>0.248</v>
      </c>
      <c r="DL88" s="17" t="s">
        <v>179</v>
      </c>
      <c r="DM88" s="17"/>
      <c r="DN88" s="16">
        <v>4000</v>
      </c>
      <c r="DO88" s="16"/>
      <c r="DP88" s="17"/>
      <c r="DQ88" s="19">
        <f t="shared" si="52"/>
        <v>0.66666666666666663</v>
      </c>
      <c r="DR88" s="20">
        <f t="shared" si="57"/>
        <v>0.248</v>
      </c>
      <c r="DS88" s="17" t="s">
        <v>179</v>
      </c>
      <c r="DT88" s="17"/>
      <c r="DU88" s="16">
        <v>4000</v>
      </c>
      <c r="DV88" s="16"/>
      <c r="DW88" s="17"/>
      <c r="DX88" s="19">
        <f t="shared" si="53"/>
        <v>0.66666666666666663</v>
      </c>
      <c r="DY88" s="20">
        <f t="shared" si="58"/>
        <v>0.248</v>
      </c>
      <c r="DZ88" s="17" t="s">
        <v>179</v>
      </c>
      <c r="EA88" s="17"/>
      <c r="EB88" s="26">
        <v>6000</v>
      </c>
      <c r="EC88" s="16"/>
      <c r="ED88" s="17"/>
      <c r="EE88" s="19">
        <f t="shared" si="48"/>
        <v>1</v>
      </c>
      <c r="EF88" s="20">
        <f t="shared" si="59"/>
        <v>0.248</v>
      </c>
      <c r="EG88" s="17" t="s">
        <v>179</v>
      </c>
      <c r="EH88" s="17"/>
      <c r="EI88" s="27">
        <v>2026</v>
      </c>
      <c r="EJ88" s="28"/>
      <c r="EK88" s="29" t="str">
        <f>+VLOOKUP(B88,[1]Listas_desplega!$AI$22:$AJ$46,2,0)</f>
        <v>DPI</v>
      </c>
      <c r="EL88" s="29" t="str">
        <f>+VLOOKUP(H88,[1]Listas_desplega!$BY$3:$BZ$7,2,0)</f>
        <v>T_2</v>
      </c>
      <c r="EM88" s="29" t="str">
        <f>+VLOOKUP(I88,[1]Listas_desplega!$BY$10:$BZ$23,2,0)</f>
        <v>T_2_C_2</v>
      </c>
      <c r="EN88" s="29" t="str">
        <f>+VLOOKUP(J88,[1]Listas_desplega!$BY$28:$BZ$54,2,0)</f>
        <v>T_2_C_2_ET_1</v>
      </c>
      <c r="EO88" s="29" t="str">
        <f>+VLOOKUP(K88,[1]Listas_desplega!$BY$58:$BZ$105,2,0)</f>
        <v>T_2_C_2_ET_1_CPT_1</v>
      </c>
      <c r="EP88" s="30" t="e">
        <f>+VLOOKUP(L88,[1]Listas_desplega!$J$3:$K$11,2,0)</f>
        <v>#N/A</v>
      </c>
    </row>
    <row r="89" spans="1:146" s="31" customFormat="1" ht="44.25" customHeight="1" x14ac:dyDescent="0.3">
      <c r="A89" s="8" t="s">
        <v>151</v>
      </c>
      <c r="B89" s="8" t="s">
        <v>815</v>
      </c>
      <c r="C89" s="8" t="s">
        <v>815</v>
      </c>
      <c r="D89" s="8" t="s">
        <v>153</v>
      </c>
      <c r="E89" s="8" t="s">
        <v>154</v>
      </c>
      <c r="F89" s="9" t="s">
        <v>155</v>
      </c>
      <c r="G89" s="8" t="s">
        <v>443</v>
      </c>
      <c r="H89" s="8" t="s">
        <v>157</v>
      </c>
      <c r="I89" s="8" t="s">
        <v>158</v>
      </c>
      <c r="J89" s="8" t="s">
        <v>159</v>
      </c>
      <c r="K89" s="8" t="s">
        <v>816</v>
      </c>
      <c r="L89" s="8" t="s">
        <v>817</v>
      </c>
      <c r="M89" s="8" t="s">
        <v>867</v>
      </c>
      <c r="N89" s="14">
        <v>30</v>
      </c>
      <c r="O89" s="11" t="s">
        <v>886</v>
      </c>
      <c r="P89" s="12" t="s">
        <v>164</v>
      </c>
      <c r="Q89" s="11" t="s">
        <v>165</v>
      </c>
      <c r="R89" s="11" t="s">
        <v>887</v>
      </c>
      <c r="S89" s="11" t="s">
        <v>214</v>
      </c>
      <c r="T89" s="11" t="s">
        <v>200</v>
      </c>
      <c r="U89" s="11">
        <v>30</v>
      </c>
      <c r="V89" s="11" t="s">
        <v>822</v>
      </c>
      <c r="W89" s="12" t="s">
        <v>170</v>
      </c>
      <c r="X89" s="13" t="s">
        <v>729</v>
      </c>
      <c r="Y89" s="13"/>
      <c r="Z89" s="13"/>
      <c r="AA89" s="13"/>
      <c r="AB89" s="13"/>
      <c r="AC89" s="13"/>
      <c r="AD89" s="13"/>
      <c r="AE89" s="13"/>
      <c r="AF89" s="13"/>
      <c r="AG89" s="14"/>
      <c r="AH89" s="14" t="s">
        <v>173</v>
      </c>
      <c r="AI89" s="14"/>
      <c r="AJ89" s="14"/>
      <c r="AK89" s="14"/>
      <c r="AL89" s="14"/>
      <c r="AM89" s="14"/>
      <c r="AN89" s="14"/>
      <c r="AO89" s="14"/>
      <c r="AP89" s="14"/>
      <c r="AQ89" s="15"/>
      <c r="AR89" s="14"/>
      <c r="AS89" s="49"/>
      <c r="AT89" s="49"/>
      <c r="AU89" s="49">
        <v>60000</v>
      </c>
      <c r="AV89" s="49">
        <v>80000</v>
      </c>
      <c r="AW89" s="49">
        <v>100000</v>
      </c>
      <c r="AX89" s="49">
        <v>100000</v>
      </c>
      <c r="AY89" s="55"/>
      <c r="AZ89" s="55"/>
      <c r="BA89" s="55"/>
      <c r="BB89" s="55"/>
      <c r="BC89" s="16">
        <v>0</v>
      </c>
      <c r="BD89" s="16"/>
      <c r="BE89" s="17" t="s">
        <v>888</v>
      </c>
      <c r="BF89" s="18">
        <v>0</v>
      </c>
      <c r="BG89" s="20">
        <v>0</v>
      </c>
      <c r="BH89" s="17" t="s">
        <v>174</v>
      </c>
      <c r="BI89" s="17" t="s">
        <v>845</v>
      </c>
      <c r="BJ89" s="16">
        <v>0</v>
      </c>
      <c r="BK89" s="16"/>
      <c r="BL89" s="17" t="s">
        <v>888</v>
      </c>
      <c r="BM89" s="19">
        <v>0</v>
      </c>
      <c r="BN89" s="20">
        <v>0</v>
      </c>
      <c r="BO89" s="17" t="s">
        <v>179</v>
      </c>
      <c r="BP89" s="21"/>
      <c r="BQ89" s="81">
        <v>17000</v>
      </c>
      <c r="BR89" s="16"/>
      <c r="BS89" s="17" t="s">
        <v>889</v>
      </c>
      <c r="BT89" s="19">
        <v>0.17</v>
      </c>
      <c r="BU89" s="20">
        <v>0</v>
      </c>
      <c r="BV89" s="17" t="s">
        <v>174</v>
      </c>
      <c r="BW89" s="17" t="s">
        <v>890</v>
      </c>
      <c r="BX89" s="66">
        <v>17000</v>
      </c>
      <c r="BY89" s="16">
        <v>30722</v>
      </c>
      <c r="BZ89" s="17" t="s">
        <v>891</v>
      </c>
      <c r="CA89" s="19">
        <v>0.17</v>
      </c>
      <c r="CB89" s="20">
        <v>0.30721999999999999</v>
      </c>
      <c r="CC89" s="17" t="s">
        <v>174</v>
      </c>
      <c r="CD89" s="17" t="s">
        <v>892</v>
      </c>
      <c r="CE89" s="66">
        <v>17000</v>
      </c>
      <c r="CF89" s="16">
        <v>46632</v>
      </c>
      <c r="CG89" s="17" t="s">
        <v>893</v>
      </c>
      <c r="CH89" s="19">
        <v>0.17</v>
      </c>
      <c r="CI89" s="20">
        <v>0.46632000000000001</v>
      </c>
      <c r="CJ89" s="17" t="s">
        <v>174</v>
      </c>
      <c r="CK89" s="17" t="s">
        <v>894</v>
      </c>
      <c r="CL89" s="74">
        <v>50000</v>
      </c>
      <c r="CM89" s="23">
        <v>46632</v>
      </c>
      <c r="CN89" s="17" t="s">
        <v>893</v>
      </c>
      <c r="CO89" s="19">
        <v>0.5</v>
      </c>
      <c r="CP89" s="20">
        <v>0.46632000000000001</v>
      </c>
      <c r="CQ89" s="17" t="s">
        <v>174</v>
      </c>
      <c r="CR89" s="17" t="s">
        <v>895</v>
      </c>
      <c r="CS89" s="66">
        <v>50000</v>
      </c>
      <c r="CT89" s="16"/>
      <c r="CU89" s="17"/>
      <c r="CV89" s="19">
        <f t="shared" si="49"/>
        <v>0.5</v>
      </c>
      <c r="CW89" s="20">
        <f t="shared" si="54"/>
        <v>0.46632000000000001</v>
      </c>
      <c r="CX89" s="17" t="s">
        <v>179</v>
      </c>
      <c r="CY89" s="17"/>
      <c r="CZ89" s="66">
        <v>60000</v>
      </c>
      <c r="DA89" s="16"/>
      <c r="DB89" s="17"/>
      <c r="DC89" s="19">
        <f t="shared" si="50"/>
        <v>0.6</v>
      </c>
      <c r="DD89" s="20">
        <f t="shared" si="55"/>
        <v>0.46632000000000001</v>
      </c>
      <c r="DE89" s="17" t="s">
        <v>179</v>
      </c>
      <c r="DF89" s="17"/>
      <c r="DG89" s="66">
        <v>70000</v>
      </c>
      <c r="DH89" s="16"/>
      <c r="DI89" s="17"/>
      <c r="DJ89" s="19">
        <f t="shared" si="51"/>
        <v>0.7</v>
      </c>
      <c r="DK89" s="20">
        <f t="shared" si="56"/>
        <v>0.46632000000000001</v>
      </c>
      <c r="DL89" s="17" t="s">
        <v>179</v>
      </c>
      <c r="DM89" s="17"/>
      <c r="DN89" s="66">
        <v>70000</v>
      </c>
      <c r="DO89" s="16"/>
      <c r="DP89" s="17"/>
      <c r="DQ89" s="19">
        <f t="shared" si="52"/>
        <v>0.7</v>
      </c>
      <c r="DR89" s="20">
        <f t="shared" si="57"/>
        <v>0.46632000000000001</v>
      </c>
      <c r="DS89" s="17" t="s">
        <v>179</v>
      </c>
      <c r="DT89" s="17"/>
      <c r="DU89" s="66">
        <v>70000</v>
      </c>
      <c r="DV89" s="16"/>
      <c r="DW89" s="17"/>
      <c r="DX89" s="19">
        <f t="shared" si="53"/>
        <v>0.7</v>
      </c>
      <c r="DY89" s="20">
        <f t="shared" si="58"/>
        <v>0.46632000000000001</v>
      </c>
      <c r="DZ89" s="17" t="s">
        <v>179</v>
      </c>
      <c r="EA89" s="17"/>
      <c r="EB89" s="82">
        <v>100000</v>
      </c>
      <c r="EC89" s="16"/>
      <c r="ED89" s="17"/>
      <c r="EE89" s="19">
        <f t="shared" si="48"/>
        <v>1</v>
      </c>
      <c r="EF89" s="20">
        <f t="shared" si="59"/>
        <v>0.46632000000000001</v>
      </c>
      <c r="EG89" s="17" t="s">
        <v>179</v>
      </c>
      <c r="EH89" s="17"/>
      <c r="EI89" s="27">
        <v>2026</v>
      </c>
      <c r="EJ89" s="28"/>
      <c r="EK89" s="29" t="str">
        <f>+VLOOKUP(B89,[1]Listas_desplega!$AI$22:$AJ$46,2,0)</f>
        <v>DPI</v>
      </c>
      <c r="EL89" s="29" t="str">
        <f>+VLOOKUP(H89,[1]Listas_desplega!$BY$3:$BZ$7,2,0)</f>
        <v>T_2</v>
      </c>
      <c r="EM89" s="29" t="str">
        <f>+VLOOKUP(I89,[1]Listas_desplega!$BY$10:$BZ$23,2,0)</f>
        <v>T_2_C_2</v>
      </c>
      <c r="EN89" s="29" t="str">
        <f>+VLOOKUP(J89,[1]Listas_desplega!$BY$28:$BZ$54,2,0)</f>
        <v>T_2_C_2_ET_1</v>
      </c>
      <c r="EO89" s="29" t="str">
        <f>+VLOOKUP(K89,[1]Listas_desplega!$BY$58:$BZ$105,2,0)</f>
        <v>T_2_C_2_ET_1_CPT_1</v>
      </c>
      <c r="EP89" s="30" t="e">
        <f>+VLOOKUP(L89,[1]Listas_desplega!$J$3:$K$11,2,0)</f>
        <v>#N/A</v>
      </c>
    </row>
    <row r="90" spans="1:146" s="31" customFormat="1" ht="44.25" customHeight="1" x14ac:dyDescent="0.3">
      <c r="A90" s="8" t="s">
        <v>151</v>
      </c>
      <c r="B90" s="8" t="s">
        <v>815</v>
      </c>
      <c r="C90" s="8" t="s">
        <v>815</v>
      </c>
      <c r="D90" s="8" t="s">
        <v>153</v>
      </c>
      <c r="E90" s="8" t="s">
        <v>154</v>
      </c>
      <c r="F90" s="9" t="s">
        <v>155</v>
      </c>
      <c r="G90" s="8" t="s">
        <v>443</v>
      </c>
      <c r="H90" s="8" t="s">
        <v>157</v>
      </c>
      <c r="I90" s="8" t="s">
        <v>158</v>
      </c>
      <c r="J90" s="8" t="s">
        <v>159</v>
      </c>
      <c r="K90" s="8" t="s">
        <v>816</v>
      </c>
      <c r="L90" s="8" t="s">
        <v>817</v>
      </c>
      <c r="M90" s="8" t="s">
        <v>867</v>
      </c>
      <c r="N90" s="14">
        <v>31</v>
      </c>
      <c r="O90" s="11" t="s">
        <v>896</v>
      </c>
      <c r="P90" s="12" t="s">
        <v>492</v>
      </c>
      <c r="Q90" s="11" t="s">
        <v>186</v>
      </c>
      <c r="R90" s="11" t="s">
        <v>897</v>
      </c>
      <c r="S90" s="11" t="s">
        <v>214</v>
      </c>
      <c r="T90" s="11" t="s">
        <v>200</v>
      </c>
      <c r="U90" s="11">
        <v>30</v>
      </c>
      <c r="V90" s="11" t="s">
        <v>898</v>
      </c>
      <c r="W90" s="12" t="s">
        <v>170</v>
      </c>
      <c r="X90" s="13" t="s">
        <v>729</v>
      </c>
      <c r="Y90" s="13"/>
      <c r="Z90" s="13"/>
      <c r="AA90" s="13"/>
      <c r="AB90" s="13"/>
      <c r="AC90" s="13"/>
      <c r="AD90" s="13"/>
      <c r="AE90" s="13"/>
      <c r="AF90" s="13"/>
      <c r="AG90" s="14"/>
      <c r="AH90" s="14" t="s">
        <v>173</v>
      </c>
      <c r="AI90" s="14"/>
      <c r="AJ90" s="14"/>
      <c r="AK90" s="14"/>
      <c r="AL90" s="14"/>
      <c r="AM90" s="14"/>
      <c r="AN90" s="14"/>
      <c r="AO90" s="14"/>
      <c r="AP90" s="14"/>
      <c r="AQ90" s="15"/>
      <c r="AR90" s="14"/>
      <c r="AS90" s="14"/>
      <c r="AT90" s="14">
        <v>25</v>
      </c>
      <c r="AU90" s="14">
        <v>50</v>
      </c>
      <c r="AV90" s="14">
        <v>75</v>
      </c>
      <c r="AW90" s="14">
        <v>100</v>
      </c>
      <c r="AX90" s="14">
        <v>100</v>
      </c>
      <c r="AY90" s="8"/>
      <c r="AZ90" s="8"/>
      <c r="BA90" s="8"/>
      <c r="BB90" s="8"/>
      <c r="BC90" s="16">
        <v>0</v>
      </c>
      <c r="BD90" s="16"/>
      <c r="BE90" s="17" t="s">
        <v>899</v>
      </c>
      <c r="BF90" s="18">
        <v>0</v>
      </c>
      <c r="BG90" s="19">
        <v>0</v>
      </c>
      <c r="BH90" s="17" t="s">
        <v>174</v>
      </c>
      <c r="BI90" s="17" t="s">
        <v>845</v>
      </c>
      <c r="BJ90" s="16">
        <v>0</v>
      </c>
      <c r="BK90" s="16"/>
      <c r="BL90" s="17" t="s">
        <v>888</v>
      </c>
      <c r="BM90" s="19">
        <v>0</v>
      </c>
      <c r="BN90" s="20">
        <v>0</v>
      </c>
      <c r="BO90" s="17" t="s">
        <v>179</v>
      </c>
      <c r="BP90" s="21"/>
      <c r="BQ90" s="22">
        <v>10</v>
      </c>
      <c r="BR90" s="16"/>
      <c r="BS90" s="17" t="s">
        <v>900</v>
      </c>
      <c r="BT90" s="19">
        <v>0.1</v>
      </c>
      <c r="BU90" s="20">
        <v>0</v>
      </c>
      <c r="BV90" s="17" t="s">
        <v>174</v>
      </c>
      <c r="BW90" s="17" t="s">
        <v>847</v>
      </c>
      <c r="BX90" s="16">
        <v>0</v>
      </c>
      <c r="BY90" s="16">
        <v>0</v>
      </c>
      <c r="BZ90" s="17" t="s">
        <v>888</v>
      </c>
      <c r="CA90" s="19">
        <v>0</v>
      </c>
      <c r="CB90" s="20">
        <v>0</v>
      </c>
      <c r="CC90" s="17" t="s">
        <v>174</v>
      </c>
      <c r="CD90" s="17" t="s">
        <v>876</v>
      </c>
      <c r="CE90" s="16">
        <v>50</v>
      </c>
      <c r="CF90" s="16"/>
      <c r="CG90" s="17" t="s">
        <v>888</v>
      </c>
      <c r="CH90" s="19">
        <v>0.5</v>
      </c>
      <c r="CI90" s="20">
        <v>0</v>
      </c>
      <c r="CJ90" s="17" t="s">
        <v>174</v>
      </c>
      <c r="CK90" s="17" t="s">
        <v>850</v>
      </c>
      <c r="CL90" s="23">
        <v>75</v>
      </c>
      <c r="CM90" s="23"/>
      <c r="CN90" s="17" t="s">
        <v>901</v>
      </c>
      <c r="CO90" s="19">
        <v>0.75</v>
      </c>
      <c r="CP90" s="20">
        <v>0</v>
      </c>
      <c r="CQ90" s="17" t="s">
        <v>174</v>
      </c>
      <c r="CR90" s="17" t="s">
        <v>852</v>
      </c>
      <c r="CS90" s="16">
        <v>75</v>
      </c>
      <c r="CT90" s="16"/>
      <c r="CU90" s="17"/>
      <c r="CV90" s="19">
        <f t="shared" si="49"/>
        <v>0.75</v>
      </c>
      <c r="CW90" s="20">
        <f t="shared" si="54"/>
        <v>0</v>
      </c>
      <c r="CX90" s="17" t="s">
        <v>179</v>
      </c>
      <c r="CY90" s="17"/>
      <c r="CZ90" s="16">
        <v>75</v>
      </c>
      <c r="DA90" s="16"/>
      <c r="DB90" s="17"/>
      <c r="DC90" s="19">
        <f t="shared" si="50"/>
        <v>0.75</v>
      </c>
      <c r="DD90" s="20">
        <f t="shared" si="55"/>
        <v>0</v>
      </c>
      <c r="DE90" s="17" t="s">
        <v>179</v>
      </c>
      <c r="DF90" s="17"/>
      <c r="DG90" s="16">
        <v>75</v>
      </c>
      <c r="DH90" s="16"/>
      <c r="DI90" s="17"/>
      <c r="DJ90" s="19">
        <f t="shared" si="51"/>
        <v>0.75</v>
      </c>
      <c r="DK90" s="20">
        <f t="shared" si="56"/>
        <v>0</v>
      </c>
      <c r="DL90" s="17" t="s">
        <v>179</v>
      </c>
      <c r="DM90" s="17"/>
      <c r="DN90" s="16">
        <v>75</v>
      </c>
      <c r="DO90" s="16"/>
      <c r="DP90" s="17"/>
      <c r="DQ90" s="19">
        <f t="shared" si="52"/>
        <v>0.75</v>
      </c>
      <c r="DR90" s="20">
        <f t="shared" si="57"/>
        <v>0</v>
      </c>
      <c r="DS90" s="17" t="s">
        <v>179</v>
      </c>
      <c r="DT90" s="17"/>
      <c r="DU90" s="16">
        <v>75</v>
      </c>
      <c r="DV90" s="16"/>
      <c r="DW90" s="17"/>
      <c r="DX90" s="19">
        <f t="shared" si="53"/>
        <v>0.75</v>
      </c>
      <c r="DY90" s="20">
        <f t="shared" si="58"/>
        <v>0</v>
      </c>
      <c r="DZ90" s="17" t="s">
        <v>179</v>
      </c>
      <c r="EA90" s="17"/>
      <c r="EB90" s="26">
        <v>100</v>
      </c>
      <c r="EC90" s="16"/>
      <c r="ED90" s="17"/>
      <c r="EE90" s="19">
        <f t="shared" si="48"/>
        <v>1</v>
      </c>
      <c r="EF90" s="20">
        <f t="shared" si="59"/>
        <v>0</v>
      </c>
      <c r="EG90" s="17" t="s">
        <v>179</v>
      </c>
      <c r="EH90" s="17"/>
      <c r="EI90" s="27">
        <v>2026</v>
      </c>
      <c r="EJ90" s="28"/>
      <c r="EK90" s="29" t="str">
        <f>+VLOOKUP(B90,[1]Listas_desplega!$AI$22:$AJ$46,2,0)</f>
        <v>DPI</v>
      </c>
      <c r="EL90" s="29" t="str">
        <f>+VLOOKUP(H90,[1]Listas_desplega!$BY$3:$BZ$7,2,0)</f>
        <v>T_2</v>
      </c>
      <c r="EM90" s="29" t="str">
        <f>+VLOOKUP(I90,[1]Listas_desplega!$BY$10:$BZ$23,2,0)</f>
        <v>T_2_C_2</v>
      </c>
      <c r="EN90" s="29" t="str">
        <f>+VLOOKUP(J90,[1]Listas_desplega!$BY$28:$BZ$54,2,0)</f>
        <v>T_2_C_2_ET_1</v>
      </c>
      <c r="EO90" s="29" t="str">
        <f>+VLOOKUP(K90,[1]Listas_desplega!$BY$58:$BZ$105,2,0)</f>
        <v>T_2_C_2_ET_1_CPT_1</v>
      </c>
      <c r="EP90" s="30" t="e">
        <f>+VLOOKUP(L90,[1]Listas_desplega!$J$3:$K$11,2,0)</f>
        <v>#N/A</v>
      </c>
    </row>
    <row r="91" spans="1:146" s="31" customFormat="1" ht="44.25" customHeight="1" x14ac:dyDescent="0.3">
      <c r="A91" s="8" t="s">
        <v>151</v>
      </c>
      <c r="B91" s="8" t="s">
        <v>815</v>
      </c>
      <c r="C91" s="8" t="s">
        <v>815</v>
      </c>
      <c r="D91" s="8" t="s">
        <v>153</v>
      </c>
      <c r="E91" s="8" t="s">
        <v>154</v>
      </c>
      <c r="F91" s="9" t="s">
        <v>155</v>
      </c>
      <c r="G91" s="8" t="s">
        <v>443</v>
      </c>
      <c r="H91" s="8" t="s">
        <v>157</v>
      </c>
      <c r="I91" s="8" t="s">
        <v>158</v>
      </c>
      <c r="J91" s="8" t="s">
        <v>159</v>
      </c>
      <c r="K91" s="8" t="s">
        <v>816</v>
      </c>
      <c r="L91" s="8" t="s">
        <v>817</v>
      </c>
      <c r="M91" s="8" t="s">
        <v>818</v>
      </c>
      <c r="N91" s="14">
        <v>36</v>
      </c>
      <c r="O91" s="11" t="s">
        <v>902</v>
      </c>
      <c r="P91" s="12" t="s">
        <v>164</v>
      </c>
      <c r="Q91" s="11" t="s">
        <v>186</v>
      </c>
      <c r="R91" s="11" t="s">
        <v>903</v>
      </c>
      <c r="S91" s="11" t="s">
        <v>167</v>
      </c>
      <c r="T91" s="11" t="s">
        <v>200</v>
      </c>
      <c r="U91" s="11">
        <v>30</v>
      </c>
      <c r="V91" s="11" t="s">
        <v>904</v>
      </c>
      <c r="W91" s="12" t="s">
        <v>170</v>
      </c>
      <c r="X91" s="13" t="s">
        <v>729</v>
      </c>
      <c r="Y91" s="13"/>
      <c r="Z91" s="13"/>
      <c r="AA91" s="13"/>
      <c r="AB91" s="13"/>
      <c r="AC91" s="13" t="s">
        <v>173</v>
      </c>
      <c r="AD91" s="13" t="s">
        <v>173</v>
      </c>
      <c r="AE91" s="13"/>
      <c r="AF91" s="13"/>
      <c r="AG91" s="14"/>
      <c r="AH91" s="14" t="s">
        <v>173</v>
      </c>
      <c r="AI91" s="14"/>
      <c r="AJ91" s="14" t="s">
        <v>173</v>
      </c>
      <c r="AK91" s="14"/>
      <c r="AL91" s="14"/>
      <c r="AM91" s="14"/>
      <c r="AN91" s="14"/>
      <c r="AO91" s="14"/>
      <c r="AP91" s="14"/>
      <c r="AQ91" s="15"/>
      <c r="AR91" s="14"/>
      <c r="AS91" s="14"/>
      <c r="AT91" s="14" t="s">
        <v>843</v>
      </c>
      <c r="AU91" s="14">
        <v>20</v>
      </c>
      <c r="AV91" s="14">
        <v>25</v>
      </c>
      <c r="AW91" s="14">
        <v>30</v>
      </c>
      <c r="AX91" s="14">
        <v>30</v>
      </c>
      <c r="AY91" s="8"/>
      <c r="AZ91" s="8"/>
      <c r="BA91" s="8"/>
      <c r="BB91" s="8"/>
      <c r="BC91" s="16">
        <v>0</v>
      </c>
      <c r="BD91" s="16"/>
      <c r="BE91" s="17" t="s">
        <v>888</v>
      </c>
      <c r="BF91" s="18">
        <v>0</v>
      </c>
      <c r="BG91" s="20">
        <v>0</v>
      </c>
      <c r="BH91" s="17" t="s">
        <v>174</v>
      </c>
      <c r="BI91" s="17" t="s">
        <v>845</v>
      </c>
      <c r="BJ91" s="16">
        <v>0</v>
      </c>
      <c r="BK91" s="16"/>
      <c r="BL91" s="17" t="s">
        <v>888</v>
      </c>
      <c r="BM91" s="19">
        <v>0</v>
      </c>
      <c r="BN91" s="20">
        <v>0</v>
      </c>
      <c r="BO91" s="17" t="s">
        <v>179</v>
      </c>
      <c r="BP91" s="21"/>
      <c r="BQ91" s="22">
        <v>10</v>
      </c>
      <c r="BR91" s="16"/>
      <c r="BS91" s="17" t="s">
        <v>905</v>
      </c>
      <c r="BT91" s="19">
        <v>0.33333333333333331</v>
      </c>
      <c r="BU91" s="20">
        <v>0</v>
      </c>
      <c r="BV91" s="17" t="s">
        <v>174</v>
      </c>
      <c r="BW91" s="17" t="s">
        <v>847</v>
      </c>
      <c r="BX91" s="16">
        <v>10</v>
      </c>
      <c r="BY91" s="16">
        <v>0</v>
      </c>
      <c r="BZ91" s="17" t="s">
        <v>906</v>
      </c>
      <c r="CA91" s="19">
        <v>0.33333333333333331</v>
      </c>
      <c r="CB91" s="20">
        <v>0</v>
      </c>
      <c r="CC91" s="17" t="s">
        <v>174</v>
      </c>
      <c r="CD91" s="17" t="s">
        <v>892</v>
      </c>
      <c r="CE91" s="16">
        <v>10</v>
      </c>
      <c r="CF91" s="16"/>
      <c r="CG91" s="17" t="s">
        <v>907</v>
      </c>
      <c r="CH91" s="19">
        <v>0.33333333333333331</v>
      </c>
      <c r="CI91" s="20">
        <v>0</v>
      </c>
      <c r="CJ91" s="17" t="s">
        <v>174</v>
      </c>
      <c r="CK91" s="17" t="s">
        <v>894</v>
      </c>
      <c r="CL91" s="23">
        <v>15</v>
      </c>
      <c r="CM91" s="23">
        <v>31</v>
      </c>
      <c r="CN91" s="17" t="s">
        <v>908</v>
      </c>
      <c r="CO91" s="19">
        <v>0.5</v>
      </c>
      <c r="CP91" s="20">
        <v>1.0333333333333334</v>
      </c>
      <c r="CQ91" s="17" t="s">
        <v>174</v>
      </c>
      <c r="CR91" s="17" t="s">
        <v>852</v>
      </c>
      <c r="CS91" s="16">
        <v>15</v>
      </c>
      <c r="CT91" s="16"/>
      <c r="CU91" s="17"/>
      <c r="CV91" s="19">
        <f t="shared" si="49"/>
        <v>0.5</v>
      </c>
      <c r="CW91" s="20">
        <f t="shared" si="54"/>
        <v>1.0333333333333334</v>
      </c>
      <c r="CX91" s="17" t="s">
        <v>179</v>
      </c>
      <c r="CY91" s="17"/>
      <c r="CZ91" s="16">
        <v>15</v>
      </c>
      <c r="DA91" s="16"/>
      <c r="DB91" s="17"/>
      <c r="DC91" s="19">
        <f t="shared" si="50"/>
        <v>0.5</v>
      </c>
      <c r="DD91" s="20">
        <f t="shared" si="55"/>
        <v>1.0333333333333334</v>
      </c>
      <c r="DE91" s="17" t="s">
        <v>179</v>
      </c>
      <c r="DF91" s="17"/>
      <c r="DG91" s="16">
        <v>25</v>
      </c>
      <c r="DH91" s="16"/>
      <c r="DI91" s="17"/>
      <c r="DJ91" s="19">
        <f t="shared" si="51"/>
        <v>0.83333333333333337</v>
      </c>
      <c r="DK91" s="20">
        <f t="shared" si="56"/>
        <v>1.0333333333333334</v>
      </c>
      <c r="DL91" s="17" t="s">
        <v>179</v>
      </c>
      <c r="DM91" s="17"/>
      <c r="DN91" s="16">
        <v>25</v>
      </c>
      <c r="DO91" s="16"/>
      <c r="DP91" s="17"/>
      <c r="DQ91" s="19">
        <f t="shared" si="52"/>
        <v>0.83333333333333337</v>
      </c>
      <c r="DR91" s="20">
        <f t="shared" si="57"/>
        <v>1.0333333333333334</v>
      </c>
      <c r="DS91" s="17" t="s">
        <v>179</v>
      </c>
      <c r="DT91" s="17"/>
      <c r="DU91" s="16">
        <v>25</v>
      </c>
      <c r="DV91" s="16"/>
      <c r="DW91" s="17"/>
      <c r="DX91" s="19">
        <f t="shared" si="53"/>
        <v>0.83333333333333337</v>
      </c>
      <c r="DY91" s="20">
        <f t="shared" si="58"/>
        <v>1.0333333333333334</v>
      </c>
      <c r="DZ91" s="17" t="s">
        <v>179</v>
      </c>
      <c r="EA91" s="17"/>
      <c r="EB91" s="26">
        <v>30</v>
      </c>
      <c r="EC91" s="16"/>
      <c r="ED91" s="17"/>
      <c r="EE91" s="19">
        <f t="shared" si="48"/>
        <v>1</v>
      </c>
      <c r="EF91" s="20">
        <f t="shared" si="59"/>
        <v>1.0333333333333334</v>
      </c>
      <c r="EG91" s="17" t="s">
        <v>179</v>
      </c>
      <c r="EH91" s="17"/>
      <c r="EI91" s="27">
        <v>2026</v>
      </c>
      <c r="EJ91" s="28"/>
      <c r="EK91" s="29" t="str">
        <f>+VLOOKUP(B91,[1]Listas_desplega!$AI$22:$AJ$46,2,0)</f>
        <v>DPI</v>
      </c>
      <c r="EL91" s="29" t="str">
        <f>+VLOOKUP(H91,[1]Listas_desplega!$BY$3:$BZ$7,2,0)</f>
        <v>T_2</v>
      </c>
      <c r="EM91" s="29" t="str">
        <f>+VLOOKUP(I91,[1]Listas_desplega!$BY$10:$BZ$23,2,0)</f>
        <v>T_2_C_2</v>
      </c>
      <c r="EN91" s="29" t="str">
        <f>+VLOOKUP(J91,[1]Listas_desplega!$BY$28:$BZ$54,2,0)</f>
        <v>T_2_C_2_ET_1</v>
      </c>
      <c r="EO91" s="29" t="str">
        <f>+VLOOKUP(K91,[1]Listas_desplega!$BY$58:$BZ$105,2,0)</f>
        <v>T_2_C_2_ET_1_CPT_1</v>
      </c>
      <c r="EP91" s="30" t="e">
        <f>+VLOOKUP(L91,[1]Listas_desplega!$J$3:$K$11,2,0)</f>
        <v>#N/A</v>
      </c>
    </row>
    <row r="92" spans="1:146" s="31" customFormat="1" ht="44.25" customHeight="1" x14ac:dyDescent="0.3">
      <c r="A92" s="8" t="s">
        <v>151</v>
      </c>
      <c r="B92" s="8" t="s">
        <v>815</v>
      </c>
      <c r="C92" s="8" t="s">
        <v>815</v>
      </c>
      <c r="D92" s="8" t="s">
        <v>153</v>
      </c>
      <c r="E92" s="8" t="s">
        <v>154</v>
      </c>
      <c r="F92" s="9" t="s">
        <v>155</v>
      </c>
      <c r="G92" s="8" t="s">
        <v>443</v>
      </c>
      <c r="H92" s="8" t="s">
        <v>157</v>
      </c>
      <c r="I92" s="8" t="s">
        <v>158</v>
      </c>
      <c r="J92" s="8" t="s">
        <v>159</v>
      </c>
      <c r="K92" s="8" t="s">
        <v>816</v>
      </c>
      <c r="L92" s="8" t="s">
        <v>817</v>
      </c>
      <c r="M92" s="8" t="s">
        <v>867</v>
      </c>
      <c r="N92" s="14">
        <v>37</v>
      </c>
      <c r="O92" s="11" t="s">
        <v>909</v>
      </c>
      <c r="P92" s="12" t="s">
        <v>164</v>
      </c>
      <c r="Q92" s="11" t="s">
        <v>186</v>
      </c>
      <c r="R92" s="11" t="s">
        <v>910</v>
      </c>
      <c r="S92" s="11" t="s">
        <v>214</v>
      </c>
      <c r="T92" s="11" t="s">
        <v>168</v>
      </c>
      <c r="U92" s="11">
        <v>30</v>
      </c>
      <c r="V92" s="11" t="s">
        <v>842</v>
      </c>
      <c r="W92" s="12" t="s">
        <v>170</v>
      </c>
      <c r="X92" s="13" t="s">
        <v>729</v>
      </c>
      <c r="Y92" s="13"/>
      <c r="Z92" s="13"/>
      <c r="AA92" s="13"/>
      <c r="AB92" s="13"/>
      <c r="AC92" s="13"/>
      <c r="AD92" s="13"/>
      <c r="AE92" s="13"/>
      <c r="AF92" s="13"/>
      <c r="AG92" s="14"/>
      <c r="AH92" s="14" t="s">
        <v>173</v>
      </c>
      <c r="AI92" s="14"/>
      <c r="AJ92" s="14"/>
      <c r="AK92" s="14"/>
      <c r="AL92" s="14"/>
      <c r="AM92" s="14"/>
      <c r="AN92" s="14"/>
      <c r="AO92" s="14"/>
      <c r="AP92" s="14"/>
      <c r="AQ92" s="15"/>
      <c r="AR92" s="14"/>
      <c r="AS92" s="14"/>
      <c r="AT92" s="33" t="s">
        <v>843</v>
      </c>
      <c r="AU92" s="33">
        <v>60</v>
      </c>
      <c r="AV92" s="33">
        <v>70</v>
      </c>
      <c r="AW92" s="33">
        <v>80</v>
      </c>
      <c r="AX92" s="33">
        <v>80</v>
      </c>
      <c r="AY92" s="34"/>
      <c r="AZ92" s="34"/>
      <c r="BA92" s="34"/>
      <c r="BB92" s="34"/>
      <c r="BC92" s="16">
        <v>0</v>
      </c>
      <c r="BD92" s="16"/>
      <c r="BE92" s="17" t="s">
        <v>911</v>
      </c>
      <c r="BF92" s="18">
        <v>0</v>
      </c>
      <c r="BG92" s="20">
        <v>0</v>
      </c>
      <c r="BH92" s="17" t="s">
        <v>174</v>
      </c>
      <c r="BI92" s="17" t="s">
        <v>845</v>
      </c>
      <c r="BJ92" s="16">
        <v>0</v>
      </c>
      <c r="BK92" s="16"/>
      <c r="BL92" s="17" t="s">
        <v>911</v>
      </c>
      <c r="BM92" s="19">
        <v>0</v>
      </c>
      <c r="BN92" s="20">
        <v>0</v>
      </c>
      <c r="BO92" s="17" t="s">
        <v>179</v>
      </c>
      <c r="BP92" s="21"/>
      <c r="BQ92" s="22">
        <v>0</v>
      </c>
      <c r="BR92" s="16"/>
      <c r="BS92" s="17" t="s">
        <v>911</v>
      </c>
      <c r="BT92" s="19">
        <v>0</v>
      </c>
      <c r="BU92" s="20">
        <v>0</v>
      </c>
      <c r="BV92" s="17" t="s">
        <v>179</v>
      </c>
      <c r="BW92" s="17" t="s">
        <v>884</v>
      </c>
      <c r="BX92" s="16">
        <v>0</v>
      </c>
      <c r="BY92" s="16">
        <v>0</v>
      </c>
      <c r="BZ92" s="17" t="s">
        <v>911</v>
      </c>
      <c r="CA92" s="19">
        <v>0</v>
      </c>
      <c r="CB92" s="20">
        <v>0</v>
      </c>
      <c r="CC92" s="17" t="s">
        <v>174</v>
      </c>
      <c r="CD92" s="17" t="s">
        <v>876</v>
      </c>
      <c r="CE92" s="16">
        <v>0</v>
      </c>
      <c r="CF92" s="16"/>
      <c r="CG92" s="17" t="s">
        <v>911</v>
      </c>
      <c r="CH92" s="19">
        <v>0</v>
      </c>
      <c r="CI92" s="20">
        <v>0</v>
      </c>
      <c r="CJ92" s="17" t="s">
        <v>174</v>
      </c>
      <c r="CK92" s="17" t="s">
        <v>850</v>
      </c>
      <c r="CL92" s="23">
        <v>30</v>
      </c>
      <c r="CM92" s="23"/>
      <c r="CN92" s="17" t="s">
        <v>911</v>
      </c>
      <c r="CO92" s="19">
        <v>0.375</v>
      </c>
      <c r="CP92" s="20">
        <v>0</v>
      </c>
      <c r="CQ92" s="17" t="s">
        <v>174</v>
      </c>
      <c r="CR92" s="17"/>
      <c r="CS92" s="16">
        <v>30</v>
      </c>
      <c r="CT92" s="16"/>
      <c r="CU92" s="17"/>
      <c r="CV92" s="19">
        <f t="shared" si="49"/>
        <v>0.375</v>
      </c>
      <c r="CW92" s="20">
        <f t="shared" si="54"/>
        <v>0</v>
      </c>
      <c r="CX92" s="17" t="s">
        <v>179</v>
      </c>
      <c r="CY92" s="17"/>
      <c r="CZ92" s="16">
        <v>30</v>
      </c>
      <c r="DA92" s="16"/>
      <c r="DB92" s="17"/>
      <c r="DC92" s="19">
        <f t="shared" si="50"/>
        <v>0.375</v>
      </c>
      <c r="DD92" s="20">
        <f t="shared" si="55"/>
        <v>0</v>
      </c>
      <c r="DE92" s="17" t="s">
        <v>179</v>
      </c>
      <c r="DF92" s="17"/>
      <c r="DG92" s="16">
        <v>30</v>
      </c>
      <c r="DH92" s="16"/>
      <c r="DI92" s="17"/>
      <c r="DJ92" s="19">
        <f t="shared" si="51"/>
        <v>0.375</v>
      </c>
      <c r="DK92" s="20">
        <f t="shared" si="56"/>
        <v>0</v>
      </c>
      <c r="DL92" s="17" t="s">
        <v>179</v>
      </c>
      <c r="DM92" s="17"/>
      <c r="DN92" s="16">
        <v>30</v>
      </c>
      <c r="DO92" s="16"/>
      <c r="DP92" s="17"/>
      <c r="DQ92" s="19">
        <f t="shared" si="52"/>
        <v>0.375</v>
      </c>
      <c r="DR92" s="20">
        <f t="shared" si="57"/>
        <v>0</v>
      </c>
      <c r="DS92" s="17" t="s">
        <v>179</v>
      </c>
      <c r="DT92" s="17"/>
      <c r="DU92" s="16">
        <v>30</v>
      </c>
      <c r="DV92" s="16"/>
      <c r="DW92" s="17"/>
      <c r="DX92" s="19">
        <f t="shared" si="53"/>
        <v>0.375</v>
      </c>
      <c r="DY92" s="20">
        <f t="shared" si="58"/>
        <v>0</v>
      </c>
      <c r="DZ92" s="17" t="s">
        <v>179</v>
      </c>
      <c r="EA92" s="17"/>
      <c r="EB92" s="26">
        <v>80</v>
      </c>
      <c r="EC92" s="16"/>
      <c r="ED92" s="17"/>
      <c r="EE92" s="19">
        <f t="shared" si="48"/>
        <v>1</v>
      </c>
      <c r="EF92" s="20">
        <f t="shared" si="59"/>
        <v>0</v>
      </c>
      <c r="EG92" s="17" t="s">
        <v>179</v>
      </c>
      <c r="EH92" s="17"/>
      <c r="EI92" s="27">
        <v>2026</v>
      </c>
      <c r="EJ92" s="28"/>
      <c r="EK92" s="29" t="str">
        <f>+VLOOKUP(B92,[1]Listas_desplega!$AI$22:$AJ$46,2,0)</f>
        <v>DPI</v>
      </c>
      <c r="EL92" s="29" t="str">
        <f>+VLOOKUP(H92,[1]Listas_desplega!$BY$3:$BZ$7,2,0)</f>
        <v>T_2</v>
      </c>
      <c r="EM92" s="29" t="str">
        <f>+VLOOKUP(I92,[1]Listas_desplega!$BY$10:$BZ$23,2,0)</f>
        <v>T_2_C_2</v>
      </c>
      <c r="EN92" s="29" t="str">
        <f>+VLOOKUP(J92,[1]Listas_desplega!$BY$28:$BZ$54,2,0)</f>
        <v>T_2_C_2_ET_1</v>
      </c>
      <c r="EO92" s="29" t="str">
        <f>+VLOOKUP(K92,[1]Listas_desplega!$BY$58:$BZ$105,2,0)</f>
        <v>T_2_C_2_ET_1_CPT_1</v>
      </c>
      <c r="EP92" s="30" t="e">
        <f>+VLOOKUP(L92,[1]Listas_desplega!$J$3:$K$11,2,0)</f>
        <v>#N/A</v>
      </c>
    </row>
    <row r="93" spans="1:146" s="31" customFormat="1" ht="44.25" customHeight="1" x14ac:dyDescent="0.3">
      <c r="A93" s="8" t="s">
        <v>151</v>
      </c>
      <c r="B93" s="8" t="s">
        <v>815</v>
      </c>
      <c r="C93" s="8" t="s">
        <v>815</v>
      </c>
      <c r="D93" s="8" t="s">
        <v>153</v>
      </c>
      <c r="E93" s="8" t="s">
        <v>154</v>
      </c>
      <c r="F93" s="9" t="s">
        <v>155</v>
      </c>
      <c r="G93" s="8" t="s">
        <v>443</v>
      </c>
      <c r="H93" s="8" t="s">
        <v>157</v>
      </c>
      <c r="I93" s="8" t="s">
        <v>158</v>
      </c>
      <c r="J93" s="8" t="s">
        <v>159</v>
      </c>
      <c r="K93" s="8" t="s">
        <v>816</v>
      </c>
      <c r="L93" s="8" t="s">
        <v>817</v>
      </c>
      <c r="M93" s="8" t="s">
        <v>818</v>
      </c>
      <c r="N93" s="14">
        <v>471</v>
      </c>
      <c r="O93" s="11" t="s">
        <v>912</v>
      </c>
      <c r="P93" s="12" t="s">
        <v>164</v>
      </c>
      <c r="Q93" s="11" t="s">
        <v>186</v>
      </c>
      <c r="R93" s="11" t="s">
        <v>913</v>
      </c>
      <c r="S93" s="11" t="s">
        <v>214</v>
      </c>
      <c r="T93" s="11" t="s">
        <v>168</v>
      </c>
      <c r="U93" s="11">
        <v>15</v>
      </c>
      <c r="V93" s="11" t="s">
        <v>914</v>
      </c>
      <c r="W93" s="12" t="s">
        <v>332</v>
      </c>
      <c r="X93" s="13" t="s">
        <v>729</v>
      </c>
      <c r="Y93" s="13"/>
      <c r="Z93" s="13"/>
      <c r="AA93" s="13"/>
      <c r="AB93" s="13"/>
      <c r="AC93" s="13"/>
      <c r="AD93" s="13"/>
      <c r="AE93" s="13" t="s">
        <v>173</v>
      </c>
      <c r="AF93" s="13"/>
      <c r="AG93" s="14"/>
      <c r="AH93" s="14" t="s">
        <v>173</v>
      </c>
      <c r="AI93" s="14"/>
      <c r="AJ93" s="14"/>
      <c r="AK93" s="14"/>
      <c r="AL93" s="14"/>
      <c r="AM93" s="14"/>
      <c r="AN93" s="14"/>
      <c r="AO93" s="14"/>
      <c r="AP93" s="14"/>
      <c r="AQ93" s="15"/>
      <c r="AR93" s="14"/>
      <c r="AS93" s="14"/>
      <c r="AT93" s="33">
        <v>15</v>
      </c>
      <c r="AU93" s="33">
        <v>25</v>
      </c>
      <c r="AV93" s="33">
        <v>50</v>
      </c>
      <c r="AW93" s="33">
        <v>10</v>
      </c>
      <c r="AX93" s="33">
        <v>100</v>
      </c>
      <c r="AY93" s="34"/>
      <c r="AZ93" s="34"/>
      <c r="BA93" s="34"/>
      <c r="BB93" s="34"/>
      <c r="BC93" s="16">
        <v>0</v>
      </c>
      <c r="BD93" s="16">
        <v>0</v>
      </c>
      <c r="BE93" s="17" t="s">
        <v>915</v>
      </c>
      <c r="BF93" s="18">
        <v>0</v>
      </c>
      <c r="BG93" s="19">
        <v>0</v>
      </c>
      <c r="BH93" s="17" t="s">
        <v>174</v>
      </c>
      <c r="BI93" s="17" t="s">
        <v>916</v>
      </c>
      <c r="BJ93" s="16"/>
      <c r="BK93" s="16"/>
      <c r="BL93" s="17" t="s">
        <v>917</v>
      </c>
      <c r="BM93" s="19">
        <v>0</v>
      </c>
      <c r="BN93" s="20">
        <v>0</v>
      </c>
      <c r="BO93" s="17" t="s">
        <v>174</v>
      </c>
      <c r="BP93" s="21" t="s">
        <v>918</v>
      </c>
      <c r="BQ93" s="22">
        <v>0</v>
      </c>
      <c r="BR93" s="16">
        <v>0</v>
      </c>
      <c r="BS93" s="17" t="s">
        <v>919</v>
      </c>
      <c r="BT93" s="19">
        <v>0</v>
      </c>
      <c r="BU93" s="20">
        <v>0</v>
      </c>
      <c r="BV93" s="17" t="s">
        <v>174</v>
      </c>
      <c r="BW93" s="17" t="s">
        <v>920</v>
      </c>
      <c r="BX93" s="16"/>
      <c r="BY93" s="16">
        <v>0</v>
      </c>
      <c r="BZ93" s="17" t="s">
        <v>921</v>
      </c>
      <c r="CA93" s="19">
        <v>0</v>
      </c>
      <c r="CB93" s="20">
        <v>0</v>
      </c>
      <c r="CC93" s="17" t="s">
        <v>174</v>
      </c>
      <c r="CD93" s="17" t="s">
        <v>922</v>
      </c>
      <c r="CE93" s="16"/>
      <c r="CF93" s="16">
        <v>0</v>
      </c>
      <c r="CG93" s="17" t="s">
        <v>923</v>
      </c>
      <c r="CH93" s="19">
        <v>0</v>
      </c>
      <c r="CI93" s="20">
        <v>0</v>
      </c>
      <c r="CJ93" s="17" t="s">
        <v>174</v>
      </c>
      <c r="CK93" s="17" t="s">
        <v>924</v>
      </c>
      <c r="CL93" s="23">
        <v>5</v>
      </c>
      <c r="CM93" s="23">
        <v>0</v>
      </c>
      <c r="CN93" s="17" t="s">
        <v>925</v>
      </c>
      <c r="CO93" s="19">
        <v>0.1</v>
      </c>
      <c r="CP93" s="20">
        <v>0</v>
      </c>
      <c r="CQ93" s="17" t="s">
        <v>338</v>
      </c>
      <c r="CR93" s="17" t="s">
        <v>926</v>
      </c>
      <c r="CS93" s="16">
        <v>5</v>
      </c>
      <c r="CT93" s="16"/>
      <c r="CU93" s="17"/>
      <c r="CV93" s="19">
        <v>0.1</v>
      </c>
      <c r="CW93" s="20">
        <v>0</v>
      </c>
      <c r="CX93" s="17" t="s">
        <v>179</v>
      </c>
      <c r="CY93" s="17"/>
      <c r="CZ93" s="16">
        <v>5</v>
      </c>
      <c r="DA93" s="16"/>
      <c r="DB93" s="17"/>
      <c r="DC93" s="19">
        <v>0.1</v>
      </c>
      <c r="DD93" s="20">
        <v>0</v>
      </c>
      <c r="DE93" s="17" t="s">
        <v>179</v>
      </c>
      <c r="DF93" s="17"/>
      <c r="DG93" s="16">
        <v>5</v>
      </c>
      <c r="DH93" s="16"/>
      <c r="DI93" s="17"/>
      <c r="DJ93" s="19">
        <v>0.1</v>
      </c>
      <c r="DK93" s="20">
        <v>0</v>
      </c>
      <c r="DL93" s="17" t="s">
        <v>179</v>
      </c>
      <c r="DM93" s="17"/>
      <c r="DN93" s="16">
        <v>5</v>
      </c>
      <c r="DO93" s="16"/>
      <c r="DP93" s="17"/>
      <c r="DQ93" s="19">
        <v>0.1</v>
      </c>
      <c r="DR93" s="20">
        <v>0</v>
      </c>
      <c r="DS93" s="17" t="s">
        <v>179</v>
      </c>
      <c r="DT93" s="17"/>
      <c r="DU93" s="16">
        <v>5</v>
      </c>
      <c r="DV93" s="16"/>
      <c r="DW93" s="17"/>
      <c r="DX93" s="19">
        <v>0.1</v>
      </c>
      <c r="DY93" s="20">
        <v>0</v>
      </c>
      <c r="DZ93" s="17" t="s">
        <v>179</v>
      </c>
      <c r="EA93" s="17"/>
      <c r="EB93" s="26">
        <v>10</v>
      </c>
      <c r="EC93" s="16"/>
      <c r="ED93" s="17"/>
      <c r="EE93" s="19">
        <v>1</v>
      </c>
      <c r="EF93" s="20">
        <v>0</v>
      </c>
      <c r="EG93" s="17" t="s">
        <v>179</v>
      </c>
      <c r="EH93" s="17"/>
      <c r="EI93" s="27">
        <v>2026</v>
      </c>
      <c r="EJ93" s="28"/>
      <c r="EK93" s="29" t="str">
        <f>+VLOOKUP(B93,[1]Listas_desplega!$AI$22:$AJ$46,2,0)</f>
        <v>DPI</v>
      </c>
      <c r="EL93" s="29" t="str">
        <f>+VLOOKUP(H93,[1]Listas_desplega!$BY$3:$BZ$7,2,0)</f>
        <v>T_2</v>
      </c>
      <c r="EM93" s="29" t="str">
        <f>+VLOOKUP(I93,[1]Listas_desplega!$BY$10:$BZ$23,2,0)</f>
        <v>T_2_C_2</v>
      </c>
      <c r="EN93" s="29" t="str">
        <f>+VLOOKUP(J93,[1]Listas_desplega!$BY$28:$BZ$54,2,0)</f>
        <v>T_2_C_2_ET_1</v>
      </c>
      <c r="EO93" s="29" t="str">
        <f>+VLOOKUP(K93,[1]Listas_desplega!$BY$58:$BZ$105,2,0)</f>
        <v>T_2_C_2_ET_1_CPT_1</v>
      </c>
      <c r="EP93" s="30" t="e">
        <f>+VLOOKUP(L93,[1]Listas_desplega!$J$3:$K$11,2,0)</f>
        <v>#N/A</v>
      </c>
    </row>
    <row r="94" spans="1:146" s="31" customFormat="1" ht="44.25" customHeight="1" x14ac:dyDescent="0.3">
      <c r="A94" s="8" t="s">
        <v>927</v>
      </c>
      <c r="B94" s="8" t="s">
        <v>928</v>
      </c>
      <c r="C94" s="8" t="s">
        <v>929</v>
      </c>
      <c r="D94" s="8" t="s">
        <v>930</v>
      </c>
      <c r="E94" s="8" t="s">
        <v>207</v>
      </c>
      <c r="F94" s="9" t="s">
        <v>931</v>
      </c>
      <c r="G94" s="8"/>
      <c r="H94" s="8" t="s">
        <v>597</v>
      </c>
      <c r="I94" s="8" t="s">
        <v>598</v>
      </c>
      <c r="J94" s="8" t="s">
        <v>599</v>
      </c>
      <c r="K94" s="8" t="s">
        <v>696</v>
      </c>
      <c r="L94" s="8" t="s">
        <v>932</v>
      </c>
      <c r="M94" s="8" t="s">
        <v>933</v>
      </c>
      <c r="N94" s="14">
        <v>51</v>
      </c>
      <c r="O94" s="11" t="s">
        <v>934</v>
      </c>
      <c r="P94" s="12" t="s">
        <v>212</v>
      </c>
      <c r="Q94" s="11" t="s">
        <v>493</v>
      </c>
      <c r="R94" s="11" t="s">
        <v>935</v>
      </c>
      <c r="S94" s="11" t="s">
        <v>214</v>
      </c>
      <c r="T94" s="11" t="s">
        <v>168</v>
      </c>
      <c r="U94" s="11">
        <v>0</v>
      </c>
      <c r="V94" s="11" t="s">
        <v>936</v>
      </c>
      <c r="W94" s="12" t="s">
        <v>170</v>
      </c>
      <c r="X94" s="13"/>
      <c r="Y94" s="13"/>
      <c r="Z94" s="13" t="s">
        <v>172</v>
      </c>
      <c r="AA94" s="13" t="s">
        <v>172</v>
      </c>
      <c r="AB94" s="13" t="s">
        <v>172</v>
      </c>
      <c r="AC94" s="13" t="s">
        <v>172</v>
      </c>
      <c r="AD94" s="13" t="s">
        <v>172</v>
      </c>
      <c r="AE94" s="13" t="s">
        <v>172</v>
      </c>
      <c r="AF94" s="13" t="s">
        <v>172</v>
      </c>
      <c r="AG94" s="14" t="s">
        <v>172</v>
      </c>
      <c r="AH94" s="14" t="s">
        <v>172</v>
      </c>
      <c r="AI94" s="14" t="s">
        <v>172</v>
      </c>
      <c r="AJ94" s="14" t="s">
        <v>172</v>
      </c>
      <c r="AK94" s="14" t="s">
        <v>172</v>
      </c>
      <c r="AL94" s="14" t="s">
        <v>172</v>
      </c>
      <c r="AM94" s="14" t="s">
        <v>172</v>
      </c>
      <c r="AN94" s="14" t="s">
        <v>172</v>
      </c>
      <c r="AO94" s="14" t="s">
        <v>172</v>
      </c>
      <c r="AP94" s="14" t="s">
        <v>172</v>
      </c>
      <c r="AQ94" s="15" t="s">
        <v>172</v>
      </c>
      <c r="AR94" s="14" t="s">
        <v>172</v>
      </c>
      <c r="AS94" s="14"/>
      <c r="AT94" s="33"/>
      <c r="AU94" s="33">
        <v>90</v>
      </c>
      <c r="AV94" s="33">
        <v>90</v>
      </c>
      <c r="AW94" s="33">
        <v>90</v>
      </c>
      <c r="AX94" s="33">
        <v>90</v>
      </c>
      <c r="AY94" s="34"/>
      <c r="AZ94" s="34"/>
      <c r="BA94" s="34"/>
      <c r="BB94" s="34"/>
      <c r="BC94" s="16" t="s">
        <v>172</v>
      </c>
      <c r="BD94" s="16"/>
      <c r="BE94" s="17"/>
      <c r="BF94" s="18">
        <v>0</v>
      </c>
      <c r="BG94" s="19">
        <v>0</v>
      </c>
      <c r="BH94" s="17" t="s">
        <v>174</v>
      </c>
      <c r="BI94" s="17" t="s">
        <v>937</v>
      </c>
      <c r="BJ94" s="16" t="s">
        <v>172</v>
      </c>
      <c r="BK94" s="16"/>
      <c r="BL94" s="17"/>
      <c r="BM94" s="19">
        <v>0</v>
      </c>
      <c r="BN94" s="20">
        <v>0</v>
      </c>
      <c r="BO94" s="17" t="s">
        <v>174</v>
      </c>
      <c r="BP94" s="21" t="s">
        <v>938</v>
      </c>
      <c r="BQ94" s="22" t="s">
        <v>172</v>
      </c>
      <c r="BR94" s="16"/>
      <c r="BS94" s="17"/>
      <c r="BT94" s="19">
        <v>0</v>
      </c>
      <c r="BU94" s="20">
        <v>0</v>
      </c>
      <c r="BV94" s="17" t="s">
        <v>174</v>
      </c>
      <c r="BW94" s="17" t="s">
        <v>939</v>
      </c>
      <c r="BX94" s="16" t="s">
        <v>172</v>
      </c>
      <c r="BY94" s="16"/>
      <c r="BZ94" s="17" t="s">
        <v>940</v>
      </c>
      <c r="CA94" s="19">
        <v>0</v>
      </c>
      <c r="CB94" s="20">
        <v>0</v>
      </c>
      <c r="CC94" s="17" t="s">
        <v>174</v>
      </c>
      <c r="CD94" s="17" t="s">
        <v>941</v>
      </c>
      <c r="CE94" s="16" t="s">
        <v>172</v>
      </c>
      <c r="CF94" s="16"/>
      <c r="CG94" s="17" t="s">
        <v>940</v>
      </c>
      <c r="CH94" s="19">
        <v>0</v>
      </c>
      <c r="CI94" s="20">
        <v>0</v>
      </c>
      <c r="CJ94" s="17" t="s">
        <v>174</v>
      </c>
      <c r="CK94" s="17" t="s">
        <v>942</v>
      </c>
      <c r="CL94" s="23">
        <v>45</v>
      </c>
      <c r="CM94" s="23">
        <v>45</v>
      </c>
      <c r="CN94" s="17" t="s">
        <v>943</v>
      </c>
      <c r="CO94" s="19">
        <v>0.5</v>
      </c>
      <c r="CP94" s="20">
        <v>0.5</v>
      </c>
      <c r="CQ94" s="17" t="s">
        <v>174</v>
      </c>
      <c r="CR94" s="17" t="s">
        <v>944</v>
      </c>
      <c r="CS94" s="16" t="s">
        <v>172</v>
      </c>
      <c r="CT94" s="16"/>
      <c r="CU94" s="17"/>
      <c r="CV94" s="19">
        <f t="shared" si="49"/>
        <v>0</v>
      </c>
      <c r="CW94" s="20">
        <f t="shared" ref="CW94:CW157" si="60">+IF(CX94="SI",IFERROR((IF(CX94="SI",CT94,0)/AW94),"REVISAR"),CP94)</f>
        <v>0.5</v>
      </c>
      <c r="CX94" s="17" t="s">
        <v>179</v>
      </c>
      <c r="CY94" s="17"/>
      <c r="CZ94" s="16" t="s">
        <v>172</v>
      </c>
      <c r="DA94" s="16"/>
      <c r="DB94" s="17"/>
      <c r="DC94" s="19">
        <f t="shared" si="50"/>
        <v>0</v>
      </c>
      <c r="DD94" s="20">
        <f t="shared" ref="DD94:DD157" si="61">+IF(DE94="SI",IFERROR((IF(DE94="SI",DA94,0)/AW94),"REVISAR"),CW94)</f>
        <v>0.5</v>
      </c>
      <c r="DE94" s="17" t="s">
        <v>179</v>
      </c>
      <c r="DF94" s="17"/>
      <c r="DG94" s="16" t="s">
        <v>172</v>
      </c>
      <c r="DH94" s="16"/>
      <c r="DI94" s="17"/>
      <c r="DJ94" s="19">
        <f t="shared" si="51"/>
        <v>0</v>
      </c>
      <c r="DK94" s="20">
        <f t="shared" ref="DK94:DK157" si="62">+IF(DL94="SI",IFERROR((IF(DL94="SI",DH94,0)/AW94),"REVISAR"),DD94)</f>
        <v>0.5</v>
      </c>
      <c r="DL94" s="17" t="s">
        <v>179</v>
      </c>
      <c r="DM94" s="17"/>
      <c r="DN94" s="16" t="s">
        <v>172</v>
      </c>
      <c r="DO94" s="16"/>
      <c r="DP94" s="17"/>
      <c r="DQ94" s="19">
        <f t="shared" si="52"/>
        <v>0</v>
      </c>
      <c r="DR94" s="20">
        <f t="shared" ref="DR94:DR157" si="63">+IF(DS94="SI",IFERROR((IF(DS94="SI",DO94,0)/AW94),"REVISAR"),DK94)</f>
        <v>0.5</v>
      </c>
      <c r="DS94" s="17" t="s">
        <v>179</v>
      </c>
      <c r="DT94" s="17"/>
      <c r="DU94" s="16" t="s">
        <v>172</v>
      </c>
      <c r="DV94" s="16"/>
      <c r="DW94" s="17"/>
      <c r="DX94" s="19">
        <f t="shared" si="53"/>
        <v>0</v>
      </c>
      <c r="DY94" s="20">
        <f t="shared" ref="DY94:DY157" si="64">+IF(DZ94="SI",IFERROR((IF(DZ94="SI",DV94,0)/AW94),"REVISAR"),DR94)</f>
        <v>0.5</v>
      </c>
      <c r="DZ94" s="17" t="s">
        <v>179</v>
      </c>
      <c r="EA94" s="17"/>
      <c r="EB94" s="26">
        <v>90</v>
      </c>
      <c r="EC94" s="16"/>
      <c r="ED94" s="17"/>
      <c r="EE94" s="19">
        <f t="shared" si="48"/>
        <v>1</v>
      </c>
      <c r="EF94" s="20">
        <f t="shared" ref="EF94:EF157" si="65">+IF(EG94="SI",IFERROR((IF(EG94="SI",EC94,0)/AW94),"REVISAR"),DY94)</f>
        <v>0.5</v>
      </c>
      <c r="EG94" s="17" t="s">
        <v>179</v>
      </c>
      <c r="EH94" s="17"/>
      <c r="EI94" s="27">
        <v>2026</v>
      </c>
      <c r="EJ94" s="28"/>
      <c r="EK94" s="29" t="str">
        <f>+VLOOKUP(B94,[1]Listas_desplega!$AI$22:$AJ$46,2,0)</f>
        <v>D_MEN</v>
      </c>
      <c r="EL94" s="29" t="str">
        <f>+VLOOKUP(H94,[1]Listas_desplega!$BY$3:$BZ$7,2,0)</f>
        <v>T_5</v>
      </c>
      <c r="EM94" s="29" t="str">
        <f>+VLOOKUP(I94,[1]Listas_desplega!$BY$10:$BZ$23,2,0)</f>
        <v>T_5_C_1</v>
      </c>
      <c r="EN94" s="29" t="str">
        <f>+VLOOKUP(J94,[1]Listas_desplega!$BY$28:$BZ$54,2,0)</f>
        <v>T_5_C_1_ET_1</v>
      </c>
      <c r="EO94" s="29" t="str">
        <f>+VLOOKUP(K94,[1]Listas_desplega!$BY$58:$BZ$105,2,0)</f>
        <v>T_5_C_1_ET_1_CPT_2</v>
      </c>
      <c r="EP94" s="30" t="str">
        <f>+VLOOKUP(L94,[1]Listas_desplega!$J$3:$K$11,2,0)</f>
        <v>Eje_E_9</v>
      </c>
    </row>
    <row r="95" spans="1:146" s="31" customFormat="1" ht="44.25" customHeight="1" x14ac:dyDescent="0.3">
      <c r="A95" s="8" t="s">
        <v>927</v>
      </c>
      <c r="B95" s="8" t="s">
        <v>928</v>
      </c>
      <c r="C95" s="8" t="s">
        <v>929</v>
      </c>
      <c r="D95" s="8" t="s">
        <v>930</v>
      </c>
      <c r="E95" s="8" t="s">
        <v>207</v>
      </c>
      <c r="F95" s="9" t="s">
        <v>931</v>
      </c>
      <c r="G95" s="8"/>
      <c r="H95" s="8" t="s">
        <v>597</v>
      </c>
      <c r="I95" s="8" t="s">
        <v>598</v>
      </c>
      <c r="J95" s="8" t="s">
        <v>599</v>
      </c>
      <c r="K95" s="8" t="s">
        <v>696</v>
      </c>
      <c r="L95" s="8" t="s">
        <v>932</v>
      </c>
      <c r="M95" s="8" t="s">
        <v>933</v>
      </c>
      <c r="N95" s="14">
        <v>52</v>
      </c>
      <c r="O95" s="11" t="s">
        <v>945</v>
      </c>
      <c r="P95" s="12" t="s">
        <v>164</v>
      </c>
      <c r="Q95" s="11" t="s">
        <v>165</v>
      </c>
      <c r="R95" s="11" t="s">
        <v>946</v>
      </c>
      <c r="S95" s="11" t="s">
        <v>947</v>
      </c>
      <c r="T95" s="11" t="s">
        <v>948</v>
      </c>
      <c r="U95" s="11">
        <v>0</v>
      </c>
      <c r="V95" s="11" t="s">
        <v>949</v>
      </c>
      <c r="W95" s="12" t="s">
        <v>170</v>
      </c>
      <c r="X95" s="13"/>
      <c r="Y95" s="13"/>
      <c r="Z95" s="13" t="s">
        <v>172</v>
      </c>
      <c r="AA95" s="13" t="s">
        <v>172</v>
      </c>
      <c r="AB95" s="13" t="s">
        <v>172</v>
      </c>
      <c r="AC95" s="13" t="s">
        <v>172</v>
      </c>
      <c r="AD95" s="13" t="s">
        <v>172</v>
      </c>
      <c r="AE95" s="13" t="s">
        <v>172</v>
      </c>
      <c r="AF95" s="13" t="s">
        <v>172</v>
      </c>
      <c r="AG95" s="14" t="s">
        <v>172</v>
      </c>
      <c r="AH95" s="14" t="s">
        <v>172</v>
      </c>
      <c r="AI95" s="14" t="s">
        <v>172</v>
      </c>
      <c r="AJ95" s="14" t="s">
        <v>172</v>
      </c>
      <c r="AK95" s="14" t="s">
        <v>172</v>
      </c>
      <c r="AL95" s="14" t="s">
        <v>172</v>
      </c>
      <c r="AM95" s="14" t="s">
        <v>172</v>
      </c>
      <c r="AN95" s="14" t="s">
        <v>172</v>
      </c>
      <c r="AO95" s="14" t="s">
        <v>172</v>
      </c>
      <c r="AP95" s="14" t="s">
        <v>172</v>
      </c>
      <c r="AQ95" s="15" t="s">
        <v>172</v>
      </c>
      <c r="AR95" s="14" t="s">
        <v>172</v>
      </c>
      <c r="AS95" s="14"/>
      <c r="AT95" s="33"/>
      <c r="AU95" s="33">
        <v>1550000</v>
      </c>
      <c r="AV95" s="33">
        <v>1700000</v>
      </c>
      <c r="AW95" s="33">
        <v>5500000</v>
      </c>
      <c r="AX95" s="33">
        <v>5500000</v>
      </c>
      <c r="AY95" s="34"/>
      <c r="AZ95" s="34"/>
      <c r="BA95" s="34"/>
      <c r="BB95" s="34"/>
      <c r="BC95" s="16">
        <v>0</v>
      </c>
      <c r="BD95" s="16"/>
      <c r="BE95" s="17"/>
      <c r="BF95" s="18">
        <v>0</v>
      </c>
      <c r="BG95" s="19">
        <v>0</v>
      </c>
      <c r="BH95" s="17" t="s">
        <v>174</v>
      </c>
      <c r="BI95" s="17" t="s">
        <v>937</v>
      </c>
      <c r="BJ95" s="16">
        <v>0</v>
      </c>
      <c r="BK95" s="16"/>
      <c r="BL95" s="17"/>
      <c r="BM95" s="19">
        <v>0</v>
      </c>
      <c r="BN95" s="20">
        <v>0</v>
      </c>
      <c r="BO95" s="17" t="s">
        <v>174</v>
      </c>
      <c r="BP95" s="21" t="s">
        <v>938</v>
      </c>
      <c r="BQ95" s="22">
        <v>1375003</v>
      </c>
      <c r="BR95" s="16">
        <v>2822433</v>
      </c>
      <c r="BS95" s="17" t="s">
        <v>950</v>
      </c>
      <c r="BT95" s="19">
        <v>0.25000054545454548</v>
      </c>
      <c r="BU95" s="20">
        <v>0.51316963636363633</v>
      </c>
      <c r="BV95" s="17" t="s">
        <v>174</v>
      </c>
      <c r="BW95" s="17" t="s">
        <v>951</v>
      </c>
      <c r="BX95" s="16">
        <v>1833336</v>
      </c>
      <c r="BY95" s="16"/>
      <c r="BZ95" s="17" t="s">
        <v>940</v>
      </c>
      <c r="CA95" s="19">
        <v>0.33333381818181818</v>
      </c>
      <c r="CB95" s="20">
        <v>0</v>
      </c>
      <c r="CC95" s="17" t="s">
        <v>174</v>
      </c>
      <c r="CD95" s="17" t="s">
        <v>941</v>
      </c>
      <c r="CE95" s="16">
        <v>2291669</v>
      </c>
      <c r="CF95" s="16"/>
      <c r="CG95" s="17" t="s">
        <v>940</v>
      </c>
      <c r="CH95" s="19">
        <v>0.41666709090909093</v>
      </c>
      <c r="CI95" s="20">
        <v>0</v>
      </c>
      <c r="CJ95" s="17" t="s">
        <v>174</v>
      </c>
      <c r="CK95" s="17" t="s">
        <v>942</v>
      </c>
      <c r="CL95" s="23">
        <v>2750002</v>
      </c>
      <c r="CM95" s="23">
        <v>3912024</v>
      </c>
      <c r="CN95" s="17" t="s">
        <v>952</v>
      </c>
      <c r="CO95" s="19">
        <v>0.50000036363636369</v>
      </c>
      <c r="CP95" s="20">
        <v>0.71127709090909086</v>
      </c>
      <c r="CQ95" s="17" t="s">
        <v>174</v>
      </c>
      <c r="CR95" s="17" t="s">
        <v>953</v>
      </c>
      <c r="CS95" s="16">
        <v>3208335</v>
      </c>
      <c r="CT95" s="16"/>
      <c r="CU95" s="17"/>
      <c r="CV95" s="19">
        <f t="shared" si="49"/>
        <v>0.58333363636363633</v>
      </c>
      <c r="CW95" s="20">
        <f t="shared" si="60"/>
        <v>0.71127709090909086</v>
      </c>
      <c r="CX95" s="17" t="s">
        <v>179</v>
      </c>
      <c r="CY95" s="17"/>
      <c r="CZ95" s="16">
        <v>3666668</v>
      </c>
      <c r="DA95" s="16"/>
      <c r="DB95" s="17"/>
      <c r="DC95" s="19">
        <f t="shared" si="50"/>
        <v>0.66666690909090909</v>
      </c>
      <c r="DD95" s="20">
        <f t="shared" si="61"/>
        <v>0.71127709090909086</v>
      </c>
      <c r="DE95" s="17" t="s">
        <v>179</v>
      </c>
      <c r="DF95" s="17"/>
      <c r="DG95" s="16">
        <v>4125001</v>
      </c>
      <c r="DH95" s="16"/>
      <c r="DI95" s="17"/>
      <c r="DJ95" s="19">
        <f t="shared" si="51"/>
        <v>0.75000018181818184</v>
      </c>
      <c r="DK95" s="20">
        <f t="shared" si="62"/>
        <v>0.71127709090909086</v>
      </c>
      <c r="DL95" s="17" t="s">
        <v>179</v>
      </c>
      <c r="DM95" s="17"/>
      <c r="DN95" s="16">
        <v>4583334</v>
      </c>
      <c r="DO95" s="16"/>
      <c r="DP95" s="17"/>
      <c r="DQ95" s="19">
        <f t="shared" si="52"/>
        <v>0.8333334545454546</v>
      </c>
      <c r="DR95" s="20">
        <f t="shared" si="63"/>
        <v>0.71127709090909086</v>
      </c>
      <c r="DS95" s="17" t="s">
        <v>179</v>
      </c>
      <c r="DT95" s="17"/>
      <c r="DU95" s="16">
        <v>5041667</v>
      </c>
      <c r="DV95" s="16"/>
      <c r="DW95" s="17"/>
      <c r="DX95" s="19">
        <f t="shared" si="53"/>
        <v>0.91666672727272724</v>
      </c>
      <c r="DY95" s="20">
        <f t="shared" si="64"/>
        <v>0.71127709090909086</v>
      </c>
      <c r="DZ95" s="17" t="s">
        <v>179</v>
      </c>
      <c r="EA95" s="17"/>
      <c r="EB95" s="26">
        <v>5500000</v>
      </c>
      <c r="EC95" s="16"/>
      <c r="ED95" s="17"/>
      <c r="EE95" s="19">
        <f t="shared" si="48"/>
        <v>1</v>
      </c>
      <c r="EF95" s="20">
        <f t="shared" si="65"/>
        <v>0.71127709090909086</v>
      </c>
      <c r="EG95" s="17" t="s">
        <v>179</v>
      </c>
      <c r="EH95" s="17"/>
      <c r="EI95" s="27">
        <v>2026</v>
      </c>
      <c r="EJ95" s="28"/>
      <c r="EK95" s="29" t="str">
        <f>+VLOOKUP(B95,[1]Listas_desplega!$AI$22:$AJ$46,2,0)</f>
        <v>D_MEN</v>
      </c>
      <c r="EL95" s="29" t="str">
        <f>+VLOOKUP(H95,[1]Listas_desplega!$BY$3:$BZ$7,2,0)</f>
        <v>T_5</v>
      </c>
      <c r="EM95" s="29" t="str">
        <f>+VLOOKUP(I95,[1]Listas_desplega!$BY$10:$BZ$23,2,0)</f>
        <v>T_5_C_1</v>
      </c>
      <c r="EN95" s="29" t="str">
        <f>+VLOOKUP(J95,[1]Listas_desplega!$BY$28:$BZ$54,2,0)</f>
        <v>T_5_C_1_ET_1</v>
      </c>
      <c r="EO95" s="29" t="str">
        <f>+VLOOKUP(K95,[1]Listas_desplega!$BY$58:$BZ$105,2,0)</f>
        <v>T_5_C_1_ET_1_CPT_2</v>
      </c>
      <c r="EP95" s="30" t="str">
        <f>+VLOOKUP(L95,[1]Listas_desplega!$J$3:$K$11,2,0)</f>
        <v>Eje_E_9</v>
      </c>
    </row>
    <row r="96" spans="1:146" s="31" customFormat="1" ht="44.25" customHeight="1" x14ac:dyDescent="0.3">
      <c r="A96" s="8" t="s">
        <v>927</v>
      </c>
      <c r="B96" s="8" t="s">
        <v>928</v>
      </c>
      <c r="C96" s="8" t="s">
        <v>954</v>
      </c>
      <c r="D96" s="8" t="s">
        <v>630</v>
      </c>
      <c r="E96" s="8" t="s">
        <v>207</v>
      </c>
      <c r="F96" s="9" t="s">
        <v>955</v>
      </c>
      <c r="G96" s="8"/>
      <c r="H96" s="8" t="s">
        <v>157</v>
      </c>
      <c r="I96" s="8" t="s">
        <v>552</v>
      </c>
      <c r="J96" s="8" t="s">
        <v>956</v>
      </c>
      <c r="K96" s="8" t="s">
        <v>957</v>
      </c>
      <c r="L96" s="8" t="s">
        <v>932</v>
      </c>
      <c r="M96" s="8" t="s">
        <v>958</v>
      </c>
      <c r="N96" s="14">
        <v>53</v>
      </c>
      <c r="O96" s="11" t="s">
        <v>959</v>
      </c>
      <c r="P96" s="12" t="s">
        <v>164</v>
      </c>
      <c r="Q96" s="11" t="s">
        <v>719</v>
      </c>
      <c r="R96" s="11" t="s">
        <v>960</v>
      </c>
      <c r="S96" s="11" t="s">
        <v>947</v>
      </c>
      <c r="T96" s="11" t="s">
        <v>961</v>
      </c>
      <c r="U96" s="11">
        <v>0</v>
      </c>
      <c r="V96" s="11" t="s">
        <v>962</v>
      </c>
      <c r="W96" s="12" t="s">
        <v>170</v>
      </c>
      <c r="X96" s="13"/>
      <c r="Y96" s="13"/>
      <c r="Z96" s="13" t="s">
        <v>172</v>
      </c>
      <c r="AA96" s="13" t="s">
        <v>172</v>
      </c>
      <c r="AB96" s="13" t="s">
        <v>172</v>
      </c>
      <c r="AC96" s="13" t="s">
        <v>172</v>
      </c>
      <c r="AD96" s="13" t="s">
        <v>172</v>
      </c>
      <c r="AE96" s="13" t="s">
        <v>172</v>
      </c>
      <c r="AF96" s="13" t="s">
        <v>172</v>
      </c>
      <c r="AG96" s="14" t="s">
        <v>172</v>
      </c>
      <c r="AH96" s="14" t="s">
        <v>172</v>
      </c>
      <c r="AI96" s="14" t="s">
        <v>172</v>
      </c>
      <c r="AJ96" s="14" t="s">
        <v>172</v>
      </c>
      <c r="AK96" s="14" t="s">
        <v>172</v>
      </c>
      <c r="AL96" s="14" t="s">
        <v>172</v>
      </c>
      <c r="AM96" s="14" t="s">
        <v>172</v>
      </c>
      <c r="AN96" s="14" t="s">
        <v>172</v>
      </c>
      <c r="AO96" s="14" t="s">
        <v>172</v>
      </c>
      <c r="AP96" s="14" t="s">
        <v>172</v>
      </c>
      <c r="AQ96" s="15" t="s">
        <v>172</v>
      </c>
      <c r="AR96" s="14" t="s">
        <v>172</v>
      </c>
      <c r="AS96" s="14">
        <v>0</v>
      </c>
      <c r="AT96" s="33">
        <v>0</v>
      </c>
      <c r="AU96" s="33">
        <v>4</v>
      </c>
      <c r="AV96" s="33">
        <v>4</v>
      </c>
      <c r="AW96" s="33">
        <v>3</v>
      </c>
      <c r="AX96" s="33">
        <v>11</v>
      </c>
      <c r="AY96" s="34"/>
      <c r="AZ96" s="34"/>
      <c r="BA96" s="34"/>
      <c r="BB96" s="34"/>
      <c r="BC96" s="16"/>
      <c r="BD96" s="16">
        <v>0</v>
      </c>
      <c r="BE96" s="17" t="s">
        <v>940</v>
      </c>
      <c r="BF96" s="18">
        <v>0</v>
      </c>
      <c r="BG96" s="20">
        <v>0</v>
      </c>
      <c r="BH96" s="17" t="s">
        <v>179</v>
      </c>
      <c r="BI96" s="17"/>
      <c r="BJ96" s="16"/>
      <c r="BK96" s="16">
        <v>0</v>
      </c>
      <c r="BL96" s="17"/>
      <c r="BM96" s="19">
        <v>0</v>
      </c>
      <c r="BN96" s="20">
        <v>0</v>
      </c>
      <c r="BO96" s="17" t="s">
        <v>174</v>
      </c>
      <c r="BP96" s="21" t="s">
        <v>938</v>
      </c>
      <c r="BQ96" s="22">
        <v>0</v>
      </c>
      <c r="BR96" s="16"/>
      <c r="BS96" s="17"/>
      <c r="BT96" s="19">
        <v>0</v>
      </c>
      <c r="BU96" s="20">
        <v>0</v>
      </c>
      <c r="BV96" s="17" t="s">
        <v>174</v>
      </c>
      <c r="BW96" s="17" t="s">
        <v>939</v>
      </c>
      <c r="BX96" s="16">
        <v>1</v>
      </c>
      <c r="BY96" s="16">
        <v>1</v>
      </c>
      <c r="BZ96" s="17" t="s">
        <v>963</v>
      </c>
      <c r="CA96" s="19">
        <v>0.33333333333333331</v>
      </c>
      <c r="CB96" s="20">
        <v>0.33333333333333331</v>
      </c>
      <c r="CC96" s="17" t="s">
        <v>174</v>
      </c>
      <c r="CD96" s="17" t="s">
        <v>964</v>
      </c>
      <c r="CE96" s="16">
        <v>1</v>
      </c>
      <c r="CF96" s="16">
        <v>1</v>
      </c>
      <c r="CG96" s="17" t="s">
        <v>940</v>
      </c>
      <c r="CH96" s="19">
        <v>0.33333333333333331</v>
      </c>
      <c r="CI96" s="20">
        <v>0.33333333333333331</v>
      </c>
      <c r="CJ96" s="17" t="s">
        <v>174</v>
      </c>
      <c r="CK96" s="17" t="s">
        <v>965</v>
      </c>
      <c r="CL96" s="23">
        <v>2</v>
      </c>
      <c r="CM96" s="23">
        <v>1</v>
      </c>
      <c r="CN96" s="17" t="s">
        <v>940</v>
      </c>
      <c r="CO96" s="19">
        <v>0.66666666666666663</v>
      </c>
      <c r="CP96" s="20">
        <v>0.33333333333333331</v>
      </c>
      <c r="CQ96" s="17" t="s">
        <v>174</v>
      </c>
      <c r="CR96" s="17" t="s">
        <v>966</v>
      </c>
      <c r="CS96" s="16">
        <v>2</v>
      </c>
      <c r="CT96" s="16"/>
      <c r="CU96" s="17"/>
      <c r="CV96" s="19">
        <f t="shared" si="49"/>
        <v>0.66666666666666663</v>
      </c>
      <c r="CW96" s="20">
        <f t="shared" si="60"/>
        <v>0.33333333333333331</v>
      </c>
      <c r="CX96" s="17" t="s">
        <v>179</v>
      </c>
      <c r="CY96" s="17"/>
      <c r="CZ96" s="16">
        <v>2</v>
      </c>
      <c r="DA96" s="16"/>
      <c r="DB96" s="17"/>
      <c r="DC96" s="19">
        <f t="shared" si="50"/>
        <v>0.66666666666666663</v>
      </c>
      <c r="DD96" s="20">
        <f t="shared" si="61"/>
        <v>0.33333333333333331</v>
      </c>
      <c r="DE96" s="17" t="s">
        <v>179</v>
      </c>
      <c r="DF96" s="17"/>
      <c r="DG96" s="16">
        <v>2</v>
      </c>
      <c r="DH96" s="16"/>
      <c r="DI96" s="17"/>
      <c r="DJ96" s="19">
        <f t="shared" si="51"/>
        <v>0.66666666666666663</v>
      </c>
      <c r="DK96" s="20">
        <f t="shared" si="62"/>
        <v>0.33333333333333331</v>
      </c>
      <c r="DL96" s="17" t="s">
        <v>179</v>
      </c>
      <c r="DM96" s="17"/>
      <c r="DN96" s="16">
        <v>2</v>
      </c>
      <c r="DO96" s="16"/>
      <c r="DP96" s="17"/>
      <c r="DQ96" s="19">
        <f t="shared" si="52"/>
        <v>0.66666666666666663</v>
      </c>
      <c r="DR96" s="20">
        <f t="shared" si="63"/>
        <v>0.33333333333333331</v>
      </c>
      <c r="DS96" s="17" t="s">
        <v>179</v>
      </c>
      <c r="DT96" s="17"/>
      <c r="DU96" s="16">
        <v>2</v>
      </c>
      <c r="DV96" s="16"/>
      <c r="DW96" s="17"/>
      <c r="DX96" s="19">
        <f t="shared" si="53"/>
        <v>0.66666666666666663</v>
      </c>
      <c r="DY96" s="20">
        <f t="shared" si="64"/>
        <v>0.33333333333333331</v>
      </c>
      <c r="DZ96" s="17" t="s">
        <v>179</v>
      </c>
      <c r="EA96" s="17"/>
      <c r="EB96" s="26">
        <v>3</v>
      </c>
      <c r="EC96" s="16"/>
      <c r="ED96" s="17"/>
      <c r="EE96" s="19">
        <f t="shared" si="48"/>
        <v>1</v>
      </c>
      <c r="EF96" s="20">
        <f t="shared" si="65"/>
        <v>0.33333333333333331</v>
      </c>
      <c r="EG96" s="17" t="s">
        <v>179</v>
      </c>
      <c r="EH96" s="17"/>
      <c r="EI96" s="27">
        <v>2026</v>
      </c>
      <c r="EJ96" s="28"/>
      <c r="EK96" s="29" t="str">
        <f>+VLOOKUP(B96,[1]Listas_desplega!$AI$22:$AJ$46,2,0)</f>
        <v>D_MEN</v>
      </c>
      <c r="EL96" s="29" t="str">
        <f>+VLOOKUP(H96,[1]Listas_desplega!$BY$3:$BZ$7,2,0)</f>
        <v>T_2</v>
      </c>
      <c r="EM96" s="29" t="str">
        <f>+VLOOKUP(I96,[1]Listas_desplega!$BY$10:$BZ$23,2,0)</f>
        <v>T_2_C_1</v>
      </c>
      <c r="EN96" s="29" t="str">
        <f>+VLOOKUP(J96,[1]Listas_desplega!$BY$28:$BZ$54,2,0)</f>
        <v>T_2_C_1_ET_3</v>
      </c>
      <c r="EO96" s="29" t="str">
        <f>+VLOOKUP(K96,[1]Listas_desplega!$BY$58:$BZ$105,2,0)</f>
        <v>T_2_C_1_ET_3_CPT_1</v>
      </c>
      <c r="EP96" s="30" t="str">
        <f>+VLOOKUP(L96,[1]Listas_desplega!$J$3:$K$11,2,0)</f>
        <v>Eje_E_9</v>
      </c>
    </row>
    <row r="97" spans="1:146" s="31" customFormat="1" ht="44.25" customHeight="1" x14ac:dyDescent="0.3">
      <c r="A97" s="8" t="s">
        <v>927</v>
      </c>
      <c r="B97" s="8" t="s">
        <v>928</v>
      </c>
      <c r="C97" s="8" t="s">
        <v>954</v>
      </c>
      <c r="D97" s="8" t="s">
        <v>630</v>
      </c>
      <c r="E97" s="8" t="s">
        <v>207</v>
      </c>
      <c r="F97" s="9" t="s">
        <v>955</v>
      </c>
      <c r="G97" s="8"/>
      <c r="H97" s="8" t="s">
        <v>157</v>
      </c>
      <c r="I97" s="8" t="s">
        <v>552</v>
      </c>
      <c r="J97" s="8" t="s">
        <v>956</v>
      </c>
      <c r="K97" s="8" t="s">
        <v>957</v>
      </c>
      <c r="L97" s="8" t="s">
        <v>932</v>
      </c>
      <c r="M97" s="8" t="s">
        <v>958</v>
      </c>
      <c r="N97" s="14">
        <v>54</v>
      </c>
      <c r="O97" s="11" t="s">
        <v>967</v>
      </c>
      <c r="P97" s="12" t="s">
        <v>164</v>
      </c>
      <c r="Q97" s="11" t="s">
        <v>719</v>
      </c>
      <c r="R97" s="11" t="s">
        <v>968</v>
      </c>
      <c r="S97" s="11" t="s">
        <v>947</v>
      </c>
      <c r="T97" s="11" t="s">
        <v>759</v>
      </c>
      <c r="U97" s="11">
        <v>0</v>
      </c>
      <c r="V97" s="11" t="s">
        <v>969</v>
      </c>
      <c r="W97" s="12" t="s">
        <v>170</v>
      </c>
      <c r="X97" s="13"/>
      <c r="Y97" s="13"/>
      <c r="Z97" s="13" t="s">
        <v>172</v>
      </c>
      <c r="AA97" s="13" t="s">
        <v>172</v>
      </c>
      <c r="AB97" s="13" t="s">
        <v>172</v>
      </c>
      <c r="AC97" s="13" t="s">
        <v>172</v>
      </c>
      <c r="AD97" s="13" t="s">
        <v>172</v>
      </c>
      <c r="AE97" s="13" t="s">
        <v>172</v>
      </c>
      <c r="AF97" s="13" t="s">
        <v>172</v>
      </c>
      <c r="AG97" s="14" t="s">
        <v>172</v>
      </c>
      <c r="AH97" s="14" t="s">
        <v>172</v>
      </c>
      <c r="AI97" s="14" t="s">
        <v>172</v>
      </c>
      <c r="AJ97" s="14" t="s">
        <v>172</v>
      </c>
      <c r="AK97" s="14" t="s">
        <v>172</v>
      </c>
      <c r="AL97" s="14" t="s">
        <v>172</v>
      </c>
      <c r="AM97" s="14" t="s">
        <v>172</v>
      </c>
      <c r="AN97" s="14" t="s">
        <v>172</v>
      </c>
      <c r="AO97" s="14" t="s">
        <v>172</v>
      </c>
      <c r="AP97" s="14" t="s">
        <v>172</v>
      </c>
      <c r="AQ97" s="15" t="s">
        <v>172</v>
      </c>
      <c r="AR97" s="14" t="s">
        <v>172</v>
      </c>
      <c r="AS97" s="14">
        <v>0</v>
      </c>
      <c r="AT97" s="33"/>
      <c r="AU97" s="33">
        <v>500</v>
      </c>
      <c r="AV97" s="33">
        <v>100</v>
      </c>
      <c r="AW97" s="33">
        <v>1920</v>
      </c>
      <c r="AX97" s="33">
        <v>2520</v>
      </c>
      <c r="AY97" s="34"/>
      <c r="AZ97" s="34"/>
      <c r="BA97" s="34"/>
      <c r="BB97" s="34"/>
      <c r="BC97" s="16">
        <v>160</v>
      </c>
      <c r="BD97" s="16">
        <v>265</v>
      </c>
      <c r="BE97" s="17" t="s">
        <v>970</v>
      </c>
      <c r="BF97" s="18">
        <v>8.3333333333333329E-2</v>
      </c>
      <c r="BG97" s="19">
        <v>0.13802083333333334</v>
      </c>
      <c r="BH97" s="17" t="s">
        <v>174</v>
      </c>
      <c r="BI97" s="17"/>
      <c r="BJ97" s="16">
        <v>320</v>
      </c>
      <c r="BK97" s="16">
        <v>106</v>
      </c>
      <c r="BL97" s="17" t="s">
        <v>971</v>
      </c>
      <c r="BM97" s="19">
        <v>0.16666666666666666</v>
      </c>
      <c r="BN97" s="20">
        <v>5.5208333333333331E-2</v>
      </c>
      <c r="BO97" s="17" t="s">
        <v>174</v>
      </c>
      <c r="BP97" s="21" t="s">
        <v>972</v>
      </c>
      <c r="BQ97" s="22">
        <v>480</v>
      </c>
      <c r="BR97" s="16">
        <v>398</v>
      </c>
      <c r="BS97" s="17" t="s">
        <v>973</v>
      </c>
      <c r="BT97" s="19">
        <v>0.25</v>
      </c>
      <c r="BU97" s="20">
        <v>0.20729166666666668</v>
      </c>
      <c r="BV97" s="17" t="s">
        <v>174</v>
      </c>
      <c r="BW97" s="17" t="s">
        <v>974</v>
      </c>
      <c r="BX97" s="16">
        <v>640</v>
      </c>
      <c r="BY97" s="16">
        <v>689</v>
      </c>
      <c r="BZ97" s="17" t="s">
        <v>975</v>
      </c>
      <c r="CA97" s="19">
        <v>0.33333333333333331</v>
      </c>
      <c r="CB97" s="20">
        <v>0.35885416666666664</v>
      </c>
      <c r="CC97" s="17" t="s">
        <v>174</v>
      </c>
      <c r="CD97" s="17" t="s">
        <v>964</v>
      </c>
      <c r="CE97" s="16">
        <v>800</v>
      </c>
      <c r="CF97" s="16">
        <v>885</v>
      </c>
      <c r="CG97" s="17" t="s">
        <v>976</v>
      </c>
      <c r="CH97" s="19">
        <v>0.41666666666666669</v>
      </c>
      <c r="CI97" s="20">
        <v>0.4609375</v>
      </c>
      <c r="CJ97" s="17" t="s">
        <v>174</v>
      </c>
      <c r="CK97" s="17" t="s">
        <v>977</v>
      </c>
      <c r="CL97" s="23">
        <v>960</v>
      </c>
      <c r="CM97" s="23">
        <v>985</v>
      </c>
      <c r="CN97" s="17" t="s">
        <v>978</v>
      </c>
      <c r="CO97" s="19">
        <v>0.5</v>
      </c>
      <c r="CP97" s="20">
        <v>0.51302083333333337</v>
      </c>
      <c r="CQ97" s="17" t="s">
        <v>174</v>
      </c>
      <c r="CR97" s="17" t="s">
        <v>979</v>
      </c>
      <c r="CS97" s="16">
        <v>1120</v>
      </c>
      <c r="CT97" s="16"/>
      <c r="CU97" s="17"/>
      <c r="CV97" s="19">
        <f t="shared" si="49"/>
        <v>0.58333333333333337</v>
      </c>
      <c r="CW97" s="20">
        <f t="shared" si="60"/>
        <v>0.51302083333333337</v>
      </c>
      <c r="CX97" s="17" t="s">
        <v>179</v>
      </c>
      <c r="CY97" s="17"/>
      <c r="CZ97" s="16">
        <v>1280</v>
      </c>
      <c r="DA97" s="16"/>
      <c r="DB97" s="17"/>
      <c r="DC97" s="19">
        <f t="shared" si="50"/>
        <v>0.66666666666666663</v>
      </c>
      <c r="DD97" s="20">
        <f t="shared" si="61"/>
        <v>0.51302083333333337</v>
      </c>
      <c r="DE97" s="17" t="s">
        <v>179</v>
      </c>
      <c r="DF97" s="17"/>
      <c r="DG97" s="16">
        <v>1440</v>
      </c>
      <c r="DH97" s="16"/>
      <c r="DI97" s="17"/>
      <c r="DJ97" s="19">
        <f t="shared" si="51"/>
        <v>0.75</v>
      </c>
      <c r="DK97" s="20">
        <f t="shared" si="62"/>
        <v>0.51302083333333337</v>
      </c>
      <c r="DL97" s="17" t="s">
        <v>179</v>
      </c>
      <c r="DM97" s="17"/>
      <c r="DN97" s="16">
        <v>1600</v>
      </c>
      <c r="DO97" s="16"/>
      <c r="DP97" s="17"/>
      <c r="DQ97" s="19">
        <f t="shared" si="52"/>
        <v>0.83333333333333337</v>
      </c>
      <c r="DR97" s="20">
        <f t="shared" si="63"/>
        <v>0.51302083333333337</v>
      </c>
      <c r="DS97" s="17" t="s">
        <v>179</v>
      </c>
      <c r="DT97" s="17"/>
      <c r="DU97" s="16">
        <v>1760</v>
      </c>
      <c r="DV97" s="16"/>
      <c r="DW97" s="17"/>
      <c r="DX97" s="19">
        <f t="shared" si="53"/>
        <v>0.91666666666666663</v>
      </c>
      <c r="DY97" s="20">
        <f t="shared" si="64"/>
        <v>0.51302083333333337</v>
      </c>
      <c r="DZ97" s="17" t="s">
        <v>179</v>
      </c>
      <c r="EA97" s="17"/>
      <c r="EB97" s="26">
        <v>1920</v>
      </c>
      <c r="EC97" s="16"/>
      <c r="ED97" s="17"/>
      <c r="EE97" s="19">
        <f t="shared" si="48"/>
        <v>1</v>
      </c>
      <c r="EF97" s="20">
        <f t="shared" si="65"/>
        <v>0.51302083333333337</v>
      </c>
      <c r="EG97" s="17" t="s">
        <v>179</v>
      </c>
      <c r="EH97" s="17"/>
      <c r="EI97" s="27">
        <v>2026</v>
      </c>
      <c r="EJ97" s="28"/>
      <c r="EK97" s="29" t="str">
        <f>+VLOOKUP(B97,[1]Listas_desplega!$AI$22:$AJ$46,2,0)</f>
        <v>D_MEN</v>
      </c>
      <c r="EL97" s="29" t="str">
        <f>+VLOOKUP(H97,[1]Listas_desplega!$BY$3:$BZ$7,2,0)</f>
        <v>T_2</v>
      </c>
      <c r="EM97" s="29" t="str">
        <f>+VLOOKUP(I97,[1]Listas_desplega!$BY$10:$BZ$23,2,0)</f>
        <v>T_2_C_1</v>
      </c>
      <c r="EN97" s="29" t="str">
        <f>+VLOOKUP(J97,[1]Listas_desplega!$BY$28:$BZ$54,2,0)</f>
        <v>T_2_C_1_ET_3</v>
      </c>
      <c r="EO97" s="29" t="str">
        <f>+VLOOKUP(K97,[1]Listas_desplega!$BY$58:$BZ$105,2,0)</f>
        <v>T_2_C_1_ET_3_CPT_1</v>
      </c>
      <c r="EP97" s="30" t="str">
        <f>+VLOOKUP(L97,[1]Listas_desplega!$J$3:$K$11,2,0)</f>
        <v>Eje_E_9</v>
      </c>
    </row>
    <row r="98" spans="1:146" s="31" customFormat="1" ht="44.25" customHeight="1" x14ac:dyDescent="0.3">
      <c r="A98" s="8" t="s">
        <v>927</v>
      </c>
      <c r="B98" s="8" t="s">
        <v>928</v>
      </c>
      <c r="C98" s="8" t="s">
        <v>954</v>
      </c>
      <c r="D98" s="8" t="s">
        <v>630</v>
      </c>
      <c r="E98" s="8" t="s">
        <v>207</v>
      </c>
      <c r="F98" s="9" t="s">
        <v>955</v>
      </c>
      <c r="G98" s="8"/>
      <c r="H98" s="8" t="s">
        <v>157</v>
      </c>
      <c r="I98" s="8" t="s">
        <v>552</v>
      </c>
      <c r="J98" s="8" t="s">
        <v>956</v>
      </c>
      <c r="K98" s="8" t="s">
        <v>957</v>
      </c>
      <c r="L98" s="8" t="s">
        <v>932</v>
      </c>
      <c r="M98" s="8" t="s">
        <v>958</v>
      </c>
      <c r="N98" s="14">
        <v>55</v>
      </c>
      <c r="O98" s="11" t="s">
        <v>980</v>
      </c>
      <c r="P98" s="12" t="s">
        <v>164</v>
      </c>
      <c r="Q98" s="11" t="s">
        <v>719</v>
      </c>
      <c r="R98" s="11" t="s">
        <v>981</v>
      </c>
      <c r="S98" s="11" t="s">
        <v>947</v>
      </c>
      <c r="T98" s="11" t="s">
        <v>759</v>
      </c>
      <c r="U98" s="11">
        <v>0</v>
      </c>
      <c r="V98" s="11" t="s">
        <v>982</v>
      </c>
      <c r="W98" s="12" t="s">
        <v>170</v>
      </c>
      <c r="X98" s="13"/>
      <c r="Y98" s="13"/>
      <c r="Z98" s="13" t="s">
        <v>172</v>
      </c>
      <c r="AA98" s="13" t="s">
        <v>172</v>
      </c>
      <c r="AB98" s="13" t="s">
        <v>172</v>
      </c>
      <c r="AC98" s="13" t="s">
        <v>172</v>
      </c>
      <c r="AD98" s="13" t="s">
        <v>172</v>
      </c>
      <c r="AE98" s="13" t="s">
        <v>172</v>
      </c>
      <c r="AF98" s="13" t="s">
        <v>172</v>
      </c>
      <c r="AG98" s="14" t="s">
        <v>172</v>
      </c>
      <c r="AH98" s="14" t="s">
        <v>172</v>
      </c>
      <c r="AI98" s="14" t="s">
        <v>172</v>
      </c>
      <c r="AJ98" s="14" t="s">
        <v>172</v>
      </c>
      <c r="AK98" s="14" t="s">
        <v>172</v>
      </c>
      <c r="AL98" s="14" t="s">
        <v>172</v>
      </c>
      <c r="AM98" s="14" t="s">
        <v>172</v>
      </c>
      <c r="AN98" s="14" t="s">
        <v>172</v>
      </c>
      <c r="AO98" s="14" t="s">
        <v>172</v>
      </c>
      <c r="AP98" s="14" t="s">
        <v>172</v>
      </c>
      <c r="AQ98" s="15" t="s">
        <v>172</v>
      </c>
      <c r="AR98" s="14" t="s">
        <v>172</v>
      </c>
      <c r="AS98" s="14">
        <v>1207200000</v>
      </c>
      <c r="AT98" s="33">
        <v>6886979966</v>
      </c>
      <c r="AU98" s="33">
        <v>5880000000</v>
      </c>
      <c r="AV98" s="33">
        <v>5395525073</v>
      </c>
      <c r="AW98" s="33">
        <v>3545779205</v>
      </c>
      <c r="AX98" s="33">
        <v>22915484244</v>
      </c>
      <c r="AY98" s="34"/>
      <c r="AZ98" s="34"/>
      <c r="BA98" s="34"/>
      <c r="BB98" s="34"/>
      <c r="BC98" s="16"/>
      <c r="BD98" s="16">
        <v>0</v>
      </c>
      <c r="BE98" s="17" t="s">
        <v>940</v>
      </c>
      <c r="BF98" s="18">
        <v>0</v>
      </c>
      <c r="BG98" s="19">
        <v>0</v>
      </c>
      <c r="BH98" s="17" t="s">
        <v>179</v>
      </c>
      <c r="BI98" s="17"/>
      <c r="BJ98" s="16">
        <v>322343564.09090906</v>
      </c>
      <c r="BK98" s="16">
        <v>446284321.37</v>
      </c>
      <c r="BL98" s="17" t="s">
        <v>983</v>
      </c>
      <c r="BM98" s="19">
        <v>9.0909090909090898E-2</v>
      </c>
      <c r="BN98" s="20">
        <v>0.12586353959679225</v>
      </c>
      <c r="BO98" s="17" t="s">
        <v>174</v>
      </c>
      <c r="BP98" s="21" t="s">
        <v>972</v>
      </c>
      <c r="BQ98" s="22">
        <v>644687128.18181813</v>
      </c>
      <c r="BR98" s="16">
        <v>558732697.01999998</v>
      </c>
      <c r="BS98" s="17" t="s">
        <v>984</v>
      </c>
      <c r="BT98" s="19">
        <v>0.1818181818181818</v>
      </c>
      <c r="BU98" s="20">
        <v>0.15757684410583597</v>
      </c>
      <c r="BV98" s="17" t="s">
        <v>174</v>
      </c>
      <c r="BW98" s="17" t="s">
        <v>974</v>
      </c>
      <c r="BX98" s="16">
        <v>967030692.27272725</v>
      </c>
      <c r="BY98" s="16">
        <v>848394304.01999998</v>
      </c>
      <c r="BZ98" s="17" t="s">
        <v>985</v>
      </c>
      <c r="CA98" s="19">
        <v>0.27272727272727271</v>
      </c>
      <c r="CB98" s="20">
        <v>0.23926879113726429</v>
      </c>
      <c r="CC98" s="17" t="s">
        <v>174</v>
      </c>
      <c r="CD98" s="17" t="s">
        <v>964</v>
      </c>
      <c r="CE98" s="16">
        <v>1289374256.3636363</v>
      </c>
      <c r="CF98" s="16">
        <v>972561608</v>
      </c>
      <c r="CG98" s="17" t="s">
        <v>986</v>
      </c>
      <c r="CH98" s="19">
        <v>0.36363636363636359</v>
      </c>
      <c r="CI98" s="20">
        <v>0.27428713176177588</v>
      </c>
      <c r="CJ98" s="17" t="s">
        <v>174</v>
      </c>
      <c r="CK98" s="17" t="s">
        <v>977</v>
      </c>
      <c r="CL98" s="23">
        <v>1611717820.4545453</v>
      </c>
      <c r="CM98" s="23">
        <v>1724563867</v>
      </c>
      <c r="CN98" s="17" t="s">
        <v>987</v>
      </c>
      <c r="CO98" s="19">
        <v>0.45454545454545447</v>
      </c>
      <c r="CP98" s="20">
        <v>0.48637091237044466</v>
      </c>
      <c r="CQ98" s="17" t="s">
        <v>174</v>
      </c>
      <c r="CR98" s="17" t="s">
        <v>979</v>
      </c>
      <c r="CS98" s="16">
        <v>1934061384.5454545</v>
      </c>
      <c r="CT98" s="16"/>
      <c r="CU98" s="17"/>
      <c r="CV98" s="19">
        <f t="shared" si="49"/>
        <v>0.54545454545454541</v>
      </c>
      <c r="CW98" s="20">
        <f t="shared" si="60"/>
        <v>0.48637091237044466</v>
      </c>
      <c r="CX98" s="17" t="s">
        <v>179</v>
      </c>
      <c r="CY98" s="17"/>
      <c r="CZ98" s="16">
        <v>2256404948.6363635</v>
      </c>
      <c r="DA98" s="16"/>
      <c r="DB98" s="17"/>
      <c r="DC98" s="19">
        <f t="shared" si="50"/>
        <v>0.63636363636363635</v>
      </c>
      <c r="DD98" s="20">
        <f t="shared" si="61"/>
        <v>0.48637091237044466</v>
      </c>
      <c r="DE98" s="17" t="s">
        <v>179</v>
      </c>
      <c r="DF98" s="17"/>
      <c r="DG98" s="16">
        <v>2578748512.7272725</v>
      </c>
      <c r="DH98" s="16"/>
      <c r="DI98" s="17"/>
      <c r="DJ98" s="19">
        <f t="shared" si="51"/>
        <v>0.72727272727272718</v>
      </c>
      <c r="DK98" s="20">
        <f t="shared" si="62"/>
        <v>0.48637091237044466</v>
      </c>
      <c r="DL98" s="17" t="s">
        <v>179</v>
      </c>
      <c r="DM98" s="17"/>
      <c r="DN98" s="16">
        <v>2901092076.8181815</v>
      </c>
      <c r="DO98" s="16"/>
      <c r="DP98" s="17"/>
      <c r="DQ98" s="19">
        <f t="shared" si="52"/>
        <v>0.81818181818181812</v>
      </c>
      <c r="DR98" s="20">
        <f t="shared" si="63"/>
        <v>0.48637091237044466</v>
      </c>
      <c r="DS98" s="17" t="s">
        <v>179</v>
      </c>
      <c r="DT98" s="17"/>
      <c r="DU98" s="16">
        <v>3223435640.9090905</v>
      </c>
      <c r="DV98" s="16"/>
      <c r="DW98" s="17"/>
      <c r="DX98" s="19">
        <f t="shared" si="53"/>
        <v>0.90909090909090895</v>
      </c>
      <c r="DY98" s="20">
        <f t="shared" si="64"/>
        <v>0.48637091237044466</v>
      </c>
      <c r="DZ98" s="17" t="s">
        <v>179</v>
      </c>
      <c r="EA98" s="17"/>
      <c r="EB98" s="26">
        <v>3545779204.9999995</v>
      </c>
      <c r="EC98" s="16"/>
      <c r="ED98" s="17"/>
      <c r="EE98" s="19">
        <f t="shared" si="48"/>
        <v>0.99999999999999989</v>
      </c>
      <c r="EF98" s="20">
        <f t="shared" si="65"/>
        <v>0.48637091237044466</v>
      </c>
      <c r="EG98" s="17" t="s">
        <v>179</v>
      </c>
      <c r="EH98" s="17"/>
      <c r="EI98" s="27">
        <v>2026</v>
      </c>
      <c r="EJ98" s="28"/>
      <c r="EK98" s="29" t="str">
        <f>+VLOOKUP(B98,[1]Listas_desplega!$AI$22:$AJ$46,2,0)</f>
        <v>D_MEN</v>
      </c>
      <c r="EL98" s="29" t="str">
        <f>+VLOOKUP(H98,[1]Listas_desplega!$BY$3:$BZ$7,2,0)</f>
        <v>T_2</v>
      </c>
      <c r="EM98" s="29" t="str">
        <f>+VLOOKUP(I98,[1]Listas_desplega!$BY$10:$BZ$23,2,0)</f>
        <v>T_2_C_1</v>
      </c>
      <c r="EN98" s="29" t="str">
        <f>+VLOOKUP(J98,[1]Listas_desplega!$BY$28:$BZ$54,2,0)</f>
        <v>T_2_C_1_ET_3</v>
      </c>
      <c r="EO98" s="29" t="str">
        <f>+VLOOKUP(K98,[1]Listas_desplega!$BY$58:$BZ$105,2,0)</f>
        <v>T_2_C_1_ET_3_CPT_1</v>
      </c>
      <c r="EP98" s="30" t="str">
        <f>+VLOOKUP(L98,[1]Listas_desplega!$J$3:$K$11,2,0)</f>
        <v>Eje_E_9</v>
      </c>
    </row>
    <row r="99" spans="1:146" s="31" customFormat="1" ht="44.25" customHeight="1" x14ac:dyDescent="0.3">
      <c r="A99" s="8" t="s">
        <v>927</v>
      </c>
      <c r="B99" s="8" t="s">
        <v>928</v>
      </c>
      <c r="C99" s="8" t="s">
        <v>954</v>
      </c>
      <c r="D99" s="8" t="s">
        <v>630</v>
      </c>
      <c r="E99" s="8" t="s">
        <v>207</v>
      </c>
      <c r="F99" s="9" t="s">
        <v>955</v>
      </c>
      <c r="G99" s="8"/>
      <c r="H99" s="8" t="s">
        <v>157</v>
      </c>
      <c r="I99" s="8" t="s">
        <v>552</v>
      </c>
      <c r="J99" s="8" t="s">
        <v>956</v>
      </c>
      <c r="K99" s="8" t="s">
        <v>957</v>
      </c>
      <c r="L99" s="8" t="s">
        <v>932</v>
      </c>
      <c r="M99" s="8" t="s">
        <v>958</v>
      </c>
      <c r="N99" s="14">
        <v>56</v>
      </c>
      <c r="O99" s="11" t="s">
        <v>988</v>
      </c>
      <c r="P99" s="12" t="s">
        <v>492</v>
      </c>
      <c r="Q99" s="11" t="s">
        <v>493</v>
      </c>
      <c r="R99" s="11" t="s">
        <v>989</v>
      </c>
      <c r="S99" s="11" t="s">
        <v>167</v>
      </c>
      <c r="T99" s="11" t="s">
        <v>168</v>
      </c>
      <c r="U99" s="11">
        <v>0</v>
      </c>
      <c r="V99" s="11" t="s">
        <v>990</v>
      </c>
      <c r="W99" s="12" t="s">
        <v>170</v>
      </c>
      <c r="X99" s="13"/>
      <c r="Y99" s="13"/>
      <c r="Z99" s="13" t="s">
        <v>172</v>
      </c>
      <c r="AA99" s="13" t="s">
        <v>172</v>
      </c>
      <c r="AB99" s="13" t="s">
        <v>172</v>
      </c>
      <c r="AC99" s="13" t="s">
        <v>172</v>
      </c>
      <c r="AD99" s="13" t="s">
        <v>172</v>
      </c>
      <c r="AE99" s="13" t="s">
        <v>172</v>
      </c>
      <c r="AF99" s="13" t="s">
        <v>172</v>
      </c>
      <c r="AG99" s="14" t="s">
        <v>172</v>
      </c>
      <c r="AH99" s="14" t="s">
        <v>172</v>
      </c>
      <c r="AI99" s="14" t="s">
        <v>172</v>
      </c>
      <c r="AJ99" s="14" t="s">
        <v>172</v>
      </c>
      <c r="AK99" s="14" t="s">
        <v>172</v>
      </c>
      <c r="AL99" s="14" t="s">
        <v>172</v>
      </c>
      <c r="AM99" s="14" t="s">
        <v>172</v>
      </c>
      <c r="AN99" s="14" t="s">
        <v>172</v>
      </c>
      <c r="AO99" s="14" t="s">
        <v>172</v>
      </c>
      <c r="AP99" s="14" t="s">
        <v>172</v>
      </c>
      <c r="AQ99" s="15" t="s">
        <v>172</v>
      </c>
      <c r="AR99" s="14" t="s">
        <v>172</v>
      </c>
      <c r="AS99" s="14"/>
      <c r="AT99" s="83"/>
      <c r="AU99" s="83"/>
      <c r="AV99" s="83"/>
      <c r="AW99" s="83">
        <v>100</v>
      </c>
      <c r="AX99" s="83">
        <v>100</v>
      </c>
      <c r="AY99" s="84"/>
      <c r="AZ99" s="84"/>
      <c r="BA99" s="84"/>
      <c r="BB99" s="84"/>
      <c r="BC99" s="16"/>
      <c r="BD99" s="16">
        <v>0</v>
      </c>
      <c r="BE99" s="17" t="s">
        <v>940</v>
      </c>
      <c r="BF99" s="18">
        <v>0</v>
      </c>
      <c r="BG99" s="19">
        <v>0</v>
      </c>
      <c r="BH99" s="17" t="s">
        <v>179</v>
      </c>
      <c r="BI99" s="17"/>
      <c r="BJ99" s="16"/>
      <c r="BK99" s="16">
        <v>0</v>
      </c>
      <c r="BL99" s="17"/>
      <c r="BM99" s="19">
        <v>0</v>
      </c>
      <c r="BN99" s="20">
        <v>0</v>
      </c>
      <c r="BO99" s="17" t="s">
        <v>174</v>
      </c>
      <c r="BP99" s="21" t="s">
        <v>938</v>
      </c>
      <c r="BQ99" s="22"/>
      <c r="BR99" s="16">
        <v>50</v>
      </c>
      <c r="BS99" s="17" t="s">
        <v>991</v>
      </c>
      <c r="BT99" s="19">
        <v>0</v>
      </c>
      <c r="BU99" s="20">
        <v>0.5</v>
      </c>
      <c r="BV99" s="17" t="s">
        <v>174</v>
      </c>
      <c r="BW99" s="17" t="s">
        <v>974</v>
      </c>
      <c r="BX99" s="16"/>
      <c r="BY99" s="16">
        <v>50</v>
      </c>
      <c r="BZ99" s="17" t="s">
        <v>992</v>
      </c>
      <c r="CA99" s="19">
        <v>0</v>
      </c>
      <c r="CB99" s="20">
        <v>0.5</v>
      </c>
      <c r="CC99" s="17" t="s">
        <v>174</v>
      </c>
      <c r="CD99" s="17" t="s">
        <v>993</v>
      </c>
      <c r="CE99" s="16"/>
      <c r="CF99" s="16">
        <v>50</v>
      </c>
      <c r="CG99" s="17" t="s">
        <v>940</v>
      </c>
      <c r="CH99" s="19">
        <v>0</v>
      </c>
      <c r="CI99" s="20">
        <v>0.5</v>
      </c>
      <c r="CJ99" s="17" t="s">
        <v>174</v>
      </c>
      <c r="CK99" s="17" t="s">
        <v>994</v>
      </c>
      <c r="CL99" s="23">
        <v>50</v>
      </c>
      <c r="CM99" s="23">
        <v>50</v>
      </c>
      <c r="CN99" s="17" t="s">
        <v>995</v>
      </c>
      <c r="CO99" s="19">
        <v>0.5</v>
      </c>
      <c r="CP99" s="20">
        <v>0.5</v>
      </c>
      <c r="CQ99" s="17" t="s">
        <v>174</v>
      </c>
      <c r="CR99" s="17" t="s">
        <v>996</v>
      </c>
      <c r="CS99" s="16"/>
      <c r="CT99" s="16"/>
      <c r="CU99" s="17"/>
      <c r="CV99" s="19">
        <f t="shared" si="49"/>
        <v>0</v>
      </c>
      <c r="CW99" s="20">
        <f t="shared" si="60"/>
        <v>0.5</v>
      </c>
      <c r="CX99" s="17" t="s">
        <v>179</v>
      </c>
      <c r="CY99" s="17"/>
      <c r="CZ99" s="16"/>
      <c r="DA99" s="16"/>
      <c r="DB99" s="17"/>
      <c r="DC99" s="19">
        <f t="shared" si="50"/>
        <v>0</v>
      </c>
      <c r="DD99" s="20">
        <f t="shared" si="61"/>
        <v>0.5</v>
      </c>
      <c r="DE99" s="17" t="s">
        <v>179</v>
      </c>
      <c r="DF99" s="17"/>
      <c r="DG99" s="16"/>
      <c r="DH99" s="16"/>
      <c r="DI99" s="17"/>
      <c r="DJ99" s="19">
        <f t="shared" si="51"/>
        <v>0</v>
      </c>
      <c r="DK99" s="20">
        <f t="shared" si="62"/>
        <v>0.5</v>
      </c>
      <c r="DL99" s="17" t="s">
        <v>179</v>
      </c>
      <c r="DM99" s="17"/>
      <c r="DN99" s="16"/>
      <c r="DO99" s="16"/>
      <c r="DP99" s="17"/>
      <c r="DQ99" s="19">
        <f t="shared" si="52"/>
        <v>0</v>
      </c>
      <c r="DR99" s="20">
        <f t="shared" si="63"/>
        <v>0.5</v>
      </c>
      <c r="DS99" s="17" t="s">
        <v>179</v>
      </c>
      <c r="DT99" s="17"/>
      <c r="DU99" s="16"/>
      <c r="DV99" s="16"/>
      <c r="DW99" s="17"/>
      <c r="DX99" s="19">
        <f t="shared" si="53"/>
        <v>0</v>
      </c>
      <c r="DY99" s="20">
        <f t="shared" si="64"/>
        <v>0.5</v>
      </c>
      <c r="DZ99" s="17" t="s">
        <v>179</v>
      </c>
      <c r="EA99" s="17"/>
      <c r="EB99" s="26">
        <v>1</v>
      </c>
      <c r="EC99" s="16"/>
      <c r="ED99" s="17"/>
      <c r="EE99" s="19">
        <f t="shared" si="48"/>
        <v>0.01</v>
      </c>
      <c r="EF99" s="20">
        <f t="shared" si="65"/>
        <v>0.5</v>
      </c>
      <c r="EG99" s="17" t="s">
        <v>179</v>
      </c>
      <c r="EH99" s="17"/>
      <c r="EI99" s="27">
        <v>2026</v>
      </c>
      <c r="EJ99" s="28"/>
      <c r="EK99" s="29" t="str">
        <f>+VLOOKUP(B99,[1]Listas_desplega!$AI$22:$AJ$46,2,0)</f>
        <v>D_MEN</v>
      </c>
      <c r="EL99" s="29" t="str">
        <f>+VLOOKUP(H99,[1]Listas_desplega!$BY$3:$BZ$7,2,0)</f>
        <v>T_2</v>
      </c>
      <c r="EM99" s="29" t="str">
        <f>+VLOOKUP(I99,[1]Listas_desplega!$BY$10:$BZ$23,2,0)</f>
        <v>T_2_C_1</v>
      </c>
      <c r="EN99" s="29" t="str">
        <f>+VLOOKUP(J99,[1]Listas_desplega!$BY$28:$BZ$54,2,0)</f>
        <v>T_2_C_1_ET_3</v>
      </c>
      <c r="EO99" s="29" t="str">
        <f>+VLOOKUP(K99,[1]Listas_desplega!$BY$58:$BZ$105,2,0)</f>
        <v>T_2_C_1_ET_3_CPT_1</v>
      </c>
      <c r="EP99" s="30" t="str">
        <f>+VLOOKUP(L99,[1]Listas_desplega!$J$3:$K$11,2,0)</f>
        <v>Eje_E_9</v>
      </c>
    </row>
    <row r="100" spans="1:146" s="31" customFormat="1" ht="44.25" customHeight="1" x14ac:dyDescent="0.3">
      <c r="A100" s="8" t="s">
        <v>927</v>
      </c>
      <c r="B100" s="8" t="s">
        <v>928</v>
      </c>
      <c r="C100" s="8" t="s">
        <v>954</v>
      </c>
      <c r="D100" s="8" t="s">
        <v>630</v>
      </c>
      <c r="E100" s="8" t="s">
        <v>207</v>
      </c>
      <c r="F100" s="9" t="s">
        <v>955</v>
      </c>
      <c r="G100" s="8"/>
      <c r="H100" s="8" t="s">
        <v>157</v>
      </c>
      <c r="I100" s="8" t="s">
        <v>552</v>
      </c>
      <c r="J100" s="8" t="s">
        <v>956</v>
      </c>
      <c r="K100" s="8" t="s">
        <v>957</v>
      </c>
      <c r="L100" s="8" t="s">
        <v>932</v>
      </c>
      <c r="M100" s="8" t="s">
        <v>958</v>
      </c>
      <c r="N100" s="14">
        <v>58</v>
      </c>
      <c r="O100" s="11" t="s">
        <v>997</v>
      </c>
      <c r="P100" s="12" t="s">
        <v>164</v>
      </c>
      <c r="Q100" s="11" t="s">
        <v>719</v>
      </c>
      <c r="R100" s="11" t="s">
        <v>998</v>
      </c>
      <c r="S100" s="11" t="s">
        <v>947</v>
      </c>
      <c r="T100" s="11" t="s">
        <v>999</v>
      </c>
      <c r="U100" s="11">
        <v>0</v>
      </c>
      <c r="V100" s="11" t="s">
        <v>1000</v>
      </c>
      <c r="W100" s="12" t="s">
        <v>170</v>
      </c>
      <c r="X100" s="13"/>
      <c r="Y100" s="13"/>
      <c r="Z100" s="13" t="s">
        <v>172</v>
      </c>
      <c r="AA100" s="13" t="s">
        <v>172</v>
      </c>
      <c r="AB100" s="13" t="s">
        <v>172</v>
      </c>
      <c r="AC100" s="13" t="s">
        <v>172</v>
      </c>
      <c r="AD100" s="13" t="s">
        <v>172</v>
      </c>
      <c r="AE100" s="13" t="s">
        <v>172</v>
      </c>
      <c r="AF100" s="13" t="s">
        <v>172</v>
      </c>
      <c r="AG100" s="14" t="s">
        <v>172</v>
      </c>
      <c r="AH100" s="14" t="s">
        <v>172</v>
      </c>
      <c r="AI100" s="14" t="s">
        <v>172</v>
      </c>
      <c r="AJ100" s="14" t="s">
        <v>172</v>
      </c>
      <c r="AK100" s="14" t="s">
        <v>172</v>
      </c>
      <c r="AL100" s="14" t="s">
        <v>172</v>
      </c>
      <c r="AM100" s="14" t="s">
        <v>172</v>
      </c>
      <c r="AN100" s="14" t="s">
        <v>172</v>
      </c>
      <c r="AO100" s="14" t="s">
        <v>172</v>
      </c>
      <c r="AP100" s="14" t="s">
        <v>172</v>
      </c>
      <c r="AQ100" s="15" t="s">
        <v>172</v>
      </c>
      <c r="AR100" s="14" t="s">
        <v>172</v>
      </c>
      <c r="AS100" s="14">
        <v>0</v>
      </c>
      <c r="AT100" s="33"/>
      <c r="AU100" s="33">
        <v>6</v>
      </c>
      <c r="AV100" s="33">
        <v>6</v>
      </c>
      <c r="AW100" s="33">
        <v>11</v>
      </c>
      <c r="AX100" s="33">
        <v>23</v>
      </c>
      <c r="AY100" s="34"/>
      <c r="AZ100" s="34"/>
      <c r="BA100" s="34"/>
      <c r="BB100" s="34"/>
      <c r="BC100" s="16"/>
      <c r="BD100" s="16">
        <v>0</v>
      </c>
      <c r="BE100" s="17" t="s">
        <v>940</v>
      </c>
      <c r="BF100" s="18">
        <v>0</v>
      </c>
      <c r="BG100" s="19">
        <v>0</v>
      </c>
      <c r="BH100" s="17" t="s">
        <v>179</v>
      </c>
      <c r="BI100" s="17"/>
      <c r="BJ100" s="16">
        <v>1</v>
      </c>
      <c r="BK100" s="16">
        <v>0</v>
      </c>
      <c r="BL100" s="17" t="s">
        <v>1001</v>
      </c>
      <c r="BM100" s="19">
        <v>9.0909090909090912E-2</v>
      </c>
      <c r="BN100" s="20">
        <v>0</v>
      </c>
      <c r="BO100" s="17" t="s">
        <v>174</v>
      </c>
      <c r="BP100" s="21" t="s">
        <v>1002</v>
      </c>
      <c r="BQ100" s="22">
        <v>2</v>
      </c>
      <c r="BR100" s="16">
        <v>2</v>
      </c>
      <c r="BS100" s="17" t="s">
        <v>1003</v>
      </c>
      <c r="BT100" s="19">
        <v>0.18181818181818182</v>
      </c>
      <c r="BU100" s="20">
        <v>0.18181818181818182</v>
      </c>
      <c r="BV100" s="17" t="s">
        <v>174</v>
      </c>
      <c r="BW100" s="17" t="s">
        <v>974</v>
      </c>
      <c r="BX100" s="16">
        <v>3</v>
      </c>
      <c r="BY100" s="16">
        <v>3</v>
      </c>
      <c r="BZ100" s="17" t="s">
        <v>1004</v>
      </c>
      <c r="CA100" s="19">
        <v>0.27272727272727271</v>
      </c>
      <c r="CB100" s="20">
        <v>0.27272727272727271</v>
      </c>
      <c r="CC100" s="17" t="s">
        <v>174</v>
      </c>
      <c r="CD100" s="17" t="s">
        <v>964</v>
      </c>
      <c r="CE100" s="16">
        <v>4</v>
      </c>
      <c r="CF100" s="16">
        <v>4</v>
      </c>
      <c r="CG100" s="17" t="s">
        <v>1005</v>
      </c>
      <c r="CH100" s="19">
        <v>0.36363636363636365</v>
      </c>
      <c r="CI100" s="20">
        <v>0.36363636363636365</v>
      </c>
      <c r="CJ100" s="17" t="s">
        <v>174</v>
      </c>
      <c r="CK100" s="17" t="s">
        <v>977</v>
      </c>
      <c r="CL100" s="23">
        <v>5</v>
      </c>
      <c r="CM100" s="23">
        <v>5</v>
      </c>
      <c r="CN100" s="17" t="s">
        <v>1006</v>
      </c>
      <c r="CO100" s="19">
        <v>0.45454545454545453</v>
      </c>
      <c r="CP100" s="20">
        <v>0.45454545454545453</v>
      </c>
      <c r="CQ100" s="17" t="s">
        <v>174</v>
      </c>
      <c r="CR100" s="17" t="s">
        <v>1007</v>
      </c>
      <c r="CS100" s="16">
        <v>6</v>
      </c>
      <c r="CT100" s="16"/>
      <c r="CU100" s="17"/>
      <c r="CV100" s="19">
        <f t="shared" si="49"/>
        <v>0.54545454545454541</v>
      </c>
      <c r="CW100" s="20">
        <f t="shared" si="60"/>
        <v>0.45454545454545453</v>
      </c>
      <c r="CX100" s="17" t="s">
        <v>179</v>
      </c>
      <c r="CY100" s="17"/>
      <c r="CZ100" s="16">
        <v>7</v>
      </c>
      <c r="DA100" s="16"/>
      <c r="DB100" s="17"/>
      <c r="DC100" s="19">
        <f t="shared" si="50"/>
        <v>0.63636363636363635</v>
      </c>
      <c r="DD100" s="20">
        <f t="shared" si="61"/>
        <v>0.45454545454545453</v>
      </c>
      <c r="DE100" s="17" t="s">
        <v>179</v>
      </c>
      <c r="DF100" s="17"/>
      <c r="DG100" s="16">
        <v>8</v>
      </c>
      <c r="DH100" s="16"/>
      <c r="DI100" s="17"/>
      <c r="DJ100" s="19">
        <f t="shared" si="51"/>
        <v>0.72727272727272729</v>
      </c>
      <c r="DK100" s="20">
        <f t="shared" si="62"/>
        <v>0.45454545454545453</v>
      </c>
      <c r="DL100" s="17" t="s">
        <v>179</v>
      </c>
      <c r="DM100" s="17"/>
      <c r="DN100" s="16">
        <v>9</v>
      </c>
      <c r="DO100" s="16"/>
      <c r="DP100" s="17"/>
      <c r="DQ100" s="19">
        <f t="shared" si="52"/>
        <v>0.81818181818181823</v>
      </c>
      <c r="DR100" s="20">
        <f t="shared" si="63"/>
        <v>0.45454545454545453</v>
      </c>
      <c r="DS100" s="17" t="s">
        <v>179</v>
      </c>
      <c r="DT100" s="17"/>
      <c r="DU100" s="16">
        <v>10</v>
      </c>
      <c r="DV100" s="16"/>
      <c r="DW100" s="17"/>
      <c r="DX100" s="19">
        <f t="shared" si="53"/>
        <v>0.90909090909090906</v>
      </c>
      <c r="DY100" s="20">
        <f t="shared" si="64"/>
        <v>0.45454545454545453</v>
      </c>
      <c r="DZ100" s="17" t="s">
        <v>179</v>
      </c>
      <c r="EA100" s="17"/>
      <c r="EB100" s="26">
        <v>11</v>
      </c>
      <c r="EC100" s="16"/>
      <c r="ED100" s="17"/>
      <c r="EE100" s="19">
        <f t="shared" si="48"/>
        <v>1</v>
      </c>
      <c r="EF100" s="20">
        <f t="shared" si="65"/>
        <v>0.45454545454545453</v>
      </c>
      <c r="EG100" s="17" t="s">
        <v>179</v>
      </c>
      <c r="EH100" s="17"/>
      <c r="EI100" s="27">
        <v>2026</v>
      </c>
      <c r="EJ100" s="28"/>
      <c r="EK100" s="29" t="str">
        <f>+VLOOKUP(B100,[1]Listas_desplega!$AI$22:$AJ$46,2,0)</f>
        <v>D_MEN</v>
      </c>
      <c r="EL100" s="29" t="str">
        <f>+VLOOKUP(H100,[1]Listas_desplega!$BY$3:$BZ$7,2,0)</f>
        <v>T_2</v>
      </c>
      <c r="EM100" s="29" t="str">
        <f>+VLOOKUP(I100,[1]Listas_desplega!$BY$10:$BZ$23,2,0)</f>
        <v>T_2_C_1</v>
      </c>
      <c r="EN100" s="29" t="str">
        <f>+VLOOKUP(J100,[1]Listas_desplega!$BY$28:$BZ$54,2,0)</f>
        <v>T_2_C_1_ET_3</v>
      </c>
      <c r="EO100" s="29" t="str">
        <f>+VLOOKUP(K100,[1]Listas_desplega!$BY$58:$BZ$105,2,0)</f>
        <v>T_2_C_1_ET_3_CPT_1</v>
      </c>
      <c r="EP100" s="30" t="str">
        <f>+VLOOKUP(L100,[1]Listas_desplega!$J$3:$K$11,2,0)</f>
        <v>Eje_E_9</v>
      </c>
    </row>
    <row r="101" spans="1:146" s="31" customFormat="1" ht="44.25" customHeight="1" x14ac:dyDescent="0.3">
      <c r="A101" s="8" t="s">
        <v>927</v>
      </c>
      <c r="B101" s="8" t="s">
        <v>928</v>
      </c>
      <c r="C101" s="8" t="s">
        <v>1008</v>
      </c>
      <c r="D101" s="8" t="s">
        <v>630</v>
      </c>
      <c r="E101" s="8" t="s">
        <v>154</v>
      </c>
      <c r="F101" s="9" t="s">
        <v>1009</v>
      </c>
      <c r="G101" s="8"/>
      <c r="H101" s="8" t="s">
        <v>597</v>
      </c>
      <c r="I101" s="8" t="s">
        <v>598</v>
      </c>
      <c r="J101" s="8" t="s">
        <v>599</v>
      </c>
      <c r="K101" s="8" t="s">
        <v>696</v>
      </c>
      <c r="L101" s="8" t="s">
        <v>932</v>
      </c>
      <c r="M101" s="8" t="s">
        <v>1010</v>
      </c>
      <c r="N101" s="14">
        <v>124</v>
      </c>
      <c r="O101" s="11" t="s">
        <v>1011</v>
      </c>
      <c r="P101" s="12" t="s">
        <v>492</v>
      </c>
      <c r="Q101" s="11" t="s">
        <v>776</v>
      </c>
      <c r="R101" s="11" t="s">
        <v>1012</v>
      </c>
      <c r="S101" s="11" t="s">
        <v>214</v>
      </c>
      <c r="T101" s="11" t="s">
        <v>200</v>
      </c>
      <c r="U101" s="11">
        <v>0</v>
      </c>
      <c r="V101" s="11" t="s">
        <v>1013</v>
      </c>
      <c r="W101" s="12" t="s">
        <v>170</v>
      </c>
      <c r="X101" s="13"/>
      <c r="Y101" s="13"/>
      <c r="Z101" s="13" t="s">
        <v>172</v>
      </c>
      <c r="AA101" s="13" t="s">
        <v>172</v>
      </c>
      <c r="AB101" s="13" t="s">
        <v>172</v>
      </c>
      <c r="AC101" s="13" t="s">
        <v>172</v>
      </c>
      <c r="AD101" s="13" t="s">
        <v>172</v>
      </c>
      <c r="AE101" s="13" t="s">
        <v>172</v>
      </c>
      <c r="AF101" s="13" t="s">
        <v>172</v>
      </c>
      <c r="AG101" s="14" t="s">
        <v>172</v>
      </c>
      <c r="AH101" s="14" t="s">
        <v>172</v>
      </c>
      <c r="AI101" s="14" t="s">
        <v>172</v>
      </c>
      <c r="AJ101" s="14" t="s">
        <v>172</v>
      </c>
      <c r="AK101" s="14" t="s">
        <v>172</v>
      </c>
      <c r="AL101" s="14" t="s">
        <v>172</v>
      </c>
      <c r="AM101" s="14" t="s">
        <v>172</v>
      </c>
      <c r="AN101" s="14" t="s">
        <v>172</v>
      </c>
      <c r="AO101" s="14" t="s">
        <v>172</v>
      </c>
      <c r="AP101" s="14" t="s">
        <v>172</v>
      </c>
      <c r="AQ101" s="15" t="s">
        <v>172</v>
      </c>
      <c r="AR101" s="14" t="s">
        <v>172</v>
      </c>
      <c r="AS101" s="49"/>
      <c r="AT101" s="33"/>
      <c r="AU101" s="33"/>
      <c r="AV101" s="33">
        <v>100</v>
      </c>
      <c r="AW101" s="33">
        <v>100</v>
      </c>
      <c r="AX101" s="33">
        <v>100</v>
      </c>
      <c r="AY101" s="34"/>
      <c r="AZ101" s="34"/>
      <c r="BA101" s="34"/>
      <c r="BB101" s="34"/>
      <c r="BC101" s="16"/>
      <c r="BD101" s="16"/>
      <c r="BE101" s="17"/>
      <c r="BF101" s="18">
        <v>0</v>
      </c>
      <c r="BG101" s="19">
        <v>0</v>
      </c>
      <c r="BH101" s="17" t="s">
        <v>179</v>
      </c>
      <c r="BI101" s="17"/>
      <c r="BJ101" s="16"/>
      <c r="BK101" s="16"/>
      <c r="BL101" s="17"/>
      <c r="BM101" s="19">
        <v>0</v>
      </c>
      <c r="BN101" s="20">
        <v>0</v>
      </c>
      <c r="BO101" s="17" t="s">
        <v>179</v>
      </c>
      <c r="BP101" s="21"/>
      <c r="BQ101" s="22">
        <v>100</v>
      </c>
      <c r="BR101" s="16">
        <v>100</v>
      </c>
      <c r="BS101" s="17" t="s">
        <v>1014</v>
      </c>
      <c r="BT101" s="19">
        <v>1</v>
      </c>
      <c r="BU101" s="20">
        <v>1</v>
      </c>
      <c r="BV101" s="17" t="s">
        <v>174</v>
      </c>
      <c r="BW101" s="17" t="s">
        <v>1015</v>
      </c>
      <c r="BX101" s="16">
        <v>100</v>
      </c>
      <c r="BY101" s="16"/>
      <c r="BZ101" s="17" t="s">
        <v>940</v>
      </c>
      <c r="CA101" s="19">
        <v>1</v>
      </c>
      <c r="CB101" s="20">
        <v>0</v>
      </c>
      <c r="CC101" s="17" t="s">
        <v>174</v>
      </c>
      <c r="CD101" s="17" t="s">
        <v>1016</v>
      </c>
      <c r="CE101" s="16">
        <v>100</v>
      </c>
      <c r="CF101" s="16"/>
      <c r="CG101" s="17" t="s">
        <v>940</v>
      </c>
      <c r="CH101" s="19">
        <v>1</v>
      </c>
      <c r="CI101" s="20">
        <v>0</v>
      </c>
      <c r="CJ101" s="17" t="s">
        <v>174</v>
      </c>
      <c r="CK101" s="17" t="s">
        <v>1017</v>
      </c>
      <c r="CL101" s="23">
        <v>100</v>
      </c>
      <c r="CM101" s="23">
        <v>100</v>
      </c>
      <c r="CN101" s="17" t="s">
        <v>1018</v>
      </c>
      <c r="CO101" s="19">
        <v>1</v>
      </c>
      <c r="CP101" s="20">
        <v>1</v>
      </c>
      <c r="CQ101" s="17" t="s">
        <v>174</v>
      </c>
      <c r="CR101" s="17" t="s">
        <v>979</v>
      </c>
      <c r="CS101" s="16">
        <v>100</v>
      </c>
      <c r="CT101" s="16"/>
      <c r="CU101" s="17"/>
      <c r="CV101" s="19">
        <f t="shared" si="49"/>
        <v>1</v>
      </c>
      <c r="CW101" s="20">
        <f t="shared" si="60"/>
        <v>1</v>
      </c>
      <c r="CX101" s="17" t="s">
        <v>179</v>
      </c>
      <c r="CY101" s="17"/>
      <c r="CZ101" s="16">
        <v>100</v>
      </c>
      <c r="DA101" s="16"/>
      <c r="DB101" s="17"/>
      <c r="DC101" s="19">
        <f t="shared" si="50"/>
        <v>1</v>
      </c>
      <c r="DD101" s="20">
        <f t="shared" si="61"/>
        <v>1</v>
      </c>
      <c r="DE101" s="17" t="s">
        <v>179</v>
      </c>
      <c r="DF101" s="17"/>
      <c r="DG101" s="16">
        <v>100</v>
      </c>
      <c r="DH101" s="16"/>
      <c r="DI101" s="17"/>
      <c r="DJ101" s="19">
        <f t="shared" si="51"/>
        <v>1</v>
      </c>
      <c r="DK101" s="20">
        <f t="shared" si="62"/>
        <v>1</v>
      </c>
      <c r="DL101" s="17" t="s">
        <v>179</v>
      </c>
      <c r="DM101" s="17"/>
      <c r="DN101" s="16">
        <v>100</v>
      </c>
      <c r="DO101" s="16"/>
      <c r="DP101" s="17"/>
      <c r="DQ101" s="19">
        <f t="shared" si="52"/>
        <v>1</v>
      </c>
      <c r="DR101" s="20">
        <f t="shared" si="63"/>
        <v>1</v>
      </c>
      <c r="DS101" s="17" t="s">
        <v>179</v>
      </c>
      <c r="DT101" s="17"/>
      <c r="DU101" s="16">
        <v>100</v>
      </c>
      <c r="DV101" s="16"/>
      <c r="DW101" s="17"/>
      <c r="DX101" s="19">
        <f t="shared" si="53"/>
        <v>1</v>
      </c>
      <c r="DY101" s="20">
        <f t="shared" si="64"/>
        <v>1</v>
      </c>
      <c r="DZ101" s="17" t="s">
        <v>179</v>
      </c>
      <c r="EA101" s="17"/>
      <c r="EB101" s="26">
        <v>100</v>
      </c>
      <c r="EC101" s="16"/>
      <c r="ED101" s="17"/>
      <c r="EE101" s="19">
        <f t="shared" si="48"/>
        <v>1</v>
      </c>
      <c r="EF101" s="20">
        <f t="shared" si="65"/>
        <v>1</v>
      </c>
      <c r="EG101" s="17" t="s">
        <v>179</v>
      </c>
      <c r="EH101" s="17"/>
      <c r="EI101" s="27">
        <v>2026</v>
      </c>
      <c r="EJ101" s="28"/>
      <c r="EK101" s="29" t="str">
        <f>+VLOOKUP(B101,[1]Listas_desplega!$AI$22:$AJ$46,2,0)</f>
        <v>D_MEN</v>
      </c>
      <c r="EL101" s="29" t="str">
        <f>+VLOOKUP(H101,[1]Listas_desplega!$BY$3:$BZ$7,2,0)</f>
        <v>T_5</v>
      </c>
      <c r="EM101" s="29" t="str">
        <f>+VLOOKUP(I101,[1]Listas_desplega!$BY$10:$BZ$23,2,0)</f>
        <v>T_5_C_1</v>
      </c>
      <c r="EN101" s="29" t="str">
        <f>+VLOOKUP(J101,[1]Listas_desplega!$BY$28:$BZ$54,2,0)</f>
        <v>T_5_C_1_ET_1</v>
      </c>
      <c r="EO101" s="29" t="str">
        <f>+VLOOKUP(K101,[1]Listas_desplega!$BY$58:$BZ$105,2,0)</f>
        <v>T_5_C_1_ET_1_CPT_2</v>
      </c>
      <c r="EP101" s="30" t="str">
        <f>+VLOOKUP(L101,[1]Listas_desplega!$J$3:$K$11,2,0)</f>
        <v>Eje_E_9</v>
      </c>
    </row>
    <row r="102" spans="1:146" s="31" customFormat="1" ht="44.25" customHeight="1" x14ac:dyDescent="0.3">
      <c r="A102" s="8" t="s">
        <v>927</v>
      </c>
      <c r="B102" s="8" t="s">
        <v>928</v>
      </c>
      <c r="C102" s="8" t="s">
        <v>1008</v>
      </c>
      <c r="D102" s="8" t="s">
        <v>153</v>
      </c>
      <c r="E102" s="8" t="s">
        <v>1019</v>
      </c>
      <c r="F102" s="9" t="s">
        <v>1009</v>
      </c>
      <c r="G102" s="8"/>
      <c r="H102" s="8" t="s">
        <v>597</v>
      </c>
      <c r="I102" s="8" t="s">
        <v>598</v>
      </c>
      <c r="J102" s="8" t="s">
        <v>599</v>
      </c>
      <c r="K102" s="8" t="s">
        <v>696</v>
      </c>
      <c r="L102" s="8" t="s">
        <v>932</v>
      </c>
      <c r="M102" s="8" t="s">
        <v>1010</v>
      </c>
      <c r="N102" s="14">
        <v>125</v>
      </c>
      <c r="O102" s="11" t="s">
        <v>1020</v>
      </c>
      <c r="P102" s="12" t="s">
        <v>492</v>
      </c>
      <c r="Q102" s="11" t="s">
        <v>776</v>
      </c>
      <c r="R102" s="11" t="s">
        <v>1021</v>
      </c>
      <c r="S102" s="11" t="s">
        <v>214</v>
      </c>
      <c r="T102" s="11" t="s">
        <v>200</v>
      </c>
      <c r="U102" s="11">
        <v>0</v>
      </c>
      <c r="V102" s="11" t="s">
        <v>1022</v>
      </c>
      <c r="W102" s="12" t="s">
        <v>170</v>
      </c>
      <c r="X102" s="13"/>
      <c r="Y102" s="13"/>
      <c r="Z102" s="13"/>
      <c r="AA102" s="13"/>
      <c r="AB102" s="13"/>
      <c r="AC102" s="13"/>
      <c r="AD102" s="13"/>
      <c r="AE102" s="13"/>
      <c r="AF102" s="13"/>
      <c r="AG102" s="14"/>
      <c r="AH102" s="14"/>
      <c r="AI102" s="14"/>
      <c r="AJ102" s="14"/>
      <c r="AK102" s="14"/>
      <c r="AL102" s="14"/>
      <c r="AM102" s="14"/>
      <c r="AN102" s="14"/>
      <c r="AO102" s="14"/>
      <c r="AP102" s="14"/>
      <c r="AQ102" s="15"/>
      <c r="AR102" s="14"/>
      <c r="AS102" s="80"/>
      <c r="AT102" s="33"/>
      <c r="AU102" s="33"/>
      <c r="AV102" s="33">
        <v>98</v>
      </c>
      <c r="AW102" s="33">
        <v>98</v>
      </c>
      <c r="AX102" s="80">
        <v>98</v>
      </c>
      <c r="AY102" s="85"/>
      <c r="AZ102" s="85"/>
      <c r="BA102" s="85"/>
      <c r="BB102" s="85"/>
      <c r="BC102" s="16"/>
      <c r="BD102" s="16"/>
      <c r="BE102" s="17"/>
      <c r="BF102" s="18">
        <v>0</v>
      </c>
      <c r="BG102" s="20">
        <v>0</v>
      </c>
      <c r="BH102" s="17" t="s">
        <v>179</v>
      </c>
      <c r="BI102" s="17"/>
      <c r="BJ102" s="16"/>
      <c r="BK102" s="16"/>
      <c r="BL102" s="17"/>
      <c r="BM102" s="19">
        <v>0</v>
      </c>
      <c r="BN102" s="20">
        <v>0</v>
      </c>
      <c r="BO102" s="17" t="s">
        <v>179</v>
      </c>
      <c r="BP102" s="21"/>
      <c r="BQ102" s="22">
        <v>98</v>
      </c>
      <c r="BR102" s="16">
        <v>98</v>
      </c>
      <c r="BS102" s="17" t="s">
        <v>1023</v>
      </c>
      <c r="BT102" s="19">
        <v>1</v>
      </c>
      <c r="BU102" s="20">
        <v>1</v>
      </c>
      <c r="BV102" s="17" t="s">
        <v>174</v>
      </c>
      <c r="BW102" s="17" t="s">
        <v>1015</v>
      </c>
      <c r="BX102" s="16">
        <v>98</v>
      </c>
      <c r="BY102" s="16"/>
      <c r="BZ102" s="17" t="s">
        <v>940</v>
      </c>
      <c r="CA102" s="19">
        <v>1</v>
      </c>
      <c r="CB102" s="20">
        <v>0</v>
      </c>
      <c r="CC102" s="17" t="s">
        <v>174</v>
      </c>
      <c r="CD102" s="17" t="s">
        <v>1016</v>
      </c>
      <c r="CE102" s="16">
        <v>98</v>
      </c>
      <c r="CF102" s="16"/>
      <c r="CG102" s="17" t="s">
        <v>940</v>
      </c>
      <c r="CH102" s="19">
        <v>1</v>
      </c>
      <c r="CI102" s="20">
        <v>0</v>
      </c>
      <c r="CJ102" s="17" t="s">
        <v>174</v>
      </c>
      <c r="CK102" s="17" t="s">
        <v>1017</v>
      </c>
      <c r="CL102" s="23">
        <v>98</v>
      </c>
      <c r="CM102" s="23">
        <v>98</v>
      </c>
      <c r="CN102" s="17" t="s">
        <v>1024</v>
      </c>
      <c r="CO102" s="19">
        <v>1</v>
      </c>
      <c r="CP102" s="20">
        <v>1</v>
      </c>
      <c r="CQ102" s="17" t="s">
        <v>174</v>
      </c>
      <c r="CR102" s="17" t="s">
        <v>979</v>
      </c>
      <c r="CS102" s="16">
        <v>98</v>
      </c>
      <c r="CT102" s="16"/>
      <c r="CU102" s="17"/>
      <c r="CV102" s="19">
        <f t="shared" si="49"/>
        <v>1</v>
      </c>
      <c r="CW102" s="20">
        <f t="shared" si="60"/>
        <v>1</v>
      </c>
      <c r="CX102" s="17" t="s">
        <v>179</v>
      </c>
      <c r="CY102" s="17"/>
      <c r="CZ102" s="16">
        <v>98</v>
      </c>
      <c r="DA102" s="16"/>
      <c r="DB102" s="17"/>
      <c r="DC102" s="19">
        <f t="shared" si="50"/>
        <v>1</v>
      </c>
      <c r="DD102" s="20">
        <f t="shared" si="61"/>
        <v>1</v>
      </c>
      <c r="DE102" s="17" t="s">
        <v>179</v>
      </c>
      <c r="DF102" s="17"/>
      <c r="DG102" s="16">
        <v>98</v>
      </c>
      <c r="DH102" s="16"/>
      <c r="DI102" s="17"/>
      <c r="DJ102" s="19">
        <f t="shared" si="51"/>
        <v>1</v>
      </c>
      <c r="DK102" s="20">
        <f t="shared" si="62"/>
        <v>1</v>
      </c>
      <c r="DL102" s="17" t="s">
        <v>179</v>
      </c>
      <c r="DM102" s="17"/>
      <c r="DN102" s="16">
        <v>98</v>
      </c>
      <c r="DO102" s="16"/>
      <c r="DP102" s="17"/>
      <c r="DQ102" s="19">
        <f t="shared" si="52"/>
        <v>1</v>
      </c>
      <c r="DR102" s="20">
        <f t="shared" si="63"/>
        <v>1</v>
      </c>
      <c r="DS102" s="17" t="s">
        <v>179</v>
      </c>
      <c r="DT102" s="17"/>
      <c r="DU102" s="16">
        <v>98</v>
      </c>
      <c r="DV102" s="16"/>
      <c r="DW102" s="17"/>
      <c r="DX102" s="19">
        <f t="shared" si="53"/>
        <v>1</v>
      </c>
      <c r="DY102" s="20">
        <f t="shared" si="64"/>
        <v>1</v>
      </c>
      <c r="DZ102" s="17" t="s">
        <v>179</v>
      </c>
      <c r="EA102" s="17"/>
      <c r="EB102" s="26">
        <v>98</v>
      </c>
      <c r="EC102" s="16"/>
      <c r="ED102" s="17"/>
      <c r="EE102" s="19">
        <f t="shared" si="48"/>
        <v>1</v>
      </c>
      <c r="EF102" s="20">
        <f t="shared" si="65"/>
        <v>1</v>
      </c>
      <c r="EG102" s="17" t="s">
        <v>179</v>
      </c>
      <c r="EH102" s="17"/>
      <c r="EI102" s="27">
        <v>2026</v>
      </c>
      <c r="EJ102" s="28"/>
      <c r="EK102" s="29" t="str">
        <f>+VLOOKUP(B102,[1]Listas_desplega!$AI$22:$AJ$46,2,0)</f>
        <v>D_MEN</v>
      </c>
      <c r="EL102" s="29" t="str">
        <f>+VLOOKUP(H102,[1]Listas_desplega!$BY$3:$BZ$7,2,0)</f>
        <v>T_5</v>
      </c>
      <c r="EM102" s="29" t="str">
        <f>+VLOOKUP(I102,[1]Listas_desplega!$BY$10:$BZ$23,2,0)</f>
        <v>T_5_C_1</v>
      </c>
      <c r="EN102" s="29" t="str">
        <f>+VLOOKUP(J102,[1]Listas_desplega!$BY$28:$BZ$54,2,0)</f>
        <v>T_5_C_1_ET_1</v>
      </c>
      <c r="EO102" s="29" t="str">
        <f>+VLOOKUP(K102,[1]Listas_desplega!$BY$58:$BZ$105,2,0)</f>
        <v>T_5_C_1_ET_1_CPT_2</v>
      </c>
      <c r="EP102" s="30" t="str">
        <f>+VLOOKUP(L102,[1]Listas_desplega!$J$3:$K$11,2,0)</f>
        <v>Eje_E_9</v>
      </c>
    </row>
    <row r="103" spans="1:146" s="31" customFormat="1" ht="44.25" customHeight="1" x14ac:dyDescent="0.3">
      <c r="A103" s="8" t="s">
        <v>927</v>
      </c>
      <c r="B103" s="8" t="s">
        <v>928</v>
      </c>
      <c r="C103" s="8" t="s">
        <v>1008</v>
      </c>
      <c r="D103" s="8" t="s">
        <v>153</v>
      </c>
      <c r="E103" s="8" t="s">
        <v>1019</v>
      </c>
      <c r="F103" s="9" t="s">
        <v>1009</v>
      </c>
      <c r="G103" s="8"/>
      <c r="H103" s="8" t="s">
        <v>157</v>
      </c>
      <c r="I103" s="8" t="s">
        <v>552</v>
      </c>
      <c r="J103" s="8" t="s">
        <v>1025</v>
      </c>
      <c r="K103" s="8" t="s">
        <v>1026</v>
      </c>
      <c r="L103" s="8" t="s">
        <v>932</v>
      </c>
      <c r="M103" s="8" t="s">
        <v>1027</v>
      </c>
      <c r="N103" s="14">
        <v>60</v>
      </c>
      <c r="O103" s="11" t="s">
        <v>1028</v>
      </c>
      <c r="P103" s="12" t="s">
        <v>492</v>
      </c>
      <c r="Q103" s="11" t="s">
        <v>776</v>
      </c>
      <c r="R103" s="11" t="s">
        <v>1029</v>
      </c>
      <c r="S103" s="11" t="s">
        <v>214</v>
      </c>
      <c r="T103" s="11" t="s">
        <v>188</v>
      </c>
      <c r="U103" s="11">
        <v>0</v>
      </c>
      <c r="V103" s="11" t="s">
        <v>1030</v>
      </c>
      <c r="W103" s="12" t="s">
        <v>170</v>
      </c>
      <c r="X103" s="13"/>
      <c r="Y103" s="13"/>
      <c r="Z103" s="13"/>
      <c r="AA103" s="13"/>
      <c r="AB103" s="13"/>
      <c r="AC103" s="13"/>
      <c r="AD103" s="13"/>
      <c r="AE103" s="13"/>
      <c r="AF103" s="13"/>
      <c r="AG103" s="14"/>
      <c r="AH103" s="14"/>
      <c r="AI103" s="14"/>
      <c r="AJ103" s="14"/>
      <c r="AK103" s="14"/>
      <c r="AL103" s="14"/>
      <c r="AM103" s="14"/>
      <c r="AN103" s="14"/>
      <c r="AO103" s="14"/>
      <c r="AP103" s="14"/>
      <c r="AQ103" s="15"/>
      <c r="AR103" s="14"/>
      <c r="AS103" s="80"/>
      <c r="AT103" s="33"/>
      <c r="AU103" s="33">
        <v>100</v>
      </c>
      <c r="AV103" s="33">
        <v>100</v>
      </c>
      <c r="AW103" s="33">
        <v>100</v>
      </c>
      <c r="AX103" s="80">
        <v>100</v>
      </c>
      <c r="AY103" s="85"/>
      <c r="AZ103" s="85"/>
      <c r="BA103" s="85"/>
      <c r="BB103" s="85"/>
      <c r="BC103" s="16"/>
      <c r="BD103" s="16"/>
      <c r="BE103" s="17"/>
      <c r="BF103" s="18">
        <v>0</v>
      </c>
      <c r="BG103" s="20">
        <v>0</v>
      </c>
      <c r="BH103" s="17" t="s">
        <v>179</v>
      </c>
      <c r="BI103" s="17"/>
      <c r="BJ103" s="16"/>
      <c r="BK103" s="16"/>
      <c r="BL103" s="17"/>
      <c r="BM103" s="19">
        <v>0</v>
      </c>
      <c r="BN103" s="20">
        <v>0</v>
      </c>
      <c r="BO103" s="17" t="s">
        <v>179</v>
      </c>
      <c r="BP103" s="21"/>
      <c r="BQ103" s="22"/>
      <c r="BR103" s="16"/>
      <c r="BS103" s="17"/>
      <c r="BT103" s="19">
        <v>0</v>
      </c>
      <c r="BU103" s="20">
        <v>0</v>
      </c>
      <c r="BV103" s="17" t="s">
        <v>174</v>
      </c>
      <c r="BW103" s="17" t="s">
        <v>939</v>
      </c>
      <c r="BX103" s="16"/>
      <c r="BY103" s="16"/>
      <c r="BZ103" s="17" t="s">
        <v>940</v>
      </c>
      <c r="CA103" s="19">
        <v>0</v>
      </c>
      <c r="CB103" s="20">
        <v>0</v>
      </c>
      <c r="CC103" s="17" t="s">
        <v>174</v>
      </c>
      <c r="CD103" s="17" t="s">
        <v>1016</v>
      </c>
      <c r="CE103" s="16"/>
      <c r="CF103" s="16"/>
      <c r="CG103" s="17" t="s">
        <v>940</v>
      </c>
      <c r="CH103" s="19">
        <v>0</v>
      </c>
      <c r="CI103" s="20">
        <v>0</v>
      </c>
      <c r="CJ103" s="17" t="s">
        <v>174</v>
      </c>
      <c r="CK103" s="17" t="s">
        <v>1017</v>
      </c>
      <c r="CL103" s="23"/>
      <c r="CM103" s="23"/>
      <c r="CN103" s="17"/>
      <c r="CO103" s="19">
        <v>0</v>
      </c>
      <c r="CP103" s="20">
        <v>0</v>
      </c>
      <c r="CQ103" s="17" t="s">
        <v>174</v>
      </c>
      <c r="CR103" s="17" t="s">
        <v>1031</v>
      </c>
      <c r="CS103" s="16"/>
      <c r="CT103" s="16"/>
      <c r="CU103" s="17"/>
      <c r="CV103" s="19">
        <f t="shared" si="49"/>
        <v>0</v>
      </c>
      <c r="CW103" s="20">
        <f t="shared" si="60"/>
        <v>0</v>
      </c>
      <c r="CX103" s="17" t="s">
        <v>179</v>
      </c>
      <c r="CY103" s="17"/>
      <c r="CZ103" s="16"/>
      <c r="DA103" s="16"/>
      <c r="DB103" s="17"/>
      <c r="DC103" s="19">
        <f t="shared" si="50"/>
        <v>0</v>
      </c>
      <c r="DD103" s="20">
        <f t="shared" si="61"/>
        <v>0</v>
      </c>
      <c r="DE103" s="17" t="s">
        <v>179</v>
      </c>
      <c r="DF103" s="17"/>
      <c r="DG103" s="68"/>
      <c r="DH103" s="68"/>
      <c r="DI103" s="17"/>
      <c r="DJ103" s="19">
        <f t="shared" si="51"/>
        <v>0</v>
      </c>
      <c r="DK103" s="20">
        <f t="shared" si="62"/>
        <v>0</v>
      </c>
      <c r="DL103" s="17" t="s">
        <v>179</v>
      </c>
      <c r="DM103" s="17"/>
      <c r="DN103" s="16"/>
      <c r="DO103" s="16"/>
      <c r="DP103" s="17"/>
      <c r="DQ103" s="19">
        <f t="shared" si="52"/>
        <v>0</v>
      </c>
      <c r="DR103" s="20">
        <f t="shared" si="63"/>
        <v>0</v>
      </c>
      <c r="DS103" s="17" t="s">
        <v>179</v>
      </c>
      <c r="DT103" s="17"/>
      <c r="DU103" s="16"/>
      <c r="DV103" s="16"/>
      <c r="DW103" s="17"/>
      <c r="DX103" s="19">
        <f t="shared" si="53"/>
        <v>0</v>
      </c>
      <c r="DY103" s="20">
        <f t="shared" si="64"/>
        <v>0</v>
      </c>
      <c r="DZ103" s="17" t="s">
        <v>179</v>
      </c>
      <c r="EA103" s="17"/>
      <c r="EB103" s="26">
        <v>100</v>
      </c>
      <c r="EC103" s="16"/>
      <c r="ED103" s="17"/>
      <c r="EE103" s="19">
        <f t="shared" si="48"/>
        <v>1</v>
      </c>
      <c r="EF103" s="20">
        <f t="shared" si="65"/>
        <v>0</v>
      </c>
      <c r="EG103" s="17" t="s">
        <v>179</v>
      </c>
      <c r="EH103" s="17"/>
      <c r="EI103" s="27">
        <v>2026</v>
      </c>
      <c r="EJ103" s="28"/>
      <c r="EK103" s="29" t="str">
        <f>+VLOOKUP(B103,[1]Listas_desplega!$AI$22:$AJ$46,2,0)</f>
        <v>D_MEN</v>
      </c>
      <c r="EL103" s="29" t="str">
        <f>+VLOOKUP(H103,[1]Listas_desplega!$BY$3:$BZ$7,2,0)</f>
        <v>T_2</v>
      </c>
      <c r="EM103" s="29" t="str">
        <f>+VLOOKUP(I103,[1]Listas_desplega!$BY$10:$BZ$23,2,0)</f>
        <v>T_2_C_1</v>
      </c>
      <c r="EN103" s="29" t="str">
        <f>+VLOOKUP(J103,[1]Listas_desplega!$BY$28:$BZ$54,2,0)</f>
        <v>T_2_C_1_ET_2</v>
      </c>
      <c r="EO103" s="29" t="str">
        <f>+VLOOKUP(K103,[1]Listas_desplega!$BY$58:$BZ$105,2,0)</f>
        <v>T_2_C_1_ET_2_CPT_1</v>
      </c>
      <c r="EP103" s="30" t="str">
        <f>+VLOOKUP(L103,[1]Listas_desplega!$J$3:$K$11,2,0)</f>
        <v>Eje_E_9</v>
      </c>
    </row>
    <row r="104" spans="1:146" s="31" customFormat="1" ht="44.25" customHeight="1" x14ac:dyDescent="0.3">
      <c r="A104" s="8" t="s">
        <v>927</v>
      </c>
      <c r="B104" s="8" t="s">
        <v>928</v>
      </c>
      <c r="C104" s="8" t="s">
        <v>1008</v>
      </c>
      <c r="D104" s="8" t="s">
        <v>153</v>
      </c>
      <c r="E104" s="8" t="s">
        <v>1019</v>
      </c>
      <c r="F104" s="9" t="s">
        <v>1009</v>
      </c>
      <c r="G104" s="8"/>
      <c r="H104" s="8" t="s">
        <v>597</v>
      </c>
      <c r="I104" s="8" t="s">
        <v>598</v>
      </c>
      <c r="J104" s="8" t="s">
        <v>599</v>
      </c>
      <c r="K104" s="8" t="s">
        <v>696</v>
      </c>
      <c r="L104" s="8" t="s">
        <v>932</v>
      </c>
      <c r="M104" s="8" t="s">
        <v>1032</v>
      </c>
      <c r="N104" s="14">
        <v>126</v>
      </c>
      <c r="O104" s="11" t="s">
        <v>1033</v>
      </c>
      <c r="P104" s="12" t="s">
        <v>492</v>
      </c>
      <c r="Q104" s="11" t="s">
        <v>776</v>
      </c>
      <c r="R104" s="11" t="s">
        <v>1034</v>
      </c>
      <c r="S104" s="11" t="s">
        <v>167</v>
      </c>
      <c r="T104" s="11" t="s">
        <v>188</v>
      </c>
      <c r="U104" s="11">
        <v>0</v>
      </c>
      <c r="V104" s="11" t="s">
        <v>1035</v>
      </c>
      <c r="W104" s="12" t="s">
        <v>170</v>
      </c>
      <c r="X104" s="13"/>
      <c r="Y104" s="13"/>
      <c r="Z104" s="13"/>
      <c r="AA104" s="13"/>
      <c r="AB104" s="13"/>
      <c r="AC104" s="13"/>
      <c r="AD104" s="13"/>
      <c r="AE104" s="13"/>
      <c r="AF104" s="13"/>
      <c r="AG104" s="14"/>
      <c r="AH104" s="14"/>
      <c r="AI104" s="14"/>
      <c r="AJ104" s="14"/>
      <c r="AK104" s="14"/>
      <c r="AL104" s="14"/>
      <c r="AM104" s="14"/>
      <c r="AN104" s="14"/>
      <c r="AO104" s="14"/>
      <c r="AP104" s="14"/>
      <c r="AQ104" s="15"/>
      <c r="AR104" s="14"/>
      <c r="AS104" s="80"/>
      <c r="AT104" s="33"/>
      <c r="AU104" s="33"/>
      <c r="AV104" s="33">
        <v>4</v>
      </c>
      <c r="AW104" s="33">
        <v>4</v>
      </c>
      <c r="AX104" s="80">
        <v>4</v>
      </c>
      <c r="AY104" s="85"/>
      <c r="AZ104" s="85"/>
      <c r="BA104" s="85"/>
      <c r="BB104" s="85"/>
      <c r="BC104" s="16"/>
      <c r="BD104" s="16"/>
      <c r="BE104" s="17"/>
      <c r="BF104" s="18">
        <v>0</v>
      </c>
      <c r="BG104" s="19">
        <v>0</v>
      </c>
      <c r="BH104" s="17" t="s">
        <v>179</v>
      </c>
      <c r="BI104" s="17"/>
      <c r="BJ104" s="16"/>
      <c r="BK104" s="16"/>
      <c r="BL104" s="17"/>
      <c r="BM104" s="19">
        <v>0</v>
      </c>
      <c r="BN104" s="20">
        <v>0</v>
      </c>
      <c r="BO104" s="17" t="s">
        <v>179</v>
      </c>
      <c r="BP104" s="21"/>
      <c r="BQ104" s="22"/>
      <c r="BR104" s="86"/>
      <c r="BS104" s="87"/>
      <c r="BT104" s="19">
        <v>0</v>
      </c>
      <c r="BU104" s="20">
        <v>0</v>
      </c>
      <c r="BV104" s="17" t="s">
        <v>174</v>
      </c>
      <c r="BW104" s="17" t="s">
        <v>939</v>
      </c>
      <c r="BX104" s="16"/>
      <c r="BY104" s="16"/>
      <c r="BZ104" s="17" t="s">
        <v>940</v>
      </c>
      <c r="CA104" s="19">
        <v>0</v>
      </c>
      <c r="CB104" s="20">
        <v>0</v>
      </c>
      <c r="CC104" s="17" t="s">
        <v>174</v>
      </c>
      <c r="CD104" s="17" t="s">
        <v>1016</v>
      </c>
      <c r="CE104" s="16"/>
      <c r="CF104" s="16"/>
      <c r="CG104" s="17" t="s">
        <v>940</v>
      </c>
      <c r="CH104" s="19">
        <v>0</v>
      </c>
      <c r="CI104" s="20">
        <v>0</v>
      </c>
      <c r="CJ104" s="17" t="s">
        <v>174</v>
      </c>
      <c r="CK104" s="17" t="s">
        <v>1017</v>
      </c>
      <c r="CL104" s="23"/>
      <c r="CM104" s="23"/>
      <c r="CN104" s="17"/>
      <c r="CO104" s="19">
        <v>0</v>
      </c>
      <c r="CP104" s="20">
        <v>0</v>
      </c>
      <c r="CQ104" s="17" t="s">
        <v>174</v>
      </c>
      <c r="CR104" s="17" t="s">
        <v>1031</v>
      </c>
      <c r="CS104" s="16"/>
      <c r="CT104" s="16"/>
      <c r="CU104" s="17"/>
      <c r="CV104" s="19">
        <f t="shared" si="49"/>
        <v>0</v>
      </c>
      <c r="CW104" s="20">
        <f t="shared" si="60"/>
        <v>0</v>
      </c>
      <c r="CX104" s="17" t="s">
        <v>179</v>
      </c>
      <c r="CY104" s="17"/>
      <c r="CZ104" s="16"/>
      <c r="DA104" s="16"/>
      <c r="DB104" s="17"/>
      <c r="DC104" s="19">
        <f t="shared" si="50"/>
        <v>0</v>
      </c>
      <c r="DD104" s="20">
        <f t="shared" si="61"/>
        <v>0</v>
      </c>
      <c r="DE104" s="17" t="s">
        <v>179</v>
      </c>
      <c r="DF104" s="17"/>
      <c r="DG104" s="16"/>
      <c r="DH104" s="16"/>
      <c r="DI104" s="17"/>
      <c r="DJ104" s="19">
        <f t="shared" si="51"/>
        <v>0</v>
      </c>
      <c r="DK104" s="20">
        <f t="shared" si="62"/>
        <v>0</v>
      </c>
      <c r="DL104" s="17" t="s">
        <v>179</v>
      </c>
      <c r="DM104" s="17"/>
      <c r="DN104" s="16"/>
      <c r="DO104" s="16"/>
      <c r="DP104" s="17"/>
      <c r="DQ104" s="19">
        <f t="shared" si="52"/>
        <v>0</v>
      </c>
      <c r="DR104" s="20">
        <f t="shared" si="63"/>
        <v>0</v>
      </c>
      <c r="DS104" s="17" t="s">
        <v>179</v>
      </c>
      <c r="DT104" s="17"/>
      <c r="DU104" s="16"/>
      <c r="DV104" s="16"/>
      <c r="DW104" s="17"/>
      <c r="DX104" s="19">
        <f t="shared" si="53"/>
        <v>0</v>
      </c>
      <c r="DY104" s="20">
        <f t="shared" si="64"/>
        <v>0</v>
      </c>
      <c r="DZ104" s="17" t="s">
        <v>179</v>
      </c>
      <c r="EA104" s="17"/>
      <c r="EB104" s="26">
        <v>4</v>
      </c>
      <c r="EC104" s="16"/>
      <c r="ED104" s="17"/>
      <c r="EE104" s="19">
        <f t="shared" si="48"/>
        <v>1</v>
      </c>
      <c r="EF104" s="20">
        <f t="shared" si="65"/>
        <v>0</v>
      </c>
      <c r="EG104" s="17" t="s">
        <v>179</v>
      </c>
      <c r="EH104" s="17"/>
      <c r="EI104" s="27">
        <v>2026</v>
      </c>
      <c r="EJ104" s="28"/>
      <c r="EK104" s="29" t="str">
        <f>+VLOOKUP(B104,[1]Listas_desplega!$AI$22:$AJ$46,2,0)</f>
        <v>D_MEN</v>
      </c>
      <c r="EL104" s="29" t="str">
        <f>+VLOOKUP(H104,[1]Listas_desplega!$BY$3:$BZ$7,2,0)</f>
        <v>T_5</v>
      </c>
      <c r="EM104" s="29" t="str">
        <f>+VLOOKUP(I104,[1]Listas_desplega!$BY$10:$BZ$23,2,0)</f>
        <v>T_5_C_1</v>
      </c>
      <c r="EN104" s="29" t="str">
        <f>+VLOOKUP(J104,[1]Listas_desplega!$BY$28:$BZ$54,2,0)</f>
        <v>T_5_C_1_ET_1</v>
      </c>
      <c r="EO104" s="29" t="str">
        <f>+VLOOKUP(K104,[1]Listas_desplega!$BY$58:$BZ$105,2,0)</f>
        <v>T_5_C_1_ET_1_CPT_2</v>
      </c>
      <c r="EP104" s="30" t="str">
        <f>+VLOOKUP(L104,[1]Listas_desplega!$J$3:$K$11,2,0)</f>
        <v>Eje_E_9</v>
      </c>
    </row>
    <row r="105" spans="1:146" s="31" customFormat="1" ht="44.25" customHeight="1" x14ac:dyDescent="0.3">
      <c r="A105" s="88" t="s">
        <v>927</v>
      </c>
      <c r="B105" s="8" t="s">
        <v>928</v>
      </c>
      <c r="C105" s="8" t="s">
        <v>1036</v>
      </c>
      <c r="D105" s="88" t="s">
        <v>630</v>
      </c>
      <c r="E105" s="88" t="s">
        <v>207</v>
      </c>
      <c r="F105" s="89" t="s">
        <v>1037</v>
      </c>
      <c r="G105" s="88"/>
      <c r="H105" s="88" t="s">
        <v>597</v>
      </c>
      <c r="I105" s="88" t="s">
        <v>598</v>
      </c>
      <c r="J105" s="88" t="s">
        <v>599</v>
      </c>
      <c r="K105" s="88" t="s">
        <v>696</v>
      </c>
      <c r="L105" s="88" t="s">
        <v>932</v>
      </c>
      <c r="M105" s="8" t="s">
        <v>1038</v>
      </c>
      <c r="N105" s="90">
        <v>127</v>
      </c>
      <c r="O105" s="91" t="s">
        <v>1039</v>
      </c>
      <c r="P105" s="92" t="s">
        <v>492</v>
      </c>
      <c r="Q105" s="11" t="s">
        <v>165</v>
      </c>
      <c r="R105" s="11" t="s">
        <v>1040</v>
      </c>
      <c r="S105" s="11" t="s">
        <v>214</v>
      </c>
      <c r="T105" s="11" t="s">
        <v>759</v>
      </c>
      <c r="U105" s="91">
        <v>0</v>
      </c>
      <c r="V105" s="91" t="s">
        <v>1041</v>
      </c>
      <c r="W105" s="12" t="s">
        <v>170</v>
      </c>
      <c r="X105" s="88"/>
      <c r="Y105" s="92"/>
      <c r="Z105" s="92" t="s">
        <v>172</v>
      </c>
      <c r="AA105" s="92" t="s">
        <v>172</v>
      </c>
      <c r="AB105" s="92" t="s">
        <v>172</v>
      </c>
      <c r="AC105" s="92" t="s">
        <v>172</v>
      </c>
      <c r="AD105" s="88" t="s">
        <v>172</v>
      </c>
      <c r="AE105" s="88" t="s">
        <v>172</v>
      </c>
      <c r="AF105" s="88" t="s">
        <v>172</v>
      </c>
      <c r="AG105" s="92" t="s">
        <v>172</v>
      </c>
      <c r="AH105" s="92" t="s">
        <v>172</v>
      </c>
      <c r="AI105" s="92" t="s">
        <v>172</v>
      </c>
      <c r="AJ105" s="92" t="s">
        <v>172</v>
      </c>
      <c r="AK105" s="92" t="s">
        <v>172</v>
      </c>
      <c r="AL105" s="92" t="s">
        <v>172</v>
      </c>
      <c r="AM105" s="92" t="s">
        <v>172</v>
      </c>
      <c r="AN105" s="92" t="s">
        <v>172</v>
      </c>
      <c r="AO105" s="92" t="s">
        <v>172</v>
      </c>
      <c r="AP105" s="92" t="s">
        <v>172</v>
      </c>
      <c r="AQ105" s="93" t="s">
        <v>172</v>
      </c>
      <c r="AR105" s="92" t="s">
        <v>172</v>
      </c>
      <c r="AS105" s="88"/>
      <c r="AT105" s="88"/>
      <c r="AU105" s="92"/>
      <c r="AV105" s="92">
        <v>100</v>
      </c>
      <c r="AW105" s="92">
        <v>100</v>
      </c>
      <c r="AX105" s="92">
        <v>100</v>
      </c>
      <c r="AY105" s="94"/>
      <c r="AZ105" s="94"/>
      <c r="BA105" s="94"/>
      <c r="BB105" s="94"/>
      <c r="BC105" s="95">
        <v>7</v>
      </c>
      <c r="BD105" s="95">
        <v>6</v>
      </c>
      <c r="BE105" s="96" t="s">
        <v>1042</v>
      </c>
      <c r="BF105" s="18">
        <v>7.0000000000000007E-2</v>
      </c>
      <c r="BG105" s="19">
        <v>0.06</v>
      </c>
      <c r="BH105" s="17" t="s">
        <v>174</v>
      </c>
      <c r="BI105" s="96" t="s">
        <v>1043</v>
      </c>
      <c r="BJ105" s="95">
        <v>15</v>
      </c>
      <c r="BK105" s="95">
        <v>13</v>
      </c>
      <c r="BL105" s="96" t="s">
        <v>1044</v>
      </c>
      <c r="BM105" s="19">
        <v>0.15</v>
      </c>
      <c r="BN105" s="20">
        <v>0.13</v>
      </c>
      <c r="BO105" s="17" t="s">
        <v>174</v>
      </c>
      <c r="BP105" s="21" t="s">
        <v>1045</v>
      </c>
      <c r="BQ105" s="97">
        <v>24</v>
      </c>
      <c r="BR105" s="98">
        <v>35</v>
      </c>
      <c r="BS105" s="99" t="s">
        <v>1046</v>
      </c>
      <c r="BT105" s="19">
        <v>0.24</v>
      </c>
      <c r="BU105" s="20">
        <v>0.35</v>
      </c>
      <c r="BV105" s="17" t="s">
        <v>174</v>
      </c>
      <c r="BW105" s="96" t="s">
        <v>1047</v>
      </c>
      <c r="BX105" s="95">
        <v>32</v>
      </c>
      <c r="BY105" s="95">
        <v>35</v>
      </c>
      <c r="BZ105" s="100" t="s">
        <v>1048</v>
      </c>
      <c r="CA105" s="19">
        <v>0.32</v>
      </c>
      <c r="CB105" s="20">
        <v>0.35</v>
      </c>
      <c r="CC105" s="17" t="s">
        <v>174</v>
      </c>
      <c r="CD105" s="96" t="s">
        <v>964</v>
      </c>
      <c r="CE105" s="95">
        <v>41</v>
      </c>
      <c r="CF105" s="95">
        <v>67</v>
      </c>
      <c r="CG105" s="96" t="s">
        <v>1049</v>
      </c>
      <c r="CH105" s="19">
        <v>0.41</v>
      </c>
      <c r="CI105" s="20">
        <v>0.67</v>
      </c>
      <c r="CJ105" s="17" t="s">
        <v>174</v>
      </c>
      <c r="CK105" s="96" t="s">
        <v>1050</v>
      </c>
      <c r="CL105" s="101">
        <v>49</v>
      </c>
      <c r="CM105" s="101">
        <v>74</v>
      </c>
      <c r="CN105" s="96" t="s">
        <v>1463</v>
      </c>
      <c r="CO105" s="19">
        <v>0.49</v>
      </c>
      <c r="CP105" s="20">
        <v>0.74</v>
      </c>
      <c r="CQ105" s="17" t="s">
        <v>174</v>
      </c>
      <c r="CR105" s="96" t="s">
        <v>1464</v>
      </c>
      <c r="CS105" s="102">
        <v>58</v>
      </c>
      <c r="CT105" s="95"/>
      <c r="CU105" s="96"/>
      <c r="CV105" s="19">
        <f t="shared" si="49"/>
        <v>0.57999999999999996</v>
      </c>
      <c r="CW105" s="20">
        <f t="shared" si="60"/>
        <v>0.74</v>
      </c>
      <c r="CX105" s="17" t="s">
        <v>179</v>
      </c>
      <c r="CY105" s="96"/>
      <c r="CZ105" s="95">
        <v>66</v>
      </c>
      <c r="DA105" s="95"/>
      <c r="DB105" s="96"/>
      <c r="DC105" s="19">
        <f t="shared" si="50"/>
        <v>0.66</v>
      </c>
      <c r="DD105" s="20">
        <f t="shared" si="61"/>
        <v>0.74</v>
      </c>
      <c r="DE105" s="17" t="s">
        <v>179</v>
      </c>
      <c r="DF105" s="96"/>
      <c r="DG105" s="95">
        <v>75</v>
      </c>
      <c r="DH105" s="95"/>
      <c r="DI105" s="96"/>
      <c r="DJ105" s="19">
        <f t="shared" si="51"/>
        <v>0.75</v>
      </c>
      <c r="DK105" s="20">
        <f t="shared" si="62"/>
        <v>0.74</v>
      </c>
      <c r="DL105" s="17" t="s">
        <v>179</v>
      </c>
      <c r="DM105" s="96"/>
      <c r="DN105" s="95">
        <v>83</v>
      </c>
      <c r="DO105" s="95"/>
      <c r="DP105" s="96"/>
      <c r="DQ105" s="19">
        <f t="shared" si="52"/>
        <v>0.83</v>
      </c>
      <c r="DR105" s="20">
        <f t="shared" si="63"/>
        <v>0.74</v>
      </c>
      <c r="DS105" s="17" t="s">
        <v>179</v>
      </c>
      <c r="DT105" s="96"/>
      <c r="DU105" s="95">
        <v>92</v>
      </c>
      <c r="DV105" s="95"/>
      <c r="DW105" s="96"/>
      <c r="DX105" s="19">
        <f t="shared" si="53"/>
        <v>0.92</v>
      </c>
      <c r="DY105" s="20">
        <f t="shared" si="64"/>
        <v>0.74</v>
      </c>
      <c r="DZ105" s="17" t="s">
        <v>179</v>
      </c>
      <c r="EA105" s="96"/>
      <c r="EB105" s="102">
        <v>100</v>
      </c>
      <c r="EC105" s="95"/>
      <c r="ED105" s="96"/>
      <c r="EE105" s="19">
        <f t="shared" si="48"/>
        <v>1</v>
      </c>
      <c r="EF105" s="20">
        <f t="shared" si="65"/>
        <v>0.74</v>
      </c>
      <c r="EG105" s="17" t="s">
        <v>179</v>
      </c>
      <c r="EH105" s="17"/>
      <c r="EI105" s="27">
        <v>2026</v>
      </c>
      <c r="EJ105" s="28"/>
      <c r="EK105" s="29" t="str">
        <f>+VLOOKUP(B105,[1]Listas_desplega!$AI$22:$AJ$46,2,0)</f>
        <v>D_MEN</v>
      </c>
      <c r="EL105" s="29" t="str">
        <f>+VLOOKUP(H105,[1]Listas_desplega!$BY$3:$BZ$7,2,0)</f>
        <v>T_5</v>
      </c>
      <c r="EM105" s="29" t="str">
        <f>+VLOOKUP(I105,[1]Listas_desplega!$BY$10:$BZ$23,2,0)</f>
        <v>T_5_C_1</v>
      </c>
      <c r="EN105" s="29" t="str">
        <f>+VLOOKUP(J105,[1]Listas_desplega!$BY$28:$BZ$54,2,0)</f>
        <v>T_5_C_1_ET_1</v>
      </c>
      <c r="EO105" s="29" t="str">
        <f>+VLOOKUP(K105,[1]Listas_desplega!$BY$58:$BZ$105,2,0)</f>
        <v>T_5_C_1_ET_1_CPT_2</v>
      </c>
      <c r="EP105" s="30" t="str">
        <f>+VLOOKUP(L105,[1]Listas_desplega!$J$3:$K$11,2,0)</f>
        <v>Eje_E_9</v>
      </c>
    </row>
    <row r="106" spans="1:146" s="31" customFormat="1" ht="44.25" customHeight="1" x14ac:dyDescent="0.3">
      <c r="A106" s="88" t="s">
        <v>927</v>
      </c>
      <c r="B106" s="8" t="s">
        <v>928</v>
      </c>
      <c r="C106" s="8" t="s">
        <v>1036</v>
      </c>
      <c r="D106" s="88" t="s">
        <v>630</v>
      </c>
      <c r="E106" s="88" t="s">
        <v>207</v>
      </c>
      <c r="F106" s="89" t="s">
        <v>1037</v>
      </c>
      <c r="G106" s="88"/>
      <c r="H106" s="88" t="s">
        <v>597</v>
      </c>
      <c r="I106" s="88" t="s">
        <v>598</v>
      </c>
      <c r="J106" s="88" t="s">
        <v>599</v>
      </c>
      <c r="K106" s="88" t="s">
        <v>696</v>
      </c>
      <c r="L106" s="88" t="s">
        <v>932</v>
      </c>
      <c r="M106" s="88" t="s">
        <v>1038</v>
      </c>
      <c r="N106" s="90">
        <v>128</v>
      </c>
      <c r="O106" s="91" t="s">
        <v>1052</v>
      </c>
      <c r="P106" s="92" t="s">
        <v>492</v>
      </c>
      <c r="Q106" s="89" t="s">
        <v>719</v>
      </c>
      <c r="R106" s="11" t="s">
        <v>1053</v>
      </c>
      <c r="S106" s="11" t="s">
        <v>167</v>
      </c>
      <c r="T106" s="11" t="s">
        <v>1054</v>
      </c>
      <c r="U106" s="91">
        <v>0</v>
      </c>
      <c r="V106" s="91" t="s">
        <v>1041</v>
      </c>
      <c r="W106" s="12" t="s">
        <v>170</v>
      </c>
      <c r="X106" s="103" t="s">
        <v>172</v>
      </c>
      <c r="Y106" s="103"/>
      <c r="Z106" s="103" t="s">
        <v>172</v>
      </c>
      <c r="AA106" s="103" t="s">
        <v>172</v>
      </c>
      <c r="AB106" s="103" t="s">
        <v>172</v>
      </c>
      <c r="AC106" s="103" t="s">
        <v>172</v>
      </c>
      <c r="AD106" s="103" t="s">
        <v>172</v>
      </c>
      <c r="AE106" s="103" t="s">
        <v>172</v>
      </c>
      <c r="AF106" s="103" t="s">
        <v>172</v>
      </c>
      <c r="AG106" s="92" t="s">
        <v>172</v>
      </c>
      <c r="AH106" s="92" t="s">
        <v>172</v>
      </c>
      <c r="AI106" s="92" t="s">
        <v>172</v>
      </c>
      <c r="AJ106" s="92" t="s">
        <v>172</v>
      </c>
      <c r="AK106" s="92" t="s">
        <v>172</v>
      </c>
      <c r="AL106" s="92" t="s">
        <v>172</v>
      </c>
      <c r="AM106" s="92" t="s">
        <v>172</v>
      </c>
      <c r="AN106" s="92" t="s">
        <v>172</v>
      </c>
      <c r="AO106" s="92" t="s">
        <v>172</v>
      </c>
      <c r="AP106" s="92" t="s">
        <v>172</v>
      </c>
      <c r="AQ106" s="104" t="s">
        <v>172</v>
      </c>
      <c r="AR106" s="92" t="s">
        <v>172</v>
      </c>
      <c r="AS106" s="105"/>
      <c r="AT106" s="90"/>
      <c r="AU106" s="106"/>
      <c r="AV106" s="106">
        <v>3</v>
      </c>
      <c r="AW106" s="106">
        <v>3</v>
      </c>
      <c r="AX106" s="106">
        <v>6</v>
      </c>
      <c r="AY106" s="88"/>
      <c r="AZ106" s="88"/>
      <c r="BA106" s="88"/>
      <c r="BB106" s="88"/>
      <c r="BC106" s="107">
        <v>0</v>
      </c>
      <c r="BD106" s="107"/>
      <c r="BE106" s="108" t="s">
        <v>940</v>
      </c>
      <c r="BF106" s="18">
        <v>0</v>
      </c>
      <c r="BG106" s="19">
        <v>0</v>
      </c>
      <c r="BH106" s="17" t="s">
        <v>174</v>
      </c>
      <c r="BI106" s="108" t="s">
        <v>1055</v>
      </c>
      <c r="BJ106" s="107">
        <v>0</v>
      </c>
      <c r="BK106" s="107"/>
      <c r="BL106" s="108" t="s">
        <v>940</v>
      </c>
      <c r="BM106" s="19">
        <v>0</v>
      </c>
      <c r="BN106" s="20">
        <v>0</v>
      </c>
      <c r="BO106" s="17" t="s">
        <v>174</v>
      </c>
      <c r="BP106" s="21" t="s">
        <v>938</v>
      </c>
      <c r="BQ106" s="109">
        <v>0</v>
      </c>
      <c r="BR106" s="86"/>
      <c r="BS106" s="87"/>
      <c r="BT106" s="19">
        <v>0</v>
      </c>
      <c r="BU106" s="20">
        <v>0</v>
      </c>
      <c r="BV106" s="17" t="s">
        <v>174</v>
      </c>
      <c r="BW106" s="108" t="s">
        <v>1056</v>
      </c>
      <c r="BX106" s="107">
        <v>1</v>
      </c>
      <c r="BY106" s="107">
        <v>1</v>
      </c>
      <c r="BZ106" s="108" t="s">
        <v>1057</v>
      </c>
      <c r="CA106" s="19">
        <v>0.33333333333333331</v>
      </c>
      <c r="CB106" s="20">
        <v>0.33333333333333331</v>
      </c>
      <c r="CC106" s="17" t="s">
        <v>174</v>
      </c>
      <c r="CD106" s="108" t="s">
        <v>964</v>
      </c>
      <c r="CE106" s="107">
        <v>1</v>
      </c>
      <c r="CF106" s="107">
        <v>1</v>
      </c>
      <c r="CG106" s="108" t="s">
        <v>940</v>
      </c>
      <c r="CH106" s="19">
        <v>0.33333333333333331</v>
      </c>
      <c r="CI106" s="20">
        <v>0.33333333333333331</v>
      </c>
      <c r="CJ106" s="17" t="s">
        <v>174</v>
      </c>
      <c r="CK106" s="108" t="s">
        <v>1058</v>
      </c>
      <c r="CL106" s="110">
        <v>1</v>
      </c>
      <c r="CM106" s="110">
        <v>1</v>
      </c>
      <c r="CN106" s="108" t="s">
        <v>940</v>
      </c>
      <c r="CO106" s="19">
        <v>0.33333333333333331</v>
      </c>
      <c r="CP106" s="20">
        <v>0.33333333333333331</v>
      </c>
      <c r="CQ106" s="17" t="s">
        <v>174</v>
      </c>
      <c r="CR106" s="108" t="s">
        <v>1059</v>
      </c>
      <c r="CS106" s="107">
        <v>1</v>
      </c>
      <c r="CT106" s="107"/>
      <c r="CU106" s="108"/>
      <c r="CV106" s="19">
        <f t="shared" si="49"/>
        <v>0.33333333333333331</v>
      </c>
      <c r="CW106" s="20">
        <f t="shared" si="60"/>
        <v>0.33333333333333331</v>
      </c>
      <c r="CX106" s="17" t="s">
        <v>179</v>
      </c>
      <c r="CY106" s="108"/>
      <c r="CZ106" s="107">
        <v>2</v>
      </c>
      <c r="DA106" s="107"/>
      <c r="DB106" s="108"/>
      <c r="DC106" s="19">
        <f t="shared" si="50"/>
        <v>0.66666666666666663</v>
      </c>
      <c r="DD106" s="20">
        <f t="shared" si="61"/>
        <v>0.33333333333333331</v>
      </c>
      <c r="DE106" s="17" t="s">
        <v>179</v>
      </c>
      <c r="DF106" s="108"/>
      <c r="DG106" s="107">
        <v>2</v>
      </c>
      <c r="DH106" s="107"/>
      <c r="DI106" s="108"/>
      <c r="DJ106" s="19">
        <f t="shared" si="51"/>
        <v>0.66666666666666663</v>
      </c>
      <c r="DK106" s="20">
        <f t="shared" si="62"/>
        <v>0.33333333333333331</v>
      </c>
      <c r="DL106" s="17" t="s">
        <v>179</v>
      </c>
      <c r="DM106" s="108"/>
      <c r="DN106" s="107">
        <v>2</v>
      </c>
      <c r="DO106" s="107"/>
      <c r="DP106" s="108"/>
      <c r="DQ106" s="19">
        <f t="shared" si="52"/>
        <v>0.66666666666666663</v>
      </c>
      <c r="DR106" s="20">
        <f t="shared" si="63"/>
        <v>0.33333333333333331</v>
      </c>
      <c r="DS106" s="17" t="s">
        <v>179</v>
      </c>
      <c r="DT106" s="108"/>
      <c r="DU106" s="107">
        <v>2</v>
      </c>
      <c r="DV106" s="107"/>
      <c r="DW106" s="108"/>
      <c r="DX106" s="19">
        <f t="shared" si="53"/>
        <v>0.66666666666666663</v>
      </c>
      <c r="DY106" s="20">
        <f t="shared" si="64"/>
        <v>0.33333333333333331</v>
      </c>
      <c r="DZ106" s="17" t="s">
        <v>179</v>
      </c>
      <c r="EA106" s="108"/>
      <c r="EB106" s="111">
        <v>3</v>
      </c>
      <c r="EC106" s="107"/>
      <c r="ED106" s="108"/>
      <c r="EE106" s="19">
        <f t="shared" si="48"/>
        <v>1</v>
      </c>
      <c r="EF106" s="20">
        <f t="shared" si="65"/>
        <v>0.33333333333333331</v>
      </c>
      <c r="EG106" s="17" t="s">
        <v>179</v>
      </c>
      <c r="EH106" s="17"/>
      <c r="EI106" s="27">
        <v>2026</v>
      </c>
      <c r="EJ106" s="28"/>
      <c r="EK106" s="29" t="str">
        <f>+VLOOKUP(B106,[1]Listas_desplega!$AI$22:$AJ$46,2,0)</f>
        <v>D_MEN</v>
      </c>
      <c r="EL106" s="29" t="str">
        <f>+VLOOKUP(H106,[1]Listas_desplega!$BY$3:$BZ$7,2,0)</f>
        <v>T_5</v>
      </c>
      <c r="EM106" s="29" t="str">
        <f>+VLOOKUP(I106,[1]Listas_desplega!$BY$10:$BZ$23,2,0)</f>
        <v>T_5_C_1</v>
      </c>
      <c r="EN106" s="29" t="str">
        <f>+VLOOKUP(J106,[1]Listas_desplega!$BY$28:$BZ$54,2,0)</f>
        <v>T_5_C_1_ET_1</v>
      </c>
      <c r="EO106" s="29" t="str">
        <f>+VLOOKUP(K106,[1]Listas_desplega!$BY$58:$BZ$105,2,0)</f>
        <v>T_5_C_1_ET_1_CPT_2</v>
      </c>
      <c r="EP106" s="30" t="str">
        <f>+VLOOKUP(L106,[1]Listas_desplega!$J$3:$K$11,2,0)</f>
        <v>Eje_E_9</v>
      </c>
    </row>
    <row r="107" spans="1:146" s="31" customFormat="1" ht="44.25" customHeight="1" x14ac:dyDescent="0.3">
      <c r="A107" s="8" t="s">
        <v>927</v>
      </c>
      <c r="B107" s="8" t="s">
        <v>928</v>
      </c>
      <c r="C107" s="8" t="s">
        <v>1060</v>
      </c>
      <c r="D107" s="8" t="s">
        <v>1061</v>
      </c>
      <c r="E107" s="8" t="s">
        <v>1062</v>
      </c>
      <c r="F107" s="9" t="s">
        <v>1063</v>
      </c>
      <c r="G107" s="8"/>
      <c r="H107" s="8" t="s">
        <v>597</v>
      </c>
      <c r="I107" s="8" t="s">
        <v>598</v>
      </c>
      <c r="J107" s="8" t="s">
        <v>599</v>
      </c>
      <c r="K107" s="8" t="s">
        <v>1064</v>
      </c>
      <c r="L107" s="8" t="s">
        <v>932</v>
      </c>
      <c r="M107" s="8" t="s">
        <v>1038</v>
      </c>
      <c r="N107" s="14">
        <v>62</v>
      </c>
      <c r="O107" s="8" t="s">
        <v>1065</v>
      </c>
      <c r="P107" s="14" t="s">
        <v>164</v>
      </c>
      <c r="Q107" s="8" t="s">
        <v>186</v>
      </c>
      <c r="R107" s="8" t="s">
        <v>1066</v>
      </c>
      <c r="S107" s="11" t="s">
        <v>167</v>
      </c>
      <c r="T107" s="8" t="s">
        <v>1067</v>
      </c>
      <c r="U107" s="112">
        <v>90</v>
      </c>
      <c r="V107" s="8" t="s">
        <v>1068</v>
      </c>
      <c r="W107" s="12" t="s">
        <v>170</v>
      </c>
      <c r="X107" s="8"/>
      <c r="Y107" s="14"/>
      <c r="Z107" s="14" t="s">
        <v>172</v>
      </c>
      <c r="AA107" s="14" t="s">
        <v>172</v>
      </c>
      <c r="AB107" s="14" t="s">
        <v>172</v>
      </c>
      <c r="AC107" s="14" t="s">
        <v>172</v>
      </c>
      <c r="AD107" s="8" t="s">
        <v>172</v>
      </c>
      <c r="AE107" s="8" t="s">
        <v>172</v>
      </c>
      <c r="AF107" s="8" t="s">
        <v>172</v>
      </c>
      <c r="AG107" s="14" t="s">
        <v>172</v>
      </c>
      <c r="AH107" s="14" t="s">
        <v>172</v>
      </c>
      <c r="AI107" s="14" t="s">
        <v>172</v>
      </c>
      <c r="AJ107" s="14" t="s">
        <v>173</v>
      </c>
      <c r="AK107" s="14" t="s">
        <v>172</v>
      </c>
      <c r="AL107" s="14" t="s">
        <v>172</v>
      </c>
      <c r="AM107" s="14" t="s">
        <v>172</v>
      </c>
      <c r="AN107" s="14" t="s">
        <v>172</v>
      </c>
      <c r="AO107" s="14" t="s">
        <v>172</v>
      </c>
      <c r="AP107" s="14" t="s">
        <v>172</v>
      </c>
      <c r="AQ107" s="113" t="s">
        <v>172</v>
      </c>
      <c r="AR107" s="14" t="s">
        <v>172</v>
      </c>
      <c r="AS107" s="14">
        <v>2</v>
      </c>
      <c r="AT107" s="8">
        <v>2</v>
      </c>
      <c r="AU107" s="14">
        <v>2</v>
      </c>
      <c r="AV107" s="14">
        <v>2</v>
      </c>
      <c r="AW107" s="14">
        <v>2</v>
      </c>
      <c r="AX107" s="14">
        <v>10</v>
      </c>
      <c r="AY107" s="114"/>
      <c r="AZ107" s="114"/>
      <c r="BA107" s="114"/>
      <c r="BB107" s="114"/>
      <c r="BC107" s="115">
        <v>0</v>
      </c>
      <c r="BD107" s="115"/>
      <c r="BE107" s="116"/>
      <c r="BF107" s="18">
        <v>0</v>
      </c>
      <c r="BG107" s="20">
        <v>0</v>
      </c>
      <c r="BH107" s="17" t="s">
        <v>174</v>
      </c>
      <c r="BI107" s="116" t="s">
        <v>1055</v>
      </c>
      <c r="BJ107" s="115">
        <v>0</v>
      </c>
      <c r="BK107" s="115">
        <v>1</v>
      </c>
      <c r="BL107" s="116" t="s">
        <v>1069</v>
      </c>
      <c r="BM107" s="19">
        <v>0</v>
      </c>
      <c r="BN107" s="20">
        <v>0.5</v>
      </c>
      <c r="BO107" s="17" t="s">
        <v>174</v>
      </c>
      <c r="BP107" s="21" t="s">
        <v>1070</v>
      </c>
      <c r="BQ107" s="117">
        <v>0</v>
      </c>
      <c r="BR107" s="98">
        <v>1</v>
      </c>
      <c r="BS107" s="87" t="s">
        <v>1071</v>
      </c>
      <c r="BT107" s="19">
        <v>0</v>
      </c>
      <c r="BU107" s="20">
        <v>0.5</v>
      </c>
      <c r="BV107" s="17" t="s">
        <v>174</v>
      </c>
      <c r="BW107" s="116" t="s">
        <v>1072</v>
      </c>
      <c r="BX107" s="115">
        <v>0</v>
      </c>
      <c r="BY107" s="115">
        <v>50</v>
      </c>
      <c r="BZ107" s="116" t="s">
        <v>1071</v>
      </c>
      <c r="CA107" s="19">
        <v>0</v>
      </c>
      <c r="CB107" s="20">
        <v>25</v>
      </c>
      <c r="CC107" s="17" t="s">
        <v>174</v>
      </c>
      <c r="CD107" s="116" t="s">
        <v>993</v>
      </c>
      <c r="CE107" s="115">
        <v>0</v>
      </c>
      <c r="CF107" s="115">
        <v>50</v>
      </c>
      <c r="CG107" s="116" t="s">
        <v>1071</v>
      </c>
      <c r="CH107" s="19">
        <v>0</v>
      </c>
      <c r="CI107" s="20">
        <v>25</v>
      </c>
      <c r="CJ107" s="17" t="s">
        <v>174</v>
      </c>
      <c r="CK107" s="116" t="s">
        <v>1073</v>
      </c>
      <c r="CL107" s="118">
        <v>1</v>
      </c>
      <c r="CM107" s="118">
        <v>0.5</v>
      </c>
      <c r="CN107" s="116" t="s">
        <v>1074</v>
      </c>
      <c r="CO107" s="19">
        <v>0.5</v>
      </c>
      <c r="CP107" s="20">
        <v>0.25</v>
      </c>
      <c r="CQ107" s="17" t="s">
        <v>174</v>
      </c>
      <c r="CR107" s="116" t="s">
        <v>1075</v>
      </c>
      <c r="CS107" s="115">
        <v>1</v>
      </c>
      <c r="CT107" s="115"/>
      <c r="CU107" s="116"/>
      <c r="CV107" s="19">
        <f t="shared" si="49"/>
        <v>0.5</v>
      </c>
      <c r="CW107" s="20">
        <f t="shared" si="60"/>
        <v>0.25</v>
      </c>
      <c r="CX107" s="17" t="s">
        <v>179</v>
      </c>
      <c r="CY107" s="116"/>
      <c r="CZ107" s="115">
        <v>1</v>
      </c>
      <c r="DA107" s="115"/>
      <c r="DB107" s="116"/>
      <c r="DC107" s="19">
        <f t="shared" si="50"/>
        <v>0.5</v>
      </c>
      <c r="DD107" s="20">
        <f t="shared" si="61"/>
        <v>0.25</v>
      </c>
      <c r="DE107" s="17" t="s">
        <v>179</v>
      </c>
      <c r="DF107" s="116"/>
      <c r="DG107" s="115">
        <v>1</v>
      </c>
      <c r="DH107" s="115"/>
      <c r="DI107" s="116"/>
      <c r="DJ107" s="19">
        <f t="shared" si="51"/>
        <v>0.5</v>
      </c>
      <c r="DK107" s="20">
        <f t="shared" si="62"/>
        <v>0.25</v>
      </c>
      <c r="DL107" s="17" t="s">
        <v>179</v>
      </c>
      <c r="DM107" s="116"/>
      <c r="DN107" s="115">
        <v>1</v>
      </c>
      <c r="DO107" s="115"/>
      <c r="DP107" s="116"/>
      <c r="DQ107" s="19">
        <f t="shared" si="52"/>
        <v>0.5</v>
      </c>
      <c r="DR107" s="20">
        <f t="shared" si="63"/>
        <v>0.25</v>
      </c>
      <c r="DS107" s="17" t="s">
        <v>179</v>
      </c>
      <c r="DT107" s="116"/>
      <c r="DU107" s="115">
        <v>1</v>
      </c>
      <c r="DV107" s="115"/>
      <c r="DW107" s="116"/>
      <c r="DX107" s="19">
        <f t="shared" si="53"/>
        <v>0.5</v>
      </c>
      <c r="DY107" s="20">
        <f t="shared" si="64"/>
        <v>0.25</v>
      </c>
      <c r="DZ107" s="17" t="s">
        <v>179</v>
      </c>
      <c r="EA107" s="116"/>
      <c r="EB107" s="119">
        <v>2</v>
      </c>
      <c r="EC107" s="115"/>
      <c r="ED107" s="116"/>
      <c r="EE107" s="19">
        <f t="shared" si="48"/>
        <v>1</v>
      </c>
      <c r="EF107" s="20">
        <f t="shared" si="65"/>
        <v>0.25</v>
      </c>
      <c r="EG107" s="17" t="s">
        <v>179</v>
      </c>
      <c r="EH107" s="17"/>
      <c r="EI107" s="27">
        <v>2026</v>
      </c>
      <c r="EJ107" s="28"/>
      <c r="EK107" s="29" t="str">
        <f>+VLOOKUP(B107,[1]Listas_desplega!$AI$22:$AJ$46,2,0)</f>
        <v>D_MEN</v>
      </c>
      <c r="EL107" s="29" t="str">
        <f>+VLOOKUP(H107,[1]Listas_desplega!$BY$3:$BZ$7,2,0)</f>
        <v>T_5</v>
      </c>
      <c r="EM107" s="29" t="str">
        <f>+VLOOKUP(I107,[1]Listas_desplega!$BY$10:$BZ$23,2,0)</f>
        <v>T_5_C_1</v>
      </c>
      <c r="EN107" s="29" t="str">
        <f>+VLOOKUP(J107,[1]Listas_desplega!$BY$28:$BZ$54,2,0)</f>
        <v>T_5_C_1_ET_1</v>
      </c>
      <c r="EO107" s="29" t="str">
        <f>+VLOOKUP(K107,[1]Listas_desplega!$BY$58:$BZ$105,2,0)</f>
        <v>T_5_C_1_ET_1_CPT_3</v>
      </c>
      <c r="EP107" s="30" t="str">
        <f>+VLOOKUP(L107,[1]Listas_desplega!$J$3:$K$11,2,0)</f>
        <v>Eje_E_9</v>
      </c>
    </row>
    <row r="108" spans="1:146" s="31" customFormat="1" ht="44.25" customHeight="1" x14ac:dyDescent="0.3">
      <c r="A108" s="8" t="s">
        <v>927</v>
      </c>
      <c r="B108" s="8" t="s">
        <v>928</v>
      </c>
      <c r="C108" s="8" t="s">
        <v>1060</v>
      </c>
      <c r="D108" s="8" t="s">
        <v>1061</v>
      </c>
      <c r="E108" s="8" t="s">
        <v>1062</v>
      </c>
      <c r="F108" s="9" t="s">
        <v>1063</v>
      </c>
      <c r="G108" s="8"/>
      <c r="H108" s="8" t="s">
        <v>597</v>
      </c>
      <c r="I108" s="8" t="s">
        <v>598</v>
      </c>
      <c r="J108" s="8" t="s">
        <v>599</v>
      </c>
      <c r="K108" s="8" t="s">
        <v>1064</v>
      </c>
      <c r="L108" s="8" t="s">
        <v>932</v>
      </c>
      <c r="M108" s="8" t="s">
        <v>1038</v>
      </c>
      <c r="N108" s="14">
        <v>63</v>
      </c>
      <c r="O108" s="11" t="s">
        <v>1076</v>
      </c>
      <c r="P108" s="12" t="s">
        <v>164</v>
      </c>
      <c r="Q108" s="8" t="s">
        <v>186</v>
      </c>
      <c r="R108" s="11" t="s">
        <v>1077</v>
      </c>
      <c r="S108" s="11" t="s">
        <v>1078</v>
      </c>
      <c r="T108" s="11" t="s">
        <v>1079</v>
      </c>
      <c r="U108" s="11">
        <v>0</v>
      </c>
      <c r="V108" s="11" t="s">
        <v>1080</v>
      </c>
      <c r="W108" s="12" t="s">
        <v>170</v>
      </c>
      <c r="X108" s="13"/>
      <c r="Y108" s="13"/>
      <c r="Z108" s="13" t="s">
        <v>172</v>
      </c>
      <c r="AA108" s="13" t="s">
        <v>172</v>
      </c>
      <c r="AB108" s="13" t="s">
        <v>172</v>
      </c>
      <c r="AC108" s="13" t="s">
        <v>172</v>
      </c>
      <c r="AD108" s="13" t="s">
        <v>172</v>
      </c>
      <c r="AE108" s="13" t="s">
        <v>172</v>
      </c>
      <c r="AF108" s="13" t="s">
        <v>172</v>
      </c>
      <c r="AG108" s="14" t="s">
        <v>172</v>
      </c>
      <c r="AH108" s="14" t="s">
        <v>172</v>
      </c>
      <c r="AI108" s="14" t="s">
        <v>172</v>
      </c>
      <c r="AJ108" s="14" t="s">
        <v>173</v>
      </c>
      <c r="AK108" s="14" t="s">
        <v>172</v>
      </c>
      <c r="AL108" s="14" t="s">
        <v>172</v>
      </c>
      <c r="AM108" s="14" t="s">
        <v>172</v>
      </c>
      <c r="AN108" s="14" t="s">
        <v>172</v>
      </c>
      <c r="AO108" s="14" t="s">
        <v>172</v>
      </c>
      <c r="AP108" s="14" t="s">
        <v>172</v>
      </c>
      <c r="AQ108" s="15" t="s">
        <v>172</v>
      </c>
      <c r="AR108" s="14" t="s">
        <v>172</v>
      </c>
      <c r="AS108" s="120">
        <v>1</v>
      </c>
      <c r="AT108" s="121">
        <v>1</v>
      </c>
      <c r="AU108" s="121">
        <v>1</v>
      </c>
      <c r="AV108" s="121">
        <v>1</v>
      </c>
      <c r="AW108" s="121">
        <v>1</v>
      </c>
      <c r="AX108" s="121">
        <v>5</v>
      </c>
      <c r="AY108" s="8"/>
      <c r="AZ108" s="8"/>
      <c r="BA108" s="8"/>
      <c r="BB108" s="8"/>
      <c r="BC108" s="16"/>
      <c r="BD108" s="16"/>
      <c r="BE108" s="17"/>
      <c r="BF108" s="18">
        <v>0</v>
      </c>
      <c r="BG108" s="19">
        <v>0</v>
      </c>
      <c r="BH108" s="17" t="s">
        <v>174</v>
      </c>
      <c r="BI108" s="17" t="s">
        <v>1055</v>
      </c>
      <c r="BJ108" s="16"/>
      <c r="BK108" s="16">
        <v>0</v>
      </c>
      <c r="BL108" s="17" t="s">
        <v>940</v>
      </c>
      <c r="BM108" s="19">
        <v>0</v>
      </c>
      <c r="BN108" s="20">
        <v>0</v>
      </c>
      <c r="BO108" s="17" t="s">
        <v>174</v>
      </c>
      <c r="BP108" s="21" t="s">
        <v>938</v>
      </c>
      <c r="BQ108" s="22">
        <v>0</v>
      </c>
      <c r="BR108" s="86" t="s">
        <v>940</v>
      </c>
      <c r="BS108" s="87" t="s">
        <v>940</v>
      </c>
      <c r="BT108" s="19">
        <v>0</v>
      </c>
      <c r="BU108" s="20" t="s">
        <v>1444</v>
      </c>
      <c r="BV108" s="17" t="s">
        <v>174</v>
      </c>
      <c r="BW108" s="17" t="s">
        <v>939</v>
      </c>
      <c r="BX108" s="16"/>
      <c r="BY108" s="16">
        <v>0</v>
      </c>
      <c r="BZ108" s="17" t="s">
        <v>940</v>
      </c>
      <c r="CA108" s="19">
        <v>0</v>
      </c>
      <c r="CB108" s="20">
        <v>0</v>
      </c>
      <c r="CC108" s="17" t="s">
        <v>174</v>
      </c>
      <c r="CD108" s="17" t="s">
        <v>993</v>
      </c>
      <c r="CE108" s="16"/>
      <c r="CF108" s="16">
        <v>0</v>
      </c>
      <c r="CG108" s="17" t="s">
        <v>940</v>
      </c>
      <c r="CH108" s="19">
        <v>0</v>
      </c>
      <c r="CI108" s="20">
        <v>0</v>
      </c>
      <c r="CJ108" s="17" t="s">
        <v>174</v>
      </c>
      <c r="CK108" s="17" t="s">
        <v>994</v>
      </c>
      <c r="CL108" s="23"/>
      <c r="CM108" s="23">
        <v>0</v>
      </c>
      <c r="CN108" s="17" t="s">
        <v>940</v>
      </c>
      <c r="CO108" s="19">
        <v>0</v>
      </c>
      <c r="CP108" s="20">
        <v>0</v>
      </c>
      <c r="CQ108" s="17" t="s">
        <v>174</v>
      </c>
      <c r="CR108" s="17" t="s">
        <v>1081</v>
      </c>
      <c r="CS108" s="16"/>
      <c r="CT108" s="16"/>
      <c r="CU108" s="17"/>
      <c r="CV108" s="19">
        <f t="shared" si="49"/>
        <v>0</v>
      </c>
      <c r="CW108" s="20">
        <f t="shared" si="60"/>
        <v>0</v>
      </c>
      <c r="CX108" s="17" t="s">
        <v>179</v>
      </c>
      <c r="CY108" s="17"/>
      <c r="CZ108" s="16"/>
      <c r="DA108" s="16"/>
      <c r="DB108" s="17"/>
      <c r="DC108" s="19">
        <f t="shared" si="50"/>
        <v>0</v>
      </c>
      <c r="DD108" s="20">
        <f t="shared" si="61"/>
        <v>0</v>
      </c>
      <c r="DE108" s="17" t="s">
        <v>179</v>
      </c>
      <c r="DF108" s="17"/>
      <c r="DG108" s="16"/>
      <c r="DH108" s="16"/>
      <c r="DI108" s="17"/>
      <c r="DJ108" s="19">
        <f t="shared" si="51"/>
        <v>0</v>
      </c>
      <c r="DK108" s="20">
        <f t="shared" si="62"/>
        <v>0</v>
      </c>
      <c r="DL108" s="17" t="s">
        <v>179</v>
      </c>
      <c r="DM108" s="17"/>
      <c r="DN108" s="16"/>
      <c r="DO108" s="16"/>
      <c r="DP108" s="17"/>
      <c r="DQ108" s="19">
        <f t="shared" si="52"/>
        <v>0</v>
      </c>
      <c r="DR108" s="20">
        <f t="shared" si="63"/>
        <v>0</v>
      </c>
      <c r="DS108" s="17" t="s">
        <v>179</v>
      </c>
      <c r="DT108" s="17"/>
      <c r="DU108" s="16"/>
      <c r="DV108" s="16"/>
      <c r="DW108" s="17"/>
      <c r="DX108" s="19">
        <f t="shared" si="53"/>
        <v>0</v>
      </c>
      <c r="DY108" s="20">
        <f t="shared" si="64"/>
        <v>0</v>
      </c>
      <c r="DZ108" s="17" t="s">
        <v>179</v>
      </c>
      <c r="EA108" s="17"/>
      <c r="EB108" s="26">
        <v>1</v>
      </c>
      <c r="EC108" s="16"/>
      <c r="ED108" s="17"/>
      <c r="EE108" s="19">
        <f t="shared" si="48"/>
        <v>1</v>
      </c>
      <c r="EF108" s="20">
        <f t="shared" si="65"/>
        <v>0</v>
      </c>
      <c r="EG108" s="17" t="s">
        <v>179</v>
      </c>
      <c r="EH108" s="17"/>
      <c r="EI108" s="27">
        <v>2026</v>
      </c>
      <c r="EJ108" s="28"/>
      <c r="EK108" s="29" t="str">
        <f>+VLOOKUP(B108,[1]Listas_desplega!$AI$22:$AJ$46,2,0)</f>
        <v>D_MEN</v>
      </c>
      <c r="EL108" s="29" t="str">
        <f>+VLOOKUP(H108,[1]Listas_desplega!$BY$3:$BZ$7,2,0)</f>
        <v>T_5</v>
      </c>
      <c r="EM108" s="29" t="str">
        <f>+VLOOKUP(I108,[1]Listas_desplega!$BY$10:$BZ$23,2,0)</f>
        <v>T_5_C_1</v>
      </c>
      <c r="EN108" s="29" t="str">
        <f>+VLOOKUP(J108,[1]Listas_desplega!$BY$28:$BZ$54,2,0)</f>
        <v>T_5_C_1_ET_1</v>
      </c>
      <c r="EO108" s="29" t="str">
        <f>+VLOOKUP(K108,[1]Listas_desplega!$BY$58:$BZ$105,2,0)</f>
        <v>T_5_C_1_ET_1_CPT_3</v>
      </c>
      <c r="EP108" s="30" t="str">
        <f>+VLOOKUP(L108,[1]Listas_desplega!$J$3:$K$11,2,0)</f>
        <v>Eje_E_9</v>
      </c>
    </row>
    <row r="109" spans="1:146" s="31" customFormat="1" ht="44.25" customHeight="1" x14ac:dyDescent="0.3">
      <c r="A109" s="8" t="s">
        <v>927</v>
      </c>
      <c r="B109" s="8" t="s">
        <v>928</v>
      </c>
      <c r="C109" s="8" t="s">
        <v>1060</v>
      </c>
      <c r="D109" s="8" t="s">
        <v>1061</v>
      </c>
      <c r="E109" s="8" t="s">
        <v>1062</v>
      </c>
      <c r="F109" s="9" t="s">
        <v>1063</v>
      </c>
      <c r="G109" s="8"/>
      <c r="H109" s="8" t="s">
        <v>597</v>
      </c>
      <c r="I109" s="8" t="s">
        <v>598</v>
      </c>
      <c r="J109" s="8" t="s">
        <v>599</v>
      </c>
      <c r="K109" s="8" t="s">
        <v>1064</v>
      </c>
      <c r="L109" s="8" t="s">
        <v>932</v>
      </c>
      <c r="M109" s="8" t="s">
        <v>1038</v>
      </c>
      <c r="N109" s="14">
        <v>64</v>
      </c>
      <c r="O109" s="11" t="s">
        <v>1082</v>
      </c>
      <c r="P109" s="12" t="s">
        <v>164</v>
      </c>
      <c r="Q109" s="11" t="s">
        <v>776</v>
      </c>
      <c r="R109" s="13" t="s">
        <v>1083</v>
      </c>
      <c r="S109" s="11" t="s">
        <v>1084</v>
      </c>
      <c r="T109" s="11" t="s">
        <v>1067</v>
      </c>
      <c r="U109" s="11">
        <v>0</v>
      </c>
      <c r="V109" s="11" t="s">
        <v>1085</v>
      </c>
      <c r="W109" s="12" t="s">
        <v>170</v>
      </c>
      <c r="X109" s="13"/>
      <c r="Y109" s="13"/>
      <c r="Z109" s="13" t="s">
        <v>172</v>
      </c>
      <c r="AA109" s="13" t="s">
        <v>172</v>
      </c>
      <c r="AB109" s="13" t="s">
        <v>172</v>
      </c>
      <c r="AC109" s="13" t="s">
        <v>172</v>
      </c>
      <c r="AD109" s="13" t="s">
        <v>172</v>
      </c>
      <c r="AE109" s="13" t="s">
        <v>172</v>
      </c>
      <c r="AF109" s="13" t="s">
        <v>172</v>
      </c>
      <c r="AG109" s="14" t="s">
        <v>172</v>
      </c>
      <c r="AH109" s="14" t="s">
        <v>172</v>
      </c>
      <c r="AI109" s="14" t="s">
        <v>172</v>
      </c>
      <c r="AJ109" s="14" t="s">
        <v>173</v>
      </c>
      <c r="AK109" s="14" t="s">
        <v>172</v>
      </c>
      <c r="AL109" s="14" t="s">
        <v>172</v>
      </c>
      <c r="AM109" s="14" t="s">
        <v>172</v>
      </c>
      <c r="AN109" s="14" t="s">
        <v>172</v>
      </c>
      <c r="AO109" s="14" t="s">
        <v>172</v>
      </c>
      <c r="AP109" s="14" t="s">
        <v>172</v>
      </c>
      <c r="AQ109" s="15" t="s">
        <v>172</v>
      </c>
      <c r="AR109" s="14" t="s">
        <v>172</v>
      </c>
      <c r="AS109" s="122">
        <v>100</v>
      </c>
      <c r="AT109" s="123">
        <v>100</v>
      </c>
      <c r="AU109" s="123">
        <v>100</v>
      </c>
      <c r="AV109" s="123">
        <v>100</v>
      </c>
      <c r="AW109" s="123">
        <v>100</v>
      </c>
      <c r="AX109" s="123">
        <v>100</v>
      </c>
      <c r="AY109" s="34"/>
      <c r="AZ109" s="34"/>
      <c r="BA109" s="34"/>
      <c r="BB109" s="34"/>
      <c r="BC109" s="16">
        <v>0</v>
      </c>
      <c r="BD109" s="16"/>
      <c r="BE109" s="17"/>
      <c r="BF109" s="18">
        <v>0</v>
      </c>
      <c r="BG109" s="20">
        <v>0</v>
      </c>
      <c r="BH109" s="17" t="s">
        <v>174</v>
      </c>
      <c r="BI109" s="17" t="s">
        <v>1055</v>
      </c>
      <c r="BJ109" s="124">
        <v>0</v>
      </c>
      <c r="BK109" s="16">
        <v>0</v>
      </c>
      <c r="BL109" s="17" t="s">
        <v>940</v>
      </c>
      <c r="BM109" s="19">
        <v>0</v>
      </c>
      <c r="BN109" s="20">
        <v>0</v>
      </c>
      <c r="BO109" s="17" t="s">
        <v>174</v>
      </c>
      <c r="BP109" s="21" t="s">
        <v>938</v>
      </c>
      <c r="BQ109" s="22">
        <v>0</v>
      </c>
      <c r="BR109" s="16" t="s">
        <v>940</v>
      </c>
      <c r="BS109" s="17" t="s">
        <v>940</v>
      </c>
      <c r="BT109" s="19">
        <v>0</v>
      </c>
      <c r="BU109" s="20" t="s">
        <v>1444</v>
      </c>
      <c r="BV109" s="17" t="s">
        <v>174</v>
      </c>
      <c r="BW109" s="17" t="s">
        <v>939</v>
      </c>
      <c r="BX109" s="125">
        <v>0</v>
      </c>
      <c r="BY109" s="16">
        <v>0</v>
      </c>
      <c r="BZ109" s="17" t="s">
        <v>940</v>
      </c>
      <c r="CA109" s="19">
        <v>0</v>
      </c>
      <c r="CB109" s="20">
        <v>0</v>
      </c>
      <c r="CC109" s="17" t="s">
        <v>174</v>
      </c>
      <c r="CD109" s="17" t="s">
        <v>993</v>
      </c>
      <c r="CE109" s="124">
        <v>0</v>
      </c>
      <c r="CF109" s="16">
        <v>0</v>
      </c>
      <c r="CG109" s="17" t="s">
        <v>940</v>
      </c>
      <c r="CH109" s="19">
        <v>0</v>
      </c>
      <c r="CI109" s="20">
        <v>0</v>
      </c>
      <c r="CJ109" s="17" t="s">
        <v>174</v>
      </c>
      <c r="CK109" s="17" t="s">
        <v>994</v>
      </c>
      <c r="CL109" s="126">
        <v>50</v>
      </c>
      <c r="CM109" s="23">
        <v>50</v>
      </c>
      <c r="CN109" s="17" t="s">
        <v>1086</v>
      </c>
      <c r="CO109" s="19">
        <v>0.5</v>
      </c>
      <c r="CP109" s="20">
        <v>0.5</v>
      </c>
      <c r="CQ109" s="17" t="s">
        <v>174</v>
      </c>
      <c r="CR109" s="17" t="s">
        <v>1087</v>
      </c>
      <c r="CS109" s="16">
        <v>50</v>
      </c>
      <c r="CT109" s="16"/>
      <c r="CU109" s="17"/>
      <c r="CV109" s="19">
        <f t="shared" si="49"/>
        <v>0.5</v>
      </c>
      <c r="CW109" s="20">
        <f t="shared" si="60"/>
        <v>0.5</v>
      </c>
      <c r="CX109" s="17" t="s">
        <v>179</v>
      </c>
      <c r="CY109" s="17"/>
      <c r="CZ109" s="16">
        <v>50</v>
      </c>
      <c r="DA109" s="16"/>
      <c r="DB109" s="17"/>
      <c r="DC109" s="19">
        <f t="shared" si="50"/>
        <v>0.5</v>
      </c>
      <c r="DD109" s="20">
        <f t="shared" si="61"/>
        <v>0.5</v>
      </c>
      <c r="DE109" s="17" t="s">
        <v>179</v>
      </c>
      <c r="DF109" s="17"/>
      <c r="DG109" s="16">
        <v>50</v>
      </c>
      <c r="DH109" s="16"/>
      <c r="DI109" s="17"/>
      <c r="DJ109" s="19">
        <f t="shared" si="51"/>
        <v>0.5</v>
      </c>
      <c r="DK109" s="20">
        <f t="shared" si="62"/>
        <v>0.5</v>
      </c>
      <c r="DL109" s="17" t="s">
        <v>179</v>
      </c>
      <c r="DM109" s="17"/>
      <c r="DN109" s="124">
        <v>50</v>
      </c>
      <c r="DO109" s="16"/>
      <c r="DP109" s="17"/>
      <c r="DQ109" s="19">
        <f t="shared" si="52"/>
        <v>0.5</v>
      </c>
      <c r="DR109" s="20">
        <f t="shared" si="63"/>
        <v>0.5</v>
      </c>
      <c r="DS109" s="17" t="s">
        <v>179</v>
      </c>
      <c r="DT109" s="17"/>
      <c r="DU109" s="124">
        <v>50</v>
      </c>
      <c r="DV109" s="16"/>
      <c r="DW109" s="17"/>
      <c r="DX109" s="19">
        <f t="shared" si="53"/>
        <v>0.5</v>
      </c>
      <c r="DY109" s="20">
        <f t="shared" si="64"/>
        <v>0.5</v>
      </c>
      <c r="DZ109" s="17" t="s">
        <v>179</v>
      </c>
      <c r="EA109" s="17"/>
      <c r="EB109" s="127">
        <v>100</v>
      </c>
      <c r="EC109" s="16"/>
      <c r="ED109" s="17"/>
      <c r="EE109" s="19">
        <f t="shared" si="48"/>
        <v>1</v>
      </c>
      <c r="EF109" s="20">
        <f t="shared" si="65"/>
        <v>0.5</v>
      </c>
      <c r="EG109" s="17" t="s">
        <v>179</v>
      </c>
      <c r="EH109" s="96"/>
      <c r="EI109" s="27">
        <v>2026</v>
      </c>
      <c r="EJ109" s="28"/>
      <c r="EK109" s="29" t="str">
        <f>+VLOOKUP(B109,[1]Listas_desplega!$AI$22:$AJ$46,2,0)</f>
        <v>D_MEN</v>
      </c>
      <c r="EL109" s="29" t="str">
        <f>+VLOOKUP(H109,[1]Listas_desplega!$BY$3:$BZ$7,2,0)</f>
        <v>T_5</v>
      </c>
      <c r="EM109" s="29" t="str">
        <f>+VLOOKUP(I109,[1]Listas_desplega!$BY$10:$BZ$23,2,0)</f>
        <v>T_5_C_1</v>
      </c>
      <c r="EN109" s="29" t="str">
        <f>+VLOOKUP(J109,[1]Listas_desplega!$BY$28:$BZ$54,2,0)</f>
        <v>T_5_C_1_ET_1</v>
      </c>
      <c r="EO109" s="29" t="str">
        <f>+VLOOKUP(K109,[1]Listas_desplega!$BY$58:$BZ$105,2,0)</f>
        <v>T_5_C_1_ET_1_CPT_3</v>
      </c>
      <c r="EP109" s="30" t="str">
        <f>+VLOOKUP(L109,[1]Listas_desplega!$J$3:$K$11,2,0)</f>
        <v>Eje_E_9</v>
      </c>
    </row>
    <row r="110" spans="1:146" s="31" customFormat="1" ht="44.25" customHeight="1" x14ac:dyDescent="0.3">
      <c r="A110" s="8" t="s">
        <v>927</v>
      </c>
      <c r="B110" s="8" t="s">
        <v>928</v>
      </c>
      <c r="C110" s="8" t="s">
        <v>1088</v>
      </c>
      <c r="D110" s="8" t="s">
        <v>153</v>
      </c>
      <c r="E110" s="8" t="s">
        <v>207</v>
      </c>
      <c r="F110" s="9" t="s">
        <v>1089</v>
      </c>
      <c r="G110" s="8"/>
      <c r="H110" s="8" t="s">
        <v>597</v>
      </c>
      <c r="I110" s="8" t="s">
        <v>598</v>
      </c>
      <c r="J110" s="8" t="s">
        <v>599</v>
      </c>
      <c r="K110" s="8" t="s">
        <v>696</v>
      </c>
      <c r="L110" s="8" t="s">
        <v>932</v>
      </c>
      <c r="M110" s="8" t="s">
        <v>1010</v>
      </c>
      <c r="N110" s="14">
        <v>65</v>
      </c>
      <c r="O110" s="11" t="s">
        <v>1090</v>
      </c>
      <c r="P110" s="12" t="s">
        <v>492</v>
      </c>
      <c r="Q110" s="11" t="s">
        <v>719</v>
      </c>
      <c r="R110" s="13" t="s">
        <v>1091</v>
      </c>
      <c r="S110" s="11" t="s">
        <v>167</v>
      </c>
      <c r="T110" s="11" t="s">
        <v>759</v>
      </c>
      <c r="U110" s="11">
        <v>0</v>
      </c>
      <c r="V110" s="11" t="s">
        <v>1092</v>
      </c>
      <c r="W110" s="12" t="s">
        <v>170</v>
      </c>
      <c r="X110" s="13"/>
      <c r="Y110" s="13"/>
      <c r="Z110" s="13" t="s">
        <v>172</v>
      </c>
      <c r="AA110" s="13" t="s">
        <v>172</v>
      </c>
      <c r="AB110" s="13" t="s">
        <v>172</v>
      </c>
      <c r="AC110" s="13" t="s">
        <v>172</v>
      </c>
      <c r="AD110" s="13" t="s">
        <v>172</v>
      </c>
      <c r="AE110" s="13" t="s">
        <v>172</v>
      </c>
      <c r="AF110" s="13" t="s">
        <v>172</v>
      </c>
      <c r="AG110" s="14" t="s">
        <v>172</v>
      </c>
      <c r="AH110" s="14" t="s">
        <v>172</v>
      </c>
      <c r="AI110" s="14" t="s">
        <v>172</v>
      </c>
      <c r="AJ110" s="14" t="s">
        <v>172</v>
      </c>
      <c r="AK110" s="14" t="s">
        <v>172</v>
      </c>
      <c r="AL110" s="14" t="s">
        <v>172</v>
      </c>
      <c r="AM110" s="14" t="s">
        <v>172</v>
      </c>
      <c r="AN110" s="14" t="s">
        <v>172</v>
      </c>
      <c r="AO110" s="14" t="s">
        <v>172</v>
      </c>
      <c r="AP110" s="14" t="s">
        <v>172</v>
      </c>
      <c r="AQ110" s="15" t="s">
        <v>172</v>
      </c>
      <c r="AR110" s="14" t="s">
        <v>172</v>
      </c>
      <c r="AS110" s="14" t="s">
        <v>1093</v>
      </c>
      <c r="AT110" s="33" t="s">
        <v>1094</v>
      </c>
      <c r="AU110" s="33" t="s">
        <v>1095</v>
      </c>
      <c r="AV110" s="64">
        <v>50000000000</v>
      </c>
      <c r="AW110" s="64">
        <v>20000000000</v>
      </c>
      <c r="AX110" s="33">
        <v>155000000000</v>
      </c>
      <c r="AY110" s="34"/>
      <c r="AZ110" s="34"/>
      <c r="BA110" s="34"/>
      <c r="BB110" s="34"/>
      <c r="BC110" s="16">
        <v>0</v>
      </c>
      <c r="BD110" s="16">
        <v>6581929590</v>
      </c>
      <c r="BE110" s="17" t="s">
        <v>1096</v>
      </c>
      <c r="BF110" s="18">
        <v>0</v>
      </c>
      <c r="BG110" s="20">
        <v>0.32909647949999998</v>
      </c>
      <c r="BH110" s="17" t="s">
        <v>174</v>
      </c>
      <c r="BI110" s="17" t="s">
        <v>1097</v>
      </c>
      <c r="BJ110" s="16">
        <v>2000000000</v>
      </c>
      <c r="BK110" s="16">
        <v>6581929590</v>
      </c>
      <c r="BL110" s="17" t="s">
        <v>1098</v>
      </c>
      <c r="BM110" s="19">
        <v>0.1</v>
      </c>
      <c r="BN110" s="20">
        <v>0.32909647949999998</v>
      </c>
      <c r="BO110" s="17" t="s">
        <v>174</v>
      </c>
      <c r="BP110" s="21" t="s">
        <v>1070</v>
      </c>
      <c r="BQ110" s="79">
        <v>4000000000</v>
      </c>
      <c r="BR110" s="68">
        <v>6887629001</v>
      </c>
      <c r="BS110" s="17" t="s">
        <v>1099</v>
      </c>
      <c r="BT110" s="19">
        <v>0.2</v>
      </c>
      <c r="BU110" s="20">
        <v>0.34438145004999998</v>
      </c>
      <c r="BV110" s="17" t="s">
        <v>174</v>
      </c>
      <c r="BW110" s="17" t="s">
        <v>1100</v>
      </c>
      <c r="BX110" s="16">
        <v>6000000000</v>
      </c>
      <c r="BY110" s="16">
        <v>6989800157</v>
      </c>
      <c r="BZ110" s="17" t="s">
        <v>1101</v>
      </c>
      <c r="CA110" s="19">
        <v>0.3</v>
      </c>
      <c r="CB110" s="20">
        <v>0.34949000785000001</v>
      </c>
      <c r="CC110" s="17" t="s">
        <v>174</v>
      </c>
      <c r="CD110" s="17" t="s">
        <v>964</v>
      </c>
      <c r="CE110" s="16">
        <v>8000000000</v>
      </c>
      <c r="CF110" s="16">
        <v>12625301383</v>
      </c>
      <c r="CG110" s="17" t="s">
        <v>1102</v>
      </c>
      <c r="CH110" s="19">
        <v>0.4</v>
      </c>
      <c r="CI110" s="20">
        <v>0.63126506915000002</v>
      </c>
      <c r="CJ110" s="17" t="s">
        <v>174</v>
      </c>
      <c r="CK110" s="17" t="s">
        <v>1103</v>
      </c>
      <c r="CL110" s="23">
        <v>10000000000</v>
      </c>
      <c r="CM110" s="23">
        <v>14172113066</v>
      </c>
      <c r="CN110" s="17" t="s">
        <v>1104</v>
      </c>
      <c r="CO110" s="19">
        <v>0.5</v>
      </c>
      <c r="CP110" s="20">
        <v>0.70860565330000003</v>
      </c>
      <c r="CQ110" s="17" t="s">
        <v>174</v>
      </c>
      <c r="CR110" s="17" t="s">
        <v>979</v>
      </c>
      <c r="CS110" s="16">
        <v>12000000000</v>
      </c>
      <c r="CT110" s="16"/>
      <c r="CU110" s="17"/>
      <c r="CV110" s="19">
        <f t="shared" si="49"/>
        <v>0.6</v>
      </c>
      <c r="CW110" s="20">
        <f t="shared" si="60"/>
        <v>0.70860565330000003</v>
      </c>
      <c r="CX110" s="17" t="s">
        <v>179</v>
      </c>
      <c r="CY110" s="17"/>
      <c r="CZ110" s="16">
        <v>14000000000</v>
      </c>
      <c r="DA110" s="16"/>
      <c r="DB110" s="17"/>
      <c r="DC110" s="19">
        <f t="shared" si="50"/>
        <v>0.7</v>
      </c>
      <c r="DD110" s="20">
        <f t="shared" si="61"/>
        <v>0.70860565330000003</v>
      </c>
      <c r="DE110" s="17" t="s">
        <v>179</v>
      </c>
      <c r="DF110" s="17"/>
      <c r="DG110" s="16">
        <v>16000000000</v>
      </c>
      <c r="DH110" s="16"/>
      <c r="DI110" s="17"/>
      <c r="DJ110" s="19">
        <f t="shared" si="51"/>
        <v>0.8</v>
      </c>
      <c r="DK110" s="20">
        <f t="shared" si="62"/>
        <v>0.70860565330000003</v>
      </c>
      <c r="DL110" s="17" t="s">
        <v>179</v>
      </c>
      <c r="DM110" s="17"/>
      <c r="DN110" s="16">
        <v>18000000000</v>
      </c>
      <c r="DO110" s="16"/>
      <c r="DP110" s="17"/>
      <c r="DQ110" s="19">
        <f t="shared" si="52"/>
        <v>0.9</v>
      </c>
      <c r="DR110" s="20">
        <f t="shared" si="63"/>
        <v>0.70860565330000003</v>
      </c>
      <c r="DS110" s="17" t="s">
        <v>179</v>
      </c>
      <c r="DT110" s="17"/>
      <c r="DU110" s="16">
        <v>19000000000</v>
      </c>
      <c r="DV110" s="16"/>
      <c r="DW110" s="17"/>
      <c r="DX110" s="19">
        <f t="shared" si="53"/>
        <v>0.95</v>
      </c>
      <c r="DY110" s="20">
        <f t="shared" si="64"/>
        <v>0.70860565330000003</v>
      </c>
      <c r="DZ110" s="17" t="s">
        <v>179</v>
      </c>
      <c r="EA110" s="17"/>
      <c r="EB110" s="26">
        <v>20000000000</v>
      </c>
      <c r="EC110" s="16"/>
      <c r="ED110" s="17"/>
      <c r="EE110" s="19">
        <f t="shared" si="48"/>
        <v>1</v>
      </c>
      <c r="EF110" s="20">
        <f t="shared" si="65"/>
        <v>0.70860565330000003</v>
      </c>
      <c r="EG110" s="17" t="s">
        <v>179</v>
      </c>
      <c r="EH110" s="108"/>
      <c r="EI110" s="27">
        <v>2026</v>
      </c>
      <c r="EJ110" s="28"/>
      <c r="EK110" s="29" t="str">
        <f>+VLOOKUP(B110,[1]Listas_desplega!$AI$22:$AJ$46,2,0)</f>
        <v>D_MEN</v>
      </c>
      <c r="EL110" s="29" t="str">
        <f>+VLOOKUP(H110,[1]Listas_desplega!$BY$3:$BZ$7,2,0)</f>
        <v>T_5</v>
      </c>
      <c r="EM110" s="29" t="str">
        <f>+VLOOKUP(I110,[1]Listas_desplega!$BY$10:$BZ$23,2,0)</f>
        <v>T_5_C_1</v>
      </c>
      <c r="EN110" s="29" t="str">
        <f>+VLOOKUP(J110,[1]Listas_desplega!$BY$28:$BZ$54,2,0)</f>
        <v>T_5_C_1_ET_1</v>
      </c>
      <c r="EO110" s="29" t="str">
        <f>+VLOOKUP(K110,[1]Listas_desplega!$BY$58:$BZ$105,2,0)</f>
        <v>T_5_C_1_ET_1_CPT_2</v>
      </c>
      <c r="EP110" s="30" t="str">
        <f>+VLOOKUP(L110,[1]Listas_desplega!$J$3:$K$11,2,0)</f>
        <v>Eje_E_9</v>
      </c>
    </row>
    <row r="111" spans="1:146" s="31" customFormat="1" ht="44.25" customHeight="1" x14ac:dyDescent="0.3">
      <c r="A111" s="8" t="s">
        <v>927</v>
      </c>
      <c r="B111" s="8" t="s">
        <v>928</v>
      </c>
      <c r="C111" s="8" t="s">
        <v>1105</v>
      </c>
      <c r="D111" s="8" t="s">
        <v>153</v>
      </c>
      <c r="E111" s="8" t="s">
        <v>154</v>
      </c>
      <c r="F111" s="9" t="s">
        <v>155</v>
      </c>
      <c r="G111" s="8" t="s">
        <v>551</v>
      </c>
      <c r="H111" s="8" t="s">
        <v>157</v>
      </c>
      <c r="I111" s="8" t="s">
        <v>552</v>
      </c>
      <c r="J111" s="8" t="s">
        <v>1106</v>
      </c>
      <c r="K111" s="8" t="s">
        <v>554</v>
      </c>
      <c r="L111" s="8" t="s">
        <v>555</v>
      </c>
      <c r="M111" s="8" t="s">
        <v>1107</v>
      </c>
      <c r="N111" s="14" t="s">
        <v>1108</v>
      </c>
      <c r="O111" s="11" t="s">
        <v>1109</v>
      </c>
      <c r="P111" s="12" t="s">
        <v>164</v>
      </c>
      <c r="Q111" s="11" t="s">
        <v>186</v>
      </c>
      <c r="R111" s="11" t="s">
        <v>1110</v>
      </c>
      <c r="S111" s="11" t="s">
        <v>167</v>
      </c>
      <c r="T111" s="11" t="s">
        <v>168</v>
      </c>
      <c r="U111" s="11">
        <v>30</v>
      </c>
      <c r="V111" s="11" t="s">
        <v>1111</v>
      </c>
      <c r="W111" s="12" t="s">
        <v>394</v>
      </c>
      <c r="X111" s="13" t="s">
        <v>172</v>
      </c>
      <c r="Y111" s="13" t="s">
        <v>172</v>
      </c>
      <c r="Z111" s="13" t="s">
        <v>172</v>
      </c>
      <c r="AA111" s="13" t="s">
        <v>172</v>
      </c>
      <c r="AB111" s="13" t="s">
        <v>172</v>
      </c>
      <c r="AC111" s="13" t="s">
        <v>172</v>
      </c>
      <c r="AD111" s="13" t="s">
        <v>172</v>
      </c>
      <c r="AE111" s="13" t="s">
        <v>172</v>
      </c>
      <c r="AF111" s="13" t="s">
        <v>172</v>
      </c>
      <c r="AG111" s="14" t="s">
        <v>172</v>
      </c>
      <c r="AH111" s="14" t="s">
        <v>172</v>
      </c>
      <c r="AI111" s="14" t="s">
        <v>172</v>
      </c>
      <c r="AJ111" s="14" t="s">
        <v>172</v>
      </c>
      <c r="AK111" s="14" t="s">
        <v>172</v>
      </c>
      <c r="AL111" s="14" t="s">
        <v>172</v>
      </c>
      <c r="AM111" s="14" t="s">
        <v>172</v>
      </c>
      <c r="AN111" s="14" t="s">
        <v>172</v>
      </c>
      <c r="AO111" s="14" t="s">
        <v>172</v>
      </c>
      <c r="AP111" s="14" t="s">
        <v>172</v>
      </c>
      <c r="AQ111" s="15" t="s">
        <v>172</v>
      </c>
      <c r="AR111" s="14" t="s">
        <v>172</v>
      </c>
      <c r="AS111" s="14">
        <v>683</v>
      </c>
      <c r="AT111" s="33">
        <v>651</v>
      </c>
      <c r="AU111" s="33">
        <v>904</v>
      </c>
      <c r="AV111" s="33">
        <v>1265</v>
      </c>
      <c r="AW111" s="33">
        <v>795</v>
      </c>
      <c r="AX111" s="33">
        <v>3615</v>
      </c>
      <c r="AY111" s="34"/>
      <c r="AZ111" s="34"/>
      <c r="BA111" s="34"/>
      <c r="BB111" s="34"/>
      <c r="BC111" s="16"/>
      <c r="BD111" s="16"/>
      <c r="BE111" s="17"/>
      <c r="BF111" s="18">
        <v>0</v>
      </c>
      <c r="BG111" s="20">
        <v>0</v>
      </c>
      <c r="BH111" s="17" t="s">
        <v>179</v>
      </c>
      <c r="BI111" s="17"/>
      <c r="BJ111" s="16"/>
      <c r="BK111" s="16"/>
      <c r="BL111" s="17"/>
      <c r="BM111" s="19">
        <v>0</v>
      </c>
      <c r="BN111" s="20">
        <v>0</v>
      </c>
      <c r="BO111" s="17" t="s">
        <v>179</v>
      </c>
      <c r="BP111" s="21"/>
      <c r="BQ111" s="22"/>
      <c r="BR111" s="16"/>
      <c r="BS111" s="17" t="s">
        <v>1112</v>
      </c>
      <c r="BT111" s="19">
        <v>0</v>
      </c>
      <c r="BU111" s="20">
        <v>0</v>
      </c>
      <c r="BV111" s="17" t="s">
        <v>437</v>
      </c>
      <c r="BW111" s="17" t="s">
        <v>1113</v>
      </c>
      <c r="BX111" s="16"/>
      <c r="BY111" s="16"/>
      <c r="BZ111" s="17" t="s">
        <v>940</v>
      </c>
      <c r="CA111" s="19">
        <v>0</v>
      </c>
      <c r="CB111" s="20">
        <v>0</v>
      </c>
      <c r="CC111" s="17" t="s">
        <v>174</v>
      </c>
      <c r="CD111" s="17" t="s">
        <v>1114</v>
      </c>
      <c r="CE111" s="16"/>
      <c r="CF111" s="16"/>
      <c r="CG111" s="17"/>
      <c r="CH111" s="19">
        <v>0</v>
      </c>
      <c r="CI111" s="20">
        <v>0</v>
      </c>
      <c r="CJ111" s="17" t="s">
        <v>179</v>
      </c>
      <c r="CK111" s="17"/>
      <c r="CL111" s="23">
        <v>300</v>
      </c>
      <c r="CM111" s="23">
        <v>1147</v>
      </c>
      <c r="CN111" s="17" t="s">
        <v>1115</v>
      </c>
      <c r="CO111" s="19">
        <v>0.37735849056603776</v>
      </c>
      <c r="CP111" s="20">
        <v>1.4427672955974842</v>
      </c>
      <c r="CQ111" s="17" t="s">
        <v>174</v>
      </c>
      <c r="CR111" s="17" t="s">
        <v>1116</v>
      </c>
      <c r="CS111" s="16"/>
      <c r="CT111" s="16"/>
      <c r="CU111" s="17"/>
      <c r="CV111" s="19">
        <f t="shared" si="49"/>
        <v>0</v>
      </c>
      <c r="CW111" s="20">
        <f t="shared" si="60"/>
        <v>1.4427672955974842</v>
      </c>
      <c r="CX111" s="17" t="s">
        <v>179</v>
      </c>
      <c r="CY111" s="17"/>
      <c r="CZ111" s="16"/>
      <c r="DA111" s="16"/>
      <c r="DB111" s="17"/>
      <c r="DC111" s="19">
        <f t="shared" si="50"/>
        <v>0</v>
      </c>
      <c r="DD111" s="20">
        <f t="shared" si="61"/>
        <v>1.4427672955974842</v>
      </c>
      <c r="DE111" s="17" t="s">
        <v>179</v>
      </c>
      <c r="DF111" s="17"/>
      <c r="DG111" s="16"/>
      <c r="DH111" s="16"/>
      <c r="DI111" s="17"/>
      <c r="DJ111" s="19">
        <f t="shared" si="51"/>
        <v>0</v>
      </c>
      <c r="DK111" s="20">
        <f t="shared" si="62"/>
        <v>1.4427672955974842</v>
      </c>
      <c r="DL111" s="17" t="s">
        <v>179</v>
      </c>
      <c r="DM111" s="17"/>
      <c r="DN111" s="16"/>
      <c r="DO111" s="16"/>
      <c r="DP111" s="17"/>
      <c r="DQ111" s="19">
        <f t="shared" si="52"/>
        <v>0</v>
      </c>
      <c r="DR111" s="20">
        <f t="shared" si="63"/>
        <v>1.4427672955974842</v>
      </c>
      <c r="DS111" s="17" t="s">
        <v>179</v>
      </c>
      <c r="DT111" s="17"/>
      <c r="DU111" s="16"/>
      <c r="DV111" s="16"/>
      <c r="DW111" s="17"/>
      <c r="DX111" s="19">
        <f t="shared" si="53"/>
        <v>0</v>
      </c>
      <c r="DY111" s="20">
        <f t="shared" si="64"/>
        <v>1.4427672955974842</v>
      </c>
      <c r="DZ111" s="17" t="s">
        <v>179</v>
      </c>
      <c r="EA111" s="17"/>
      <c r="EB111" s="26">
        <v>795</v>
      </c>
      <c r="EC111" s="16"/>
      <c r="ED111" s="17"/>
      <c r="EE111" s="19">
        <f t="shared" si="48"/>
        <v>1</v>
      </c>
      <c r="EF111" s="20">
        <f t="shared" si="65"/>
        <v>1.4427672955974842</v>
      </c>
      <c r="EG111" s="17" t="s">
        <v>179</v>
      </c>
      <c r="EH111" s="116"/>
      <c r="EI111" s="27">
        <v>2026</v>
      </c>
      <c r="EJ111" s="28"/>
      <c r="EK111" s="29" t="str">
        <f>+VLOOKUP(B111,[1]Listas_desplega!$AI$22:$AJ$46,2,0)</f>
        <v>D_MEN</v>
      </c>
      <c r="EL111" s="29" t="str">
        <f>+VLOOKUP(H111,[1]Listas_desplega!$BY$3:$BZ$7,2,0)</f>
        <v>T_2</v>
      </c>
      <c r="EM111" s="29" t="str">
        <f>+VLOOKUP(I111,[1]Listas_desplega!$BY$10:$BZ$23,2,0)</f>
        <v>T_2_C_1</v>
      </c>
      <c r="EN111" s="29" t="str">
        <f>+VLOOKUP(J111,[1]Listas_desplega!$BY$28:$BZ$54,2,0)</f>
        <v>T_2_C_1_ET_1</v>
      </c>
      <c r="EO111" s="29" t="str">
        <f>+VLOOKUP(K111,[1]Listas_desplega!$BY$58:$BZ$105,2,0)</f>
        <v>T_2_C_1_ET_1_CPT_1</v>
      </c>
      <c r="EP111" s="30" t="str">
        <f>+VLOOKUP(L111,[1]Listas_desplega!$J$3:$K$11,2,0)</f>
        <v>Eje_E_7</v>
      </c>
    </row>
    <row r="112" spans="1:146" s="31" customFormat="1" ht="44.25" customHeight="1" x14ac:dyDescent="0.3">
      <c r="A112" s="8" t="s">
        <v>927</v>
      </c>
      <c r="B112" s="8" t="s">
        <v>928</v>
      </c>
      <c r="C112" s="8" t="s">
        <v>1105</v>
      </c>
      <c r="D112" s="8" t="s">
        <v>153</v>
      </c>
      <c r="E112" s="8" t="s">
        <v>154</v>
      </c>
      <c r="F112" s="9" t="s">
        <v>155</v>
      </c>
      <c r="G112" s="8" t="s">
        <v>551</v>
      </c>
      <c r="H112" s="8" t="s">
        <v>157</v>
      </c>
      <c r="I112" s="8" t="s">
        <v>552</v>
      </c>
      <c r="J112" s="8" t="s">
        <v>1106</v>
      </c>
      <c r="K112" s="8" t="s">
        <v>554</v>
      </c>
      <c r="L112" s="8" t="s">
        <v>555</v>
      </c>
      <c r="M112" s="8" t="s">
        <v>1107</v>
      </c>
      <c r="N112" s="14" t="s">
        <v>1117</v>
      </c>
      <c r="O112" s="11" t="s">
        <v>1118</v>
      </c>
      <c r="P112" s="12" t="s">
        <v>164</v>
      </c>
      <c r="Q112" s="11" t="s">
        <v>186</v>
      </c>
      <c r="R112" s="11" t="s">
        <v>1119</v>
      </c>
      <c r="S112" s="11" t="s">
        <v>167</v>
      </c>
      <c r="T112" s="11" t="s">
        <v>168</v>
      </c>
      <c r="U112" s="11">
        <v>30</v>
      </c>
      <c r="V112" s="11" t="s">
        <v>1111</v>
      </c>
      <c r="W112" s="12" t="s">
        <v>394</v>
      </c>
      <c r="X112" s="13" t="s">
        <v>172</v>
      </c>
      <c r="Y112" s="13" t="s">
        <v>172</v>
      </c>
      <c r="Z112" s="13" t="s">
        <v>172</v>
      </c>
      <c r="AA112" s="13" t="s">
        <v>172</v>
      </c>
      <c r="AB112" s="13" t="s">
        <v>172</v>
      </c>
      <c r="AC112" s="13" t="s">
        <v>172</v>
      </c>
      <c r="AD112" s="13" t="s">
        <v>172</v>
      </c>
      <c r="AE112" s="13" t="s">
        <v>172</v>
      </c>
      <c r="AF112" s="13" t="s">
        <v>172</v>
      </c>
      <c r="AG112" s="14" t="s">
        <v>172</v>
      </c>
      <c r="AH112" s="14" t="s">
        <v>172</v>
      </c>
      <c r="AI112" s="14" t="s">
        <v>172</v>
      </c>
      <c r="AJ112" s="14" t="s">
        <v>172</v>
      </c>
      <c r="AK112" s="14" t="s">
        <v>172</v>
      </c>
      <c r="AL112" s="14" t="s">
        <v>172</v>
      </c>
      <c r="AM112" s="14" t="s">
        <v>172</v>
      </c>
      <c r="AN112" s="14" t="s">
        <v>172</v>
      </c>
      <c r="AO112" s="14" t="s">
        <v>172</v>
      </c>
      <c r="AP112" s="14" t="s">
        <v>172</v>
      </c>
      <c r="AQ112" s="15" t="s">
        <v>172</v>
      </c>
      <c r="AR112" s="14" t="s">
        <v>172</v>
      </c>
      <c r="AS112" s="33">
        <v>834</v>
      </c>
      <c r="AT112" s="33">
        <v>1175</v>
      </c>
      <c r="AU112" s="33">
        <v>1632</v>
      </c>
      <c r="AV112" s="33">
        <v>2285</v>
      </c>
      <c r="AW112" s="33">
        <v>1436</v>
      </c>
      <c r="AX112" s="33">
        <v>6528</v>
      </c>
      <c r="AY112" s="34"/>
      <c r="AZ112" s="34"/>
      <c r="BA112" s="34"/>
      <c r="BB112" s="34"/>
      <c r="BC112" s="16"/>
      <c r="BD112" s="16"/>
      <c r="BE112" s="17"/>
      <c r="BF112" s="18">
        <v>0</v>
      </c>
      <c r="BG112" s="20">
        <v>0</v>
      </c>
      <c r="BH112" s="17" t="s">
        <v>179</v>
      </c>
      <c r="BI112" s="17"/>
      <c r="BJ112" s="16"/>
      <c r="BK112" s="16"/>
      <c r="BL112" s="17"/>
      <c r="BM112" s="19">
        <v>0</v>
      </c>
      <c r="BN112" s="20">
        <v>0</v>
      </c>
      <c r="BO112" s="17" t="s">
        <v>179</v>
      </c>
      <c r="BP112" s="21"/>
      <c r="BQ112" s="22"/>
      <c r="BR112" s="16"/>
      <c r="BS112" s="17" t="s">
        <v>1120</v>
      </c>
      <c r="BT112" s="19">
        <v>0</v>
      </c>
      <c r="BU112" s="20">
        <v>0</v>
      </c>
      <c r="BV112" s="17" t="s">
        <v>437</v>
      </c>
      <c r="BW112" s="17" t="s">
        <v>1113</v>
      </c>
      <c r="BX112" s="16"/>
      <c r="BY112" s="16"/>
      <c r="BZ112" s="17" t="s">
        <v>940</v>
      </c>
      <c r="CA112" s="19">
        <v>0</v>
      </c>
      <c r="CB112" s="20">
        <v>0</v>
      </c>
      <c r="CC112" s="17" t="s">
        <v>174</v>
      </c>
      <c r="CD112" s="17" t="s">
        <v>1114</v>
      </c>
      <c r="CE112" s="16"/>
      <c r="CF112" s="16"/>
      <c r="CG112" s="17"/>
      <c r="CH112" s="19">
        <v>0</v>
      </c>
      <c r="CI112" s="20">
        <v>0</v>
      </c>
      <c r="CJ112" s="17" t="s">
        <v>179</v>
      </c>
      <c r="CK112" s="17"/>
      <c r="CL112" s="23">
        <v>436</v>
      </c>
      <c r="CM112" s="23">
        <v>2307</v>
      </c>
      <c r="CN112" s="17" t="s">
        <v>1121</v>
      </c>
      <c r="CO112" s="19">
        <v>0.30362116991643456</v>
      </c>
      <c r="CP112" s="20">
        <v>1.6065459610027855</v>
      </c>
      <c r="CQ112" s="17" t="s">
        <v>174</v>
      </c>
      <c r="CR112" s="17" t="s">
        <v>1116</v>
      </c>
      <c r="CS112" s="16"/>
      <c r="CT112" s="16"/>
      <c r="CU112" s="17"/>
      <c r="CV112" s="19">
        <f t="shared" si="49"/>
        <v>0</v>
      </c>
      <c r="CW112" s="20">
        <f t="shared" si="60"/>
        <v>1.6065459610027855</v>
      </c>
      <c r="CX112" s="17" t="s">
        <v>179</v>
      </c>
      <c r="CY112" s="17"/>
      <c r="CZ112" s="16"/>
      <c r="DA112" s="16"/>
      <c r="DB112" s="17"/>
      <c r="DC112" s="19">
        <f t="shared" si="50"/>
        <v>0</v>
      </c>
      <c r="DD112" s="20">
        <f t="shared" si="61"/>
        <v>1.6065459610027855</v>
      </c>
      <c r="DE112" s="17" t="s">
        <v>179</v>
      </c>
      <c r="DF112" s="17"/>
      <c r="DG112" s="16"/>
      <c r="DH112" s="16"/>
      <c r="DI112" s="17"/>
      <c r="DJ112" s="19">
        <f t="shared" si="51"/>
        <v>0</v>
      </c>
      <c r="DK112" s="20">
        <f t="shared" si="62"/>
        <v>1.6065459610027855</v>
      </c>
      <c r="DL112" s="17" t="s">
        <v>179</v>
      </c>
      <c r="DM112" s="17"/>
      <c r="DN112" s="16"/>
      <c r="DO112" s="16"/>
      <c r="DP112" s="17"/>
      <c r="DQ112" s="19">
        <f t="shared" si="52"/>
        <v>0</v>
      </c>
      <c r="DR112" s="20">
        <f t="shared" si="63"/>
        <v>1.6065459610027855</v>
      </c>
      <c r="DS112" s="17" t="s">
        <v>179</v>
      </c>
      <c r="DT112" s="17"/>
      <c r="DU112" s="16"/>
      <c r="DV112" s="16"/>
      <c r="DW112" s="17"/>
      <c r="DX112" s="19">
        <f t="shared" si="53"/>
        <v>0</v>
      </c>
      <c r="DY112" s="20">
        <f t="shared" si="64"/>
        <v>1.6065459610027855</v>
      </c>
      <c r="DZ112" s="17" t="s">
        <v>179</v>
      </c>
      <c r="EA112" s="17"/>
      <c r="EB112" s="26">
        <v>1436</v>
      </c>
      <c r="EC112" s="16"/>
      <c r="ED112" s="17"/>
      <c r="EE112" s="19">
        <f t="shared" si="48"/>
        <v>1</v>
      </c>
      <c r="EF112" s="20">
        <f t="shared" si="65"/>
        <v>1.6065459610027855</v>
      </c>
      <c r="EG112" s="17" t="s">
        <v>179</v>
      </c>
      <c r="EH112" s="17"/>
      <c r="EI112" s="27">
        <v>2026</v>
      </c>
      <c r="EJ112" s="28"/>
      <c r="EK112" s="29" t="str">
        <f>+VLOOKUP(B112,[1]Listas_desplega!$AI$22:$AJ$46,2,0)</f>
        <v>D_MEN</v>
      </c>
      <c r="EL112" s="29" t="str">
        <f>+VLOOKUP(H112,[1]Listas_desplega!$BY$3:$BZ$7,2,0)</f>
        <v>T_2</v>
      </c>
      <c r="EM112" s="29" t="str">
        <f>+VLOOKUP(I112,[1]Listas_desplega!$BY$10:$BZ$23,2,0)</f>
        <v>T_2_C_1</v>
      </c>
      <c r="EN112" s="29" t="str">
        <f>+VLOOKUP(J112,[1]Listas_desplega!$BY$28:$BZ$54,2,0)</f>
        <v>T_2_C_1_ET_1</v>
      </c>
      <c r="EO112" s="29" t="str">
        <f>+VLOOKUP(K112,[1]Listas_desplega!$BY$58:$BZ$105,2,0)</f>
        <v>T_2_C_1_ET_1_CPT_1</v>
      </c>
      <c r="EP112" s="30" t="str">
        <f>+VLOOKUP(L112,[1]Listas_desplega!$J$3:$K$11,2,0)</f>
        <v>Eje_E_7</v>
      </c>
    </row>
    <row r="113" spans="1:146" s="31" customFormat="1" ht="44.25" customHeight="1" x14ac:dyDescent="0.3">
      <c r="A113" s="8" t="s">
        <v>927</v>
      </c>
      <c r="B113" s="8" t="s">
        <v>928</v>
      </c>
      <c r="C113" s="8" t="s">
        <v>1105</v>
      </c>
      <c r="D113" s="8" t="s">
        <v>153</v>
      </c>
      <c r="E113" s="8" t="s">
        <v>154</v>
      </c>
      <c r="F113" s="9" t="s">
        <v>155</v>
      </c>
      <c r="G113" s="8" t="s">
        <v>551</v>
      </c>
      <c r="H113" s="8" t="s">
        <v>157</v>
      </c>
      <c r="I113" s="8" t="s">
        <v>552</v>
      </c>
      <c r="J113" s="8" t="s">
        <v>1106</v>
      </c>
      <c r="K113" s="8" t="s">
        <v>554</v>
      </c>
      <c r="L113" s="8" t="s">
        <v>555</v>
      </c>
      <c r="M113" s="8" t="s">
        <v>1107</v>
      </c>
      <c r="N113" s="14">
        <v>88</v>
      </c>
      <c r="O113" s="11" t="s">
        <v>1122</v>
      </c>
      <c r="P113" s="12" t="s">
        <v>164</v>
      </c>
      <c r="Q113" s="11" t="s">
        <v>186</v>
      </c>
      <c r="R113" s="11" t="s">
        <v>1123</v>
      </c>
      <c r="S113" s="11" t="s">
        <v>167</v>
      </c>
      <c r="T113" s="11" t="s">
        <v>759</v>
      </c>
      <c r="U113" s="11">
        <v>30</v>
      </c>
      <c r="V113" s="11" t="s">
        <v>1124</v>
      </c>
      <c r="W113" s="12" t="s">
        <v>216</v>
      </c>
      <c r="X113" s="13" t="s">
        <v>173</v>
      </c>
      <c r="Y113" s="13" t="s">
        <v>172</v>
      </c>
      <c r="Z113" s="13" t="s">
        <v>172</v>
      </c>
      <c r="AA113" s="13" t="s">
        <v>172</v>
      </c>
      <c r="AB113" s="13" t="s">
        <v>172</v>
      </c>
      <c r="AC113" s="13" t="s">
        <v>172</v>
      </c>
      <c r="AD113" s="13" t="s">
        <v>172</v>
      </c>
      <c r="AE113" s="13" t="s">
        <v>172</v>
      </c>
      <c r="AF113" s="13" t="s">
        <v>172</v>
      </c>
      <c r="AG113" s="14" t="s">
        <v>172</v>
      </c>
      <c r="AH113" s="14" t="s">
        <v>172</v>
      </c>
      <c r="AI113" s="14" t="s">
        <v>172</v>
      </c>
      <c r="AJ113" s="14" t="s">
        <v>172</v>
      </c>
      <c r="AK113" s="14" t="s">
        <v>172</v>
      </c>
      <c r="AL113" s="14" t="s">
        <v>172</v>
      </c>
      <c r="AM113" s="14" t="s">
        <v>172</v>
      </c>
      <c r="AN113" s="14" t="s">
        <v>172</v>
      </c>
      <c r="AO113" s="14" t="s">
        <v>172</v>
      </c>
      <c r="AP113" s="14" t="s">
        <v>172</v>
      </c>
      <c r="AQ113" s="15" t="s">
        <v>172</v>
      </c>
      <c r="AR113" s="14" t="s">
        <v>172</v>
      </c>
      <c r="AS113" s="80">
        <v>0</v>
      </c>
      <c r="AT113" s="33">
        <v>3050</v>
      </c>
      <c r="AU113" s="33">
        <v>4413</v>
      </c>
      <c r="AV113" s="33">
        <v>7021</v>
      </c>
      <c r="AW113" s="33">
        <v>5016</v>
      </c>
      <c r="AX113" s="33">
        <v>19500</v>
      </c>
      <c r="AY113" s="34">
        <v>7</v>
      </c>
      <c r="AZ113" s="34" t="s">
        <v>1125</v>
      </c>
      <c r="BA113" s="34" t="s">
        <v>1126</v>
      </c>
      <c r="BB113" s="34" t="s">
        <v>1127</v>
      </c>
      <c r="BC113" s="16">
        <v>200</v>
      </c>
      <c r="BD113" s="16">
        <v>128</v>
      </c>
      <c r="BE113" s="17" t="s">
        <v>1128</v>
      </c>
      <c r="BF113" s="18">
        <v>3.9872408293460927E-2</v>
      </c>
      <c r="BG113" s="20">
        <v>2.5518341307814992E-2</v>
      </c>
      <c r="BH113" s="17" t="s">
        <v>174</v>
      </c>
      <c r="BI113" s="17" t="s">
        <v>1129</v>
      </c>
      <c r="BJ113" s="16">
        <v>500</v>
      </c>
      <c r="BK113" s="16">
        <v>293</v>
      </c>
      <c r="BL113" s="17" t="s">
        <v>1130</v>
      </c>
      <c r="BM113" s="19">
        <v>9.9681020733652315E-2</v>
      </c>
      <c r="BN113" s="20">
        <v>5.8413078149920257E-2</v>
      </c>
      <c r="BO113" s="17" t="s">
        <v>174</v>
      </c>
      <c r="BP113" s="21" t="s">
        <v>1131</v>
      </c>
      <c r="BQ113" s="22">
        <v>1000</v>
      </c>
      <c r="BR113" s="16">
        <v>293</v>
      </c>
      <c r="BS113" s="17" t="s">
        <v>1132</v>
      </c>
      <c r="BT113" s="19">
        <v>0.19936204146730463</v>
      </c>
      <c r="BU113" s="20">
        <v>5.8413078149920257E-2</v>
      </c>
      <c r="BV113" s="17" t="s">
        <v>174</v>
      </c>
      <c r="BW113" s="17" t="s">
        <v>1133</v>
      </c>
      <c r="BX113" s="16">
        <v>1500</v>
      </c>
      <c r="BY113" s="16">
        <v>688</v>
      </c>
      <c r="BZ113" s="17" t="s">
        <v>1134</v>
      </c>
      <c r="CA113" s="19">
        <v>0.29904306220095694</v>
      </c>
      <c r="CB113" s="20">
        <v>0.13716108452950559</v>
      </c>
      <c r="CC113" s="17" t="s">
        <v>174</v>
      </c>
      <c r="CD113" s="17" t="s">
        <v>1135</v>
      </c>
      <c r="CE113" s="16">
        <v>2800</v>
      </c>
      <c r="CF113" s="16">
        <v>734</v>
      </c>
      <c r="CG113" s="17" t="s">
        <v>1136</v>
      </c>
      <c r="CH113" s="19">
        <v>0.55821371610845294</v>
      </c>
      <c r="CI113" s="20">
        <v>0.14633173843700159</v>
      </c>
      <c r="CJ113" s="17" t="s">
        <v>174</v>
      </c>
      <c r="CK113" s="17" t="s">
        <v>1137</v>
      </c>
      <c r="CL113" s="23">
        <v>3200</v>
      </c>
      <c r="CM113" s="23">
        <v>734</v>
      </c>
      <c r="CN113" s="17" t="s">
        <v>1138</v>
      </c>
      <c r="CO113" s="19">
        <v>0.63795853269537484</v>
      </c>
      <c r="CP113" s="20">
        <v>0.14633173843700159</v>
      </c>
      <c r="CQ113" s="17" t="s">
        <v>174</v>
      </c>
      <c r="CR113" s="17" t="s">
        <v>1139</v>
      </c>
      <c r="CS113" s="16">
        <v>3400</v>
      </c>
      <c r="CT113" s="16"/>
      <c r="CU113" s="17"/>
      <c r="CV113" s="19">
        <f t="shared" si="49"/>
        <v>0.67783094098883567</v>
      </c>
      <c r="CW113" s="20">
        <f t="shared" si="60"/>
        <v>0.14633173843700159</v>
      </c>
      <c r="CX113" s="17" t="s">
        <v>179</v>
      </c>
      <c r="CY113" s="17"/>
      <c r="CZ113" s="16">
        <v>3500</v>
      </c>
      <c r="DA113" s="16"/>
      <c r="DB113" s="17"/>
      <c r="DC113" s="19">
        <f t="shared" si="50"/>
        <v>0.69776714513556615</v>
      </c>
      <c r="DD113" s="20">
        <f t="shared" si="61"/>
        <v>0.14633173843700159</v>
      </c>
      <c r="DE113" s="17" t="s">
        <v>179</v>
      </c>
      <c r="DF113" s="17"/>
      <c r="DG113" s="16">
        <v>4000</v>
      </c>
      <c r="DH113" s="16"/>
      <c r="DI113" s="17"/>
      <c r="DJ113" s="19">
        <f t="shared" si="51"/>
        <v>0.79744816586921852</v>
      </c>
      <c r="DK113" s="20">
        <f t="shared" si="62"/>
        <v>0.14633173843700159</v>
      </c>
      <c r="DL113" s="17" t="s">
        <v>179</v>
      </c>
      <c r="DM113" s="17"/>
      <c r="DN113" s="16">
        <v>4800</v>
      </c>
      <c r="DO113" s="16"/>
      <c r="DP113" s="17"/>
      <c r="DQ113" s="19">
        <f t="shared" si="52"/>
        <v>0.9569377990430622</v>
      </c>
      <c r="DR113" s="20">
        <f t="shared" si="63"/>
        <v>0.14633173843700159</v>
      </c>
      <c r="DS113" s="17" t="s">
        <v>179</v>
      </c>
      <c r="DT113" s="17"/>
      <c r="DU113" s="16">
        <v>4900</v>
      </c>
      <c r="DV113" s="16"/>
      <c r="DW113" s="17"/>
      <c r="DX113" s="19">
        <f t="shared" si="53"/>
        <v>0.97687400318979267</v>
      </c>
      <c r="DY113" s="20">
        <f t="shared" si="64"/>
        <v>0.14633173843700159</v>
      </c>
      <c r="DZ113" s="17" t="s">
        <v>179</v>
      </c>
      <c r="EA113" s="17"/>
      <c r="EB113" s="26">
        <v>5016</v>
      </c>
      <c r="EC113" s="16"/>
      <c r="ED113" s="17"/>
      <c r="EE113" s="19">
        <f t="shared" si="48"/>
        <v>1</v>
      </c>
      <c r="EF113" s="20">
        <f t="shared" si="65"/>
        <v>0.14633173843700159</v>
      </c>
      <c r="EG113" s="17" t="s">
        <v>179</v>
      </c>
      <c r="EH113" s="17"/>
      <c r="EI113" s="27">
        <v>2026</v>
      </c>
      <c r="EJ113" s="28"/>
      <c r="EK113" s="29" t="str">
        <f>+VLOOKUP(B113,[1]Listas_desplega!$AI$22:$AJ$46,2,0)</f>
        <v>D_MEN</v>
      </c>
      <c r="EL113" s="29" t="str">
        <f>+VLOOKUP(H113,[1]Listas_desplega!$BY$3:$BZ$7,2,0)</f>
        <v>T_2</v>
      </c>
      <c r="EM113" s="29" t="str">
        <f>+VLOOKUP(I113,[1]Listas_desplega!$BY$10:$BZ$23,2,0)</f>
        <v>T_2_C_1</v>
      </c>
      <c r="EN113" s="29" t="str">
        <f>+VLOOKUP(J113,[1]Listas_desplega!$BY$28:$BZ$54,2,0)</f>
        <v>T_2_C_1_ET_1</v>
      </c>
      <c r="EO113" s="29" t="str">
        <f>+VLOOKUP(K113,[1]Listas_desplega!$BY$58:$BZ$105,2,0)</f>
        <v>T_2_C_1_ET_1_CPT_1</v>
      </c>
      <c r="EP113" s="30" t="str">
        <f>+VLOOKUP(L113,[1]Listas_desplega!$J$3:$K$11,2,0)</f>
        <v>Eje_E_7</v>
      </c>
    </row>
    <row r="114" spans="1:146" s="31" customFormat="1" ht="44.25" customHeight="1" x14ac:dyDescent="0.3">
      <c r="A114" s="8" t="s">
        <v>927</v>
      </c>
      <c r="B114" s="8" t="s">
        <v>928</v>
      </c>
      <c r="C114" s="8" t="s">
        <v>1105</v>
      </c>
      <c r="D114" s="8" t="s">
        <v>153</v>
      </c>
      <c r="E114" s="8" t="s">
        <v>154</v>
      </c>
      <c r="F114" s="9" t="s">
        <v>155</v>
      </c>
      <c r="G114" s="8" t="s">
        <v>551</v>
      </c>
      <c r="H114" s="8" t="s">
        <v>157</v>
      </c>
      <c r="I114" s="8" t="s">
        <v>552</v>
      </c>
      <c r="J114" s="8" t="s">
        <v>1106</v>
      </c>
      <c r="K114" s="8" t="s">
        <v>554</v>
      </c>
      <c r="L114" s="8" t="s">
        <v>555</v>
      </c>
      <c r="M114" s="8" t="s">
        <v>1107</v>
      </c>
      <c r="N114" s="14">
        <v>89</v>
      </c>
      <c r="O114" s="11" t="s">
        <v>1140</v>
      </c>
      <c r="P114" s="12" t="s">
        <v>164</v>
      </c>
      <c r="Q114" s="11" t="s">
        <v>186</v>
      </c>
      <c r="R114" s="11" t="s">
        <v>1141</v>
      </c>
      <c r="S114" s="11" t="s">
        <v>167</v>
      </c>
      <c r="T114" s="11" t="s">
        <v>759</v>
      </c>
      <c r="U114" s="11">
        <v>30</v>
      </c>
      <c r="V114" s="11" t="s">
        <v>1142</v>
      </c>
      <c r="W114" s="12" t="s">
        <v>216</v>
      </c>
      <c r="X114" s="13" t="s">
        <v>172</v>
      </c>
      <c r="Y114" s="13" t="s">
        <v>172</v>
      </c>
      <c r="Z114" s="13" t="s">
        <v>172</v>
      </c>
      <c r="AA114" s="13" t="s">
        <v>172</v>
      </c>
      <c r="AB114" s="13" t="s">
        <v>172</v>
      </c>
      <c r="AC114" s="13" t="s">
        <v>172</v>
      </c>
      <c r="AD114" s="13" t="s">
        <v>172</v>
      </c>
      <c r="AE114" s="13" t="s">
        <v>172</v>
      </c>
      <c r="AF114" s="13" t="s">
        <v>172</v>
      </c>
      <c r="AG114" s="14" t="s">
        <v>172</v>
      </c>
      <c r="AH114" s="14" t="s">
        <v>172</v>
      </c>
      <c r="AI114" s="14" t="s">
        <v>172</v>
      </c>
      <c r="AJ114" s="14" t="s">
        <v>172</v>
      </c>
      <c r="AK114" s="14" t="s">
        <v>172</v>
      </c>
      <c r="AL114" s="14" t="s">
        <v>172</v>
      </c>
      <c r="AM114" s="14" t="s">
        <v>172</v>
      </c>
      <c r="AN114" s="14" t="s">
        <v>172</v>
      </c>
      <c r="AO114" s="14" t="s">
        <v>172</v>
      </c>
      <c r="AP114" s="14" t="s">
        <v>172</v>
      </c>
      <c r="AQ114" s="15" t="s">
        <v>172</v>
      </c>
      <c r="AR114" s="14" t="s">
        <v>172</v>
      </c>
      <c r="AS114" s="80">
        <v>0</v>
      </c>
      <c r="AT114" s="33">
        <v>2700</v>
      </c>
      <c r="AU114" s="33">
        <v>5500</v>
      </c>
      <c r="AV114" s="33">
        <v>5500</v>
      </c>
      <c r="AW114" s="33">
        <v>4300</v>
      </c>
      <c r="AX114" s="33">
        <v>18000</v>
      </c>
      <c r="AY114" s="34" t="s">
        <v>1143</v>
      </c>
      <c r="AZ114" s="34" t="s">
        <v>1143</v>
      </c>
      <c r="BA114" s="34" t="s">
        <v>1143</v>
      </c>
      <c r="BB114" s="34" t="s">
        <v>1144</v>
      </c>
      <c r="BC114" s="16">
        <v>100</v>
      </c>
      <c r="BD114" s="16">
        <v>2212</v>
      </c>
      <c r="BE114" s="17" t="s">
        <v>1145</v>
      </c>
      <c r="BF114" s="18">
        <v>2.3255813953488372E-2</v>
      </c>
      <c r="BG114" s="19">
        <v>0.51441860465116274</v>
      </c>
      <c r="BH114" s="17" t="s">
        <v>174</v>
      </c>
      <c r="BI114" s="17" t="s">
        <v>1129</v>
      </c>
      <c r="BJ114" s="16">
        <v>200</v>
      </c>
      <c r="BK114" s="16">
        <v>5438</v>
      </c>
      <c r="BL114" s="17" t="s">
        <v>1146</v>
      </c>
      <c r="BM114" s="19">
        <v>4.6511627906976744E-2</v>
      </c>
      <c r="BN114" s="20">
        <v>1.2646511627906978</v>
      </c>
      <c r="BO114" s="17" t="s">
        <v>174</v>
      </c>
      <c r="BP114" s="21" t="s">
        <v>1147</v>
      </c>
      <c r="BQ114" s="22">
        <v>400</v>
      </c>
      <c r="BR114" s="16">
        <v>5438</v>
      </c>
      <c r="BS114" s="17" t="s">
        <v>1148</v>
      </c>
      <c r="BT114" s="19">
        <v>9.3023255813953487E-2</v>
      </c>
      <c r="BU114" s="20">
        <v>1.2646511627906978</v>
      </c>
      <c r="BV114" s="17" t="s">
        <v>174</v>
      </c>
      <c r="BW114" s="17" t="s">
        <v>1149</v>
      </c>
      <c r="BX114" s="16">
        <v>800</v>
      </c>
      <c r="BY114" s="16">
        <v>5826</v>
      </c>
      <c r="BZ114" s="17" t="s">
        <v>1148</v>
      </c>
      <c r="CA114" s="19">
        <v>0.18604651162790697</v>
      </c>
      <c r="CB114" s="20">
        <v>1.3548837209302325</v>
      </c>
      <c r="CC114" s="17" t="s">
        <v>174</v>
      </c>
      <c r="CD114" s="17" t="s">
        <v>1150</v>
      </c>
      <c r="CE114" s="16">
        <v>1000</v>
      </c>
      <c r="CF114" s="16">
        <v>5826</v>
      </c>
      <c r="CG114" s="17" t="s">
        <v>1151</v>
      </c>
      <c r="CH114" s="19">
        <v>0.23255813953488372</v>
      </c>
      <c r="CI114" s="20">
        <v>1.3548837209302325</v>
      </c>
      <c r="CJ114" s="17" t="s">
        <v>174</v>
      </c>
      <c r="CK114" s="17" t="s">
        <v>1152</v>
      </c>
      <c r="CL114" s="23">
        <v>1500</v>
      </c>
      <c r="CM114" s="23">
        <v>5826</v>
      </c>
      <c r="CN114" s="17" t="s">
        <v>1153</v>
      </c>
      <c r="CO114" s="19">
        <v>0.34883720930232559</v>
      </c>
      <c r="CP114" s="20">
        <v>1.3548837209302325</v>
      </c>
      <c r="CQ114" s="17" t="s">
        <v>174</v>
      </c>
      <c r="CR114" s="17" t="s">
        <v>1154</v>
      </c>
      <c r="CS114" s="16">
        <v>2000</v>
      </c>
      <c r="CT114" s="16"/>
      <c r="CU114" s="17"/>
      <c r="CV114" s="19">
        <f t="shared" si="49"/>
        <v>0.46511627906976744</v>
      </c>
      <c r="CW114" s="20">
        <f t="shared" si="60"/>
        <v>1.3548837209302325</v>
      </c>
      <c r="CX114" s="17" t="s">
        <v>179</v>
      </c>
      <c r="CY114" s="17"/>
      <c r="CZ114" s="16">
        <v>3500</v>
      </c>
      <c r="DA114" s="16"/>
      <c r="DB114" s="17"/>
      <c r="DC114" s="19">
        <f t="shared" si="50"/>
        <v>0.81395348837209303</v>
      </c>
      <c r="DD114" s="20">
        <f t="shared" si="61"/>
        <v>1.3548837209302325</v>
      </c>
      <c r="DE114" s="17" t="s">
        <v>179</v>
      </c>
      <c r="DF114" s="17"/>
      <c r="DG114" s="16">
        <v>3700</v>
      </c>
      <c r="DH114" s="16"/>
      <c r="DI114" s="17"/>
      <c r="DJ114" s="19">
        <f t="shared" si="51"/>
        <v>0.86046511627906974</v>
      </c>
      <c r="DK114" s="20">
        <f t="shared" si="62"/>
        <v>1.3548837209302325</v>
      </c>
      <c r="DL114" s="17" t="s">
        <v>179</v>
      </c>
      <c r="DM114" s="17"/>
      <c r="DN114" s="16">
        <v>3800</v>
      </c>
      <c r="DO114" s="16"/>
      <c r="DP114" s="17"/>
      <c r="DQ114" s="19">
        <f t="shared" si="52"/>
        <v>0.88372093023255816</v>
      </c>
      <c r="DR114" s="20">
        <f t="shared" si="63"/>
        <v>1.3548837209302325</v>
      </c>
      <c r="DS114" s="17" t="s">
        <v>179</v>
      </c>
      <c r="DT114" s="17"/>
      <c r="DU114" s="16">
        <v>4000</v>
      </c>
      <c r="DV114" s="16"/>
      <c r="DW114" s="17"/>
      <c r="DX114" s="19">
        <f t="shared" si="53"/>
        <v>0.93023255813953487</v>
      </c>
      <c r="DY114" s="20">
        <f t="shared" si="64"/>
        <v>1.3548837209302325</v>
      </c>
      <c r="DZ114" s="17" t="s">
        <v>179</v>
      </c>
      <c r="EA114" s="17"/>
      <c r="EB114" s="26">
        <v>4300</v>
      </c>
      <c r="EC114" s="16"/>
      <c r="ED114" s="17"/>
      <c r="EE114" s="19">
        <f t="shared" si="48"/>
        <v>1</v>
      </c>
      <c r="EF114" s="20">
        <f t="shared" si="65"/>
        <v>1.3548837209302325</v>
      </c>
      <c r="EG114" s="17" t="s">
        <v>179</v>
      </c>
      <c r="EH114" s="17"/>
      <c r="EI114" s="27">
        <v>2026</v>
      </c>
      <c r="EJ114" s="28"/>
      <c r="EK114" s="29" t="str">
        <f>+VLOOKUP(B114,[1]Listas_desplega!$AI$22:$AJ$46,2,0)</f>
        <v>D_MEN</v>
      </c>
      <c r="EL114" s="29" t="str">
        <f>+VLOOKUP(H114,[1]Listas_desplega!$BY$3:$BZ$7,2,0)</f>
        <v>T_2</v>
      </c>
      <c r="EM114" s="29" t="str">
        <f>+VLOOKUP(I114,[1]Listas_desplega!$BY$10:$BZ$23,2,0)</f>
        <v>T_2_C_1</v>
      </c>
      <c r="EN114" s="29" t="str">
        <f>+VLOOKUP(J114,[1]Listas_desplega!$BY$28:$BZ$54,2,0)</f>
        <v>T_2_C_1_ET_1</v>
      </c>
      <c r="EO114" s="29" t="str">
        <f>+VLOOKUP(K114,[1]Listas_desplega!$BY$58:$BZ$105,2,0)</f>
        <v>T_2_C_1_ET_1_CPT_1</v>
      </c>
      <c r="EP114" s="30" t="str">
        <f>+VLOOKUP(L114,[1]Listas_desplega!$J$3:$K$11,2,0)</f>
        <v>Eje_E_7</v>
      </c>
    </row>
    <row r="115" spans="1:146" s="31" customFormat="1" ht="44.25" customHeight="1" x14ac:dyDescent="0.3">
      <c r="A115" s="8" t="s">
        <v>927</v>
      </c>
      <c r="B115" s="8" t="s">
        <v>928</v>
      </c>
      <c r="C115" s="8" t="s">
        <v>1105</v>
      </c>
      <c r="D115" s="8" t="s">
        <v>153</v>
      </c>
      <c r="E115" s="8" t="s">
        <v>154</v>
      </c>
      <c r="F115" s="9" t="s">
        <v>155</v>
      </c>
      <c r="G115" s="8" t="s">
        <v>551</v>
      </c>
      <c r="H115" s="8" t="s">
        <v>157</v>
      </c>
      <c r="I115" s="8" t="s">
        <v>552</v>
      </c>
      <c r="J115" s="8" t="s">
        <v>1106</v>
      </c>
      <c r="K115" s="8" t="s">
        <v>554</v>
      </c>
      <c r="L115" s="8" t="s">
        <v>555</v>
      </c>
      <c r="M115" s="8" t="s">
        <v>1107</v>
      </c>
      <c r="N115" s="14">
        <v>9</v>
      </c>
      <c r="O115" s="11" t="s">
        <v>1155</v>
      </c>
      <c r="P115" s="12" t="s">
        <v>164</v>
      </c>
      <c r="Q115" s="11" t="s">
        <v>186</v>
      </c>
      <c r="R115" s="11" t="s">
        <v>1156</v>
      </c>
      <c r="S115" s="11" t="s">
        <v>167</v>
      </c>
      <c r="T115" s="11" t="s">
        <v>200</v>
      </c>
      <c r="U115" s="11">
        <v>30</v>
      </c>
      <c r="V115" s="11" t="s">
        <v>1157</v>
      </c>
      <c r="W115" s="12" t="s">
        <v>170</v>
      </c>
      <c r="X115" s="13" t="s">
        <v>172</v>
      </c>
      <c r="Y115" s="13" t="s">
        <v>172</v>
      </c>
      <c r="Z115" s="13" t="s">
        <v>172</v>
      </c>
      <c r="AA115" s="13" t="s">
        <v>172</v>
      </c>
      <c r="AB115" s="13" t="s">
        <v>172</v>
      </c>
      <c r="AC115" s="13" t="s">
        <v>172</v>
      </c>
      <c r="AD115" s="13" t="s">
        <v>172</v>
      </c>
      <c r="AE115" s="13" t="s">
        <v>172</v>
      </c>
      <c r="AF115" s="13" t="s">
        <v>172</v>
      </c>
      <c r="AG115" s="14" t="s">
        <v>172</v>
      </c>
      <c r="AH115" s="14" t="s">
        <v>172</v>
      </c>
      <c r="AI115" s="14" t="s">
        <v>172</v>
      </c>
      <c r="AJ115" s="14" t="s">
        <v>172</v>
      </c>
      <c r="AK115" s="14" t="s">
        <v>172</v>
      </c>
      <c r="AL115" s="14" t="s">
        <v>172</v>
      </c>
      <c r="AM115" s="14" t="s">
        <v>172</v>
      </c>
      <c r="AN115" s="14" t="s">
        <v>172</v>
      </c>
      <c r="AO115" s="14" t="s">
        <v>172</v>
      </c>
      <c r="AP115" s="14" t="s">
        <v>172</v>
      </c>
      <c r="AQ115" s="15" t="s">
        <v>172</v>
      </c>
      <c r="AR115" s="14" t="s">
        <v>172</v>
      </c>
      <c r="AS115" s="80" t="s">
        <v>172</v>
      </c>
      <c r="AT115" s="33">
        <v>72</v>
      </c>
      <c r="AU115" s="33">
        <v>106</v>
      </c>
      <c r="AV115" s="33">
        <v>148</v>
      </c>
      <c r="AW115" s="33">
        <v>171</v>
      </c>
      <c r="AX115" s="33">
        <v>497</v>
      </c>
      <c r="AY115" s="34"/>
      <c r="AZ115" s="34"/>
      <c r="BA115" s="34"/>
      <c r="BB115" s="34"/>
      <c r="BC115" s="16"/>
      <c r="BD115" s="16"/>
      <c r="BE115" s="17"/>
      <c r="BF115" s="18">
        <v>0</v>
      </c>
      <c r="BG115" s="19">
        <v>0</v>
      </c>
      <c r="BH115" s="17" t="s">
        <v>179</v>
      </c>
      <c r="BI115" s="17"/>
      <c r="BJ115" s="16"/>
      <c r="BK115" s="16"/>
      <c r="BL115" s="17"/>
      <c r="BM115" s="19">
        <v>0</v>
      </c>
      <c r="BN115" s="20">
        <v>0</v>
      </c>
      <c r="BO115" s="17" t="s">
        <v>179</v>
      </c>
      <c r="BP115" s="21"/>
      <c r="BQ115" s="22">
        <v>20</v>
      </c>
      <c r="BR115" s="16"/>
      <c r="BS115" s="17"/>
      <c r="BT115" s="19">
        <v>0.11695906432748537</v>
      </c>
      <c r="BU115" s="20">
        <v>0</v>
      </c>
      <c r="BV115" s="17" t="s">
        <v>437</v>
      </c>
      <c r="BW115" s="17" t="s">
        <v>1158</v>
      </c>
      <c r="BX115" s="16"/>
      <c r="BY115" s="16"/>
      <c r="BZ115" s="17" t="s">
        <v>940</v>
      </c>
      <c r="CA115" s="19">
        <v>0</v>
      </c>
      <c r="CB115" s="20">
        <v>0</v>
      </c>
      <c r="CC115" s="17" t="s">
        <v>174</v>
      </c>
      <c r="CD115" s="17" t="s">
        <v>1159</v>
      </c>
      <c r="CE115" s="16"/>
      <c r="CF115" s="16"/>
      <c r="CG115" s="17"/>
      <c r="CH115" s="19">
        <v>0</v>
      </c>
      <c r="CI115" s="20">
        <v>0</v>
      </c>
      <c r="CJ115" s="17" t="s">
        <v>179</v>
      </c>
      <c r="CK115" s="17"/>
      <c r="CL115" s="23">
        <v>50</v>
      </c>
      <c r="CM115" s="23">
        <v>101</v>
      </c>
      <c r="CN115" s="17" t="s">
        <v>1160</v>
      </c>
      <c r="CO115" s="19">
        <v>0.29239766081871343</v>
      </c>
      <c r="CP115" s="20">
        <v>0.59064327485380119</v>
      </c>
      <c r="CQ115" s="17" t="s">
        <v>174</v>
      </c>
      <c r="CR115" s="17" t="s">
        <v>1161</v>
      </c>
      <c r="CS115" s="16"/>
      <c r="CT115" s="16"/>
      <c r="CU115" s="17"/>
      <c r="CV115" s="19">
        <f t="shared" si="49"/>
        <v>0</v>
      </c>
      <c r="CW115" s="20">
        <f t="shared" si="60"/>
        <v>0.59064327485380119</v>
      </c>
      <c r="CX115" s="17" t="s">
        <v>179</v>
      </c>
      <c r="CY115" s="17"/>
      <c r="CZ115" s="16"/>
      <c r="DA115" s="16"/>
      <c r="DB115" s="17"/>
      <c r="DC115" s="19">
        <f t="shared" si="50"/>
        <v>0</v>
      </c>
      <c r="DD115" s="20">
        <f t="shared" si="61"/>
        <v>0.59064327485380119</v>
      </c>
      <c r="DE115" s="17" t="s">
        <v>179</v>
      </c>
      <c r="DF115" s="17"/>
      <c r="DG115" s="16">
        <v>100</v>
      </c>
      <c r="DH115" s="16"/>
      <c r="DI115" s="17"/>
      <c r="DJ115" s="19">
        <f t="shared" si="51"/>
        <v>0.58479532163742687</v>
      </c>
      <c r="DK115" s="20">
        <f t="shared" si="62"/>
        <v>0.59064327485380119</v>
      </c>
      <c r="DL115" s="17" t="s">
        <v>179</v>
      </c>
      <c r="DM115" s="17"/>
      <c r="DN115" s="16"/>
      <c r="DO115" s="16"/>
      <c r="DP115" s="17"/>
      <c r="DQ115" s="19">
        <f t="shared" si="52"/>
        <v>0</v>
      </c>
      <c r="DR115" s="20">
        <f t="shared" si="63"/>
        <v>0.59064327485380119</v>
      </c>
      <c r="DS115" s="17" t="s">
        <v>179</v>
      </c>
      <c r="DT115" s="17"/>
      <c r="DU115" s="16"/>
      <c r="DV115" s="16"/>
      <c r="DW115" s="17"/>
      <c r="DX115" s="19">
        <f t="shared" si="53"/>
        <v>0</v>
      </c>
      <c r="DY115" s="20">
        <f t="shared" si="64"/>
        <v>0.59064327485380119</v>
      </c>
      <c r="DZ115" s="17" t="s">
        <v>179</v>
      </c>
      <c r="EA115" s="17"/>
      <c r="EB115" s="26">
        <v>171</v>
      </c>
      <c r="EC115" s="16"/>
      <c r="ED115" s="17"/>
      <c r="EE115" s="19">
        <f t="shared" si="48"/>
        <v>1</v>
      </c>
      <c r="EF115" s="20">
        <f t="shared" si="65"/>
        <v>0.59064327485380119</v>
      </c>
      <c r="EG115" s="17" t="s">
        <v>179</v>
      </c>
      <c r="EH115" s="17"/>
      <c r="EI115" s="27">
        <v>2026</v>
      </c>
      <c r="EJ115" s="28"/>
      <c r="EK115" s="29" t="str">
        <f>+VLOOKUP(B115,[1]Listas_desplega!$AI$22:$AJ$46,2,0)</f>
        <v>D_MEN</v>
      </c>
      <c r="EL115" s="29" t="str">
        <f>+VLOOKUP(H115,[1]Listas_desplega!$BY$3:$BZ$7,2,0)</f>
        <v>T_2</v>
      </c>
      <c r="EM115" s="29" t="str">
        <f>+VLOOKUP(I115,[1]Listas_desplega!$BY$10:$BZ$23,2,0)</f>
        <v>T_2_C_1</v>
      </c>
      <c r="EN115" s="29" t="str">
        <f>+VLOOKUP(J115,[1]Listas_desplega!$BY$28:$BZ$54,2,0)</f>
        <v>T_2_C_1_ET_1</v>
      </c>
      <c r="EO115" s="29" t="str">
        <f>+VLOOKUP(K115,[1]Listas_desplega!$BY$58:$BZ$105,2,0)</f>
        <v>T_2_C_1_ET_1_CPT_1</v>
      </c>
      <c r="EP115" s="30" t="str">
        <f>+VLOOKUP(L115,[1]Listas_desplega!$J$3:$K$11,2,0)</f>
        <v>Eje_E_7</v>
      </c>
    </row>
    <row r="116" spans="1:146" s="31" customFormat="1" ht="44.25" customHeight="1" x14ac:dyDescent="0.3">
      <c r="A116" s="8" t="s">
        <v>927</v>
      </c>
      <c r="B116" s="8" t="s">
        <v>928</v>
      </c>
      <c r="C116" s="8" t="s">
        <v>1105</v>
      </c>
      <c r="D116" s="8" t="s">
        <v>630</v>
      </c>
      <c r="E116" s="8" t="s">
        <v>154</v>
      </c>
      <c r="F116" s="9" t="s">
        <v>595</v>
      </c>
      <c r="G116" s="8" t="s">
        <v>596</v>
      </c>
      <c r="H116" s="8" t="s">
        <v>597</v>
      </c>
      <c r="I116" s="8" t="s">
        <v>598</v>
      </c>
      <c r="J116" s="8" t="s">
        <v>599</v>
      </c>
      <c r="K116" s="8"/>
      <c r="L116" s="8" t="s">
        <v>555</v>
      </c>
      <c r="M116" s="8" t="s">
        <v>556</v>
      </c>
      <c r="N116" s="14">
        <v>129</v>
      </c>
      <c r="O116" s="11" t="s">
        <v>1162</v>
      </c>
      <c r="P116" s="12" t="s">
        <v>164</v>
      </c>
      <c r="Q116" s="11" t="s">
        <v>186</v>
      </c>
      <c r="R116" s="11" t="s">
        <v>1163</v>
      </c>
      <c r="S116" s="11" t="s">
        <v>167</v>
      </c>
      <c r="T116" s="11" t="s">
        <v>200</v>
      </c>
      <c r="U116" s="11">
        <v>30</v>
      </c>
      <c r="V116" s="11" t="s">
        <v>1164</v>
      </c>
      <c r="W116" s="12" t="s">
        <v>170</v>
      </c>
      <c r="X116" s="13" t="s">
        <v>173</v>
      </c>
      <c r="Y116" s="13"/>
      <c r="Z116" s="13"/>
      <c r="AA116" s="13"/>
      <c r="AB116" s="13"/>
      <c r="AC116" s="13"/>
      <c r="AD116" s="13"/>
      <c r="AE116" s="13"/>
      <c r="AF116" s="13"/>
      <c r="AG116" s="14"/>
      <c r="AH116" s="14"/>
      <c r="AI116" s="14"/>
      <c r="AJ116" s="14"/>
      <c r="AK116" s="14"/>
      <c r="AL116" s="14"/>
      <c r="AM116" s="14"/>
      <c r="AN116" s="14"/>
      <c r="AO116" s="14"/>
      <c r="AP116" s="14"/>
      <c r="AQ116" s="15"/>
      <c r="AR116" s="14"/>
      <c r="AS116" s="80">
        <v>0</v>
      </c>
      <c r="AT116" s="33">
        <v>6</v>
      </c>
      <c r="AU116" s="33">
        <v>40</v>
      </c>
      <c r="AV116" s="33">
        <v>40</v>
      </c>
      <c r="AW116" s="33">
        <v>14</v>
      </c>
      <c r="AX116" s="33">
        <v>100</v>
      </c>
      <c r="AY116" s="34"/>
      <c r="AZ116" s="34"/>
      <c r="BA116" s="34"/>
      <c r="BB116" s="34"/>
      <c r="BC116" s="16"/>
      <c r="BD116" s="16"/>
      <c r="BE116" s="17"/>
      <c r="BF116" s="18">
        <v>0</v>
      </c>
      <c r="BG116" s="19">
        <v>0</v>
      </c>
      <c r="BH116" s="17" t="s">
        <v>179</v>
      </c>
      <c r="BI116" s="17"/>
      <c r="BJ116" s="16"/>
      <c r="BK116" s="16"/>
      <c r="BL116" s="17"/>
      <c r="BM116" s="19">
        <v>0</v>
      </c>
      <c r="BN116" s="20">
        <v>0</v>
      </c>
      <c r="BO116" s="17" t="s">
        <v>179</v>
      </c>
      <c r="BP116" s="21"/>
      <c r="BQ116" s="22">
        <v>2</v>
      </c>
      <c r="BR116" s="16"/>
      <c r="BS116" s="17"/>
      <c r="BT116" s="19">
        <v>0.14285714285714285</v>
      </c>
      <c r="BU116" s="20">
        <v>0</v>
      </c>
      <c r="BV116" s="17" t="s">
        <v>437</v>
      </c>
      <c r="BW116" s="17" t="s">
        <v>1158</v>
      </c>
      <c r="BX116" s="16"/>
      <c r="BY116" s="16"/>
      <c r="BZ116" s="17" t="s">
        <v>940</v>
      </c>
      <c r="CA116" s="19">
        <v>0</v>
      </c>
      <c r="CB116" s="20">
        <v>0</v>
      </c>
      <c r="CC116" s="17" t="s">
        <v>174</v>
      </c>
      <c r="CD116" s="17" t="s">
        <v>1159</v>
      </c>
      <c r="CE116" s="16"/>
      <c r="CF116" s="16"/>
      <c r="CG116" s="17"/>
      <c r="CH116" s="19">
        <v>0</v>
      </c>
      <c r="CI116" s="20">
        <v>0</v>
      </c>
      <c r="CJ116" s="17" t="s">
        <v>179</v>
      </c>
      <c r="CK116" s="17"/>
      <c r="CL116" s="23">
        <v>6</v>
      </c>
      <c r="CM116" s="23">
        <v>6</v>
      </c>
      <c r="CN116" s="17" t="s">
        <v>1165</v>
      </c>
      <c r="CO116" s="19">
        <v>0.42857142857142855</v>
      </c>
      <c r="CP116" s="20">
        <v>0.42857142857142855</v>
      </c>
      <c r="CQ116" s="17" t="s">
        <v>174</v>
      </c>
      <c r="CR116" s="17" t="s">
        <v>1166</v>
      </c>
      <c r="CS116" s="16"/>
      <c r="CT116" s="16"/>
      <c r="CU116" s="17"/>
      <c r="CV116" s="19">
        <f t="shared" si="49"/>
        <v>0</v>
      </c>
      <c r="CW116" s="20">
        <f t="shared" si="60"/>
        <v>0.42857142857142855</v>
      </c>
      <c r="CX116" s="17" t="s">
        <v>179</v>
      </c>
      <c r="CY116" s="17"/>
      <c r="CZ116" s="16"/>
      <c r="DA116" s="16"/>
      <c r="DB116" s="17"/>
      <c r="DC116" s="19">
        <f t="shared" si="50"/>
        <v>0</v>
      </c>
      <c r="DD116" s="20">
        <f t="shared" si="61"/>
        <v>0.42857142857142855</v>
      </c>
      <c r="DE116" s="17" t="s">
        <v>179</v>
      </c>
      <c r="DF116" s="17"/>
      <c r="DG116" s="16">
        <v>10</v>
      </c>
      <c r="DH116" s="16"/>
      <c r="DI116" s="17"/>
      <c r="DJ116" s="19">
        <f t="shared" si="51"/>
        <v>0.7142857142857143</v>
      </c>
      <c r="DK116" s="20">
        <f t="shared" si="62"/>
        <v>0.42857142857142855</v>
      </c>
      <c r="DL116" s="17" t="s">
        <v>179</v>
      </c>
      <c r="DM116" s="17"/>
      <c r="DN116" s="16"/>
      <c r="DO116" s="16"/>
      <c r="DP116" s="17"/>
      <c r="DQ116" s="19">
        <f t="shared" si="52"/>
        <v>0</v>
      </c>
      <c r="DR116" s="20">
        <f t="shared" si="63"/>
        <v>0.42857142857142855</v>
      </c>
      <c r="DS116" s="17" t="s">
        <v>179</v>
      </c>
      <c r="DT116" s="17"/>
      <c r="DU116" s="16"/>
      <c r="DV116" s="16"/>
      <c r="DW116" s="17"/>
      <c r="DX116" s="19">
        <f t="shared" si="53"/>
        <v>0</v>
      </c>
      <c r="DY116" s="20">
        <f t="shared" si="64"/>
        <v>0.42857142857142855</v>
      </c>
      <c r="DZ116" s="17" t="s">
        <v>179</v>
      </c>
      <c r="EA116" s="17"/>
      <c r="EB116" s="26">
        <v>14</v>
      </c>
      <c r="EC116" s="16"/>
      <c r="ED116" s="17"/>
      <c r="EE116" s="19">
        <f t="shared" si="48"/>
        <v>1</v>
      </c>
      <c r="EF116" s="20">
        <f t="shared" si="65"/>
        <v>0.42857142857142855</v>
      </c>
      <c r="EG116" s="17" t="s">
        <v>179</v>
      </c>
      <c r="EH116" s="17"/>
      <c r="EI116" s="27">
        <v>2026</v>
      </c>
      <c r="EJ116" s="28"/>
      <c r="EK116" s="29" t="str">
        <f>+VLOOKUP(B116,[1]Listas_desplega!$AI$22:$AJ$46,2,0)</f>
        <v>D_MEN</v>
      </c>
      <c r="EL116" s="29" t="str">
        <f>+VLOOKUP(H116,[1]Listas_desplega!$BY$3:$BZ$7,2,0)</f>
        <v>T_5</v>
      </c>
      <c r="EM116" s="29" t="str">
        <f>+VLOOKUP(I116,[1]Listas_desplega!$BY$10:$BZ$23,2,0)</f>
        <v>T_5_C_1</v>
      </c>
      <c r="EN116" s="29" t="str">
        <f>+VLOOKUP(J116,[1]Listas_desplega!$BY$28:$BZ$54,2,0)</f>
        <v>T_5_C_1_ET_1</v>
      </c>
      <c r="EO116" s="29" t="e">
        <f>+VLOOKUP(K116,[1]Listas_desplega!$BY$58:$BZ$105,2,0)</f>
        <v>#N/A</v>
      </c>
      <c r="EP116" s="30" t="str">
        <f>+VLOOKUP(L116,[1]Listas_desplega!$J$3:$K$11,2,0)</f>
        <v>Eje_E_7</v>
      </c>
    </row>
    <row r="117" spans="1:146" s="31" customFormat="1" ht="44.25" customHeight="1" x14ac:dyDescent="0.3">
      <c r="A117" s="8" t="s">
        <v>927</v>
      </c>
      <c r="B117" s="8" t="s">
        <v>928</v>
      </c>
      <c r="C117" s="8" t="s">
        <v>1167</v>
      </c>
      <c r="D117" s="8" t="s">
        <v>1168</v>
      </c>
      <c r="E117" s="8" t="s">
        <v>154</v>
      </c>
      <c r="F117" s="9" t="s">
        <v>1169</v>
      </c>
      <c r="G117" s="8"/>
      <c r="H117" s="8" t="s">
        <v>157</v>
      </c>
      <c r="I117" s="8" t="s">
        <v>158</v>
      </c>
      <c r="J117" s="8" t="s">
        <v>159</v>
      </c>
      <c r="K117" s="8" t="s">
        <v>160</v>
      </c>
      <c r="L117" s="8" t="s">
        <v>161</v>
      </c>
      <c r="M117" s="8" t="s">
        <v>275</v>
      </c>
      <c r="N117" s="14">
        <v>66</v>
      </c>
      <c r="O117" s="11" t="s">
        <v>1170</v>
      </c>
      <c r="P117" s="12" t="s">
        <v>164</v>
      </c>
      <c r="Q117" s="11" t="s">
        <v>719</v>
      </c>
      <c r="R117" s="11" t="s">
        <v>1171</v>
      </c>
      <c r="S117" s="11" t="s">
        <v>167</v>
      </c>
      <c r="T117" s="11" t="s">
        <v>168</v>
      </c>
      <c r="U117" s="11">
        <v>0</v>
      </c>
      <c r="V117" s="11" t="s">
        <v>1172</v>
      </c>
      <c r="W117" s="12" t="s">
        <v>170</v>
      </c>
      <c r="X117" s="13"/>
      <c r="Y117" s="13"/>
      <c r="Z117" s="13"/>
      <c r="AA117" s="13"/>
      <c r="AB117" s="13"/>
      <c r="AC117" s="13" t="s">
        <v>172</v>
      </c>
      <c r="AD117" s="13" t="s">
        <v>172</v>
      </c>
      <c r="AE117" s="13" t="s">
        <v>172</v>
      </c>
      <c r="AF117" s="13" t="s">
        <v>172</v>
      </c>
      <c r="AG117" s="14" t="s">
        <v>172</v>
      </c>
      <c r="AH117" s="14" t="s">
        <v>172</v>
      </c>
      <c r="AI117" s="14" t="s">
        <v>172</v>
      </c>
      <c r="AJ117" s="14" t="s">
        <v>172</v>
      </c>
      <c r="AK117" s="14" t="s">
        <v>172</v>
      </c>
      <c r="AL117" s="14" t="s">
        <v>172</v>
      </c>
      <c r="AM117" s="14" t="s">
        <v>173</v>
      </c>
      <c r="AN117" s="14" t="s">
        <v>172</v>
      </c>
      <c r="AO117" s="14" t="s">
        <v>172</v>
      </c>
      <c r="AP117" s="14" t="s">
        <v>172</v>
      </c>
      <c r="AQ117" s="15" t="s">
        <v>172</v>
      </c>
      <c r="AR117" s="14" t="s">
        <v>172</v>
      </c>
      <c r="AS117" s="80">
        <v>0</v>
      </c>
      <c r="AT117" s="33">
        <v>0</v>
      </c>
      <c r="AU117" s="33">
        <v>715</v>
      </c>
      <c r="AV117" s="33">
        <v>714</v>
      </c>
      <c r="AW117" s="33">
        <v>150</v>
      </c>
      <c r="AX117" s="33">
        <v>1579</v>
      </c>
      <c r="AY117" s="34"/>
      <c r="AZ117" s="34"/>
      <c r="BA117" s="34"/>
      <c r="BB117" s="34"/>
      <c r="BC117" s="16"/>
      <c r="BD117" s="16"/>
      <c r="BE117" s="17"/>
      <c r="BF117" s="18">
        <v>0</v>
      </c>
      <c r="BG117" s="20">
        <v>0</v>
      </c>
      <c r="BH117" s="17" t="s">
        <v>174</v>
      </c>
      <c r="BI117" s="17" t="s">
        <v>1055</v>
      </c>
      <c r="BJ117" s="16"/>
      <c r="BK117" s="16"/>
      <c r="BL117" s="17"/>
      <c r="BM117" s="19">
        <v>0</v>
      </c>
      <c r="BN117" s="20">
        <v>0</v>
      </c>
      <c r="BO117" s="17" t="s">
        <v>174</v>
      </c>
      <c r="BP117" s="21" t="s">
        <v>938</v>
      </c>
      <c r="BQ117" s="22"/>
      <c r="BR117" s="16"/>
      <c r="BS117" s="17"/>
      <c r="BT117" s="19">
        <v>0</v>
      </c>
      <c r="BU117" s="20">
        <v>0</v>
      </c>
      <c r="BV117" s="17" t="s">
        <v>174</v>
      </c>
      <c r="BW117" s="17" t="s">
        <v>1173</v>
      </c>
      <c r="BX117" s="16"/>
      <c r="BY117" s="16"/>
      <c r="BZ117" s="17" t="s">
        <v>940</v>
      </c>
      <c r="CA117" s="19">
        <v>0</v>
      </c>
      <c r="CB117" s="20">
        <v>0</v>
      </c>
      <c r="CC117" s="17" t="s">
        <v>174</v>
      </c>
      <c r="CD117" s="17" t="s">
        <v>993</v>
      </c>
      <c r="CE117" s="16"/>
      <c r="CF117" s="16"/>
      <c r="CG117" s="17" t="s">
        <v>940</v>
      </c>
      <c r="CH117" s="19">
        <v>0</v>
      </c>
      <c r="CI117" s="20">
        <v>0</v>
      </c>
      <c r="CJ117" s="17" t="s">
        <v>174</v>
      </c>
      <c r="CK117" s="17" t="s">
        <v>1174</v>
      </c>
      <c r="CL117" s="23">
        <v>0</v>
      </c>
      <c r="CM117" s="23">
        <v>0</v>
      </c>
      <c r="CN117" s="17" t="s">
        <v>1175</v>
      </c>
      <c r="CO117" s="19">
        <v>0</v>
      </c>
      <c r="CP117" s="20">
        <v>0</v>
      </c>
      <c r="CQ117" s="17" t="s">
        <v>174</v>
      </c>
      <c r="CR117" s="17" t="s">
        <v>1465</v>
      </c>
      <c r="CS117" s="16"/>
      <c r="CT117" s="16"/>
      <c r="CU117" s="17"/>
      <c r="CV117" s="19">
        <f t="shared" si="49"/>
        <v>0</v>
      </c>
      <c r="CW117" s="20">
        <f t="shared" si="60"/>
        <v>0</v>
      </c>
      <c r="CX117" s="17" t="s">
        <v>179</v>
      </c>
      <c r="CY117" s="17"/>
      <c r="CZ117" s="16"/>
      <c r="DA117" s="16"/>
      <c r="DB117" s="17"/>
      <c r="DC117" s="19">
        <f t="shared" si="50"/>
        <v>0</v>
      </c>
      <c r="DD117" s="20">
        <f t="shared" si="61"/>
        <v>0</v>
      </c>
      <c r="DE117" s="17" t="s">
        <v>179</v>
      </c>
      <c r="DF117" s="17"/>
      <c r="DG117" s="16"/>
      <c r="DH117" s="16"/>
      <c r="DI117" s="17"/>
      <c r="DJ117" s="19">
        <f t="shared" si="51"/>
        <v>0</v>
      </c>
      <c r="DK117" s="20">
        <f t="shared" si="62"/>
        <v>0</v>
      </c>
      <c r="DL117" s="17" t="s">
        <v>179</v>
      </c>
      <c r="DM117" s="17"/>
      <c r="DN117" s="16"/>
      <c r="DO117" s="16"/>
      <c r="DP117" s="17"/>
      <c r="DQ117" s="19">
        <f t="shared" si="52"/>
        <v>0</v>
      </c>
      <c r="DR117" s="20">
        <f t="shared" si="63"/>
        <v>0</v>
      </c>
      <c r="DS117" s="17" t="s">
        <v>179</v>
      </c>
      <c r="DT117" s="17"/>
      <c r="DU117" s="16"/>
      <c r="DV117" s="16"/>
      <c r="DW117" s="17"/>
      <c r="DX117" s="19">
        <f t="shared" si="53"/>
        <v>0</v>
      </c>
      <c r="DY117" s="20">
        <f t="shared" si="64"/>
        <v>0</v>
      </c>
      <c r="DZ117" s="17" t="s">
        <v>179</v>
      </c>
      <c r="EA117" s="17"/>
      <c r="EB117" s="26">
        <v>1579</v>
      </c>
      <c r="EC117" s="16"/>
      <c r="ED117" s="17"/>
      <c r="EE117" s="19">
        <f t="shared" si="48"/>
        <v>10.526666666666667</v>
      </c>
      <c r="EF117" s="20">
        <f t="shared" si="65"/>
        <v>0</v>
      </c>
      <c r="EG117" s="17" t="s">
        <v>179</v>
      </c>
      <c r="EH117" s="17"/>
      <c r="EI117" s="27">
        <v>2026</v>
      </c>
      <c r="EJ117" s="28"/>
      <c r="EK117" s="29" t="str">
        <f>+VLOOKUP(B117,[1]Listas_desplega!$AI$22:$AJ$46,2,0)</f>
        <v>D_MEN</v>
      </c>
      <c r="EL117" s="29" t="str">
        <f>+VLOOKUP(H117,[1]Listas_desplega!$BY$3:$BZ$7,2,0)</f>
        <v>T_2</v>
      </c>
      <c r="EM117" s="29" t="str">
        <f>+VLOOKUP(I117,[1]Listas_desplega!$BY$10:$BZ$23,2,0)</f>
        <v>T_2_C_2</v>
      </c>
      <c r="EN117" s="29" t="str">
        <f>+VLOOKUP(J117,[1]Listas_desplega!$BY$28:$BZ$54,2,0)</f>
        <v>T_2_C_2_ET_1</v>
      </c>
      <c r="EO117" s="29" t="str">
        <f>+VLOOKUP(K117,[1]Listas_desplega!$BY$58:$BZ$105,2,0)</f>
        <v>T_2_C_2_ET_1_CPT_2</v>
      </c>
      <c r="EP117" s="30" t="str">
        <f>+VLOOKUP(L117,[1]Listas_desplega!$J$3:$K$11,2,0)</f>
        <v>Eje_E_2</v>
      </c>
    </row>
    <row r="118" spans="1:146" s="31" customFormat="1" ht="44.25" customHeight="1" x14ac:dyDescent="0.3">
      <c r="A118" s="8" t="s">
        <v>927</v>
      </c>
      <c r="B118" s="8" t="s">
        <v>928</v>
      </c>
      <c r="C118" s="8" t="s">
        <v>1167</v>
      </c>
      <c r="D118" s="8" t="s">
        <v>1168</v>
      </c>
      <c r="E118" s="8" t="s">
        <v>154</v>
      </c>
      <c r="F118" s="9" t="s">
        <v>1169</v>
      </c>
      <c r="G118" s="8"/>
      <c r="H118" s="8" t="s">
        <v>157</v>
      </c>
      <c r="I118" s="8" t="s">
        <v>158</v>
      </c>
      <c r="J118" s="8" t="s">
        <v>159</v>
      </c>
      <c r="K118" s="8" t="s">
        <v>160</v>
      </c>
      <c r="L118" s="8" t="s">
        <v>161</v>
      </c>
      <c r="M118" s="8" t="s">
        <v>162</v>
      </c>
      <c r="N118" s="14">
        <v>67</v>
      </c>
      <c r="O118" s="11" t="s">
        <v>1177</v>
      </c>
      <c r="P118" s="12" t="s">
        <v>164</v>
      </c>
      <c r="Q118" s="11" t="s">
        <v>719</v>
      </c>
      <c r="R118" s="11" t="s">
        <v>1178</v>
      </c>
      <c r="S118" s="11" t="s">
        <v>214</v>
      </c>
      <c r="T118" s="11" t="s">
        <v>188</v>
      </c>
      <c r="U118" s="11">
        <v>0</v>
      </c>
      <c r="V118" s="11" t="s">
        <v>1172</v>
      </c>
      <c r="W118" s="12" t="s">
        <v>170</v>
      </c>
      <c r="X118" s="13"/>
      <c r="Y118" s="13"/>
      <c r="Z118" s="13"/>
      <c r="AA118" s="13"/>
      <c r="AB118" s="13"/>
      <c r="AC118" s="13" t="s">
        <v>172</v>
      </c>
      <c r="AD118" s="13" t="s">
        <v>172</v>
      </c>
      <c r="AE118" s="13" t="s">
        <v>172</v>
      </c>
      <c r="AF118" s="13" t="s">
        <v>172</v>
      </c>
      <c r="AG118" s="14" t="s">
        <v>172</v>
      </c>
      <c r="AH118" s="14" t="s">
        <v>172</v>
      </c>
      <c r="AI118" s="14" t="s">
        <v>172</v>
      </c>
      <c r="AJ118" s="14" t="s">
        <v>172</v>
      </c>
      <c r="AK118" s="14" t="s">
        <v>172</v>
      </c>
      <c r="AL118" s="14" t="s">
        <v>173</v>
      </c>
      <c r="AM118" s="14" t="s">
        <v>172</v>
      </c>
      <c r="AN118" s="14" t="s">
        <v>172</v>
      </c>
      <c r="AO118" s="14" t="s">
        <v>172</v>
      </c>
      <c r="AP118" s="14" t="s">
        <v>172</v>
      </c>
      <c r="AQ118" s="15" t="s">
        <v>172</v>
      </c>
      <c r="AR118" s="14" t="s">
        <v>172</v>
      </c>
      <c r="AS118" s="80">
        <v>0</v>
      </c>
      <c r="AT118" s="33">
        <v>0</v>
      </c>
      <c r="AU118" s="33">
        <v>50</v>
      </c>
      <c r="AV118" s="64">
        <v>75</v>
      </c>
      <c r="AW118" s="33">
        <v>100</v>
      </c>
      <c r="AX118" s="33">
        <v>100</v>
      </c>
      <c r="AY118" s="34"/>
      <c r="AZ118" s="34"/>
      <c r="BA118" s="34"/>
      <c r="BB118" s="34"/>
      <c r="BC118" s="16"/>
      <c r="BD118" s="16"/>
      <c r="BE118" s="17"/>
      <c r="BF118" s="18">
        <v>0</v>
      </c>
      <c r="BG118" s="19">
        <v>0</v>
      </c>
      <c r="BH118" s="17" t="s">
        <v>174</v>
      </c>
      <c r="BI118" s="17" t="s">
        <v>1055</v>
      </c>
      <c r="BJ118" s="128"/>
      <c r="BK118" s="68"/>
      <c r="BL118" s="17"/>
      <c r="BM118" s="19">
        <v>0</v>
      </c>
      <c r="BN118" s="20">
        <v>0</v>
      </c>
      <c r="BO118" s="17" t="s">
        <v>174</v>
      </c>
      <c r="BP118" s="21" t="s">
        <v>938</v>
      </c>
      <c r="BQ118" s="128"/>
      <c r="BR118" s="68"/>
      <c r="BS118" s="17"/>
      <c r="BT118" s="19">
        <v>0</v>
      </c>
      <c r="BU118" s="20">
        <v>0</v>
      </c>
      <c r="BV118" s="17" t="s">
        <v>174</v>
      </c>
      <c r="BW118" s="129" t="s">
        <v>1173</v>
      </c>
      <c r="BX118" s="16"/>
      <c r="BY118" s="16"/>
      <c r="BZ118" s="17" t="s">
        <v>940</v>
      </c>
      <c r="CA118" s="19">
        <v>0</v>
      </c>
      <c r="CB118" s="20">
        <v>0</v>
      </c>
      <c r="CC118" s="17" t="s">
        <v>174</v>
      </c>
      <c r="CD118" s="17" t="s">
        <v>993</v>
      </c>
      <c r="CE118" s="128"/>
      <c r="CF118" s="16"/>
      <c r="CG118" s="17" t="s">
        <v>940</v>
      </c>
      <c r="CH118" s="19">
        <v>0</v>
      </c>
      <c r="CI118" s="20">
        <v>0</v>
      </c>
      <c r="CJ118" s="17" t="s">
        <v>174</v>
      </c>
      <c r="CK118" s="17" t="s">
        <v>1174</v>
      </c>
      <c r="CL118" s="130"/>
      <c r="CM118" s="23"/>
      <c r="CN118" s="17"/>
      <c r="CO118" s="19">
        <v>0</v>
      </c>
      <c r="CP118" s="20">
        <v>0</v>
      </c>
      <c r="CQ118" s="17" t="s">
        <v>174</v>
      </c>
      <c r="CR118" s="17" t="s">
        <v>1179</v>
      </c>
      <c r="CS118" s="128"/>
      <c r="CT118" s="16"/>
      <c r="CU118" s="17"/>
      <c r="CV118" s="19">
        <f t="shared" si="49"/>
        <v>0</v>
      </c>
      <c r="CW118" s="20">
        <f t="shared" si="60"/>
        <v>0</v>
      </c>
      <c r="CX118" s="17" t="s">
        <v>179</v>
      </c>
      <c r="CY118" s="17"/>
      <c r="CZ118" s="128"/>
      <c r="DA118" s="16"/>
      <c r="DB118" s="17"/>
      <c r="DC118" s="19">
        <f t="shared" si="50"/>
        <v>0</v>
      </c>
      <c r="DD118" s="20">
        <f t="shared" si="61"/>
        <v>0</v>
      </c>
      <c r="DE118" s="17" t="s">
        <v>179</v>
      </c>
      <c r="DF118" s="17"/>
      <c r="DG118" s="128"/>
      <c r="DH118" s="16"/>
      <c r="DI118" s="17"/>
      <c r="DJ118" s="19">
        <f t="shared" si="51"/>
        <v>0</v>
      </c>
      <c r="DK118" s="20">
        <f t="shared" si="62"/>
        <v>0</v>
      </c>
      <c r="DL118" s="17" t="s">
        <v>179</v>
      </c>
      <c r="DM118" s="17"/>
      <c r="DN118" s="128"/>
      <c r="DO118" s="16"/>
      <c r="DP118" s="17"/>
      <c r="DQ118" s="19">
        <f t="shared" si="52"/>
        <v>0</v>
      </c>
      <c r="DR118" s="20">
        <f t="shared" si="63"/>
        <v>0</v>
      </c>
      <c r="DS118" s="17" t="s">
        <v>179</v>
      </c>
      <c r="DT118" s="17"/>
      <c r="DU118" s="128"/>
      <c r="DV118" s="16"/>
      <c r="DW118" s="17"/>
      <c r="DX118" s="19">
        <f t="shared" si="53"/>
        <v>0</v>
      </c>
      <c r="DY118" s="20">
        <f t="shared" si="64"/>
        <v>0</v>
      </c>
      <c r="DZ118" s="17" t="s">
        <v>179</v>
      </c>
      <c r="EA118" s="17"/>
      <c r="EB118" s="131">
        <v>100</v>
      </c>
      <c r="EC118" s="16"/>
      <c r="ED118" s="17"/>
      <c r="EE118" s="19">
        <f t="shared" si="48"/>
        <v>1</v>
      </c>
      <c r="EF118" s="20">
        <f t="shared" si="65"/>
        <v>0</v>
      </c>
      <c r="EG118" s="17" t="s">
        <v>179</v>
      </c>
      <c r="EH118" s="17"/>
      <c r="EI118" s="27">
        <v>2026</v>
      </c>
      <c r="EJ118" s="28"/>
      <c r="EK118" s="29" t="str">
        <f>+VLOOKUP(B118,[1]Listas_desplega!$AI$22:$AJ$46,2,0)</f>
        <v>D_MEN</v>
      </c>
      <c r="EL118" s="29" t="str">
        <f>+VLOOKUP(H118,[1]Listas_desplega!$BY$3:$BZ$7,2,0)</f>
        <v>T_2</v>
      </c>
      <c r="EM118" s="29" t="str">
        <f>+VLOOKUP(I118,[1]Listas_desplega!$BY$10:$BZ$23,2,0)</f>
        <v>T_2_C_2</v>
      </c>
      <c r="EN118" s="29" t="str">
        <f>+VLOOKUP(J118,[1]Listas_desplega!$BY$28:$BZ$54,2,0)</f>
        <v>T_2_C_2_ET_1</v>
      </c>
      <c r="EO118" s="29" t="str">
        <f>+VLOOKUP(K118,[1]Listas_desplega!$BY$58:$BZ$105,2,0)</f>
        <v>T_2_C_2_ET_1_CPT_2</v>
      </c>
      <c r="EP118" s="30" t="str">
        <f>+VLOOKUP(L118,[1]Listas_desplega!$J$3:$K$11,2,0)</f>
        <v>Eje_E_2</v>
      </c>
    </row>
    <row r="119" spans="1:146" s="31" customFormat="1" ht="44.25" customHeight="1" x14ac:dyDescent="0.3">
      <c r="A119" s="8" t="s">
        <v>927</v>
      </c>
      <c r="B119" s="8" t="s">
        <v>928</v>
      </c>
      <c r="C119" s="8" t="s">
        <v>1167</v>
      </c>
      <c r="D119" s="8" t="s">
        <v>1168</v>
      </c>
      <c r="E119" s="8" t="s">
        <v>154</v>
      </c>
      <c r="F119" s="9" t="s">
        <v>1169</v>
      </c>
      <c r="G119" s="8"/>
      <c r="H119" s="8" t="s">
        <v>157</v>
      </c>
      <c r="I119" s="8" t="s">
        <v>158</v>
      </c>
      <c r="J119" s="8" t="s">
        <v>159</v>
      </c>
      <c r="K119" s="8" t="s">
        <v>160</v>
      </c>
      <c r="L119" s="8" t="s">
        <v>161</v>
      </c>
      <c r="M119" s="8" t="s">
        <v>275</v>
      </c>
      <c r="N119" s="14">
        <v>131</v>
      </c>
      <c r="O119" s="11" t="s">
        <v>1180</v>
      </c>
      <c r="P119" s="12" t="s">
        <v>164</v>
      </c>
      <c r="Q119" s="11" t="s">
        <v>719</v>
      </c>
      <c r="R119" s="11" t="s">
        <v>1181</v>
      </c>
      <c r="S119" s="11" t="s">
        <v>167</v>
      </c>
      <c r="T119" s="11" t="s">
        <v>168</v>
      </c>
      <c r="U119" s="11">
        <v>0</v>
      </c>
      <c r="V119" s="11" t="s">
        <v>1172</v>
      </c>
      <c r="W119" s="12" t="s">
        <v>170</v>
      </c>
      <c r="X119" s="13"/>
      <c r="Y119" s="13"/>
      <c r="Z119" s="13"/>
      <c r="AA119" s="13"/>
      <c r="AB119" s="13"/>
      <c r="AC119" s="13" t="s">
        <v>172</v>
      </c>
      <c r="AD119" s="13" t="s">
        <v>172</v>
      </c>
      <c r="AE119" s="13" t="s">
        <v>172</v>
      </c>
      <c r="AF119" s="13" t="s">
        <v>172</v>
      </c>
      <c r="AG119" s="14" t="s">
        <v>172</v>
      </c>
      <c r="AH119" s="14" t="s">
        <v>172</v>
      </c>
      <c r="AI119" s="14" t="s">
        <v>172</v>
      </c>
      <c r="AJ119" s="14" t="s">
        <v>172</v>
      </c>
      <c r="AK119" s="14" t="s">
        <v>172</v>
      </c>
      <c r="AL119" s="14" t="s">
        <v>172</v>
      </c>
      <c r="AM119" s="14" t="s">
        <v>173</v>
      </c>
      <c r="AN119" s="14" t="s">
        <v>172</v>
      </c>
      <c r="AO119" s="14" t="s">
        <v>172</v>
      </c>
      <c r="AP119" s="14" t="s">
        <v>172</v>
      </c>
      <c r="AQ119" s="15" t="s">
        <v>172</v>
      </c>
      <c r="AR119" s="14" t="s">
        <v>172</v>
      </c>
      <c r="AS119" s="80">
        <v>0</v>
      </c>
      <c r="AT119" s="33">
        <v>0</v>
      </c>
      <c r="AU119" s="33">
        <v>0</v>
      </c>
      <c r="AV119" s="33">
        <v>1500</v>
      </c>
      <c r="AW119" s="33">
        <v>3000</v>
      </c>
      <c r="AX119" s="33">
        <v>3000</v>
      </c>
      <c r="AY119" s="34"/>
      <c r="AZ119" s="34"/>
      <c r="BA119" s="34"/>
      <c r="BB119" s="34"/>
      <c r="BC119" s="16"/>
      <c r="BD119" s="16"/>
      <c r="BE119" s="17"/>
      <c r="BF119" s="18">
        <v>0</v>
      </c>
      <c r="BG119" s="19">
        <v>0</v>
      </c>
      <c r="BH119" s="17" t="s">
        <v>174</v>
      </c>
      <c r="BI119" s="17" t="s">
        <v>1055</v>
      </c>
      <c r="BJ119" s="16"/>
      <c r="BK119" s="16"/>
      <c r="BL119" s="17"/>
      <c r="BM119" s="19">
        <v>0</v>
      </c>
      <c r="BN119" s="20">
        <v>0</v>
      </c>
      <c r="BO119" s="17" t="s">
        <v>174</v>
      </c>
      <c r="BP119" s="21" t="s">
        <v>938</v>
      </c>
      <c r="BQ119" s="22"/>
      <c r="BR119" s="16"/>
      <c r="BS119" s="17"/>
      <c r="BT119" s="19">
        <v>0</v>
      </c>
      <c r="BU119" s="20">
        <v>0</v>
      </c>
      <c r="BV119" s="17" t="s">
        <v>174</v>
      </c>
      <c r="BW119" s="17" t="s">
        <v>1173</v>
      </c>
      <c r="BX119" s="16"/>
      <c r="BY119" s="16"/>
      <c r="BZ119" s="17" t="s">
        <v>940</v>
      </c>
      <c r="CA119" s="19">
        <v>0</v>
      </c>
      <c r="CB119" s="20">
        <v>0</v>
      </c>
      <c r="CC119" s="17" t="s">
        <v>174</v>
      </c>
      <c r="CD119" s="17" t="s">
        <v>993</v>
      </c>
      <c r="CE119" s="16"/>
      <c r="CF119" s="16"/>
      <c r="CG119" s="17" t="s">
        <v>940</v>
      </c>
      <c r="CH119" s="19">
        <v>0</v>
      </c>
      <c r="CI119" s="20">
        <v>0</v>
      </c>
      <c r="CJ119" s="17" t="s">
        <v>174</v>
      </c>
      <c r="CK119" s="17" t="s">
        <v>1174</v>
      </c>
      <c r="CL119" s="23">
        <v>1500</v>
      </c>
      <c r="CM119" s="23">
        <v>5681</v>
      </c>
      <c r="CN119" s="17" t="s">
        <v>1182</v>
      </c>
      <c r="CO119" s="19">
        <v>0.5</v>
      </c>
      <c r="CP119" s="20">
        <v>1.8936666666666666</v>
      </c>
      <c r="CQ119" s="17" t="s">
        <v>174</v>
      </c>
      <c r="CR119" s="17" t="s">
        <v>1466</v>
      </c>
      <c r="CS119" s="16"/>
      <c r="CT119" s="16"/>
      <c r="CU119" s="17"/>
      <c r="CV119" s="19">
        <f t="shared" si="49"/>
        <v>0</v>
      </c>
      <c r="CW119" s="20">
        <f t="shared" si="60"/>
        <v>1.8936666666666666</v>
      </c>
      <c r="CX119" s="17" t="s">
        <v>179</v>
      </c>
      <c r="CY119" s="17"/>
      <c r="CZ119" s="16"/>
      <c r="DA119" s="16"/>
      <c r="DB119" s="17"/>
      <c r="DC119" s="19">
        <f t="shared" si="50"/>
        <v>0</v>
      </c>
      <c r="DD119" s="20">
        <f t="shared" si="61"/>
        <v>1.8936666666666666</v>
      </c>
      <c r="DE119" s="17" t="s">
        <v>179</v>
      </c>
      <c r="DF119" s="17"/>
      <c r="DG119" s="16"/>
      <c r="DH119" s="16"/>
      <c r="DI119" s="17"/>
      <c r="DJ119" s="19">
        <f t="shared" si="51"/>
        <v>0</v>
      </c>
      <c r="DK119" s="20">
        <f t="shared" si="62"/>
        <v>1.8936666666666666</v>
      </c>
      <c r="DL119" s="17" t="s">
        <v>179</v>
      </c>
      <c r="DM119" s="17"/>
      <c r="DN119" s="16"/>
      <c r="DO119" s="16"/>
      <c r="DP119" s="17"/>
      <c r="DQ119" s="19">
        <f t="shared" si="52"/>
        <v>0</v>
      </c>
      <c r="DR119" s="20">
        <f t="shared" si="63"/>
        <v>1.8936666666666666</v>
      </c>
      <c r="DS119" s="17" t="s">
        <v>179</v>
      </c>
      <c r="DT119" s="17"/>
      <c r="DU119" s="16"/>
      <c r="DV119" s="16"/>
      <c r="DW119" s="17"/>
      <c r="DX119" s="19">
        <f t="shared" si="53"/>
        <v>0</v>
      </c>
      <c r="DY119" s="20">
        <f t="shared" si="64"/>
        <v>1.8936666666666666</v>
      </c>
      <c r="DZ119" s="17" t="s">
        <v>179</v>
      </c>
      <c r="EA119" s="17"/>
      <c r="EB119" s="26">
        <v>3000</v>
      </c>
      <c r="EC119" s="16"/>
      <c r="ED119" s="17"/>
      <c r="EE119" s="19">
        <f t="shared" si="48"/>
        <v>1</v>
      </c>
      <c r="EF119" s="20">
        <f t="shared" si="65"/>
        <v>1.8936666666666666</v>
      </c>
      <c r="EG119" s="17" t="s">
        <v>179</v>
      </c>
      <c r="EH119" s="17"/>
      <c r="EI119" s="27">
        <v>2026</v>
      </c>
      <c r="EJ119" s="28"/>
      <c r="EK119" s="29" t="str">
        <f>+VLOOKUP(B119,[1]Listas_desplega!$AI$22:$AJ$46,2,0)</f>
        <v>D_MEN</v>
      </c>
      <c r="EL119" s="29" t="str">
        <f>+VLOOKUP(H119,[1]Listas_desplega!$BY$3:$BZ$7,2,0)</f>
        <v>T_2</v>
      </c>
      <c r="EM119" s="29" t="str">
        <f>+VLOOKUP(I119,[1]Listas_desplega!$BY$10:$BZ$23,2,0)</f>
        <v>T_2_C_2</v>
      </c>
      <c r="EN119" s="29" t="str">
        <f>+VLOOKUP(J119,[1]Listas_desplega!$BY$28:$BZ$54,2,0)</f>
        <v>T_2_C_2_ET_1</v>
      </c>
      <c r="EO119" s="29" t="str">
        <f>+VLOOKUP(K119,[1]Listas_desplega!$BY$58:$BZ$105,2,0)</f>
        <v>T_2_C_2_ET_1_CPT_2</v>
      </c>
      <c r="EP119" s="30" t="str">
        <f>+VLOOKUP(L119,[1]Listas_desplega!$J$3:$K$11,2,0)</f>
        <v>Eje_E_2</v>
      </c>
    </row>
    <row r="120" spans="1:146" s="31" customFormat="1" ht="44.25" customHeight="1" x14ac:dyDescent="0.3">
      <c r="A120" s="8" t="s">
        <v>927</v>
      </c>
      <c r="B120" s="8" t="s">
        <v>928</v>
      </c>
      <c r="C120" s="8" t="s">
        <v>1183</v>
      </c>
      <c r="D120" s="8" t="s">
        <v>630</v>
      </c>
      <c r="E120" s="8" t="s">
        <v>207</v>
      </c>
      <c r="F120" s="9" t="s">
        <v>1184</v>
      </c>
      <c r="G120" s="8"/>
      <c r="H120" s="8" t="s">
        <v>597</v>
      </c>
      <c r="I120" s="8" t="s">
        <v>598</v>
      </c>
      <c r="J120" s="8" t="s">
        <v>599</v>
      </c>
      <c r="K120" s="8" t="s">
        <v>1185</v>
      </c>
      <c r="L120" s="8" t="s">
        <v>932</v>
      </c>
      <c r="M120" s="8" t="s">
        <v>1186</v>
      </c>
      <c r="N120" s="14">
        <v>69</v>
      </c>
      <c r="O120" s="11" t="s">
        <v>1187</v>
      </c>
      <c r="P120" s="12" t="s">
        <v>164</v>
      </c>
      <c r="Q120" s="11" t="s">
        <v>493</v>
      </c>
      <c r="R120" s="11" t="s">
        <v>1188</v>
      </c>
      <c r="S120" s="11" t="s">
        <v>214</v>
      </c>
      <c r="T120" s="11" t="s">
        <v>200</v>
      </c>
      <c r="U120" s="11"/>
      <c r="V120" s="11" t="s">
        <v>1189</v>
      </c>
      <c r="W120" s="12" t="s">
        <v>170</v>
      </c>
      <c r="X120" s="13"/>
      <c r="Y120" s="13"/>
      <c r="Z120" s="13"/>
      <c r="AA120" s="13"/>
      <c r="AB120" s="13"/>
      <c r="AC120" s="13"/>
      <c r="AD120" s="13"/>
      <c r="AE120" s="13"/>
      <c r="AF120" s="13"/>
      <c r="AG120" s="14"/>
      <c r="AH120" s="14"/>
      <c r="AI120" s="14"/>
      <c r="AJ120" s="14"/>
      <c r="AK120" s="14"/>
      <c r="AL120" s="14" t="s">
        <v>173</v>
      </c>
      <c r="AM120" s="14"/>
      <c r="AN120" s="14"/>
      <c r="AO120" s="14"/>
      <c r="AP120" s="14"/>
      <c r="AQ120" s="15"/>
      <c r="AR120" s="14"/>
      <c r="AS120" s="80" t="s">
        <v>1190</v>
      </c>
      <c r="AT120" s="33" t="s">
        <v>1191</v>
      </c>
      <c r="AU120" s="33">
        <v>90</v>
      </c>
      <c r="AV120" s="33">
        <v>90</v>
      </c>
      <c r="AW120" s="33">
        <v>90</v>
      </c>
      <c r="AX120" s="33">
        <v>90</v>
      </c>
      <c r="AY120" s="34"/>
      <c r="AZ120" s="34"/>
      <c r="BA120" s="34"/>
      <c r="BB120" s="34"/>
      <c r="BC120" s="16"/>
      <c r="BD120" s="16"/>
      <c r="BE120" s="17"/>
      <c r="BF120" s="18">
        <v>0</v>
      </c>
      <c r="BG120" s="19">
        <v>0</v>
      </c>
      <c r="BH120" s="17" t="s">
        <v>174</v>
      </c>
      <c r="BI120" s="17" t="s">
        <v>937</v>
      </c>
      <c r="BJ120" s="16"/>
      <c r="BK120" s="16"/>
      <c r="BL120" s="17"/>
      <c r="BM120" s="19">
        <v>0</v>
      </c>
      <c r="BN120" s="20">
        <v>0</v>
      </c>
      <c r="BO120" s="17" t="s">
        <v>174</v>
      </c>
      <c r="BP120" s="21" t="s">
        <v>938</v>
      </c>
      <c r="BQ120" s="22">
        <v>22.5</v>
      </c>
      <c r="BR120" s="16">
        <v>25</v>
      </c>
      <c r="BS120" s="17" t="s">
        <v>1192</v>
      </c>
      <c r="BT120" s="19">
        <v>0.25</v>
      </c>
      <c r="BU120" s="20">
        <v>0.27777777777777779</v>
      </c>
      <c r="BV120" s="17" t="s">
        <v>174</v>
      </c>
      <c r="BW120" s="17" t="s">
        <v>1193</v>
      </c>
      <c r="BX120" s="16">
        <v>22.5</v>
      </c>
      <c r="BY120" s="16"/>
      <c r="BZ120" s="17" t="s">
        <v>940</v>
      </c>
      <c r="CA120" s="19">
        <v>0.25</v>
      </c>
      <c r="CB120" s="20">
        <v>0</v>
      </c>
      <c r="CC120" s="17" t="s">
        <v>174</v>
      </c>
      <c r="CD120" s="17" t="s">
        <v>993</v>
      </c>
      <c r="CE120" s="16">
        <v>22.5</v>
      </c>
      <c r="CF120" s="16"/>
      <c r="CG120" s="17" t="s">
        <v>940</v>
      </c>
      <c r="CH120" s="19">
        <v>0.25</v>
      </c>
      <c r="CI120" s="20">
        <v>0</v>
      </c>
      <c r="CJ120" s="17" t="s">
        <v>174</v>
      </c>
      <c r="CK120" s="17" t="s">
        <v>1174</v>
      </c>
      <c r="CL120" s="23">
        <v>45</v>
      </c>
      <c r="CM120" s="23">
        <v>45</v>
      </c>
      <c r="CN120" s="17" t="s">
        <v>1194</v>
      </c>
      <c r="CO120" s="19">
        <v>0.5</v>
      </c>
      <c r="CP120" s="20">
        <v>0.5</v>
      </c>
      <c r="CQ120" s="17" t="s">
        <v>174</v>
      </c>
      <c r="CR120" s="17" t="s">
        <v>979</v>
      </c>
      <c r="CS120" s="16">
        <v>45</v>
      </c>
      <c r="CT120" s="16"/>
      <c r="CU120" s="17"/>
      <c r="CV120" s="19">
        <f t="shared" si="49"/>
        <v>0.5</v>
      </c>
      <c r="CW120" s="20">
        <f t="shared" si="60"/>
        <v>0.5</v>
      </c>
      <c r="CX120" s="17" t="s">
        <v>179</v>
      </c>
      <c r="CY120" s="17"/>
      <c r="CZ120" s="16">
        <v>45</v>
      </c>
      <c r="DA120" s="16"/>
      <c r="DB120" s="17"/>
      <c r="DC120" s="19">
        <f t="shared" si="50"/>
        <v>0.5</v>
      </c>
      <c r="DD120" s="20">
        <f t="shared" si="61"/>
        <v>0.5</v>
      </c>
      <c r="DE120" s="17" t="s">
        <v>179</v>
      </c>
      <c r="DF120" s="17"/>
      <c r="DG120" s="16">
        <v>67.5</v>
      </c>
      <c r="DH120" s="16"/>
      <c r="DI120" s="17"/>
      <c r="DJ120" s="19">
        <f t="shared" si="51"/>
        <v>0.75</v>
      </c>
      <c r="DK120" s="20">
        <f t="shared" si="62"/>
        <v>0.5</v>
      </c>
      <c r="DL120" s="17" t="s">
        <v>179</v>
      </c>
      <c r="DM120" s="17"/>
      <c r="DN120" s="16">
        <v>67.5</v>
      </c>
      <c r="DO120" s="16"/>
      <c r="DP120" s="17"/>
      <c r="DQ120" s="19">
        <f t="shared" si="52"/>
        <v>0.75</v>
      </c>
      <c r="DR120" s="20">
        <f t="shared" si="63"/>
        <v>0.5</v>
      </c>
      <c r="DS120" s="17" t="s">
        <v>179</v>
      </c>
      <c r="DT120" s="17"/>
      <c r="DU120" s="16">
        <v>67.5</v>
      </c>
      <c r="DV120" s="16"/>
      <c r="DW120" s="17"/>
      <c r="DX120" s="19">
        <f t="shared" si="53"/>
        <v>0.75</v>
      </c>
      <c r="DY120" s="20">
        <f t="shared" si="64"/>
        <v>0.5</v>
      </c>
      <c r="DZ120" s="17" t="s">
        <v>179</v>
      </c>
      <c r="EA120" s="17"/>
      <c r="EB120" s="26">
        <v>90</v>
      </c>
      <c r="EC120" s="16"/>
      <c r="ED120" s="17"/>
      <c r="EE120" s="19">
        <f t="shared" si="48"/>
        <v>1</v>
      </c>
      <c r="EF120" s="20">
        <f t="shared" si="65"/>
        <v>0.5</v>
      </c>
      <c r="EG120" s="17" t="s">
        <v>179</v>
      </c>
      <c r="EH120" s="17"/>
      <c r="EI120" s="27">
        <v>2026</v>
      </c>
      <c r="EJ120" s="28"/>
      <c r="EK120" s="29" t="str">
        <f>+VLOOKUP(B120,[1]Listas_desplega!$AI$22:$AJ$46,2,0)</f>
        <v>D_MEN</v>
      </c>
      <c r="EL120" s="29" t="str">
        <f>+VLOOKUP(H120,[1]Listas_desplega!$BY$3:$BZ$7,2,0)</f>
        <v>T_5</v>
      </c>
      <c r="EM120" s="29" t="str">
        <f>+VLOOKUP(I120,[1]Listas_desplega!$BY$10:$BZ$23,2,0)</f>
        <v>T_5_C_1</v>
      </c>
      <c r="EN120" s="29" t="str">
        <f>+VLOOKUP(J120,[1]Listas_desplega!$BY$28:$BZ$54,2,0)</f>
        <v>T_5_C_1_ET_1</v>
      </c>
      <c r="EO120" s="29" t="str">
        <f>+VLOOKUP(K120,[1]Listas_desplega!$BY$58:$BZ$105,2,0)</f>
        <v>T_5_C_1_ET_1_CPT_4</v>
      </c>
      <c r="EP120" s="30" t="str">
        <f>+VLOOKUP(L120,[1]Listas_desplega!$J$3:$K$11,2,0)</f>
        <v>Eje_E_9</v>
      </c>
    </row>
    <row r="121" spans="1:146" s="31" customFormat="1" ht="44.25" customHeight="1" x14ac:dyDescent="0.3">
      <c r="A121" s="8" t="s">
        <v>927</v>
      </c>
      <c r="B121" s="8" t="s">
        <v>928</v>
      </c>
      <c r="C121" s="8" t="s">
        <v>1183</v>
      </c>
      <c r="D121" s="8" t="s">
        <v>630</v>
      </c>
      <c r="E121" s="8" t="s">
        <v>207</v>
      </c>
      <c r="F121" s="9" t="s">
        <v>1184</v>
      </c>
      <c r="G121" s="8"/>
      <c r="H121" s="8" t="s">
        <v>597</v>
      </c>
      <c r="I121" s="8" t="s">
        <v>598</v>
      </c>
      <c r="J121" s="8" t="s">
        <v>599</v>
      </c>
      <c r="K121" s="8" t="s">
        <v>1185</v>
      </c>
      <c r="L121" s="8" t="s">
        <v>932</v>
      </c>
      <c r="M121" s="8" t="s">
        <v>1186</v>
      </c>
      <c r="N121" s="14">
        <v>70</v>
      </c>
      <c r="O121" s="11" t="s">
        <v>1195</v>
      </c>
      <c r="P121" s="12" t="s">
        <v>164</v>
      </c>
      <c r="Q121" s="11" t="s">
        <v>493</v>
      </c>
      <c r="R121" s="11" t="s">
        <v>1196</v>
      </c>
      <c r="S121" s="11" t="s">
        <v>214</v>
      </c>
      <c r="T121" s="11" t="s">
        <v>200</v>
      </c>
      <c r="U121" s="11"/>
      <c r="V121" s="11" t="s">
        <v>1197</v>
      </c>
      <c r="W121" s="12" t="s">
        <v>170</v>
      </c>
      <c r="X121" s="13"/>
      <c r="Y121" s="13"/>
      <c r="Z121" s="13"/>
      <c r="AA121" s="13"/>
      <c r="AB121" s="13"/>
      <c r="AC121" s="13"/>
      <c r="AD121" s="13"/>
      <c r="AE121" s="13"/>
      <c r="AF121" s="13"/>
      <c r="AG121" s="14"/>
      <c r="AH121" s="14"/>
      <c r="AI121" s="14"/>
      <c r="AJ121" s="14"/>
      <c r="AK121" s="14"/>
      <c r="AL121" s="14" t="s">
        <v>173</v>
      </c>
      <c r="AM121" s="14"/>
      <c r="AN121" s="14"/>
      <c r="AO121" s="14"/>
      <c r="AP121" s="14"/>
      <c r="AQ121" s="15"/>
      <c r="AR121" s="14"/>
      <c r="AS121" s="80" t="s">
        <v>1190</v>
      </c>
      <c r="AT121" s="33" t="s">
        <v>1191</v>
      </c>
      <c r="AU121" s="33">
        <v>74</v>
      </c>
      <c r="AV121" s="33">
        <v>74</v>
      </c>
      <c r="AW121" s="33">
        <v>74</v>
      </c>
      <c r="AX121" s="33">
        <v>74</v>
      </c>
      <c r="AY121" s="34"/>
      <c r="AZ121" s="34"/>
      <c r="BA121" s="34"/>
      <c r="BB121" s="34"/>
      <c r="BC121" s="16"/>
      <c r="BD121" s="16"/>
      <c r="BE121" s="17"/>
      <c r="BF121" s="18">
        <v>0</v>
      </c>
      <c r="BG121" s="19">
        <v>0</v>
      </c>
      <c r="BH121" s="17" t="s">
        <v>174</v>
      </c>
      <c r="BI121" s="17" t="s">
        <v>937</v>
      </c>
      <c r="BJ121" s="16"/>
      <c r="BK121" s="16"/>
      <c r="BL121" s="17"/>
      <c r="BM121" s="19">
        <v>0</v>
      </c>
      <c r="BN121" s="20">
        <v>0</v>
      </c>
      <c r="BO121" s="17" t="s">
        <v>174</v>
      </c>
      <c r="BP121" s="21" t="s">
        <v>938</v>
      </c>
      <c r="BQ121" s="22">
        <v>27</v>
      </c>
      <c r="BR121" s="16">
        <v>32</v>
      </c>
      <c r="BS121" s="17" t="s">
        <v>1198</v>
      </c>
      <c r="BT121" s="19">
        <v>0.36486486486486486</v>
      </c>
      <c r="BU121" s="20">
        <v>0.43243243243243246</v>
      </c>
      <c r="BV121" s="17" t="s">
        <v>174</v>
      </c>
      <c r="BW121" s="17" t="s">
        <v>1193</v>
      </c>
      <c r="BX121" s="16">
        <v>27</v>
      </c>
      <c r="BY121" s="16"/>
      <c r="BZ121" s="17" t="s">
        <v>940</v>
      </c>
      <c r="CA121" s="19">
        <v>0.36486486486486486</v>
      </c>
      <c r="CB121" s="20">
        <v>0</v>
      </c>
      <c r="CC121" s="17" t="s">
        <v>174</v>
      </c>
      <c r="CD121" s="17" t="s">
        <v>993</v>
      </c>
      <c r="CE121" s="16">
        <v>27</v>
      </c>
      <c r="CF121" s="16"/>
      <c r="CG121" s="17" t="s">
        <v>940</v>
      </c>
      <c r="CH121" s="19">
        <v>0.36486486486486486</v>
      </c>
      <c r="CI121" s="20">
        <v>0</v>
      </c>
      <c r="CJ121" s="17" t="s">
        <v>174</v>
      </c>
      <c r="CK121" s="17" t="s">
        <v>1174</v>
      </c>
      <c r="CL121" s="23">
        <v>52</v>
      </c>
      <c r="CM121" s="23">
        <v>49</v>
      </c>
      <c r="CN121" s="17" t="s">
        <v>1199</v>
      </c>
      <c r="CO121" s="19">
        <v>0.70270270270270274</v>
      </c>
      <c r="CP121" s="20">
        <v>0.66216216216216217</v>
      </c>
      <c r="CQ121" s="17" t="s">
        <v>174</v>
      </c>
      <c r="CR121" s="17" t="s">
        <v>979</v>
      </c>
      <c r="CS121" s="16">
        <v>52</v>
      </c>
      <c r="CT121" s="16"/>
      <c r="CU121" s="17"/>
      <c r="CV121" s="19">
        <f t="shared" si="49"/>
        <v>0.70270270270270274</v>
      </c>
      <c r="CW121" s="20">
        <f t="shared" si="60"/>
        <v>0.66216216216216217</v>
      </c>
      <c r="CX121" s="17" t="s">
        <v>179</v>
      </c>
      <c r="CY121" s="17"/>
      <c r="CZ121" s="16">
        <v>52</v>
      </c>
      <c r="DA121" s="16"/>
      <c r="DB121" s="17"/>
      <c r="DC121" s="19">
        <f t="shared" si="50"/>
        <v>0.70270270270270274</v>
      </c>
      <c r="DD121" s="20">
        <f t="shared" si="61"/>
        <v>0.66216216216216217</v>
      </c>
      <c r="DE121" s="17" t="s">
        <v>179</v>
      </c>
      <c r="DF121" s="17"/>
      <c r="DG121" s="16">
        <v>67</v>
      </c>
      <c r="DH121" s="16"/>
      <c r="DI121" s="17"/>
      <c r="DJ121" s="19">
        <f t="shared" si="51"/>
        <v>0.90540540540540537</v>
      </c>
      <c r="DK121" s="20">
        <f t="shared" si="62"/>
        <v>0.66216216216216217</v>
      </c>
      <c r="DL121" s="17" t="s">
        <v>179</v>
      </c>
      <c r="DM121" s="17"/>
      <c r="DN121" s="16">
        <v>67</v>
      </c>
      <c r="DO121" s="16"/>
      <c r="DP121" s="17"/>
      <c r="DQ121" s="19">
        <f t="shared" si="52"/>
        <v>0.90540540540540537</v>
      </c>
      <c r="DR121" s="20">
        <f t="shared" si="63"/>
        <v>0.66216216216216217</v>
      </c>
      <c r="DS121" s="17" t="s">
        <v>179</v>
      </c>
      <c r="DT121" s="17"/>
      <c r="DU121" s="16">
        <v>67</v>
      </c>
      <c r="DV121" s="16"/>
      <c r="DW121" s="17"/>
      <c r="DX121" s="19">
        <f t="shared" si="53"/>
        <v>0.90540540540540537</v>
      </c>
      <c r="DY121" s="20">
        <f t="shared" si="64"/>
        <v>0.66216216216216217</v>
      </c>
      <c r="DZ121" s="17" t="s">
        <v>179</v>
      </c>
      <c r="EA121" s="17"/>
      <c r="EB121" s="26">
        <v>74</v>
      </c>
      <c r="EC121" s="16"/>
      <c r="ED121" s="17"/>
      <c r="EE121" s="19">
        <f t="shared" si="48"/>
        <v>1</v>
      </c>
      <c r="EF121" s="20">
        <f t="shared" si="65"/>
        <v>0.66216216216216217</v>
      </c>
      <c r="EG121" s="17" t="s">
        <v>179</v>
      </c>
      <c r="EH121" s="17"/>
      <c r="EI121" s="27">
        <v>2026</v>
      </c>
      <c r="EJ121" s="28"/>
      <c r="EK121" s="29" t="str">
        <f>+VLOOKUP(B121,[1]Listas_desplega!$AI$22:$AJ$46,2,0)</f>
        <v>D_MEN</v>
      </c>
      <c r="EL121" s="29" t="str">
        <f>+VLOOKUP(H121,[1]Listas_desplega!$BY$3:$BZ$7,2,0)</f>
        <v>T_5</v>
      </c>
      <c r="EM121" s="29" t="str">
        <f>+VLOOKUP(I121,[1]Listas_desplega!$BY$10:$BZ$23,2,0)</f>
        <v>T_5_C_1</v>
      </c>
      <c r="EN121" s="29" t="str">
        <f>+VLOOKUP(J121,[1]Listas_desplega!$BY$28:$BZ$54,2,0)</f>
        <v>T_5_C_1_ET_1</v>
      </c>
      <c r="EO121" s="29" t="str">
        <f>+VLOOKUP(K121,[1]Listas_desplega!$BY$58:$BZ$105,2,0)</f>
        <v>T_5_C_1_ET_1_CPT_4</v>
      </c>
      <c r="EP121" s="30" t="str">
        <f>+VLOOKUP(L121,[1]Listas_desplega!$J$3:$K$11,2,0)</f>
        <v>Eje_E_9</v>
      </c>
    </row>
    <row r="122" spans="1:146" s="31" customFormat="1" ht="44.25" customHeight="1" x14ac:dyDescent="0.3">
      <c r="A122" s="8" t="s">
        <v>927</v>
      </c>
      <c r="B122" s="8" t="s">
        <v>928</v>
      </c>
      <c r="C122" s="8" t="s">
        <v>1183</v>
      </c>
      <c r="D122" s="8" t="s">
        <v>630</v>
      </c>
      <c r="E122" s="8" t="s">
        <v>207</v>
      </c>
      <c r="F122" s="9" t="s">
        <v>1184</v>
      </c>
      <c r="G122" s="8"/>
      <c r="H122" s="8" t="s">
        <v>597</v>
      </c>
      <c r="I122" s="8" t="s">
        <v>598</v>
      </c>
      <c r="J122" s="8" t="s">
        <v>599</v>
      </c>
      <c r="K122" s="8" t="s">
        <v>1185</v>
      </c>
      <c r="L122" s="8" t="s">
        <v>932</v>
      </c>
      <c r="M122" s="8" t="s">
        <v>1186</v>
      </c>
      <c r="N122" s="14">
        <v>71</v>
      </c>
      <c r="O122" s="11" t="s">
        <v>1200</v>
      </c>
      <c r="P122" s="12" t="s">
        <v>212</v>
      </c>
      <c r="Q122" s="11" t="s">
        <v>493</v>
      </c>
      <c r="R122" s="11" t="s">
        <v>1201</v>
      </c>
      <c r="S122" s="11" t="s">
        <v>214</v>
      </c>
      <c r="T122" s="11" t="s">
        <v>168</v>
      </c>
      <c r="U122" s="11"/>
      <c r="V122" s="11" t="s">
        <v>1202</v>
      </c>
      <c r="W122" s="12" t="s">
        <v>170</v>
      </c>
      <c r="X122" s="13"/>
      <c r="Y122" s="13"/>
      <c r="Z122" s="13"/>
      <c r="AA122" s="13"/>
      <c r="AB122" s="13"/>
      <c r="AC122" s="13"/>
      <c r="AD122" s="13"/>
      <c r="AE122" s="13"/>
      <c r="AF122" s="13"/>
      <c r="AG122" s="14"/>
      <c r="AH122" s="14"/>
      <c r="AI122" s="14"/>
      <c r="AJ122" s="14"/>
      <c r="AK122" s="14"/>
      <c r="AL122" s="14" t="s">
        <v>173</v>
      </c>
      <c r="AM122" s="14"/>
      <c r="AN122" s="14"/>
      <c r="AO122" s="14"/>
      <c r="AP122" s="14"/>
      <c r="AQ122" s="15"/>
      <c r="AR122" s="14"/>
      <c r="AS122" s="80" t="s">
        <v>1190</v>
      </c>
      <c r="AT122" s="33" t="s">
        <v>1191</v>
      </c>
      <c r="AU122" s="33">
        <v>100</v>
      </c>
      <c r="AV122" s="33">
        <v>100</v>
      </c>
      <c r="AW122" s="33">
        <v>100</v>
      </c>
      <c r="AX122" s="33">
        <v>100</v>
      </c>
      <c r="AY122" s="34"/>
      <c r="AZ122" s="34"/>
      <c r="BA122" s="34"/>
      <c r="BB122" s="34"/>
      <c r="BC122" s="16"/>
      <c r="BD122" s="16"/>
      <c r="BE122" s="17"/>
      <c r="BF122" s="18">
        <v>0</v>
      </c>
      <c r="BG122" s="19">
        <v>0</v>
      </c>
      <c r="BH122" s="17" t="s">
        <v>174</v>
      </c>
      <c r="BI122" s="17" t="s">
        <v>937</v>
      </c>
      <c r="BJ122" s="16"/>
      <c r="BK122" s="16"/>
      <c r="BL122" s="17"/>
      <c r="BM122" s="19">
        <v>0</v>
      </c>
      <c r="BN122" s="20">
        <v>0</v>
      </c>
      <c r="BO122" s="17" t="s">
        <v>174</v>
      </c>
      <c r="BP122" s="21" t="s">
        <v>938</v>
      </c>
      <c r="BQ122" s="22">
        <v>0</v>
      </c>
      <c r="BR122" s="16"/>
      <c r="BS122" s="17" t="s">
        <v>1203</v>
      </c>
      <c r="BT122" s="19">
        <v>0</v>
      </c>
      <c r="BU122" s="20">
        <v>0</v>
      </c>
      <c r="BV122" s="17" t="s">
        <v>174</v>
      </c>
      <c r="BW122" s="17" t="s">
        <v>1204</v>
      </c>
      <c r="BX122" s="16">
        <v>0</v>
      </c>
      <c r="BY122" s="16"/>
      <c r="BZ122" s="17" t="s">
        <v>940</v>
      </c>
      <c r="CA122" s="19">
        <v>0</v>
      </c>
      <c r="CB122" s="20">
        <v>0</v>
      </c>
      <c r="CC122" s="17" t="s">
        <v>174</v>
      </c>
      <c r="CD122" s="17" t="s">
        <v>993</v>
      </c>
      <c r="CE122" s="16">
        <v>0</v>
      </c>
      <c r="CF122" s="16"/>
      <c r="CG122" s="17" t="s">
        <v>940</v>
      </c>
      <c r="CH122" s="19">
        <v>0</v>
      </c>
      <c r="CI122" s="20">
        <v>0</v>
      </c>
      <c r="CJ122" s="17" t="s">
        <v>174</v>
      </c>
      <c r="CK122" s="17" t="s">
        <v>1174</v>
      </c>
      <c r="CL122" s="23">
        <v>50</v>
      </c>
      <c r="CM122" s="23">
        <v>50</v>
      </c>
      <c r="CN122" s="17" t="s">
        <v>1205</v>
      </c>
      <c r="CO122" s="19">
        <v>0.5</v>
      </c>
      <c r="CP122" s="20">
        <v>0.5</v>
      </c>
      <c r="CQ122" s="17" t="s">
        <v>174</v>
      </c>
      <c r="CR122" s="17" t="s">
        <v>979</v>
      </c>
      <c r="CS122" s="16">
        <v>50</v>
      </c>
      <c r="CT122" s="16"/>
      <c r="CU122" s="17"/>
      <c r="CV122" s="19">
        <f t="shared" si="49"/>
        <v>0.5</v>
      </c>
      <c r="CW122" s="20">
        <f t="shared" si="60"/>
        <v>0.5</v>
      </c>
      <c r="CX122" s="17" t="s">
        <v>179</v>
      </c>
      <c r="CY122" s="17"/>
      <c r="CZ122" s="16">
        <v>50</v>
      </c>
      <c r="DA122" s="16"/>
      <c r="DB122" s="17"/>
      <c r="DC122" s="19">
        <f t="shared" si="50"/>
        <v>0.5</v>
      </c>
      <c r="DD122" s="20">
        <f t="shared" si="61"/>
        <v>0.5</v>
      </c>
      <c r="DE122" s="17" t="s">
        <v>179</v>
      </c>
      <c r="DF122" s="17"/>
      <c r="DG122" s="16">
        <v>50</v>
      </c>
      <c r="DH122" s="16"/>
      <c r="DI122" s="17"/>
      <c r="DJ122" s="19">
        <f t="shared" si="51"/>
        <v>0.5</v>
      </c>
      <c r="DK122" s="20">
        <f t="shared" si="62"/>
        <v>0.5</v>
      </c>
      <c r="DL122" s="17" t="s">
        <v>179</v>
      </c>
      <c r="DM122" s="17"/>
      <c r="DN122" s="16">
        <v>50</v>
      </c>
      <c r="DO122" s="16"/>
      <c r="DP122" s="17"/>
      <c r="DQ122" s="19">
        <f t="shared" si="52"/>
        <v>0.5</v>
      </c>
      <c r="DR122" s="20">
        <f t="shared" si="63"/>
        <v>0.5</v>
      </c>
      <c r="DS122" s="17" t="s">
        <v>179</v>
      </c>
      <c r="DT122" s="17"/>
      <c r="DU122" s="16">
        <v>50</v>
      </c>
      <c r="DV122" s="16"/>
      <c r="DW122" s="17"/>
      <c r="DX122" s="19">
        <f t="shared" si="53"/>
        <v>0.5</v>
      </c>
      <c r="DY122" s="20">
        <f t="shared" si="64"/>
        <v>0.5</v>
      </c>
      <c r="DZ122" s="17" t="s">
        <v>179</v>
      </c>
      <c r="EA122" s="17"/>
      <c r="EB122" s="26">
        <v>100</v>
      </c>
      <c r="EC122" s="16"/>
      <c r="ED122" s="17"/>
      <c r="EE122" s="19">
        <f t="shared" si="48"/>
        <v>1</v>
      </c>
      <c r="EF122" s="20">
        <f t="shared" si="65"/>
        <v>0.5</v>
      </c>
      <c r="EG122" s="17" t="s">
        <v>179</v>
      </c>
      <c r="EH122" s="17"/>
      <c r="EI122" s="27">
        <v>2026</v>
      </c>
      <c r="EJ122" s="28"/>
      <c r="EK122" s="29" t="str">
        <f>+VLOOKUP(B122,[1]Listas_desplega!$AI$22:$AJ$46,2,0)</f>
        <v>D_MEN</v>
      </c>
      <c r="EL122" s="29" t="str">
        <f>+VLOOKUP(H122,[1]Listas_desplega!$BY$3:$BZ$7,2,0)</f>
        <v>T_5</v>
      </c>
      <c r="EM122" s="29" t="str">
        <f>+VLOOKUP(I122,[1]Listas_desplega!$BY$10:$BZ$23,2,0)</f>
        <v>T_5_C_1</v>
      </c>
      <c r="EN122" s="29" t="str">
        <f>+VLOOKUP(J122,[1]Listas_desplega!$BY$28:$BZ$54,2,0)</f>
        <v>T_5_C_1_ET_1</v>
      </c>
      <c r="EO122" s="29" t="str">
        <f>+VLOOKUP(K122,[1]Listas_desplega!$BY$58:$BZ$105,2,0)</f>
        <v>T_5_C_1_ET_1_CPT_4</v>
      </c>
      <c r="EP122" s="30" t="str">
        <f>+VLOOKUP(L122,[1]Listas_desplega!$J$3:$K$11,2,0)</f>
        <v>Eje_E_9</v>
      </c>
    </row>
    <row r="123" spans="1:146" s="31" customFormat="1" ht="44.25" customHeight="1" x14ac:dyDescent="0.3">
      <c r="A123" s="8" t="s">
        <v>927</v>
      </c>
      <c r="B123" s="8" t="s">
        <v>928</v>
      </c>
      <c r="C123" s="8" t="s">
        <v>1183</v>
      </c>
      <c r="D123" s="8" t="s">
        <v>630</v>
      </c>
      <c r="E123" s="8" t="s">
        <v>207</v>
      </c>
      <c r="F123" s="9" t="s">
        <v>1184</v>
      </c>
      <c r="G123" s="8"/>
      <c r="H123" s="8" t="s">
        <v>597</v>
      </c>
      <c r="I123" s="8" t="s">
        <v>598</v>
      </c>
      <c r="J123" s="8" t="s">
        <v>599</v>
      </c>
      <c r="K123" s="8" t="s">
        <v>1185</v>
      </c>
      <c r="L123" s="8" t="s">
        <v>932</v>
      </c>
      <c r="M123" s="8" t="s">
        <v>1186</v>
      </c>
      <c r="N123" s="14">
        <v>72</v>
      </c>
      <c r="O123" s="11" t="s">
        <v>1206</v>
      </c>
      <c r="P123" s="12" t="s">
        <v>212</v>
      </c>
      <c r="Q123" s="11" t="s">
        <v>165</v>
      </c>
      <c r="R123" s="11" t="s">
        <v>1207</v>
      </c>
      <c r="S123" s="11" t="s">
        <v>214</v>
      </c>
      <c r="T123" s="11" t="s">
        <v>200</v>
      </c>
      <c r="U123" s="11"/>
      <c r="V123" s="11" t="s">
        <v>1208</v>
      </c>
      <c r="W123" s="12" t="s">
        <v>170</v>
      </c>
      <c r="X123" s="13"/>
      <c r="Y123" s="13"/>
      <c r="Z123" s="13"/>
      <c r="AA123" s="13"/>
      <c r="AB123" s="13"/>
      <c r="AC123" s="13"/>
      <c r="AD123" s="13"/>
      <c r="AE123" s="13"/>
      <c r="AF123" s="13"/>
      <c r="AG123" s="14"/>
      <c r="AH123" s="14"/>
      <c r="AI123" s="14"/>
      <c r="AJ123" s="14"/>
      <c r="AK123" s="14"/>
      <c r="AL123" s="14" t="s">
        <v>173</v>
      </c>
      <c r="AM123" s="14"/>
      <c r="AN123" s="14"/>
      <c r="AO123" s="14"/>
      <c r="AP123" s="14"/>
      <c r="AQ123" s="15"/>
      <c r="AR123" s="14"/>
      <c r="AS123" s="14" t="s">
        <v>1190</v>
      </c>
      <c r="AT123" s="33" t="s">
        <v>1191</v>
      </c>
      <c r="AU123" s="33">
        <v>80</v>
      </c>
      <c r="AV123" s="33">
        <v>82</v>
      </c>
      <c r="AW123" s="33">
        <v>85</v>
      </c>
      <c r="AX123" s="33">
        <v>85</v>
      </c>
      <c r="AY123" s="34"/>
      <c r="AZ123" s="34"/>
      <c r="BA123" s="34"/>
      <c r="BB123" s="34"/>
      <c r="BC123" s="16"/>
      <c r="BD123" s="16"/>
      <c r="BE123" s="17"/>
      <c r="BF123" s="18">
        <v>0</v>
      </c>
      <c r="BG123" s="19">
        <v>0</v>
      </c>
      <c r="BH123" s="17" t="s">
        <v>174</v>
      </c>
      <c r="BI123" s="17" t="s">
        <v>937</v>
      </c>
      <c r="BJ123" s="16"/>
      <c r="BK123" s="16"/>
      <c r="BL123" s="17"/>
      <c r="BM123" s="19">
        <v>0</v>
      </c>
      <c r="BN123" s="20">
        <v>0</v>
      </c>
      <c r="BO123" s="17" t="s">
        <v>174</v>
      </c>
      <c r="BP123" s="21" t="s">
        <v>938</v>
      </c>
      <c r="BQ123" s="22">
        <v>82.75</v>
      </c>
      <c r="BR123" s="16">
        <v>96.2</v>
      </c>
      <c r="BS123" s="17" t="s">
        <v>1209</v>
      </c>
      <c r="BT123" s="19">
        <v>0.97352941176470587</v>
      </c>
      <c r="BU123" s="20">
        <v>1.131764705882353</v>
      </c>
      <c r="BV123" s="17" t="s">
        <v>174</v>
      </c>
      <c r="BW123" s="17" t="s">
        <v>1193</v>
      </c>
      <c r="BX123" s="16">
        <v>82.75</v>
      </c>
      <c r="BY123" s="16"/>
      <c r="BZ123" s="17" t="s">
        <v>940</v>
      </c>
      <c r="CA123" s="19">
        <v>0.97352941176470587</v>
      </c>
      <c r="CB123" s="20">
        <v>0</v>
      </c>
      <c r="CC123" s="17" t="s">
        <v>174</v>
      </c>
      <c r="CD123" s="17" t="s">
        <v>993</v>
      </c>
      <c r="CE123" s="16">
        <v>82.75</v>
      </c>
      <c r="CF123" s="16"/>
      <c r="CG123" s="17" t="s">
        <v>940</v>
      </c>
      <c r="CH123" s="19">
        <v>0.97352941176470587</v>
      </c>
      <c r="CI123" s="20">
        <v>0</v>
      </c>
      <c r="CJ123" s="17" t="s">
        <v>174</v>
      </c>
      <c r="CK123" s="17" t="s">
        <v>1174</v>
      </c>
      <c r="CL123" s="23">
        <v>83.5</v>
      </c>
      <c r="CM123" s="23">
        <v>95.2</v>
      </c>
      <c r="CN123" s="17" t="s">
        <v>1210</v>
      </c>
      <c r="CO123" s="19">
        <v>0.98235294117647054</v>
      </c>
      <c r="CP123" s="20">
        <v>1.1200000000000001</v>
      </c>
      <c r="CQ123" s="17" t="s">
        <v>174</v>
      </c>
      <c r="CR123" s="17" t="s">
        <v>979</v>
      </c>
      <c r="CS123" s="16">
        <v>83.5</v>
      </c>
      <c r="CT123" s="16"/>
      <c r="CU123" s="17"/>
      <c r="CV123" s="19">
        <f t="shared" si="49"/>
        <v>0.98235294117647054</v>
      </c>
      <c r="CW123" s="20">
        <f t="shared" si="60"/>
        <v>1.1200000000000001</v>
      </c>
      <c r="CX123" s="17" t="s">
        <v>179</v>
      </c>
      <c r="CY123" s="17"/>
      <c r="CZ123" s="16">
        <v>83.5</v>
      </c>
      <c r="DA123" s="16"/>
      <c r="DB123" s="17"/>
      <c r="DC123" s="19">
        <f t="shared" si="50"/>
        <v>0.98235294117647054</v>
      </c>
      <c r="DD123" s="20">
        <f t="shared" si="61"/>
        <v>1.1200000000000001</v>
      </c>
      <c r="DE123" s="17" t="s">
        <v>179</v>
      </c>
      <c r="DF123" s="17"/>
      <c r="DG123" s="16">
        <v>84.25</v>
      </c>
      <c r="DH123" s="16"/>
      <c r="DI123" s="17"/>
      <c r="DJ123" s="19">
        <f t="shared" si="51"/>
        <v>0.99117647058823533</v>
      </c>
      <c r="DK123" s="20">
        <f t="shared" si="62"/>
        <v>1.1200000000000001</v>
      </c>
      <c r="DL123" s="17" t="s">
        <v>179</v>
      </c>
      <c r="DM123" s="17"/>
      <c r="DN123" s="16">
        <v>84.25</v>
      </c>
      <c r="DO123" s="16"/>
      <c r="DP123" s="17"/>
      <c r="DQ123" s="19">
        <f t="shared" si="52"/>
        <v>0.99117647058823533</v>
      </c>
      <c r="DR123" s="20">
        <f t="shared" si="63"/>
        <v>1.1200000000000001</v>
      </c>
      <c r="DS123" s="17" t="s">
        <v>179</v>
      </c>
      <c r="DT123" s="17"/>
      <c r="DU123" s="16">
        <v>84.25</v>
      </c>
      <c r="DV123" s="16"/>
      <c r="DW123" s="17"/>
      <c r="DX123" s="19">
        <f t="shared" si="53"/>
        <v>0.99117647058823533</v>
      </c>
      <c r="DY123" s="20">
        <f t="shared" si="64"/>
        <v>1.1200000000000001</v>
      </c>
      <c r="DZ123" s="17" t="s">
        <v>179</v>
      </c>
      <c r="EA123" s="17"/>
      <c r="EB123" s="26">
        <v>85</v>
      </c>
      <c r="EC123" s="16"/>
      <c r="ED123" s="17"/>
      <c r="EE123" s="19">
        <f t="shared" si="48"/>
        <v>1</v>
      </c>
      <c r="EF123" s="20">
        <f t="shared" si="65"/>
        <v>1.1200000000000001</v>
      </c>
      <c r="EG123" s="17" t="s">
        <v>179</v>
      </c>
      <c r="EH123" s="17"/>
      <c r="EI123" s="27">
        <v>2026</v>
      </c>
      <c r="EJ123" s="28"/>
      <c r="EK123" s="29" t="str">
        <f>+VLOOKUP(B123,[1]Listas_desplega!$AI$22:$AJ$46,2,0)</f>
        <v>D_MEN</v>
      </c>
      <c r="EL123" s="29" t="str">
        <f>+VLOOKUP(H123,[1]Listas_desplega!$BY$3:$BZ$7,2,0)</f>
        <v>T_5</v>
      </c>
      <c r="EM123" s="29" t="str">
        <f>+VLOOKUP(I123,[1]Listas_desplega!$BY$10:$BZ$23,2,0)</f>
        <v>T_5_C_1</v>
      </c>
      <c r="EN123" s="29" t="str">
        <f>+VLOOKUP(J123,[1]Listas_desplega!$BY$28:$BZ$54,2,0)</f>
        <v>T_5_C_1_ET_1</v>
      </c>
      <c r="EO123" s="29" t="str">
        <f>+VLOOKUP(K123,[1]Listas_desplega!$BY$58:$BZ$105,2,0)</f>
        <v>T_5_C_1_ET_1_CPT_4</v>
      </c>
      <c r="EP123" s="30" t="str">
        <f>+VLOOKUP(L123,[1]Listas_desplega!$J$3:$K$11,2,0)</f>
        <v>Eje_E_9</v>
      </c>
    </row>
    <row r="124" spans="1:146" s="31" customFormat="1" ht="44.25" customHeight="1" x14ac:dyDescent="0.3">
      <c r="A124" s="8" t="s">
        <v>927</v>
      </c>
      <c r="B124" s="8" t="s">
        <v>1211</v>
      </c>
      <c r="C124" s="8" t="s">
        <v>1212</v>
      </c>
      <c r="D124" s="8" t="s">
        <v>1213</v>
      </c>
      <c r="E124" s="8" t="s">
        <v>207</v>
      </c>
      <c r="F124" s="9" t="s">
        <v>1214</v>
      </c>
      <c r="G124" s="8"/>
      <c r="H124" s="8" t="s">
        <v>597</v>
      </c>
      <c r="I124" s="8" t="s">
        <v>599</v>
      </c>
      <c r="J124" s="8" t="s">
        <v>599</v>
      </c>
      <c r="K124" s="8" t="s">
        <v>1215</v>
      </c>
      <c r="L124" s="8" t="s">
        <v>932</v>
      </c>
      <c r="M124" s="8" t="s">
        <v>1216</v>
      </c>
      <c r="N124" s="14">
        <v>76</v>
      </c>
      <c r="O124" s="11" t="s">
        <v>1217</v>
      </c>
      <c r="P124" s="12" t="s">
        <v>492</v>
      </c>
      <c r="Q124" s="11" t="s">
        <v>493</v>
      </c>
      <c r="R124" s="11" t="s">
        <v>1218</v>
      </c>
      <c r="S124" s="11" t="s">
        <v>290</v>
      </c>
      <c r="T124" s="11" t="s">
        <v>200</v>
      </c>
      <c r="U124" s="11">
        <v>15</v>
      </c>
      <c r="V124" s="11" t="s">
        <v>1219</v>
      </c>
      <c r="W124" s="12" t="s">
        <v>170</v>
      </c>
      <c r="X124" s="13"/>
      <c r="Y124" s="13"/>
      <c r="Z124" s="13"/>
      <c r="AA124" s="13"/>
      <c r="AB124" s="13"/>
      <c r="AC124" s="13"/>
      <c r="AD124" s="13"/>
      <c r="AE124" s="13"/>
      <c r="AF124" s="13"/>
      <c r="AG124" s="14"/>
      <c r="AH124" s="14"/>
      <c r="AI124" s="14"/>
      <c r="AJ124" s="14"/>
      <c r="AK124" s="14"/>
      <c r="AL124" s="14"/>
      <c r="AM124" s="14"/>
      <c r="AN124" s="14"/>
      <c r="AO124" s="14"/>
      <c r="AP124" s="14"/>
      <c r="AQ124" s="15"/>
      <c r="AR124" s="14"/>
      <c r="AS124" s="14">
        <v>0</v>
      </c>
      <c r="AT124" s="14">
        <v>0</v>
      </c>
      <c r="AU124" s="14">
        <v>90</v>
      </c>
      <c r="AV124" s="14">
        <v>90</v>
      </c>
      <c r="AW124" s="14">
        <v>90</v>
      </c>
      <c r="AX124" s="14">
        <v>90</v>
      </c>
      <c r="AY124" s="8"/>
      <c r="AZ124" s="8"/>
      <c r="BA124" s="8"/>
      <c r="BB124" s="8"/>
      <c r="BC124" s="16"/>
      <c r="BD124" s="16">
        <v>0</v>
      </c>
      <c r="BE124" s="17" t="s">
        <v>1220</v>
      </c>
      <c r="BF124" s="18">
        <v>0</v>
      </c>
      <c r="BG124" s="19">
        <v>0</v>
      </c>
      <c r="BH124" s="17" t="s">
        <v>174</v>
      </c>
      <c r="BI124" s="17" t="s">
        <v>1221</v>
      </c>
      <c r="BJ124" s="16"/>
      <c r="BK124" s="16"/>
      <c r="BL124" s="17" t="s">
        <v>1220</v>
      </c>
      <c r="BM124" s="19">
        <v>0</v>
      </c>
      <c r="BN124" s="20">
        <v>0</v>
      </c>
      <c r="BO124" s="17" t="s">
        <v>174</v>
      </c>
      <c r="BP124" s="21" t="s">
        <v>1222</v>
      </c>
      <c r="BQ124" s="22">
        <v>15</v>
      </c>
      <c r="BR124" s="132">
        <v>15</v>
      </c>
      <c r="BS124" s="133" t="s">
        <v>1223</v>
      </c>
      <c r="BT124" s="19">
        <v>0.16666666666666666</v>
      </c>
      <c r="BU124" s="20">
        <v>0.16666666666666666</v>
      </c>
      <c r="BV124" s="17" t="s">
        <v>174</v>
      </c>
      <c r="BW124" s="17" t="s">
        <v>1224</v>
      </c>
      <c r="BX124" s="16">
        <v>15</v>
      </c>
      <c r="BY124" s="16">
        <v>15</v>
      </c>
      <c r="BZ124" s="17" t="s">
        <v>1225</v>
      </c>
      <c r="CA124" s="19">
        <v>0.16666666666666666</v>
      </c>
      <c r="CB124" s="20">
        <v>0.16666666666666666</v>
      </c>
      <c r="CC124" s="17" t="s">
        <v>174</v>
      </c>
      <c r="CD124" s="17" t="s">
        <v>1226</v>
      </c>
      <c r="CE124" s="16">
        <v>15</v>
      </c>
      <c r="CF124" s="16">
        <v>15</v>
      </c>
      <c r="CG124" s="17"/>
      <c r="CH124" s="19">
        <v>0.16666666666666666</v>
      </c>
      <c r="CI124" s="20">
        <v>0.16666666666666666</v>
      </c>
      <c r="CJ124" s="17" t="s">
        <v>174</v>
      </c>
      <c r="CK124" s="17" t="s">
        <v>1227</v>
      </c>
      <c r="CL124" s="23">
        <v>40</v>
      </c>
      <c r="CM124" s="23">
        <v>44.7</v>
      </c>
      <c r="CN124" s="17" t="s">
        <v>1467</v>
      </c>
      <c r="CO124" s="19">
        <v>0.44444444444444442</v>
      </c>
      <c r="CP124" s="20">
        <v>0.4966666666666667</v>
      </c>
      <c r="CQ124" s="17" t="s">
        <v>174</v>
      </c>
      <c r="CR124" s="17" t="s">
        <v>1468</v>
      </c>
      <c r="CS124" s="16">
        <v>40</v>
      </c>
      <c r="CT124" s="16"/>
      <c r="CU124" s="17"/>
      <c r="CV124" s="19">
        <f t="shared" si="49"/>
        <v>0.44444444444444442</v>
      </c>
      <c r="CW124" s="20">
        <f t="shared" si="60"/>
        <v>0.4966666666666667</v>
      </c>
      <c r="CX124" s="17" t="s">
        <v>179</v>
      </c>
      <c r="CY124" s="17"/>
      <c r="CZ124" s="16">
        <v>40</v>
      </c>
      <c r="DA124" s="16"/>
      <c r="DB124" s="17"/>
      <c r="DC124" s="19">
        <f t="shared" si="50"/>
        <v>0.44444444444444442</v>
      </c>
      <c r="DD124" s="20">
        <f t="shared" si="61"/>
        <v>0.4966666666666667</v>
      </c>
      <c r="DE124" s="17" t="s">
        <v>179</v>
      </c>
      <c r="DF124" s="17"/>
      <c r="DG124" s="16">
        <v>65</v>
      </c>
      <c r="DH124" s="16"/>
      <c r="DI124" s="17"/>
      <c r="DJ124" s="19">
        <f t="shared" si="51"/>
        <v>0.72222222222222221</v>
      </c>
      <c r="DK124" s="20">
        <f t="shared" si="62"/>
        <v>0.4966666666666667</v>
      </c>
      <c r="DL124" s="17" t="s">
        <v>179</v>
      </c>
      <c r="DM124" s="17"/>
      <c r="DN124" s="16">
        <v>65</v>
      </c>
      <c r="DO124" s="16"/>
      <c r="DP124" s="17"/>
      <c r="DQ124" s="19">
        <f t="shared" si="52"/>
        <v>0.72222222222222221</v>
      </c>
      <c r="DR124" s="20">
        <f t="shared" si="63"/>
        <v>0.4966666666666667</v>
      </c>
      <c r="DS124" s="17" t="s">
        <v>179</v>
      </c>
      <c r="DT124" s="17"/>
      <c r="DU124" s="16">
        <v>65</v>
      </c>
      <c r="DV124" s="16"/>
      <c r="DW124" s="17"/>
      <c r="DX124" s="19">
        <f t="shared" si="53"/>
        <v>0.72222222222222221</v>
      </c>
      <c r="DY124" s="20">
        <f t="shared" si="64"/>
        <v>0.4966666666666667</v>
      </c>
      <c r="DZ124" s="17" t="s">
        <v>179</v>
      </c>
      <c r="EA124" s="17"/>
      <c r="EB124" s="26">
        <v>90</v>
      </c>
      <c r="EC124" s="16"/>
      <c r="ED124" s="17"/>
      <c r="EE124" s="19">
        <f t="shared" si="48"/>
        <v>1</v>
      </c>
      <c r="EF124" s="20">
        <f t="shared" si="65"/>
        <v>0.4966666666666667</v>
      </c>
      <c r="EG124" s="17" t="s">
        <v>179</v>
      </c>
      <c r="EH124" s="17"/>
      <c r="EI124" s="27">
        <v>2026</v>
      </c>
      <c r="EJ124" s="28"/>
      <c r="EK124" s="29" t="str">
        <f>+VLOOKUP(B124,[1]Listas_desplega!$AI$22:$AJ$46,2,0)</f>
        <v>SG</v>
      </c>
      <c r="EL124" s="29" t="str">
        <f>+VLOOKUP(H124,[1]Listas_desplega!$BY$3:$BZ$7,2,0)</f>
        <v>T_5</v>
      </c>
      <c r="EM124" s="29" t="e">
        <f>+VLOOKUP(I124,[1]Listas_desplega!$BY$10:$BZ$23,2,0)</f>
        <v>#N/A</v>
      </c>
      <c r="EN124" s="29" t="str">
        <f>+VLOOKUP(J124,[1]Listas_desplega!$BY$28:$BZ$54,2,0)</f>
        <v>T_5_C_1_ET_1</v>
      </c>
      <c r="EO124" s="29" t="e">
        <f>+VLOOKUP(K124,[1]Listas_desplega!$BY$58:$BZ$105,2,0)</f>
        <v>#N/A</v>
      </c>
      <c r="EP124" s="30" t="str">
        <f>+VLOOKUP(L124,[1]Listas_desplega!$J$3:$K$11,2,0)</f>
        <v>Eje_E_9</v>
      </c>
    </row>
    <row r="125" spans="1:146" s="31" customFormat="1" ht="44.25" customHeight="1" x14ac:dyDescent="0.3">
      <c r="A125" s="8" t="s">
        <v>927</v>
      </c>
      <c r="B125" s="8" t="s">
        <v>1211</v>
      </c>
      <c r="C125" s="8" t="s">
        <v>1230</v>
      </c>
      <c r="D125" s="8" t="s">
        <v>630</v>
      </c>
      <c r="E125" s="8" t="s">
        <v>1019</v>
      </c>
      <c r="F125" s="9" t="s">
        <v>1231</v>
      </c>
      <c r="G125" s="8"/>
      <c r="H125" s="8" t="s">
        <v>597</v>
      </c>
      <c r="I125" s="8" t="s">
        <v>598</v>
      </c>
      <c r="J125" s="8" t="s">
        <v>599</v>
      </c>
      <c r="K125" s="8" t="s">
        <v>696</v>
      </c>
      <c r="L125" s="8" t="s">
        <v>932</v>
      </c>
      <c r="M125" s="8" t="s">
        <v>1232</v>
      </c>
      <c r="N125" s="14">
        <v>77</v>
      </c>
      <c r="O125" s="11" t="s">
        <v>1233</v>
      </c>
      <c r="P125" s="12" t="s">
        <v>492</v>
      </c>
      <c r="Q125" s="11" t="s">
        <v>493</v>
      </c>
      <c r="R125" s="11" t="s">
        <v>1234</v>
      </c>
      <c r="S125" s="11" t="s">
        <v>214</v>
      </c>
      <c r="T125" s="11" t="s">
        <v>200</v>
      </c>
      <c r="U125" s="11">
        <v>15</v>
      </c>
      <c r="V125" s="11" t="s">
        <v>1235</v>
      </c>
      <c r="W125" s="12" t="s">
        <v>170</v>
      </c>
      <c r="X125" s="13"/>
      <c r="Y125" s="13"/>
      <c r="Z125" s="13"/>
      <c r="AA125" s="13"/>
      <c r="AB125" s="13"/>
      <c r="AC125" s="13"/>
      <c r="AD125" s="13"/>
      <c r="AE125" s="13"/>
      <c r="AF125" s="13"/>
      <c r="AG125" s="14"/>
      <c r="AH125" s="14"/>
      <c r="AI125" s="14"/>
      <c r="AJ125" s="14"/>
      <c r="AK125" s="14"/>
      <c r="AL125" s="14"/>
      <c r="AM125" s="14"/>
      <c r="AN125" s="14"/>
      <c r="AO125" s="14"/>
      <c r="AP125" s="14"/>
      <c r="AQ125" s="15"/>
      <c r="AR125" s="14"/>
      <c r="AS125" s="14">
        <v>0</v>
      </c>
      <c r="AT125" s="14">
        <v>0</v>
      </c>
      <c r="AU125" s="14">
        <v>100</v>
      </c>
      <c r="AV125" s="14">
        <v>100</v>
      </c>
      <c r="AW125" s="14">
        <v>100</v>
      </c>
      <c r="AX125" s="14">
        <v>100</v>
      </c>
      <c r="AY125" s="8"/>
      <c r="AZ125" s="8"/>
      <c r="BA125" s="8"/>
      <c r="BB125" s="8"/>
      <c r="BC125" s="16"/>
      <c r="BD125" s="16"/>
      <c r="BE125" s="17"/>
      <c r="BF125" s="18">
        <v>0</v>
      </c>
      <c r="BG125" s="19">
        <v>0</v>
      </c>
      <c r="BH125" s="17" t="s">
        <v>174</v>
      </c>
      <c r="BI125" s="17" t="s">
        <v>1236</v>
      </c>
      <c r="BJ125" s="16"/>
      <c r="BK125" s="16"/>
      <c r="BL125" s="17"/>
      <c r="BM125" s="19">
        <v>0</v>
      </c>
      <c r="BN125" s="20">
        <v>0</v>
      </c>
      <c r="BO125" s="17" t="s">
        <v>174</v>
      </c>
      <c r="BP125" s="21" t="s">
        <v>1222</v>
      </c>
      <c r="BQ125" s="22">
        <v>100</v>
      </c>
      <c r="BR125" s="132">
        <v>100</v>
      </c>
      <c r="BS125" s="133" t="s">
        <v>1237</v>
      </c>
      <c r="BT125" s="19">
        <v>1</v>
      </c>
      <c r="BU125" s="20">
        <v>1</v>
      </c>
      <c r="BV125" s="17" t="s">
        <v>174</v>
      </c>
      <c r="BW125" s="17" t="s">
        <v>1238</v>
      </c>
      <c r="BX125" s="16"/>
      <c r="BY125" s="16"/>
      <c r="BZ125" s="17"/>
      <c r="CA125" s="19">
        <v>0</v>
      </c>
      <c r="CB125" s="20">
        <v>0</v>
      </c>
      <c r="CC125" s="17" t="s">
        <v>174</v>
      </c>
      <c r="CD125" s="17" t="s">
        <v>1239</v>
      </c>
      <c r="CE125" s="16"/>
      <c r="CF125" s="16"/>
      <c r="CG125" s="17"/>
      <c r="CH125" s="19">
        <v>0</v>
      </c>
      <c r="CI125" s="20">
        <v>0</v>
      </c>
      <c r="CJ125" s="17" t="s">
        <v>174</v>
      </c>
      <c r="CK125" s="17" t="s">
        <v>1240</v>
      </c>
      <c r="CL125" s="23">
        <v>100</v>
      </c>
      <c r="CM125" s="23"/>
      <c r="CN125" s="17"/>
      <c r="CO125" s="19">
        <v>1</v>
      </c>
      <c r="CP125" s="20">
        <v>0</v>
      </c>
      <c r="CQ125" s="17"/>
      <c r="CR125" s="17" t="s">
        <v>1469</v>
      </c>
      <c r="CS125" s="16"/>
      <c r="CT125" s="16"/>
      <c r="CU125" s="17"/>
      <c r="CV125" s="19">
        <f t="shared" si="49"/>
        <v>0</v>
      </c>
      <c r="CW125" s="20">
        <f t="shared" si="60"/>
        <v>0</v>
      </c>
      <c r="CX125" s="17" t="s">
        <v>179</v>
      </c>
      <c r="CY125" s="17"/>
      <c r="CZ125" s="16"/>
      <c r="DA125" s="16"/>
      <c r="DB125" s="17"/>
      <c r="DC125" s="19">
        <f t="shared" si="50"/>
        <v>0</v>
      </c>
      <c r="DD125" s="20">
        <f t="shared" si="61"/>
        <v>0</v>
      </c>
      <c r="DE125" s="17" t="s">
        <v>179</v>
      </c>
      <c r="DF125" s="17"/>
      <c r="DG125" s="16">
        <v>100</v>
      </c>
      <c r="DH125" s="16"/>
      <c r="DI125" s="17"/>
      <c r="DJ125" s="19">
        <f t="shared" si="51"/>
        <v>1</v>
      </c>
      <c r="DK125" s="20">
        <f t="shared" si="62"/>
        <v>0</v>
      </c>
      <c r="DL125" s="17" t="s">
        <v>179</v>
      </c>
      <c r="DM125" s="17"/>
      <c r="DN125" s="16"/>
      <c r="DO125" s="16"/>
      <c r="DP125" s="17"/>
      <c r="DQ125" s="19">
        <f t="shared" si="52"/>
        <v>0</v>
      </c>
      <c r="DR125" s="20">
        <f t="shared" si="63"/>
        <v>0</v>
      </c>
      <c r="DS125" s="17" t="s">
        <v>179</v>
      </c>
      <c r="DT125" s="17"/>
      <c r="DU125" s="16"/>
      <c r="DV125" s="16"/>
      <c r="DW125" s="17"/>
      <c r="DX125" s="19">
        <f t="shared" si="53"/>
        <v>0</v>
      </c>
      <c r="DY125" s="20">
        <f t="shared" si="64"/>
        <v>0</v>
      </c>
      <c r="DZ125" s="17" t="s">
        <v>179</v>
      </c>
      <c r="EA125" s="17"/>
      <c r="EB125" s="26">
        <v>100</v>
      </c>
      <c r="EC125" s="16"/>
      <c r="ED125" s="17"/>
      <c r="EE125" s="19">
        <f t="shared" si="48"/>
        <v>1</v>
      </c>
      <c r="EF125" s="20">
        <f t="shared" si="65"/>
        <v>0</v>
      </c>
      <c r="EG125" s="17" t="s">
        <v>179</v>
      </c>
      <c r="EH125" s="17"/>
      <c r="EI125" s="27">
        <v>2026</v>
      </c>
      <c r="EJ125" s="28"/>
      <c r="EK125" s="29" t="str">
        <f>+VLOOKUP(B125,[1]Listas_desplega!$AI$22:$AJ$46,2,0)</f>
        <v>SG</v>
      </c>
      <c r="EL125" s="29" t="str">
        <f>+VLOOKUP(H125,[1]Listas_desplega!$BY$3:$BZ$7,2,0)</f>
        <v>T_5</v>
      </c>
      <c r="EM125" s="29" t="str">
        <f>+VLOOKUP(I125,[1]Listas_desplega!$BY$10:$BZ$23,2,0)</f>
        <v>T_5_C_1</v>
      </c>
      <c r="EN125" s="29" t="str">
        <f>+VLOOKUP(J125,[1]Listas_desplega!$BY$28:$BZ$54,2,0)</f>
        <v>T_5_C_1_ET_1</v>
      </c>
      <c r="EO125" s="29" t="str">
        <f>+VLOOKUP(K125,[1]Listas_desplega!$BY$58:$BZ$105,2,0)</f>
        <v>T_5_C_1_ET_1_CPT_2</v>
      </c>
      <c r="EP125" s="30" t="str">
        <f>+VLOOKUP(L125,[1]Listas_desplega!$J$3:$K$11,2,0)</f>
        <v>Eje_E_9</v>
      </c>
    </row>
    <row r="126" spans="1:146" s="31" customFormat="1" ht="44.25" customHeight="1" x14ac:dyDescent="0.3">
      <c r="A126" s="8" t="s">
        <v>927</v>
      </c>
      <c r="B126" s="8" t="s">
        <v>1211</v>
      </c>
      <c r="C126" s="8" t="s">
        <v>1230</v>
      </c>
      <c r="D126" s="8" t="s">
        <v>630</v>
      </c>
      <c r="E126" s="8" t="s">
        <v>1019</v>
      </c>
      <c r="F126" s="9" t="s">
        <v>1231</v>
      </c>
      <c r="G126" s="8"/>
      <c r="H126" s="8" t="s">
        <v>597</v>
      </c>
      <c r="I126" s="8" t="s">
        <v>598</v>
      </c>
      <c r="J126" s="8" t="s">
        <v>599</v>
      </c>
      <c r="K126" s="8" t="s">
        <v>696</v>
      </c>
      <c r="L126" s="8" t="s">
        <v>932</v>
      </c>
      <c r="M126" s="8" t="s">
        <v>1232</v>
      </c>
      <c r="N126" s="14">
        <v>78</v>
      </c>
      <c r="O126" s="11" t="s">
        <v>1242</v>
      </c>
      <c r="P126" s="12" t="s">
        <v>492</v>
      </c>
      <c r="Q126" s="11" t="s">
        <v>165</v>
      </c>
      <c r="R126" s="11" t="s">
        <v>1243</v>
      </c>
      <c r="S126" s="11" t="s">
        <v>214</v>
      </c>
      <c r="T126" s="11" t="s">
        <v>200</v>
      </c>
      <c r="U126" s="11">
        <v>0</v>
      </c>
      <c r="V126" s="11" t="s">
        <v>1244</v>
      </c>
      <c r="W126" s="12" t="s">
        <v>170</v>
      </c>
      <c r="X126" s="13"/>
      <c r="Y126" s="13"/>
      <c r="Z126" s="13"/>
      <c r="AA126" s="13"/>
      <c r="AB126" s="13"/>
      <c r="AC126" s="13"/>
      <c r="AD126" s="13"/>
      <c r="AE126" s="13"/>
      <c r="AF126" s="13"/>
      <c r="AG126" s="14"/>
      <c r="AH126" s="14"/>
      <c r="AI126" s="14"/>
      <c r="AJ126" s="14"/>
      <c r="AK126" s="14"/>
      <c r="AL126" s="14"/>
      <c r="AM126" s="14"/>
      <c r="AN126" s="14"/>
      <c r="AO126" s="14"/>
      <c r="AP126" s="14"/>
      <c r="AQ126" s="15"/>
      <c r="AR126" s="14"/>
      <c r="AS126" s="14">
        <v>0</v>
      </c>
      <c r="AT126" s="14">
        <v>0</v>
      </c>
      <c r="AU126" s="14">
        <v>90</v>
      </c>
      <c r="AV126" s="14">
        <v>95</v>
      </c>
      <c r="AW126" s="14">
        <v>100</v>
      </c>
      <c r="AX126" s="14">
        <v>100</v>
      </c>
      <c r="AY126" s="8"/>
      <c r="AZ126" s="8"/>
      <c r="BA126" s="8"/>
      <c r="BB126" s="8"/>
      <c r="BC126" s="16"/>
      <c r="BD126" s="16"/>
      <c r="BE126" s="17"/>
      <c r="BF126" s="18">
        <v>0</v>
      </c>
      <c r="BG126" s="19">
        <v>0</v>
      </c>
      <c r="BH126" s="17" t="s">
        <v>174</v>
      </c>
      <c r="BI126" s="17" t="s">
        <v>1236</v>
      </c>
      <c r="BJ126" s="16"/>
      <c r="BK126" s="16"/>
      <c r="BL126" s="17"/>
      <c r="BM126" s="19">
        <v>0</v>
      </c>
      <c r="BN126" s="20">
        <v>0</v>
      </c>
      <c r="BO126" s="17" t="s">
        <v>174</v>
      </c>
      <c r="BP126" s="21" t="s">
        <v>1222</v>
      </c>
      <c r="BQ126" s="22">
        <v>26.3</v>
      </c>
      <c r="BR126" s="132">
        <v>26.3</v>
      </c>
      <c r="BS126" s="133" t="s">
        <v>1245</v>
      </c>
      <c r="BT126" s="19">
        <v>0.26300000000000001</v>
      </c>
      <c r="BU126" s="20">
        <v>0.26300000000000001</v>
      </c>
      <c r="BV126" s="17" t="s">
        <v>174</v>
      </c>
      <c r="BW126" s="17" t="s">
        <v>1224</v>
      </c>
      <c r="BX126" s="16">
        <v>26.3</v>
      </c>
      <c r="BY126" s="16">
        <v>26.3</v>
      </c>
      <c r="BZ126" s="17"/>
      <c r="CA126" s="19">
        <v>0.26300000000000001</v>
      </c>
      <c r="CB126" s="20">
        <v>0.26300000000000001</v>
      </c>
      <c r="CC126" s="17" t="s">
        <v>174</v>
      </c>
      <c r="CD126" s="17" t="s">
        <v>1246</v>
      </c>
      <c r="CE126" s="16">
        <v>26.3</v>
      </c>
      <c r="CF126" s="16">
        <v>26.3</v>
      </c>
      <c r="CG126" s="17"/>
      <c r="CH126" s="19">
        <v>0.26300000000000001</v>
      </c>
      <c r="CI126" s="20">
        <v>0.26300000000000001</v>
      </c>
      <c r="CJ126" s="17" t="s">
        <v>174</v>
      </c>
      <c r="CK126" s="17" t="s">
        <v>1240</v>
      </c>
      <c r="CL126" s="23">
        <v>62.5</v>
      </c>
      <c r="CM126" s="23"/>
      <c r="CN126" s="17" t="s">
        <v>1470</v>
      </c>
      <c r="CO126" s="19">
        <v>0.625</v>
      </c>
      <c r="CP126" s="20">
        <v>0.26300000000000001</v>
      </c>
      <c r="CQ126" s="17"/>
      <c r="CR126" s="17" t="s">
        <v>1471</v>
      </c>
      <c r="CS126" s="16"/>
      <c r="CT126" s="16"/>
      <c r="CU126" s="17"/>
      <c r="CV126" s="19">
        <f t="shared" si="49"/>
        <v>0</v>
      </c>
      <c r="CW126" s="20">
        <f t="shared" si="60"/>
        <v>0.26300000000000001</v>
      </c>
      <c r="CX126" s="17" t="s">
        <v>179</v>
      </c>
      <c r="CY126" s="17"/>
      <c r="CZ126" s="16"/>
      <c r="DA126" s="16"/>
      <c r="DB126" s="17"/>
      <c r="DC126" s="19">
        <f t="shared" si="50"/>
        <v>0</v>
      </c>
      <c r="DD126" s="20">
        <f t="shared" si="61"/>
        <v>0.26300000000000001</v>
      </c>
      <c r="DE126" s="17" t="s">
        <v>179</v>
      </c>
      <c r="DF126" s="17"/>
      <c r="DG126" s="16">
        <v>86.3</v>
      </c>
      <c r="DH126" s="16"/>
      <c r="DI126" s="17"/>
      <c r="DJ126" s="19">
        <f t="shared" si="51"/>
        <v>0.86299999999999999</v>
      </c>
      <c r="DK126" s="20">
        <f t="shared" si="62"/>
        <v>0.26300000000000001</v>
      </c>
      <c r="DL126" s="17" t="s">
        <v>179</v>
      </c>
      <c r="DM126" s="17"/>
      <c r="DN126" s="16"/>
      <c r="DO126" s="16"/>
      <c r="DP126" s="17"/>
      <c r="DQ126" s="19">
        <f t="shared" si="52"/>
        <v>0</v>
      </c>
      <c r="DR126" s="20">
        <f t="shared" si="63"/>
        <v>0.26300000000000001</v>
      </c>
      <c r="DS126" s="17" t="s">
        <v>179</v>
      </c>
      <c r="DT126" s="17"/>
      <c r="DU126" s="16"/>
      <c r="DV126" s="16"/>
      <c r="DW126" s="17"/>
      <c r="DX126" s="19">
        <f t="shared" si="53"/>
        <v>0</v>
      </c>
      <c r="DY126" s="20">
        <f t="shared" si="64"/>
        <v>0.26300000000000001</v>
      </c>
      <c r="DZ126" s="17" t="s">
        <v>179</v>
      </c>
      <c r="EA126" s="17"/>
      <c r="EB126" s="26">
        <v>100</v>
      </c>
      <c r="EC126" s="16"/>
      <c r="ED126" s="17"/>
      <c r="EE126" s="19">
        <f t="shared" si="48"/>
        <v>1</v>
      </c>
      <c r="EF126" s="20">
        <f t="shared" si="65"/>
        <v>0.26300000000000001</v>
      </c>
      <c r="EG126" s="17" t="s">
        <v>179</v>
      </c>
      <c r="EH126" s="17"/>
      <c r="EI126" s="27">
        <v>2026</v>
      </c>
      <c r="EJ126" s="28"/>
      <c r="EK126" s="29" t="str">
        <f>+VLOOKUP(B126,[1]Listas_desplega!$AI$22:$AJ$46,2,0)</f>
        <v>SG</v>
      </c>
      <c r="EL126" s="29" t="str">
        <f>+VLOOKUP(H126,[1]Listas_desplega!$BY$3:$BZ$7,2,0)</f>
        <v>T_5</v>
      </c>
      <c r="EM126" s="29" t="str">
        <f>+VLOOKUP(I126,[1]Listas_desplega!$BY$10:$BZ$23,2,0)</f>
        <v>T_5_C_1</v>
      </c>
      <c r="EN126" s="29" t="str">
        <f>+VLOOKUP(J126,[1]Listas_desplega!$BY$28:$BZ$54,2,0)</f>
        <v>T_5_C_1_ET_1</v>
      </c>
      <c r="EO126" s="29" t="str">
        <f>+VLOOKUP(K126,[1]Listas_desplega!$BY$58:$BZ$105,2,0)</f>
        <v>T_5_C_1_ET_1_CPT_2</v>
      </c>
      <c r="EP126" s="30" t="str">
        <f>+VLOOKUP(L126,[1]Listas_desplega!$J$3:$K$11,2,0)</f>
        <v>Eje_E_9</v>
      </c>
    </row>
    <row r="127" spans="1:146" s="31" customFormat="1" ht="44.25" customHeight="1" x14ac:dyDescent="0.3">
      <c r="A127" s="8" t="s">
        <v>927</v>
      </c>
      <c r="B127" s="8" t="s">
        <v>1211</v>
      </c>
      <c r="C127" s="8" t="s">
        <v>1230</v>
      </c>
      <c r="D127" s="8" t="s">
        <v>630</v>
      </c>
      <c r="E127" s="8" t="s">
        <v>1019</v>
      </c>
      <c r="F127" s="9" t="s">
        <v>1231</v>
      </c>
      <c r="G127" s="8"/>
      <c r="H127" s="8" t="s">
        <v>597</v>
      </c>
      <c r="I127" s="8" t="s">
        <v>598</v>
      </c>
      <c r="J127" s="8" t="s">
        <v>599</v>
      </c>
      <c r="K127" s="8" t="s">
        <v>696</v>
      </c>
      <c r="L127" s="8" t="s">
        <v>932</v>
      </c>
      <c r="M127" s="8" t="s">
        <v>1232</v>
      </c>
      <c r="N127" s="14">
        <v>79</v>
      </c>
      <c r="O127" s="11" t="s">
        <v>1248</v>
      </c>
      <c r="P127" s="12" t="s">
        <v>492</v>
      </c>
      <c r="Q127" s="11" t="s">
        <v>165</v>
      </c>
      <c r="R127" s="11" t="s">
        <v>1249</v>
      </c>
      <c r="S127" s="11" t="s">
        <v>214</v>
      </c>
      <c r="T127" s="11" t="s">
        <v>200</v>
      </c>
      <c r="U127" s="11">
        <v>15</v>
      </c>
      <c r="V127" s="11" t="s">
        <v>1250</v>
      </c>
      <c r="W127" s="12" t="s">
        <v>170</v>
      </c>
      <c r="X127" s="13"/>
      <c r="Y127" s="13"/>
      <c r="Z127" s="13"/>
      <c r="AA127" s="13"/>
      <c r="AB127" s="13"/>
      <c r="AC127" s="13"/>
      <c r="AD127" s="13"/>
      <c r="AE127" s="13"/>
      <c r="AF127" s="13"/>
      <c r="AG127" s="14"/>
      <c r="AH127" s="14"/>
      <c r="AI127" s="14"/>
      <c r="AJ127" s="14"/>
      <c r="AK127" s="14"/>
      <c r="AL127" s="14"/>
      <c r="AM127" s="14"/>
      <c r="AN127" s="14"/>
      <c r="AO127" s="14"/>
      <c r="AP127" s="14"/>
      <c r="AQ127" s="15"/>
      <c r="AR127" s="14"/>
      <c r="AS127" s="14">
        <v>0</v>
      </c>
      <c r="AT127" s="14">
        <v>0</v>
      </c>
      <c r="AU127" s="14">
        <v>65</v>
      </c>
      <c r="AV127" s="14">
        <v>75</v>
      </c>
      <c r="AW127" s="14">
        <v>75</v>
      </c>
      <c r="AX127" s="14">
        <v>88</v>
      </c>
      <c r="AY127" s="8"/>
      <c r="AZ127" s="8"/>
      <c r="BA127" s="8"/>
      <c r="BB127" s="8"/>
      <c r="BC127" s="16"/>
      <c r="BD127" s="16"/>
      <c r="BE127" s="17"/>
      <c r="BF127" s="18">
        <v>0</v>
      </c>
      <c r="BG127" s="19">
        <v>0</v>
      </c>
      <c r="BH127" s="17" t="s">
        <v>174</v>
      </c>
      <c r="BI127" s="17" t="s">
        <v>1236</v>
      </c>
      <c r="BJ127" s="16"/>
      <c r="BK127" s="16"/>
      <c r="BL127" s="17"/>
      <c r="BM127" s="19">
        <v>0</v>
      </c>
      <c r="BN127" s="20">
        <v>0</v>
      </c>
      <c r="BO127" s="17" t="s">
        <v>174</v>
      </c>
      <c r="BP127" s="21" t="s">
        <v>1222</v>
      </c>
      <c r="BQ127" s="22">
        <v>75</v>
      </c>
      <c r="BR127" s="132">
        <v>66.599999999999994</v>
      </c>
      <c r="BS127" s="133" t="s">
        <v>1237</v>
      </c>
      <c r="BT127" s="19">
        <v>1</v>
      </c>
      <c r="BU127" s="20">
        <v>0.8879999999999999</v>
      </c>
      <c r="BV127" s="17" t="s">
        <v>174</v>
      </c>
      <c r="BW127" s="17" t="s">
        <v>1238</v>
      </c>
      <c r="BX127" s="16"/>
      <c r="BY127" s="16"/>
      <c r="BZ127" s="17"/>
      <c r="CA127" s="19">
        <v>0</v>
      </c>
      <c r="CB127" s="20">
        <v>0</v>
      </c>
      <c r="CC127" s="17" t="s">
        <v>174</v>
      </c>
      <c r="CD127" s="17" t="s">
        <v>1251</v>
      </c>
      <c r="CE127" s="16"/>
      <c r="CF127" s="16"/>
      <c r="CG127" s="17"/>
      <c r="CH127" s="19">
        <v>0</v>
      </c>
      <c r="CI127" s="20">
        <v>0</v>
      </c>
      <c r="CJ127" s="17" t="s">
        <v>174</v>
      </c>
      <c r="CK127" s="17" t="s">
        <v>1240</v>
      </c>
      <c r="CL127" s="23">
        <v>75</v>
      </c>
      <c r="CM127" s="23"/>
      <c r="CN127" s="17" t="s">
        <v>1472</v>
      </c>
      <c r="CO127" s="19">
        <v>1</v>
      </c>
      <c r="CP127" s="20">
        <v>0</v>
      </c>
      <c r="CQ127" s="17"/>
      <c r="CR127" s="17" t="s">
        <v>1473</v>
      </c>
      <c r="CS127" s="16"/>
      <c r="CT127" s="16"/>
      <c r="CU127" s="17"/>
      <c r="CV127" s="19">
        <f t="shared" si="49"/>
        <v>0</v>
      </c>
      <c r="CW127" s="20">
        <f t="shared" si="60"/>
        <v>0</v>
      </c>
      <c r="CX127" s="17" t="s">
        <v>179</v>
      </c>
      <c r="CY127" s="17"/>
      <c r="CZ127" s="16"/>
      <c r="DA127" s="16"/>
      <c r="DB127" s="17"/>
      <c r="DC127" s="19">
        <f t="shared" si="50"/>
        <v>0</v>
      </c>
      <c r="DD127" s="20">
        <f t="shared" si="61"/>
        <v>0</v>
      </c>
      <c r="DE127" s="17" t="s">
        <v>179</v>
      </c>
      <c r="DF127" s="17"/>
      <c r="DG127" s="16">
        <v>75</v>
      </c>
      <c r="DH127" s="16"/>
      <c r="DI127" s="17"/>
      <c r="DJ127" s="19">
        <f t="shared" si="51"/>
        <v>1</v>
      </c>
      <c r="DK127" s="20">
        <f t="shared" si="62"/>
        <v>0</v>
      </c>
      <c r="DL127" s="17" t="s">
        <v>179</v>
      </c>
      <c r="DM127" s="17"/>
      <c r="DN127" s="16"/>
      <c r="DO127" s="16"/>
      <c r="DP127" s="17"/>
      <c r="DQ127" s="19">
        <f t="shared" si="52"/>
        <v>0</v>
      </c>
      <c r="DR127" s="20">
        <f t="shared" si="63"/>
        <v>0</v>
      </c>
      <c r="DS127" s="17" t="s">
        <v>179</v>
      </c>
      <c r="DT127" s="17"/>
      <c r="DU127" s="16"/>
      <c r="DV127" s="16"/>
      <c r="DW127" s="17"/>
      <c r="DX127" s="19">
        <f t="shared" si="53"/>
        <v>0</v>
      </c>
      <c r="DY127" s="20">
        <f t="shared" si="64"/>
        <v>0</v>
      </c>
      <c r="DZ127" s="17" t="s">
        <v>179</v>
      </c>
      <c r="EA127" s="17"/>
      <c r="EB127" s="26">
        <v>75</v>
      </c>
      <c r="EC127" s="16"/>
      <c r="ED127" s="17"/>
      <c r="EE127" s="19">
        <f t="shared" si="48"/>
        <v>1</v>
      </c>
      <c r="EF127" s="20">
        <f t="shared" si="65"/>
        <v>0</v>
      </c>
      <c r="EG127" s="17" t="s">
        <v>179</v>
      </c>
      <c r="EH127" s="17"/>
      <c r="EI127" s="27">
        <v>2026</v>
      </c>
      <c r="EJ127" s="28"/>
      <c r="EK127" s="29" t="str">
        <f>+VLOOKUP(B127,[1]Listas_desplega!$AI$22:$AJ$46,2,0)</f>
        <v>SG</v>
      </c>
      <c r="EL127" s="29" t="str">
        <f>+VLOOKUP(H127,[1]Listas_desplega!$BY$3:$BZ$7,2,0)</f>
        <v>T_5</v>
      </c>
      <c r="EM127" s="29" t="str">
        <f>+VLOOKUP(I127,[1]Listas_desplega!$BY$10:$BZ$23,2,0)</f>
        <v>T_5_C_1</v>
      </c>
      <c r="EN127" s="29" t="str">
        <f>+VLOOKUP(J127,[1]Listas_desplega!$BY$28:$BZ$54,2,0)</f>
        <v>T_5_C_1_ET_1</v>
      </c>
      <c r="EO127" s="29" t="str">
        <f>+VLOOKUP(K127,[1]Listas_desplega!$BY$58:$BZ$105,2,0)</f>
        <v>T_5_C_1_ET_1_CPT_2</v>
      </c>
      <c r="EP127" s="30" t="str">
        <f>+VLOOKUP(L127,[1]Listas_desplega!$J$3:$K$11,2,0)</f>
        <v>Eje_E_9</v>
      </c>
    </row>
    <row r="128" spans="1:146" s="31" customFormat="1" ht="44.25" customHeight="1" x14ac:dyDescent="0.3">
      <c r="A128" s="8" t="s">
        <v>927</v>
      </c>
      <c r="B128" s="8" t="s">
        <v>1211</v>
      </c>
      <c r="C128" s="8" t="s">
        <v>1252</v>
      </c>
      <c r="D128" s="8" t="s">
        <v>153</v>
      </c>
      <c r="E128" s="8" t="s">
        <v>207</v>
      </c>
      <c r="F128" s="9" t="s">
        <v>1253</v>
      </c>
      <c r="G128" s="8"/>
      <c r="H128" s="8" t="s">
        <v>157</v>
      </c>
      <c r="I128" s="8" t="s">
        <v>552</v>
      </c>
      <c r="J128" s="8" t="s">
        <v>553</v>
      </c>
      <c r="K128" s="8" t="s">
        <v>554</v>
      </c>
      <c r="L128" s="8" t="s">
        <v>555</v>
      </c>
      <c r="M128" s="8" t="s">
        <v>1107</v>
      </c>
      <c r="N128" s="14">
        <v>80</v>
      </c>
      <c r="O128" s="11" t="s">
        <v>1254</v>
      </c>
      <c r="P128" s="12" t="s">
        <v>492</v>
      </c>
      <c r="Q128" s="11" t="s">
        <v>493</v>
      </c>
      <c r="R128" s="11" t="s">
        <v>1255</v>
      </c>
      <c r="S128" s="11" t="s">
        <v>214</v>
      </c>
      <c r="T128" s="11" t="s">
        <v>200</v>
      </c>
      <c r="U128" s="11">
        <v>15</v>
      </c>
      <c r="V128" s="11" t="s">
        <v>1256</v>
      </c>
      <c r="W128" s="12" t="s">
        <v>170</v>
      </c>
      <c r="X128" s="13"/>
      <c r="Y128" s="13"/>
      <c r="Z128" s="13"/>
      <c r="AA128" s="13"/>
      <c r="AB128" s="13"/>
      <c r="AC128" s="13"/>
      <c r="AD128" s="13"/>
      <c r="AE128" s="13"/>
      <c r="AF128" s="13"/>
      <c r="AG128" s="14"/>
      <c r="AH128" s="14"/>
      <c r="AI128" s="14"/>
      <c r="AJ128" s="14"/>
      <c r="AK128" s="14"/>
      <c r="AL128" s="14"/>
      <c r="AM128" s="14"/>
      <c r="AN128" s="14"/>
      <c r="AO128" s="14"/>
      <c r="AP128" s="14"/>
      <c r="AQ128" s="15"/>
      <c r="AR128" s="14"/>
      <c r="AS128" s="14">
        <v>100</v>
      </c>
      <c r="AT128" s="14">
        <v>100</v>
      </c>
      <c r="AU128" s="14">
        <v>100</v>
      </c>
      <c r="AV128" s="14">
        <v>100</v>
      </c>
      <c r="AW128" s="14">
        <v>100</v>
      </c>
      <c r="AX128" s="14">
        <v>100</v>
      </c>
      <c r="AY128" s="8"/>
      <c r="AZ128" s="8"/>
      <c r="BA128" s="8"/>
      <c r="BB128" s="8"/>
      <c r="BC128" s="16"/>
      <c r="BD128" s="16">
        <v>0</v>
      </c>
      <c r="BE128" s="17" t="s">
        <v>1191</v>
      </c>
      <c r="BF128" s="18">
        <v>0</v>
      </c>
      <c r="BG128" s="20">
        <v>0</v>
      </c>
      <c r="BH128" s="17" t="s">
        <v>174</v>
      </c>
      <c r="BI128" s="17" t="s">
        <v>1236</v>
      </c>
      <c r="BJ128" s="16"/>
      <c r="BK128" s="16">
        <v>0</v>
      </c>
      <c r="BL128" s="17" t="s">
        <v>1191</v>
      </c>
      <c r="BM128" s="19">
        <v>0</v>
      </c>
      <c r="BN128" s="20">
        <v>0</v>
      </c>
      <c r="BO128" s="17" t="s">
        <v>174</v>
      </c>
      <c r="BP128" s="21" t="s">
        <v>1257</v>
      </c>
      <c r="BQ128" s="22">
        <v>19.22</v>
      </c>
      <c r="BR128" s="16">
        <v>22.82</v>
      </c>
      <c r="BS128" s="17" t="s">
        <v>1258</v>
      </c>
      <c r="BT128" s="19">
        <v>0.19219999999999998</v>
      </c>
      <c r="BU128" s="20">
        <v>0.22820000000000001</v>
      </c>
      <c r="BV128" s="17" t="s">
        <v>174</v>
      </c>
      <c r="BW128" s="17" t="s">
        <v>1224</v>
      </c>
      <c r="BX128" s="16"/>
      <c r="BY128" s="16">
        <v>22.82</v>
      </c>
      <c r="BZ128" s="17" t="s">
        <v>940</v>
      </c>
      <c r="CA128" s="19">
        <v>0</v>
      </c>
      <c r="CB128" s="20">
        <v>0.22820000000000001</v>
      </c>
      <c r="CC128" s="17" t="s">
        <v>174</v>
      </c>
      <c r="CD128" s="17" t="s">
        <v>1246</v>
      </c>
      <c r="CE128" s="16"/>
      <c r="CF128" s="16"/>
      <c r="CG128" s="17"/>
      <c r="CH128" s="19">
        <v>0</v>
      </c>
      <c r="CI128" s="20">
        <v>0</v>
      </c>
      <c r="CJ128" s="17" t="s">
        <v>174</v>
      </c>
      <c r="CK128" s="17" t="s">
        <v>1240</v>
      </c>
      <c r="CL128" s="23">
        <v>43.72</v>
      </c>
      <c r="CM128" s="23"/>
      <c r="CN128" s="17"/>
      <c r="CO128" s="19">
        <v>0.43719999999999998</v>
      </c>
      <c r="CP128" s="20">
        <v>0</v>
      </c>
      <c r="CQ128" s="17"/>
      <c r="CR128" s="17" t="s">
        <v>1474</v>
      </c>
      <c r="CS128" s="16"/>
      <c r="CT128" s="16"/>
      <c r="CU128" s="17"/>
      <c r="CV128" s="19">
        <f t="shared" si="49"/>
        <v>0</v>
      </c>
      <c r="CW128" s="20">
        <f t="shared" si="60"/>
        <v>0</v>
      </c>
      <c r="CX128" s="17" t="s">
        <v>179</v>
      </c>
      <c r="CY128" s="17"/>
      <c r="CZ128" s="16"/>
      <c r="DA128" s="16"/>
      <c r="DB128" s="17"/>
      <c r="DC128" s="19">
        <f t="shared" si="50"/>
        <v>0</v>
      </c>
      <c r="DD128" s="20">
        <f t="shared" si="61"/>
        <v>0</v>
      </c>
      <c r="DE128" s="17" t="s">
        <v>179</v>
      </c>
      <c r="DF128" s="17"/>
      <c r="DG128" s="16">
        <v>69.75</v>
      </c>
      <c r="DH128" s="16"/>
      <c r="DI128" s="17"/>
      <c r="DJ128" s="19">
        <f t="shared" si="51"/>
        <v>0.69750000000000001</v>
      </c>
      <c r="DK128" s="20">
        <f t="shared" si="62"/>
        <v>0</v>
      </c>
      <c r="DL128" s="17" t="s">
        <v>179</v>
      </c>
      <c r="DM128" s="17"/>
      <c r="DN128" s="16"/>
      <c r="DO128" s="16"/>
      <c r="DP128" s="17"/>
      <c r="DQ128" s="19">
        <f t="shared" si="52"/>
        <v>0</v>
      </c>
      <c r="DR128" s="20">
        <f t="shared" si="63"/>
        <v>0</v>
      </c>
      <c r="DS128" s="17" t="s">
        <v>179</v>
      </c>
      <c r="DT128" s="17"/>
      <c r="DU128" s="16"/>
      <c r="DV128" s="16"/>
      <c r="DW128" s="17"/>
      <c r="DX128" s="19">
        <f t="shared" si="53"/>
        <v>0</v>
      </c>
      <c r="DY128" s="20">
        <f t="shared" si="64"/>
        <v>0</v>
      </c>
      <c r="DZ128" s="17" t="s">
        <v>179</v>
      </c>
      <c r="EA128" s="17"/>
      <c r="EB128" s="26">
        <v>100</v>
      </c>
      <c r="EC128" s="16"/>
      <c r="ED128" s="17"/>
      <c r="EE128" s="19">
        <f t="shared" si="48"/>
        <v>1</v>
      </c>
      <c r="EF128" s="20">
        <f t="shared" si="65"/>
        <v>0</v>
      </c>
      <c r="EG128" s="17" t="s">
        <v>179</v>
      </c>
      <c r="EH128" s="17"/>
      <c r="EI128" s="27">
        <v>2026</v>
      </c>
      <c r="EJ128" s="28"/>
      <c r="EK128" s="29" t="str">
        <f>+VLOOKUP(B128,[1]Listas_desplega!$AI$22:$AJ$46,2,0)</f>
        <v>SG</v>
      </c>
      <c r="EL128" s="29" t="str">
        <f>+VLOOKUP(H128,[1]Listas_desplega!$BY$3:$BZ$7,2,0)</f>
        <v>T_2</v>
      </c>
      <c r="EM128" s="29" t="str">
        <f>+VLOOKUP(I128,[1]Listas_desplega!$BY$10:$BZ$23,2,0)</f>
        <v>T_2_C_1</v>
      </c>
      <c r="EN128" s="29" t="e">
        <f>+VLOOKUP(J128,[1]Listas_desplega!$BY$28:$BZ$54,2,0)</f>
        <v>#N/A</v>
      </c>
      <c r="EO128" s="29" t="str">
        <f>+VLOOKUP(K128,[1]Listas_desplega!$BY$58:$BZ$105,2,0)</f>
        <v>T_2_C_1_ET_1_CPT_1</v>
      </c>
      <c r="EP128" s="30" t="str">
        <f>+VLOOKUP(L128,[1]Listas_desplega!$J$3:$K$11,2,0)</f>
        <v>Eje_E_7</v>
      </c>
    </row>
    <row r="129" spans="1:146" s="31" customFormat="1" ht="44.25" customHeight="1" x14ac:dyDescent="0.3">
      <c r="A129" s="8" t="s">
        <v>927</v>
      </c>
      <c r="B129" s="8" t="s">
        <v>1211</v>
      </c>
      <c r="C129" s="8" t="s">
        <v>1252</v>
      </c>
      <c r="D129" s="8" t="s">
        <v>153</v>
      </c>
      <c r="E129" s="8" t="s">
        <v>207</v>
      </c>
      <c r="F129" s="9" t="s">
        <v>1253</v>
      </c>
      <c r="G129" s="8"/>
      <c r="H129" s="8" t="s">
        <v>597</v>
      </c>
      <c r="I129" s="8" t="s">
        <v>598</v>
      </c>
      <c r="J129" s="8" t="s">
        <v>599</v>
      </c>
      <c r="K129" s="8" t="s">
        <v>1261</v>
      </c>
      <c r="L129" s="8" t="s">
        <v>932</v>
      </c>
      <c r="M129" s="8" t="s">
        <v>1232</v>
      </c>
      <c r="N129" s="14">
        <v>81</v>
      </c>
      <c r="O129" s="11" t="s">
        <v>1262</v>
      </c>
      <c r="P129" s="12" t="s">
        <v>492</v>
      </c>
      <c r="Q129" s="11" t="s">
        <v>493</v>
      </c>
      <c r="R129" s="11" t="s">
        <v>1263</v>
      </c>
      <c r="S129" s="11" t="s">
        <v>214</v>
      </c>
      <c r="T129" s="11" t="s">
        <v>200</v>
      </c>
      <c r="U129" s="11">
        <v>0</v>
      </c>
      <c r="V129" s="11" t="s">
        <v>1264</v>
      </c>
      <c r="W129" s="12" t="s">
        <v>170</v>
      </c>
      <c r="X129" s="13"/>
      <c r="Y129" s="13"/>
      <c r="Z129" s="13"/>
      <c r="AA129" s="13"/>
      <c r="AB129" s="13"/>
      <c r="AC129" s="13"/>
      <c r="AD129" s="13"/>
      <c r="AE129" s="13"/>
      <c r="AF129" s="13"/>
      <c r="AG129" s="14"/>
      <c r="AH129" s="14"/>
      <c r="AI129" s="14"/>
      <c r="AJ129" s="14"/>
      <c r="AK129" s="14"/>
      <c r="AL129" s="14"/>
      <c r="AM129" s="14"/>
      <c r="AN129" s="14"/>
      <c r="AO129" s="14"/>
      <c r="AP129" s="14"/>
      <c r="AQ129" s="15"/>
      <c r="AR129" s="14"/>
      <c r="AS129" s="14">
        <v>0</v>
      </c>
      <c r="AT129" s="14">
        <v>0</v>
      </c>
      <c r="AU129" s="14">
        <v>100</v>
      </c>
      <c r="AV129" s="14">
        <v>100</v>
      </c>
      <c r="AW129" s="14">
        <v>100</v>
      </c>
      <c r="AX129" s="14">
        <v>100</v>
      </c>
      <c r="AY129" s="8"/>
      <c r="AZ129" s="8"/>
      <c r="BA129" s="8"/>
      <c r="BB129" s="8"/>
      <c r="BC129" s="16"/>
      <c r="BD129" s="16">
        <v>0</v>
      </c>
      <c r="BE129" s="17" t="s">
        <v>1191</v>
      </c>
      <c r="BF129" s="18">
        <v>0</v>
      </c>
      <c r="BG129" s="20">
        <v>0</v>
      </c>
      <c r="BH129" s="17" t="s">
        <v>174</v>
      </c>
      <c r="BI129" s="17" t="s">
        <v>1236</v>
      </c>
      <c r="BJ129" s="16"/>
      <c r="BK129" s="16">
        <v>0</v>
      </c>
      <c r="BL129" s="17" t="s">
        <v>1191</v>
      </c>
      <c r="BM129" s="19">
        <v>0</v>
      </c>
      <c r="BN129" s="20">
        <v>0</v>
      </c>
      <c r="BO129" s="17" t="s">
        <v>174</v>
      </c>
      <c r="BP129" s="21" t="s">
        <v>1257</v>
      </c>
      <c r="BQ129" s="22">
        <v>25</v>
      </c>
      <c r="BR129" s="16">
        <v>25</v>
      </c>
      <c r="BS129" s="17" t="s">
        <v>1265</v>
      </c>
      <c r="BT129" s="19">
        <v>0.25</v>
      </c>
      <c r="BU129" s="20">
        <v>0.25</v>
      </c>
      <c r="BV129" s="17" t="s">
        <v>174</v>
      </c>
      <c r="BW129" s="17" t="s">
        <v>1224</v>
      </c>
      <c r="BX129" s="16"/>
      <c r="BY129" s="16">
        <v>0.25</v>
      </c>
      <c r="BZ129" s="17" t="s">
        <v>940</v>
      </c>
      <c r="CA129" s="19">
        <v>0</v>
      </c>
      <c r="CB129" s="20">
        <v>2.5000000000000001E-3</v>
      </c>
      <c r="CC129" s="17" t="s">
        <v>174</v>
      </c>
      <c r="CD129" s="17" t="s">
        <v>1246</v>
      </c>
      <c r="CE129" s="16"/>
      <c r="CF129" s="16"/>
      <c r="CG129" s="17"/>
      <c r="CH129" s="19">
        <v>0</v>
      </c>
      <c r="CI129" s="20">
        <v>0</v>
      </c>
      <c r="CJ129" s="17" t="s">
        <v>174</v>
      </c>
      <c r="CK129" s="17" t="s">
        <v>1240</v>
      </c>
      <c r="CL129" s="23">
        <v>25</v>
      </c>
      <c r="CM129" s="23"/>
      <c r="CN129" s="17" t="s">
        <v>1475</v>
      </c>
      <c r="CO129" s="19">
        <v>0.25</v>
      </c>
      <c r="CP129" s="20">
        <v>0</v>
      </c>
      <c r="CQ129" s="17"/>
      <c r="CR129" s="17"/>
      <c r="CS129" s="16"/>
      <c r="CT129" s="16"/>
      <c r="CU129" s="17"/>
      <c r="CV129" s="19">
        <f t="shared" si="49"/>
        <v>0</v>
      </c>
      <c r="CW129" s="20">
        <f t="shared" si="60"/>
        <v>0</v>
      </c>
      <c r="CX129" s="17" t="s">
        <v>179</v>
      </c>
      <c r="CY129" s="17"/>
      <c r="CZ129" s="16"/>
      <c r="DA129" s="16"/>
      <c r="DB129" s="17"/>
      <c r="DC129" s="19">
        <f t="shared" si="50"/>
        <v>0</v>
      </c>
      <c r="DD129" s="20">
        <f t="shared" si="61"/>
        <v>0</v>
      </c>
      <c r="DE129" s="17" t="s">
        <v>179</v>
      </c>
      <c r="DF129" s="17"/>
      <c r="DG129" s="16">
        <v>25</v>
      </c>
      <c r="DH129" s="16"/>
      <c r="DI129" s="17"/>
      <c r="DJ129" s="19">
        <f t="shared" si="51"/>
        <v>0.25</v>
      </c>
      <c r="DK129" s="20">
        <f t="shared" si="62"/>
        <v>0</v>
      </c>
      <c r="DL129" s="17" t="s">
        <v>179</v>
      </c>
      <c r="DM129" s="17"/>
      <c r="DN129" s="16"/>
      <c r="DO129" s="16"/>
      <c r="DP129" s="17"/>
      <c r="DQ129" s="19">
        <f t="shared" si="52"/>
        <v>0</v>
      </c>
      <c r="DR129" s="20">
        <f t="shared" si="63"/>
        <v>0</v>
      </c>
      <c r="DS129" s="17" t="s">
        <v>179</v>
      </c>
      <c r="DT129" s="17"/>
      <c r="DU129" s="16"/>
      <c r="DV129" s="16"/>
      <c r="DW129" s="17"/>
      <c r="DX129" s="19">
        <f t="shared" si="53"/>
        <v>0</v>
      </c>
      <c r="DY129" s="20">
        <f t="shared" si="64"/>
        <v>0</v>
      </c>
      <c r="DZ129" s="17" t="s">
        <v>179</v>
      </c>
      <c r="EA129" s="17"/>
      <c r="EB129" s="26">
        <v>100</v>
      </c>
      <c r="EC129" s="16"/>
      <c r="ED129" s="17"/>
      <c r="EE129" s="19">
        <f t="shared" si="48"/>
        <v>1</v>
      </c>
      <c r="EF129" s="20">
        <f t="shared" si="65"/>
        <v>0</v>
      </c>
      <c r="EG129" s="17" t="s">
        <v>179</v>
      </c>
      <c r="EH129" s="17"/>
      <c r="EI129" s="27">
        <v>2026</v>
      </c>
      <c r="EJ129" s="28"/>
      <c r="EK129" s="29" t="str">
        <f>+VLOOKUP(B129,[1]Listas_desplega!$AI$22:$AJ$46,2,0)</f>
        <v>SG</v>
      </c>
      <c r="EL129" s="29" t="str">
        <f>+VLOOKUP(H129,[1]Listas_desplega!$BY$3:$BZ$7,2,0)</f>
        <v>T_5</v>
      </c>
      <c r="EM129" s="29" t="str">
        <f>+VLOOKUP(I129,[1]Listas_desplega!$BY$10:$BZ$23,2,0)</f>
        <v>T_5_C_1</v>
      </c>
      <c r="EN129" s="29" t="str">
        <f>+VLOOKUP(J129,[1]Listas_desplega!$BY$28:$BZ$54,2,0)</f>
        <v>T_5_C_1_ET_1</v>
      </c>
      <c r="EO129" s="29" t="str">
        <f>+VLOOKUP(K129,[1]Listas_desplega!$BY$58:$BZ$105,2,0)</f>
        <v>T_5_C_1_ET_1_CPT_1</v>
      </c>
      <c r="EP129" s="30" t="str">
        <f>+VLOOKUP(L129,[1]Listas_desplega!$J$3:$K$11,2,0)</f>
        <v>Eje_E_9</v>
      </c>
    </row>
    <row r="130" spans="1:146" s="31" customFormat="1" ht="44.25" customHeight="1" x14ac:dyDescent="0.3">
      <c r="A130" s="8" t="s">
        <v>927</v>
      </c>
      <c r="B130" s="8" t="s">
        <v>1211</v>
      </c>
      <c r="C130" s="8" t="s">
        <v>1252</v>
      </c>
      <c r="D130" s="8" t="s">
        <v>153</v>
      </c>
      <c r="E130" s="8" t="s">
        <v>207</v>
      </c>
      <c r="F130" s="9" t="s">
        <v>1253</v>
      </c>
      <c r="G130" s="8"/>
      <c r="H130" s="8" t="s">
        <v>157</v>
      </c>
      <c r="I130" s="8" t="s">
        <v>552</v>
      </c>
      <c r="J130" s="8" t="s">
        <v>553</v>
      </c>
      <c r="K130" s="8" t="s">
        <v>554</v>
      </c>
      <c r="L130" s="8" t="s">
        <v>555</v>
      </c>
      <c r="M130" s="8" t="s">
        <v>556</v>
      </c>
      <c r="N130" s="14">
        <v>133</v>
      </c>
      <c r="O130" s="11" t="s">
        <v>1267</v>
      </c>
      <c r="P130" s="12" t="s">
        <v>492</v>
      </c>
      <c r="Q130" s="11" t="s">
        <v>493</v>
      </c>
      <c r="R130" s="11" t="s">
        <v>1268</v>
      </c>
      <c r="S130" s="11" t="s">
        <v>214</v>
      </c>
      <c r="T130" s="11" t="s">
        <v>188</v>
      </c>
      <c r="U130" s="11">
        <v>0</v>
      </c>
      <c r="V130" s="11" t="s">
        <v>1269</v>
      </c>
      <c r="W130" s="12" t="s">
        <v>170</v>
      </c>
      <c r="X130" s="13"/>
      <c r="Y130" s="13"/>
      <c r="Z130" s="13"/>
      <c r="AA130" s="13"/>
      <c r="AB130" s="13"/>
      <c r="AC130" s="13"/>
      <c r="AD130" s="13"/>
      <c r="AE130" s="13"/>
      <c r="AF130" s="13"/>
      <c r="AG130" s="14"/>
      <c r="AH130" s="14"/>
      <c r="AI130" s="14"/>
      <c r="AJ130" s="14"/>
      <c r="AK130" s="14"/>
      <c r="AL130" s="14"/>
      <c r="AM130" s="14"/>
      <c r="AN130" s="14"/>
      <c r="AO130" s="14"/>
      <c r="AP130" s="14"/>
      <c r="AQ130" s="15"/>
      <c r="AR130" s="14"/>
      <c r="AS130" s="14">
        <v>0</v>
      </c>
      <c r="AT130" s="14">
        <v>0</v>
      </c>
      <c r="AU130" s="33">
        <v>0</v>
      </c>
      <c r="AV130" s="33">
        <v>100</v>
      </c>
      <c r="AW130" s="33">
        <v>100</v>
      </c>
      <c r="AX130" s="33">
        <v>100</v>
      </c>
      <c r="AY130" s="34"/>
      <c r="AZ130" s="34"/>
      <c r="BA130" s="34"/>
      <c r="BB130" s="34"/>
      <c r="BC130" s="16"/>
      <c r="BD130" s="16">
        <v>0</v>
      </c>
      <c r="BE130" s="17" t="s">
        <v>1191</v>
      </c>
      <c r="BF130" s="18">
        <v>0</v>
      </c>
      <c r="BG130" s="20">
        <v>0</v>
      </c>
      <c r="BH130" s="17" t="s">
        <v>174</v>
      </c>
      <c r="BI130" s="17" t="s">
        <v>1236</v>
      </c>
      <c r="BJ130" s="16"/>
      <c r="BK130" s="16">
        <v>0</v>
      </c>
      <c r="BL130" s="17" t="s">
        <v>1191</v>
      </c>
      <c r="BM130" s="19">
        <v>0</v>
      </c>
      <c r="BN130" s="20">
        <v>0</v>
      </c>
      <c r="BO130" s="17" t="s">
        <v>174</v>
      </c>
      <c r="BP130" s="21" t="s">
        <v>1257</v>
      </c>
      <c r="BQ130" s="22"/>
      <c r="BR130" s="134"/>
      <c r="BS130" s="17" t="s">
        <v>940</v>
      </c>
      <c r="BT130" s="19">
        <v>0</v>
      </c>
      <c r="BU130" s="20">
        <v>0</v>
      </c>
      <c r="BV130" s="17" t="s">
        <v>174</v>
      </c>
      <c r="BW130" s="17" t="s">
        <v>1270</v>
      </c>
      <c r="BX130" s="16"/>
      <c r="BY130" s="16"/>
      <c r="BZ130" s="17" t="s">
        <v>940</v>
      </c>
      <c r="CA130" s="19">
        <v>0</v>
      </c>
      <c r="CB130" s="20">
        <v>0</v>
      </c>
      <c r="CC130" s="17" t="s">
        <v>174</v>
      </c>
      <c r="CD130" s="17" t="s">
        <v>1246</v>
      </c>
      <c r="CE130" s="16"/>
      <c r="CF130" s="16"/>
      <c r="CG130" s="17"/>
      <c r="CH130" s="19">
        <v>0</v>
      </c>
      <c r="CI130" s="20">
        <v>0</v>
      </c>
      <c r="CJ130" s="17" t="s">
        <v>174</v>
      </c>
      <c r="CK130" s="17" t="s">
        <v>1240</v>
      </c>
      <c r="CL130" s="23"/>
      <c r="CM130" s="23"/>
      <c r="CN130" s="17"/>
      <c r="CO130" s="19">
        <v>0</v>
      </c>
      <c r="CP130" s="20">
        <v>0</v>
      </c>
      <c r="CQ130" s="17"/>
      <c r="CR130" s="17" t="s">
        <v>1476</v>
      </c>
      <c r="CS130" s="16"/>
      <c r="CT130" s="16"/>
      <c r="CU130" s="17"/>
      <c r="CV130" s="19">
        <f t="shared" si="49"/>
        <v>0</v>
      </c>
      <c r="CW130" s="20">
        <f t="shared" si="60"/>
        <v>0</v>
      </c>
      <c r="CX130" s="17" t="s">
        <v>179</v>
      </c>
      <c r="CY130" s="17"/>
      <c r="CZ130" s="16"/>
      <c r="DA130" s="16"/>
      <c r="DB130" s="17"/>
      <c r="DC130" s="19">
        <f t="shared" si="50"/>
        <v>0</v>
      </c>
      <c r="DD130" s="20">
        <f t="shared" si="61"/>
        <v>0</v>
      </c>
      <c r="DE130" s="17" t="s">
        <v>179</v>
      </c>
      <c r="DF130" s="17"/>
      <c r="DG130" s="16"/>
      <c r="DH130" s="16"/>
      <c r="DI130" s="17"/>
      <c r="DJ130" s="19">
        <f t="shared" si="51"/>
        <v>0</v>
      </c>
      <c r="DK130" s="20">
        <f t="shared" si="62"/>
        <v>0</v>
      </c>
      <c r="DL130" s="17" t="s">
        <v>179</v>
      </c>
      <c r="DM130" s="17"/>
      <c r="DN130" s="16"/>
      <c r="DO130" s="16"/>
      <c r="DP130" s="17"/>
      <c r="DQ130" s="19">
        <f t="shared" si="52"/>
        <v>0</v>
      </c>
      <c r="DR130" s="20">
        <f t="shared" si="63"/>
        <v>0</v>
      </c>
      <c r="DS130" s="17" t="s">
        <v>179</v>
      </c>
      <c r="DT130" s="17"/>
      <c r="DU130" s="16"/>
      <c r="DV130" s="16"/>
      <c r="DW130" s="17"/>
      <c r="DX130" s="19">
        <f t="shared" si="53"/>
        <v>0</v>
      </c>
      <c r="DY130" s="20">
        <f t="shared" si="64"/>
        <v>0</v>
      </c>
      <c r="DZ130" s="17" t="s">
        <v>179</v>
      </c>
      <c r="EA130" s="17"/>
      <c r="EB130" s="26">
        <v>100</v>
      </c>
      <c r="EC130" s="16"/>
      <c r="ED130" s="17"/>
      <c r="EE130" s="19">
        <f t="shared" si="48"/>
        <v>1</v>
      </c>
      <c r="EF130" s="20">
        <f t="shared" si="65"/>
        <v>0</v>
      </c>
      <c r="EG130" s="17" t="s">
        <v>179</v>
      </c>
      <c r="EH130" s="17"/>
      <c r="EI130" s="27">
        <v>2026</v>
      </c>
      <c r="EJ130" s="28"/>
      <c r="EK130" s="29" t="str">
        <f>+VLOOKUP(B130,[1]Listas_desplega!$AI$22:$AJ$46,2,0)</f>
        <v>SG</v>
      </c>
      <c r="EL130" s="29" t="str">
        <f>+VLOOKUP(H130,[1]Listas_desplega!$BY$3:$BZ$7,2,0)</f>
        <v>T_2</v>
      </c>
      <c r="EM130" s="29" t="str">
        <f>+VLOOKUP(I130,[1]Listas_desplega!$BY$10:$BZ$23,2,0)</f>
        <v>T_2_C_1</v>
      </c>
      <c r="EN130" s="29" t="e">
        <f>+VLOOKUP(J130,[1]Listas_desplega!$BY$28:$BZ$54,2,0)</f>
        <v>#N/A</v>
      </c>
      <c r="EO130" s="29" t="str">
        <f>+VLOOKUP(K130,[1]Listas_desplega!$BY$58:$BZ$105,2,0)</f>
        <v>T_2_C_1_ET_1_CPT_1</v>
      </c>
      <c r="EP130" s="30" t="str">
        <f>+VLOOKUP(L130,[1]Listas_desplega!$J$3:$K$11,2,0)</f>
        <v>Eje_E_7</v>
      </c>
    </row>
    <row r="131" spans="1:146" s="31" customFormat="1" ht="44.25" customHeight="1" x14ac:dyDescent="0.3">
      <c r="A131" s="8" t="s">
        <v>927</v>
      </c>
      <c r="B131" s="8" t="s">
        <v>1211</v>
      </c>
      <c r="C131" s="8" t="s">
        <v>1272</v>
      </c>
      <c r="D131" s="8" t="s">
        <v>630</v>
      </c>
      <c r="E131" s="8" t="s">
        <v>1019</v>
      </c>
      <c r="F131" s="9" t="s">
        <v>1273</v>
      </c>
      <c r="G131" s="8"/>
      <c r="H131" s="8" t="s">
        <v>597</v>
      </c>
      <c r="I131" s="8" t="s">
        <v>598</v>
      </c>
      <c r="J131" s="8" t="s">
        <v>599</v>
      </c>
      <c r="K131" s="8" t="s">
        <v>1064</v>
      </c>
      <c r="L131" s="8" t="s">
        <v>932</v>
      </c>
      <c r="M131" s="8" t="s">
        <v>1216</v>
      </c>
      <c r="N131" s="14">
        <v>85</v>
      </c>
      <c r="O131" s="11" t="s">
        <v>1274</v>
      </c>
      <c r="P131" s="12" t="s">
        <v>164</v>
      </c>
      <c r="Q131" s="11" t="s">
        <v>776</v>
      </c>
      <c r="R131" s="11" t="s">
        <v>1275</v>
      </c>
      <c r="S131" s="11" t="s">
        <v>214</v>
      </c>
      <c r="T131" s="11" t="s">
        <v>188</v>
      </c>
      <c r="U131" s="11">
        <v>0</v>
      </c>
      <c r="V131" s="11" t="s">
        <v>1276</v>
      </c>
      <c r="W131" s="12" t="s">
        <v>170</v>
      </c>
      <c r="X131" s="13"/>
      <c r="Y131" s="13"/>
      <c r="Z131" s="13"/>
      <c r="AA131" s="13"/>
      <c r="AB131" s="13"/>
      <c r="AC131" s="13"/>
      <c r="AD131" s="13"/>
      <c r="AE131" s="13"/>
      <c r="AF131" s="13"/>
      <c r="AG131" s="14"/>
      <c r="AH131" s="14"/>
      <c r="AI131" s="14"/>
      <c r="AJ131" s="14"/>
      <c r="AK131" s="14"/>
      <c r="AL131" s="14"/>
      <c r="AM131" s="14"/>
      <c r="AN131" s="14"/>
      <c r="AO131" s="14"/>
      <c r="AP131" s="14"/>
      <c r="AQ131" s="15"/>
      <c r="AR131" s="14"/>
      <c r="AS131" s="14">
        <v>100</v>
      </c>
      <c r="AT131" s="14">
        <v>100</v>
      </c>
      <c r="AU131" s="33">
        <v>100</v>
      </c>
      <c r="AV131" s="33">
        <v>100</v>
      </c>
      <c r="AW131" s="33">
        <v>100</v>
      </c>
      <c r="AX131" s="33">
        <v>100</v>
      </c>
      <c r="AY131" s="34"/>
      <c r="AZ131" s="34"/>
      <c r="BA131" s="34"/>
      <c r="BB131" s="34"/>
      <c r="BC131" s="16"/>
      <c r="BD131" s="16">
        <v>0</v>
      </c>
      <c r="BE131" s="17" t="s">
        <v>1191</v>
      </c>
      <c r="BF131" s="18">
        <v>0</v>
      </c>
      <c r="BG131" s="20">
        <v>0</v>
      </c>
      <c r="BH131" s="17" t="s">
        <v>174</v>
      </c>
      <c r="BI131" s="17" t="s">
        <v>1236</v>
      </c>
      <c r="BJ131" s="16"/>
      <c r="BK131" s="16">
        <v>0</v>
      </c>
      <c r="BL131" s="17" t="s">
        <v>1191</v>
      </c>
      <c r="BM131" s="19">
        <v>0</v>
      </c>
      <c r="BN131" s="20">
        <v>0</v>
      </c>
      <c r="BO131" s="17" t="s">
        <v>174</v>
      </c>
      <c r="BP131" s="21" t="s">
        <v>1257</v>
      </c>
      <c r="BQ131" s="22"/>
      <c r="BR131" s="16">
        <v>0</v>
      </c>
      <c r="BS131" s="17" t="s">
        <v>1191</v>
      </c>
      <c r="BT131" s="19">
        <v>0</v>
      </c>
      <c r="BU131" s="20">
        <v>0</v>
      </c>
      <c r="BV131" s="17" t="s">
        <v>174</v>
      </c>
      <c r="BW131" s="17" t="s">
        <v>1270</v>
      </c>
      <c r="BX131" s="16"/>
      <c r="BY131" s="16">
        <v>0</v>
      </c>
      <c r="BZ131" s="17" t="s">
        <v>1191</v>
      </c>
      <c r="CA131" s="19">
        <v>0</v>
      </c>
      <c r="CB131" s="20">
        <v>0</v>
      </c>
      <c r="CC131" s="17" t="s">
        <v>174</v>
      </c>
      <c r="CD131" s="17" t="s">
        <v>1246</v>
      </c>
      <c r="CE131" s="16"/>
      <c r="CF131" s="16">
        <v>0</v>
      </c>
      <c r="CG131" s="17" t="s">
        <v>1191</v>
      </c>
      <c r="CH131" s="19">
        <v>0</v>
      </c>
      <c r="CI131" s="20">
        <v>0</v>
      </c>
      <c r="CJ131" s="17" t="s">
        <v>174</v>
      </c>
      <c r="CK131" s="17" t="s">
        <v>1240</v>
      </c>
      <c r="CL131" s="23"/>
      <c r="CM131" s="23"/>
      <c r="CN131" s="17" t="s">
        <v>1477</v>
      </c>
      <c r="CO131" s="19">
        <v>0</v>
      </c>
      <c r="CP131" s="20">
        <v>0</v>
      </c>
      <c r="CQ131" s="17"/>
      <c r="CR131" s="17" t="s">
        <v>1478</v>
      </c>
      <c r="CS131" s="16"/>
      <c r="CT131" s="16"/>
      <c r="CU131" s="17"/>
      <c r="CV131" s="19">
        <f t="shared" si="49"/>
        <v>0</v>
      </c>
      <c r="CW131" s="20">
        <f t="shared" si="60"/>
        <v>0</v>
      </c>
      <c r="CX131" s="17" t="s">
        <v>179</v>
      </c>
      <c r="CY131" s="17"/>
      <c r="CZ131" s="16"/>
      <c r="DA131" s="16"/>
      <c r="DB131" s="17"/>
      <c r="DC131" s="19">
        <f t="shared" si="50"/>
        <v>0</v>
      </c>
      <c r="DD131" s="20">
        <f t="shared" si="61"/>
        <v>0</v>
      </c>
      <c r="DE131" s="17" t="s">
        <v>179</v>
      </c>
      <c r="DF131" s="17"/>
      <c r="DG131" s="16"/>
      <c r="DH131" s="16"/>
      <c r="DI131" s="17"/>
      <c r="DJ131" s="19">
        <f t="shared" si="51"/>
        <v>0</v>
      </c>
      <c r="DK131" s="20">
        <f t="shared" si="62"/>
        <v>0</v>
      </c>
      <c r="DL131" s="17" t="s">
        <v>179</v>
      </c>
      <c r="DM131" s="17"/>
      <c r="DN131" s="16"/>
      <c r="DO131" s="16"/>
      <c r="DP131" s="17"/>
      <c r="DQ131" s="19">
        <f t="shared" si="52"/>
        <v>0</v>
      </c>
      <c r="DR131" s="20">
        <f t="shared" si="63"/>
        <v>0</v>
      </c>
      <c r="DS131" s="17" t="s">
        <v>179</v>
      </c>
      <c r="DT131" s="17"/>
      <c r="DU131" s="16"/>
      <c r="DV131" s="16"/>
      <c r="DW131" s="17"/>
      <c r="DX131" s="19">
        <f t="shared" si="53"/>
        <v>0</v>
      </c>
      <c r="DY131" s="20">
        <f t="shared" si="64"/>
        <v>0</v>
      </c>
      <c r="DZ131" s="17" t="s">
        <v>179</v>
      </c>
      <c r="EA131" s="17"/>
      <c r="EB131" s="26">
        <v>100</v>
      </c>
      <c r="EC131" s="16"/>
      <c r="ED131" s="17"/>
      <c r="EE131" s="19">
        <f t="shared" si="48"/>
        <v>1</v>
      </c>
      <c r="EF131" s="20">
        <f t="shared" si="65"/>
        <v>0</v>
      </c>
      <c r="EG131" s="17" t="s">
        <v>179</v>
      </c>
      <c r="EH131" s="17"/>
      <c r="EI131" s="27">
        <v>2026</v>
      </c>
      <c r="EJ131" s="28"/>
      <c r="EK131" s="29" t="str">
        <f>+VLOOKUP(B131,[1]Listas_desplega!$AI$22:$AJ$46,2,0)</f>
        <v>SG</v>
      </c>
      <c r="EL131" s="29" t="str">
        <f>+VLOOKUP(H131,[1]Listas_desplega!$BY$3:$BZ$7,2,0)</f>
        <v>T_5</v>
      </c>
      <c r="EM131" s="29" t="str">
        <f>+VLOOKUP(I131,[1]Listas_desplega!$BY$10:$BZ$23,2,0)</f>
        <v>T_5_C_1</v>
      </c>
      <c r="EN131" s="29" t="str">
        <f>+VLOOKUP(J131,[1]Listas_desplega!$BY$28:$BZ$54,2,0)</f>
        <v>T_5_C_1_ET_1</v>
      </c>
      <c r="EO131" s="29" t="str">
        <f>+VLOOKUP(K131,[1]Listas_desplega!$BY$58:$BZ$105,2,0)</f>
        <v>T_5_C_1_ET_1_CPT_3</v>
      </c>
      <c r="EP131" s="30" t="str">
        <f>+VLOOKUP(L131,[1]Listas_desplega!$J$3:$K$11,2,0)</f>
        <v>Eje_E_9</v>
      </c>
    </row>
    <row r="132" spans="1:146" s="31" customFormat="1" ht="44.25" customHeight="1" x14ac:dyDescent="0.3">
      <c r="A132" s="8" t="s">
        <v>927</v>
      </c>
      <c r="B132" s="8" t="s">
        <v>1211</v>
      </c>
      <c r="C132" s="8" t="s">
        <v>1272</v>
      </c>
      <c r="D132" s="8" t="s">
        <v>630</v>
      </c>
      <c r="E132" s="8" t="s">
        <v>1019</v>
      </c>
      <c r="F132" s="9" t="s">
        <v>1273</v>
      </c>
      <c r="G132" s="8"/>
      <c r="H132" s="8" t="s">
        <v>597</v>
      </c>
      <c r="I132" s="8" t="s">
        <v>598</v>
      </c>
      <c r="J132" s="8" t="s">
        <v>599</v>
      </c>
      <c r="K132" s="8" t="s">
        <v>1064</v>
      </c>
      <c r="L132" s="8" t="s">
        <v>932</v>
      </c>
      <c r="M132" s="8" t="s">
        <v>1216</v>
      </c>
      <c r="N132" s="14">
        <v>134</v>
      </c>
      <c r="O132" s="11" t="s">
        <v>1277</v>
      </c>
      <c r="P132" s="12" t="s">
        <v>164</v>
      </c>
      <c r="Q132" s="11" t="s">
        <v>776</v>
      </c>
      <c r="R132" s="11" t="s">
        <v>1278</v>
      </c>
      <c r="S132" s="11" t="s">
        <v>214</v>
      </c>
      <c r="T132" s="11" t="s">
        <v>188</v>
      </c>
      <c r="U132" s="11">
        <v>0</v>
      </c>
      <c r="V132" s="11" t="s">
        <v>1279</v>
      </c>
      <c r="W132" s="12" t="s">
        <v>170</v>
      </c>
      <c r="X132" s="13" t="s">
        <v>1280</v>
      </c>
      <c r="Y132" s="13"/>
      <c r="Z132" s="13"/>
      <c r="AA132" s="13"/>
      <c r="AB132" s="13"/>
      <c r="AC132" s="13"/>
      <c r="AD132" s="13"/>
      <c r="AE132" s="13"/>
      <c r="AF132" s="13"/>
      <c r="AG132" s="14"/>
      <c r="AH132" s="14"/>
      <c r="AI132" s="14"/>
      <c r="AJ132" s="14"/>
      <c r="AK132" s="14"/>
      <c r="AL132" s="14" t="s">
        <v>436</v>
      </c>
      <c r="AM132" s="14"/>
      <c r="AN132" s="14"/>
      <c r="AO132" s="14"/>
      <c r="AP132" s="14"/>
      <c r="AQ132" s="15"/>
      <c r="AR132" s="14"/>
      <c r="AS132" s="14">
        <v>100</v>
      </c>
      <c r="AT132" s="14">
        <v>100</v>
      </c>
      <c r="AU132" s="33">
        <v>100</v>
      </c>
      <c r="AV132" s="33">
        <v>100</v>
      </c>
      <c r="AW132" s="33">
        <v>100</v>
      </c>
      <c r="AX132" s="33">
        <v>100</v>
      </c>
      <c r="AY132" s="34"/>
      <c r="AZ132" s="34"/>
      <c r="BA132" s="34"/>
      <c r="BB132" s="34"/>
      <c r="BC132" s="16"/>
      <c r="BD132" s="16">
        <v>0</v>
      </c>
      <c r="BE132" s="17" t="s">
        <v>1191</v>
      </c>
      <c r="BF132" s="18">
        <v>0</v>
      </c>
      <c r="BG132" s="20">
        <v>0</v>
      </c>
      <c r="BH132" s="17" t="s">
        <v>174</v>
      </c>
      <c r="BI132" s="17" t="s">
        <v>1236</v>
      </c>
      <c r="BJ132" s="16"/>
      <c r="BK132" s="16">
        <v>0</v>
      </c>
      <c r="BL132" s="17" t="s">
        <v>1191</v>
      </c>
      <c r="BM132" s="19">
        <v>0</v>
      </c>
      <c r="BN132" s="20">
        <v>0</v>
      </c>
      <c r="BO132" s="17" t="s">
        <v>174</v>
      </c>
      <c r="BP132" s="21" t="s">
        <v>1257</v>
      </c>
      <c r="BQ132" s="22"/>
      <c r="BR132" s="16">
        <v>0</v>
      </c>
      <c r="BS132" s="17" t="s">
        <v>1191</v>
      </c>
      <c r="BT132" s="19">
        <v>0</v>
      </c>
      <c r="BU132" s="20">
        <v>0</v>
      </c>
      <c r="BV132" s="17" t="s">
        <v>174</v>
      </c>
      <c r="BW132" s="17" t="s">
        <v>1270</v>
      </c>
      <c r="BX132" s="16"/>
      <c r="BY132" s="16">
        <v>0</v>
      </c>
      <c r="BZ132" s="17" t="s">
        <v>1191</v>
      </c>
      <c r="CA132" s="19">
        <v>0</v>
      </c>
      <c r="CB132" s="20">
        <v>0</v>
      </c>
      <c r="CC132" s="17" t="s">
        <v>174</v>
      </c>
      <c r="CD132" s="17" t="s">
        <v>1246</v>
      </c>
      <c r="CE132" s="16"/>
      <c r="CF132" s="16">
        <v>0</v>
      </c>
      <c r="CG132" s="17" t="s">
        <v>1191</v>
      </c>
      <c r="CH132" s="19">
        <v>0</v>
      </c>
      <c r="CI132" s="20">
        <v>0</v>
      </c>
      <c r="CJ132" s="17" t="s">
        <v>174</v>
      </c>
      <c r="CK132" s="17" t="s">
        <v>1240</v>
      </c>
      <c r="CL132" s="23"/>
      <c r="CM132" s="23">
        <v>0</v>
      </c>
      <c r="CN132" s="17" t="s">
        <v>1191</v>
      </c>
      <c r="CO132" s="19">
        <v>0</v>
      </c>
      <c r="CP132" s="20">
        <v>0</v>
      </c>
      <c r="CQ132" s="17"/>
      <c r="CR132" s="17" t="s">
        <v>1479</v>
      </c>
      <c r="CS132" s="16"/>
      <c r="CT132" s="16"/>
      <c r="CU132" s="17"/>
      <c r="CV132" s="19">
        <f t="shared" si="49"/>
        <v>0</v>
      </c>
      <c r="CW132" s="20">
        <f t="shared" si="60"/>
        <v>0</v>
      </c>
      <c r="CX132" s="17" t="s">
        <v>179</v>
      </c>
      <c r="CY132" s="17"/>
      <c r="CZ132" s="16"/>
      <c r="DA132" s="16"/>
      <c r="DB132" s="17"/>
      <c r="DC132" s="19">
        <f t="shared" si="50"/>
        <v>0</v>
      </c>
      <c r="DD132" s="20">
        <f t="shared" si="61"/>
        <v>0</v>
      </c>
      <c r="DE132" s="17" t="s">
        <v>179</v>
      </c>
      <c r="DF132" s="17"/>
      <c r="DG132" s="16"/>
      <c r="DH132" s="16"/>
      <c r="DI132" s="17"/>
      <c r="DJ132" s="19">
        <f t="shared" si="51"/>
        <v>0</v>
      </c>
      <c r="DK132" s="20">
        <f t="shared" si="62"/>
        <v>0</v>
      </c>
      <c r="DL132" s="17" t="s">
        <v>179</v>
      </c>
      <c r="DM132" s="17"/>
      <c r="DN132" s="16"/>
      <c r="DO132" s="16"/>
      <c r="DP132" s="17"/>
      <c r="DQ132" s="19">
        <f t="shared" si="52"/>
        <v>0</v>
      </c>
      <c r="DR132" s="20">
        <f t="shared" si="63"/>
        <v>0</v>
      </c>
      <c r="DS132" s="17" t="s">
        <v>179</v>
      </c>
      <c r="DT132" s="17"/>
      <c r="DU132" s="16"/>
      <c r="DV132" s="16"/>
      <c r="DW132" s="17"/>
      <c r="DX132" s="19">
        <f t="shared" si="53"/>
        <v>0</v>
      </c>
      <c r="DY132" s="20">
        <f t="shared" si="64"/>
        <v>0</v>
      </c>
      <c r="DZ132" s="17" t="s">
        <v>179</v>
      </c>
      <c r="EA132" s="17"/>
      <c r="EB132" s="26">
        <v>100</v>
      </c>
      <c r="EC132" s="16"/>
      <c r="ED132" s="17"/>
      <c r="EE132" s="19">
        <f t="shared" si="48"/>
        <v>1</v>
      </c>
      <c r="EF132" s="20">
        <f t="shared" si="65"/>
        <v>0</v>
      </c>
      <c r="EG132" s="17" t="s">
        <v>179</v>
      </c>
      <c r="EH132" s="17"/>
      <c r="EI132" s="27">
        <v>2026</v>
      </c>
      <c r="EJ132" s="28"/>
      <c r="EK132" s="29" t="str">
        <f>+VLOOKUP(B132,[1]Listas_desplega!$AI$22:$AJ$46,2,0)</f>
        <v>SG</v>
      </c>
      <c r="EL132" s="29" t="str">
        <f>+VLOOKUP(H132,[1]Listas_desplega!$BY$3:$BZ$7,2,0)</f>
        <v>T_5</v>
      </c>
      <c r="EM132" s="29" t="str">
        <f>+VLOOKUP(I132,[1]Listas_desplega!$BY$10:$BZ$23,2,0)</f>
        <v>T_5_C_1</v>
      </c>
      <c r="EN132" s="29" t="str">
        <f>+VLOOKUP(J132,[1]Listas_desplega!$BY$28:$BZ$54,2,0)</f>
        <v>T_5_C_1_ET_1</v>
      </c>
      <c r="EO132" s="29" t="str">
        <f>+VLOOKUP(K132,[1]Listas_desplega!$BY$58:$BZ$105,2,0)</f>
        <v>T_5_C_1_ET_1_CPT_3</v>
      </c>
      <c r="EP132" s="30" t="str">
        <f>+VLOOKUP(L132,[1]Listas_desplega!$J$3:$K$11,2,0)</f>
        <v>Eje_E_9</v>
      </c>
    </row>
    <row r="133" spans="1:146" s="31" customFormat="1" ht="44.25" customHeight="1" x14ac:dyDescent="0.3">
      <c r="A133" s="8" t="s">
        <v>927</v>
      </c>
      <c r="B133" s="8" t="s">
        <v>1211</v>
      </c>
      <c r="C133" s="8" t="s">
        <v>1272</v>
      </c>
      <c r="D133" s="8" t="s">
        <v>630</v>
      </c>
      <c r="E133" s="8" t="s">
        <v>1019</v>
      </c>
      <c r="F133" s="9" t="s">
        <v>1273</v>
      </c>
      <c r="G133" s="8"/>
      <c r="H133" s="8" t="s">
        <v>597</v>
      </c>
      <c r="I133" s="8" t="s">
        <v>598</v>
      </c>
      <c r="J133" s="8" t="s">
        <v>599</v>
      </c>
      <c r="K133" s="8" t="s">
        <v>1064</v>
      </c>
      <c r="L133" s="8" t="s">
        <v>932</v>
      </c>
      <c r="M133" s="8" t="s">
        <v>1216</v>
      </c>
      <c r="N133" s="14">
        <v>136</v>
      </c>
      <c r="O133" s="11" t="s">
        <v>1281</v>
      </c>
      <c r="P133" s="12" t="s">
        <v>492</v>
      </c>
      <c r="Q133" s="11" t="s">
        <v>165</v>
      </c>
      <c r="R133" s="11" t="s">
        <v>1282</v>
      </c>
      <c r="S133" s="11" t="s">
        <v>167</v>
      </c>
      <c r="T133" s="11" t="s">
        <v>188</v>
      </c>
      <c r="U133" s="11">
        <v>0</v>
      </c>
      <c r="V133" s="11" t="s">
        <v>1279</v>
      </c>
      <c r="W133" s="12" t="s">
        <v>170</v>
      </c>
      <c r="X133" s="13"/>
      <c r="Y133" s="13"/>
      <c r="Z133" s="13"/>
      <c r="AA133" s="13"/>
      <c r="AB133" s="13"/>
      <c r="AC133" s="13"/>
      <c r="AD133" s="13"/>
      <c r="AE133" s="13"/>
      <c r="AF133" s="13"/>
      <c r="AG133" s="14"/>
      <c r="AH133" s="14"/>
      <c r="AI133" s="14"/>
      <c r="AJ133" s="14"/>
      <c r="AK133" s="14"/>
      <c r="AL133" s="14" t="s">
        <v>436</v>
      </c>
      <c r="AM133" s="14"/>
      <c r="AN133" s="14"/>
      <c r="AO133" s="14"/>
      <c r="AP133" s="14"/>
      <c r="AQ133" s="15"/>
      <c r="AR133" s="14"/>
      <c r="AS133" s="14"/>
      <c r="AT133" s="14">
        <v>3</v>
      </c>
      <c r="AU133" s="33">
        <v>4</v>
      </c>
      <c r="AV133" s="33">
        <v>5</v>
      </c>
      <c r="AW133" s="33">
        <v>6</v>
      </c>
      <c r="AX133" s="33">
        <v>6</v>
      </c>
      <c r="AY133" s="34"/>
      <c r="AZ133" s="34"/>
      <c r="BA133" s="34"/>
      <c r="BB133" s="34"/>
      <c r="BC133" s="16"/>
      <c r="BD133" s="16">
        <v>0</v>
      </c>
      <c r="BE133" s="17" t="s">
        <v>1191</v>
      </c>
      <c r="BF133" s="18">
        <v>0</v>
      </c>
      <c r="BG133" s="20">
        <v>0</v>
      </c>
      <c r="BH133" s="17" t="s">
        <v>174</v>
      </c>
      <c r="BI133" s="17" t="s">
        <v>1236</v>
      </c>
      <c r="BJ133" s="16"/>
      <c r="BK133" s="16">
        <v>0</v>
      </c>
      <c r="BL133" s="17" t="s">
        <v>1191</v>
      </c>
      <c r="BM133" s="19">
        <v>0</v>
      </c>
      <c r="BN133" s="20">
        <v>0</v>
      </c>
      <c r="BO133" s="17" t="s">
        <v>174</v>
      </c>
      <c r="BP133" s="21" t="s">
        <v>1257</v>
      </c>
      <c r="BQ133" s="22"/>
      <c r="BR133" s="16">
        <v>0</v>
      </c>
      <c r="BS133" s="17" t="s">
        <v>1191</v>
      </c>
      <c r="BT133" s="19">
        <v>0</v>
      </c>
      <c r="BU133" s="20">
        <v>0</v>
      </c>
      <c r="BV133" s="17" t="s">
        <v>174</v>
      </c>
      <c r="BW133" s="135" t="s">
        <v>1270</v>
      </c>
      <c r="BX133" s="16"/>
      <c r="BY133" s="16">
        <v>0</v>
      </c>
      <c r="BZ133" s="17" t="s">
        <v>1191</v>
      </c>
      <c r="CA133" s="19">
        <v>0</v>
      </c>
      <c r="CB133" s="20">
        <v>0</v>
      </c>
      <c r="CC133" s="17" t="s">
        <v>174</v>
      </c>
      <c r="CD133" s="17" t="s">
        <v>1246</v>
      </c>
      <c r="CE133" s="16"/>
      <c r="CF133" s="16">
        <v>0</v>
      </c>
      <c r="CG133" s="17" t="s">
        <v>1191</v>
      </c>
      <c r="CH133" s="19">
        <v>0</v>
      </c>
      <c r="CI133" s="20">
        <v>0</v>
      </c>
      <c r="CJ133" s="17" t="s">
        <v>174</v>
      </c>
      <c r="CK133" s="17" t="s">
        <v>1240</v>
      </c>
      <c r="CL133" s="23"/>
      <c r="CM133" s="23">
        <v>0</v>
      </c>
      <c r="CN133" s="17" t="s">
        <v>1191</v>
      </c>
      <c r="CO133" s="19">
        <v>0</v>
      </c>
      <c r="CP133" s="20">
        <v>0</v>
      </c>
      <c r="CQ133" s="17"/>
      <c r="CR133" s="17" t="s">
        <v>1480</v>
      </c>
      <c r="CS133" s="16"/>
      <c r="CT133" s="16"/>
      <c r="CU133" s="17"/>
      <c r="CV133" s="19">
        <f t="shared" si="49"/>
        <v>0</v>
      </c>
      <c r="CW133" s="20">
        <f t="shared" si="60"/>
        <v>0</v>
      </c>
      <c r="CX133" s="17" t="s">
        <v>179</v>
      </c>
      <c r="CY133" s="17"/>
      <c r="CZ133" s="16"/>
      <c r="DA133" s="16"/>
      <c r="DB133" s="17"/>
      <c r="DC133" s="19">
        <f t="shared" si="50"/>
        <v>0</v>
      </c>
      <c r="DD133" s="20">
        <f t="shared" si="61"/>
        <v>0</v>
      </c>
      <c r="DE133" s="17" t="s">
        <v>179</v>
      </c>
      <c r="DF133" s="17"/>
      <c r="DG133" s="16"/>
      <c r="DH133" s="16"/>
      <c r="DI133" s="17"/>
      <c r="DJ133" s="19">
        <f t="shared" si="51"/>
        <v>0</v>
      </c>
      <c r="DK133" s="20">
        <f t="shared" si="62"/>
        <v>0</v>
      </c>
      <c r="DL133" s="17" t="s">
        <v>179</v>
      </c>
      <c r="DM133" s="17"/>
      <c r="DN133" s="16"/>
      <c r="DO133" s="16"/>
      <c r="DP133" s="17"/>
      <c r="DQ133" s="19">
        <f t="shared" si="52"/>
        <v>0</v>
      </c>
      <c r="DR133" s="20">
        <f t="shared" si="63"/>
        <v>0</v>
      </c>
      <c r="DS133" s="17" t="s">
        <v>179</v>
      </c>
      <c r="DT133" s="17"/>
      <c r="DU133" s="16"/>
      <c r="DV133" s="16"/>
      <c r="DW133" s="17"/>
      <c r="DX133" s="19">
        <f t="shared" si="53"/>
        <v>0</v>
      </c>
      <c r="DY133" s="20">
        <f t="shared" si="64"/>
        <v>0</v>
      </c>
      <c r="DZ133" s="17" t="s">
        <v>179</v>
      </c>
      <c r="EA133" s="17"/>
      <c r="EB133" s="26">
        <v>6</v>
      </c>
      <c r="EC133" s="16"/>
      <c r="ED133" s="17"/>
      <c r="EE133" s="19">
        <f t="shared" ref="EE133:EE159" si="66">+IFERROR(EB133/AW133,0)</f>
        <v>1</v>
      </c>
      <c r="EF133" s="20">
        <f t="shared" si="65"/>
        <v>0</v>
      </c>
      <c r="EG133" s="17" t="s">
        <v>179</v>
      </c>
      <c r="EH133" s="17"/>
      <c r="EI133" s="27">
        <v>2026</v>
      </c>
      <c r="EJ133" s="28"/>
      <c r="EK133" s="29" t="str">
        <f>+VLOOKUP(B133,[1]Listas_desplega!$AI$22:$AJ$46,2,0)</f>
        <v>SG</v>
      </c>
      <c r="EL133" s="29" t="str">
        <f>+VLOOKUP(H133,[1]Listas_desplega!$BY$3:$BZ$7,2,0)</f>
        <v>T_5</v>
      </c>
      <c r="EM133" s="29" t="str">
        <f>+VLOOKUP(I133,[1]Listas_desplega!$BY$10:$BZ$23,2,0)</f>
        <v>T_5_C_1</v>
      </c>
      <c r="EN133" s="29" t="str">
        <f>+VLOOKUP(J133,[1]Listas_desplega!$BY$28:$BZ$54,2,0)</f>
        <v>T_5_C_1_ET_1</v>
      </c>
      <c r="EO133" s="29" t="str">
        <f>+VLOOKUP(K133,[1]Listas_desplega!$BY$58:$BZ$105,2,0)</f>
        <v>T_5_C_1_ET_1_CPT_3</v>
      </c>
      <c r="EP133" s="30" t="str">
        <f>+VLOOKUP(L133,[1]Listas_desplega!$J$3:$K$11,2,0)</f>
        <v>Eje_E_9</v>
      </c>
    </row>
    <row r="134" spans="1:146" s="31" customFormat="1" ht="44.25" customHeight="1" x14ac:dyDescent="0.3">
      <c r="A134" s="8" t="s">
        <v>927</v>
      </c>
      <c r="B134" s="8" t="s">
        <v>1211</v>
      </c>
      <c r="C134" s="8" t="s">
        <v>1272</v>
      </c>
      <c r="D134" s="8" t="s">
        <v>153</v>
      </c>
      <c r="E134" s="8" t="s">
        <v>154</v>
      </c>
      <c r="F134" s="9" t="s">
        <v>1283</v>
      </c>
      <c r="G134" s="8"/>
      <c r="H134" s="8" t="s">
        <v>597</v>
      </c>
      <c r="I134" s="8" t="s">
        <v>598</v>
      </c>
      <c r="J134" s="8" t="s">
        <v>599</v>
      </c>
      <c r="K134" s="8" t="s">
        <v>1064</v>
      </c>
      <c r="L134" s="8" t="s">
        <v>932</v>
      </c>
      <c r="M134" s="8" t="s">
        <v>1216</v>
      </c>
      <c r="N134" s="14">
        <v>140</v>
      </c>
      <c r="O134" s="11" t="s">
        <v>1284</v>
      </c>
      <c r="P134" s="12" t="s">
        <v>492</v>
      </c>
      <c r="Q134" s="11" t="s">
        <v>165</v>
      </c>
      <c r="R134" s="11" t="s">
        <v>1285</v>
      </c>
      <c r="S134" s="11" t="s">
        <v>167</v>
      </c>
      <c r="T134" s="11" t="s">
        <v>188</v>
      </c>
      <c r="U134" s="11">
        <v>0</v>
      </c>
      <c r="V134" s="11" t="s">
        <v>1279</v>
      </c>
      <c r="W134" s="12" t="s">
        <v>170</v>
      </c>
      <c r="X134" s="13"/>
      <c r="Y134" s="13"/>
      <c r="Z134" s="13"/>
      <c r="AA134" s="13"/>
      <c r="AB134" s="13"/>
      <c r="AC134" s="13"/>
      <c r="AD134" s="13"/>
      <c r="AE134" s="13"/>
      <c r="AF134" s="13"/>
      <c r="AG134" s="14"/>
      <c r="AH134" s="14"/>
      <c r="AI134" s="14"/>
      <c r="AJ134" s="14"/>
      <c r="AK134" s="14"/>
      <c r="AL134" s="14" t="s">
        <v>436</v>
      </c>
      <c r="AM134" s="14"/>
      <c r="AN134" s="14"/>
      <c r="AO134" s="14"/>
      <c r="AP134" s="14"/>
      <c r="AQ134" s="15"/>
      <c r="AR134" s="14"/>
      <c r="AS134" s="14"/>
      <c r="AT134" s="14"/>
      <c r="AU134" s="33"/>
      <c r="AV134" s="33"/>
      <c r="AW134" s="33">
        <v>100</v>
      </c>
      <c r="AX134" s="33">
        <v>100</v>
      </c>
      <c r="AY134" s="34"/>
      <c r="AZ134" s="34"/>
      <c r="BA134" s="34"/>
      <c r="BB134" s="34"/>
      <c r="BC134" s="16"/>
      <c r="BD134" s="16">
        <v>0</v>
      </c>
      <c r="BE134" s="17" t="s">
        <v>1191</v>
      </c>
      <c r="BF134" s="18">
        <v>0</v>
      </c>
      <c r="BG134" s="19">
        <v>0</v>
      </c>
      <c r="BH134" s="17" t="s">
        <v>174</v>
      </c>
      <c r="BI134" s="17" t="s">
        <v>1236</v>
      </c>
      <c r="BJ134" s="16"/>
      <c r="BK134" s="16">
        <v>0</v>
      </c>
      <c r="BL134" s="17" t="s">
        <v>1191</v>
      </c>
      <c r="BM134" s="19">
        <v>0</v>
      </c>
      <c r="BN134" s="20">
        <v>0</v>
      </c>
      <c r="BO134" s="17" t="s">
        <v>174</v>
      </c>
      <c r="BP134" s="21" t="s">
        <v>1257</v>
      </c>
      <c r="BQ134" s="22"/>
      <c r="BR134" s="16">
        <v>0</v>
      </c>
      <c r="BS134" s="17" t="s">
        <v>1191</v>
      </c>
      <c r="BT134" s="19">
        <v>0</v>
      </c>
      <c r="BU134" s="20">
        <v>0</v>
      </c>
      <c r="BV134" s="17" t="s">
        <v>174</v>
      </c>
      <c r="BW134" s="135" t="s">
        <v>1270</v>
      </c>
      <c r="BX134" s="16"/>
      <c r="BY134" s="16">
        <v>0</v>
      </c>
      <c r="BZ134" s="17" t="s">
        <v>1191</v>
      </c>
      <c r="CA134" s="19">
        <v>0</v>
      </c>
      <c r="CB134" s="20">
        <v>0</v>
      </c>
      <c r="CC134" s="17" t="s">
        <v>174</v>
      </c>
      <c r="CD134" s="17" t="s">
        <v>1246</v>
      </c>
      <c r="CE134" s="16"/>
      <c r="CF134" s="16">
        <v>0</v>
      </c>
      <c r="CG134" s="17" t="s">
        <v>1191</v>
      </c>
      <c r="CH134" s="19">
        <v>0</v>
      </c>
      <c r="CI134" s="20">
        <v>0</v>
      </c>
      <c r="CJ134" s="17" t="s">
        <v>174</v>
      </c>
      <c r="CK134" s="17" t="s">
        <v>1240</v>
      </c>
      <c r="CL134" s="23"/>
      <c r="CM134" s="23">
        <v>0</v>
      </c>
      <c r="CN134" s="17" t="s">
        <v>1191</v>
      </c>
      <c r="CO134" s="19">
        <v>0</v>
      </c>
      <c r="CP134" s="20">
        <v>0</v>
      </c>
      <c r="CQ134" s="17"/>
      <c r="CR134" s="17" t="s">
        <v>1473</v>
      </c>
      <c r="CS134" s="16"/>
      <c r="CT134" s="16"/>
      <c r="CU134" s="17"/>
      <c r="CV134" s="19">
        <f t="shared" si="49"/>
        <v>0</v>
      </c>
      <c r="CW134" s="20">
        <f t="shared" si="60"/>
        <v>0</v>
      </c>
      <c r="CX134" s="17" t="s">
        <v>179</v>
      </c>
      <c r="CY134" s="17"/>
      <c r="CZ134" s="16"/>
      <c r="DA134" s="16"/>
      <c r="DB134" s="17"/>
      <c r="DC134" s="19">
        <f t="shared" si="50"/>
        <v>0</v>
      </c>
      <c r="DD134" s="20">
        <f t="shared" si="61"/>
        <v>0</v>
      </c>
      <c r="DE134" s="17" t="s">
        <v>179</v>
      </c>
      <c r="DF134" s="17"/>
      <c r="DG134" s="16"/>
      <c r="DH134" s="16"/>
      <c r="DI134" s="17"/>
      <c r="DJ134" s="19">
        <f t="shared" si="51"/>
        <v>0</v>
      </c>
      <c r="DK134" s="20">
        <f t="shared" si="62"/>
        <v>0</v>
      </c>
      <c r="DL134" s="17" t="s">
        <v>179</v>
      </c>
      <c r="DM134" s="17"/>
      <c r="DN134" s="16"/>
      <c r="DO134" s="16"/>
      <c r="DP134" s="17"/>
      <c r="DQ134" s="19">
        <f t="shared" si="52"/>
        <v>0</v>
      </c>
      <c r="DR134" s="20">
        <f t="shared" si="63"/>
        <v>0</v>
      </c>
      <c r="DS134" s="17" t="s">
        <v>179</v>
      </c>
      <c r="DT134" s="17"/>
      <c r="DU134" s="16"/>
      <c r="DV134" s="16"/>
      <c r="DW134" s="17"/>
      <c r="DX134" s="19">
        <f t="shared" si="53"/>
        <v>0</v>
      </c>
      <c r="DY134" s="20">
        <f t="shared" si="64"/>
        <v>0</v>
      </c>
      <c r="DZ134" s="17" t="s">
        <v>179</v>
      </c>
      <c r="EA134" s="17"/>
      <c r="EB134" s="26">
        <v>100</v>
      </c>
      <c r="EC134" s="16"/>
      <c r="ED134" s="17"/>
      <c r="EE134" s="19">
        <f t="shared" si="66"/>
        <v>1</v>
      </c>
      <c r="EF134" s="20">
        <f t="shared" si="65"/>
        <v>0</v>
      </c>
      <c r="EG134" s="17" t="s">
        <v>179</v>
      </c>
      <c r="EH134" s="17"/>
      <c r="EI134" s="27">
        <v>2026</v>
      </c>
      <c r="EJ134" s="28"/>
      <c r="EK134" s="29" t="str">
        <f>+VLOOKUP(B134,[1]Listas_desplega!$AI$22:$AJ$46,2,0)</f>
        <v>SG</v>
      </c>
      <c r="EL134" s="29" t="str">
        <f>+VLOOKUP(H134,[1]Listas_desplega!$BY$3:$BZ$7,2,0)</f>
        <v>T_5</v>
      </c>
      <c r="EM134" s="29" t="str">
        <f>+VLOOKUP(I134,[1]Listas_desplega!$BY$10:$BZ$23,2,0)</f>
        <v>T_5_C_1</v>
      </c>
      <c r="EN134" s="29" t="str">
        <f>+VLOOKUP(J134,[1]Listas_desplega!$BY$28:$BZ$54,2,0)</f>
        <v>T_5_C_1_ET_1</v>
      </c>
      <c r="EO134" s="29" t="str">
        <f>+VLOOKUP(K134,[1]Listas_desplega!$BY$58:$BZ$105,2,0)</f>
        <v>T_5_C_1_ET_1_CPT_3</v>
      </c>
      <c r="EP134" s="30" t="str">
        <f>+VLOOKUP(L134,[1]Listas_desplega!$J$3:$K$11,2,0)</f>
        <v>Eje_E_9</v>
      </c>
    </row>
    <row r="135" spans="1:146" s="31" customFormat="1" ht="44.25" customHeight="1" x14ac:dyDescent="0.3">
      <c r="A135" s="8" t="s">
        <v>927</v>
      </c>
      <c r="B135" s="8" t="s">
        <v>1211</v>
      </c>
      <c r="C135" s="8" t="s">
        <v>1272</v>
      </c>
      <c r="D135" s="8" t="s">
        <v>153</v>
      </c>
      <c r="E135" s="8" t="s">
        <v>154</v>
      </c>
      <c r="F135" s="9" t="s">
        <v>1283</v>
      </c>
      <c r="G135" s="8"/>
      <c r="H135" s="8" t="s">
        <v>597</v>
      </c>
      <c r="I135" s="8" t="s">
        <v>598</v>
      </c>
      <c r="J135" s="8" t="s">
        <v>599</v>
      </c>
      <c r="K135" s="8" t="s">
        <v>1064</v>
      </c>
      <c r="L135" s="8" t="s">
        <v>932</v>
      </c>
      <c r="M135" s="8" t="s">
        <v>1216</v>
      </c>
      <c r="N135" s="14">
        <v>107</v>
      </c>
      <c r="O135" s="11" t="s">
        <v>1286</v>
      </c>
      <c r="P135" s="12" t="s">
        <v>492</v>
      </c>
      <c r="Q135" s="11" t="s">
        <v>776</v>
      </c>
      <c r="R135" s="11" t="s">
        <v>1287</v>
      </c>
      <c r="S135" s="11" t="s">
        <v>214</v>
      </c>
      <c r="T135" s="11" t="s">
        <v>759</v>
      </c>
      <c r="U135" s="11">
        <v>0</v>
      </c>
      <c r="V135" s="11" t="s">
        <v>1288</v>
      </c>
      <c r="W135" s="12" t="s">
        <v>170</v>
      </c>
      <c r="X135" s="13"/>
      <c r="Y135" s="13"/>
      <c r="Z135" s="13"/>
      <c r="AA135" s="13"/>
      <c r="AB135" s="13"/>
      <c r="AC135" s="13"/>
      <c r="AD135" s="13"/>
      <c r="AE135" s="13"/>
      <c r="AF135" s="13"/>
      <c r="AG135" s="14"/>
      <c r="AH135" s="14"/>
      <c r="AI135" s="14"/>
      <c r="AJ135" s="14"/>
      <c r="AK135" s="14"/>
      <c r="AL135" s="14"/>
      <c r="AM135" s="14"/>
      <c r="AN135" s="14"/>
      <c r="AO135" s="14"/>
      <c r="AP135" s="14"/>
      <c r="AQ135" s="15"/>
      <c r="AR135" s="14"/>
      <c r="AS135" s="14">
        <v>100</v>
      </c>
      <c r="AT135" s="14">
        <v>100</v>
      </c>
      <c r="AU135" s="33">
        <v>100</v>
      </c>
      <c r="AV135" s="33">
        <v>100</v>
      </c>
      <c r="AW135" s="33">
        <v>100</v>
      </c>
      <c r="AX135" s="33">
        <v>100</v>
      </c>
      <c r="AY135" s="34"/>
      <c r="AZ135" s="34"/>
      <c r="BA135" s="34"/>
      <c r="BB135" s="34"/>
      <c r="BC135" s="16"/>
      <c r="BD135" s="16">
        <v>0</v>
      </c>
      <c r="BE135" s="17" t="s">
        <v>1289</v>
      </c>
      <c r="BF135" s="18">
        <v>0</v>
      </c>
      <c r="BG135" s="20">
        <v>0</v>
      </c>
      <c r="BH135" s="17" t="s">
        <v>174</v>
      </c>
      <c r="BI135" s="17" t="s">
        <v>1236</v>
      </c>
      <c r="BJ135" s="16"/>
      <c r="BK135" s="16">
        <v>0</v>
      </c>
      <c r="BL135" s="17" t="s">
        <v>1191</v>
      </c>
      <c r="BM135" s="19">
        <v>0</v>
      </c>
      <c r="BN135" s="20">
        <v>0</v>
      </c>
      <c r="BO135" s="17" t="s">
        <v>174</v>
      </c>
      <c r="BP135" s="21" t="s">
        <v>1257</v>
      </c>
      <c r="BQ135" s="22">
        <v>8.0500000000000007</v>
      </c>
      <c r="BR135" s="16">
        <v>8.0500000000000007</v>
      </c>
      <c r="BS135" s="17" t="s">
        <v>1290</v>
      </c>
      <c r="BT135" s="19">
        <v>8.0500000000000002E-2</v>
      </c>
      <c r="BU135" s="20">
        <v>8.0500000000000002E-2</v>
      </c>
      <c r="BV135" s="17" t="s">
        <v>174</v>
      </c>
      <c r="BW135" s="136" t="s">
        <v>1224</v>
      </c>
      <c r="BX135" s="16">
        <v>17.25</v>
      </c>
      <c r="BY135" s="16">
        <v>17</v>
      </c>
      <c r="BZ135" s="17" t="s">
        <v>1291</v>
      </c>
      <c r="CA135" s="19">
        <v>0.17249999999999999</v>
      </c>
      <c r="CB135" s="20">
        <v>0.17</v>
      </c>
      <c r="CC135" s="17" t="s">
        <v>174</v>
      </c>
      <c r="CD135" s="17" t="s">
        <v>1292</v>
      </c>
      <c r="CE135" s="16">
        <v>26.45</v>
      </c>
      <c r="CF135" s="16">
        <v>26.45</v>
      </c>
      <c r="CG135" s="17" t="s">
        <v>1293</v>
      </c>
      <c r="CH135" s="19">
        <v>0.26450000000000001</v>
      </c>
      <c r="CI135" s="20">
        <v>0.26450000000000001</v>
      </c>
      <c r="CJ135" s="17" t="s">
        <v>174</v>
      </c>
      <c r="CK135" s="17" t="s">
        <v>1294</v>
      </c>
      <c r="CL135" s="23">
        <v>37.94</v>
      </c>
      <c r="CM135" s="23">
        <v>37.94</v>
      </c>
      <c r="CN135" s="17" t="s">
        <v>1295</v>
      </c>
      <c r="CO135" s="19">
        <v>0.37939999999999996</v>
      </c>
      <c r="CP135" s="20">
        <v>0.26450000000000001</v>
      </c>
      <c r="CQ135" s="17"/>
      <c r="CR135" s="17" t="s">
        <v>1481</v>
      </c>
      <c r="CS135" s="16">
        <v>49.43</v>
      </c>
      <c r="CT135" s="16"/>
      <c r="CU135" s="17"/>
      <c r="CV135" s="19">
        <f t="shared" si="49"/>
        <v>0.49430000000000002</v>
      </c>
      <c r="CW135" s="20">
        <f t="shared" si="60"/>
        <v>0.26450000000000001</v>
      </c>
      <c r="CX135" s="17" t="s">
        <v>179</v>
      </c>
      <c r="CY135" s="17"/>
      <c r="CZ135" s="16">
        <v>60.92</v>
      </c>
      <c r="DA135" s="16"/>
      <c r="DB135" s="17"/>
      <c r="DC135" s="19">
        <f t="shared" si="50"/>
        <v>0.60919999999999996</v>
      </c>
      <c r="DD135" s="20">
        <f t="shared" si="61"/>
        <v>0.26450000000000001</v>
      </c>
      <c r="DE135" s="17" t="s">
        <v>179</v>
      </c>
      <c r="DF135" s="17"/>
      <c r="DG135" s="16">
        <v>72.41</v>
      </c>
      <c r="DH135" s="16"/>
      <c r="DI135" s="17"/>
      <c r="DJ135" s="19">
        <f t="shared" si="51"/>
        <v>0.72409999999999997</v>
      </c>
      <c r="DK135" s="20">
        <f t="shared" si="62"/>
        <v>0.26450000000000001</v>
      </c>
      <c r="DL135" s="17" t="s">
        <v>179</v>
      </c>
      <c r="DM135" s="17"/>
      <c r="DN135" s="16">
        <v>83.9</v>
      </c>
      <c r="DO135" s="16"/>
      <c r="DP135" s="17"/>
      <c r="DQ135" s="19">
        <f t="shared" si="52"/>
        <v>0.83900000000000008</v>
      </c>
      <c r="DR135" s="20">
        <f t="shared" si="63"/>
        <v>0.26450000000000001</v>
      </c>
      <c r="DS135" s="17" t="s">
        <v>179</v>
      </c>
      <c r="DT135" s="17"/>
      <c r="DU135" s="16">
        <v>93.1</v>
      </c>
      <c r="DV135" s="16"/>
      <c r="DW135" s="17"/>
      <c r="DX135" s="19">
        <f t="shared" si="53"/>
        <v>0.93099999999999994</v>
      </c>
      <c r="DY135" s="20">
        <f t="shared" si="64"/>
        <v>0.26450000000000001</v>
      </c>
      <c r="DZ135" s="17" t="s">
        <v>179</v>
      </c>
      <c r="EA135" s="17"/>
      <c r="EB135" s="26">
        <v>100</v>
      </c>
      <c r="EC135" s="16"/>
      <c r="ED135" s="17"/>
      <c r="EE135" s="19">
        <f t="shared" si="66"/>
        <v>1</v>
      </c>
      <c r="EF135" s="20">
        <f t="shared" si="65"/>
        <v>0.26450000000000001</v>
      </c>
      <c r="EG135" s="17" t="s">
        <v>179</v>
      </c>
      <c r="EH135" s="17"/>
      <c r="EI135" s="27">
        <v>2026</v>
      </c>
      <c r="EJ135" s="28"/>
      <c r="EK135" s="29" t="str">
        <f>+VLOOKUP(B135,[1]Listas_desplega!$AI$22:$AJ$46,2,0)</f>
        <v>SG</v>
      </c>
      <c r="EL135" s="29" t="str">
        <f>+VLOOKUP(H135,[1]Listas_desplega!$BY$3:$BZ$7,2,0)</f>
        <v>T_5</v>
      </c>
      <c r="EM135" s="29" t="str">
        <f>+VLOOKUP(I135,[1]Listas_desplega!$BY$10:$BZ$23,2,0)</f>
        <v>T_5_C_1</v>
      </c>
      <c r="EN135" s="29" t="str">
        <f>+VLOOKUP(J135,[1]Listas_desplega!$BY$28:$BZ$54,2,0)</f>
        <v>T_5_C_1_ET_1</v>
      </c>
      <c r="EO135" s="29" t="str">
        <f>+VLOOKUP(K135,[1]Listas_desplega!$BY$58:$BZ$105,2,0)</f>
        <v>T_5_C_1_ET_1_CPT_3</v>
      </c>
      <c r="EP135" s="30" t="str">
        <f>+VLOOKUP(L135,[1]Listas_desplega!$J$3:$K$11,2,0)</f>
        <v>Eje_E_9</v>
      </c>
    </row>
    <row r="136" spans="1:146" s="31" customFormat="1" ht="44.25" customHeight="1" x14ac:dyDescent="0.3">
      <c r="A136" s="8" t="s">
        <v>927</v>
      </c>
      <c r="B136" s="8" t="s">
        <v>1211</v>
      </c>
      <c r="C136" s="8" t="s">
        <v>1272</v>
      </c>
      <c r="D136" s="8" t="s">
        <v>153</v>
      </c>
      <c r="E136" s="8" t="s">
        <v>154</v>
      </c>
      <c r="F136" s="9" t="s">
        <v>1283</v>
      </c>
      <c r="G136" s="8"/>
      <c r="H136" s="8" t="s">
        <v>597</v>
      </c>
      <c r="I136" s="8" t="s">
        <v>598</v>
      </c>
      <c r="J136" s="8" t="s">
        <v>599</v>
      </c>
      <c r="K136" s="8" t="s">
        <v>1064</v>
      </c>
      <c r="L136" s="8" t="s">
        <v>932</v>
      </c>
      <c r="M136" s="8" t="s">
        <v>1216</v>
      </c>
      <c r="N136" s="14">
        <v>141</v>
      </c>
      <c r="O136" s="11" t="s">
        <v>1297</v>
      </c>
      <c r="P136" s="12" t="s">
        <v>492</v>
      </c>
      <c r="Q136" s="11" t="s">
        <v>165</v>
      </c>
      <c r="R136" s="11" t="s">
        <v>1298</v>
      </c>
      <c r="S136" s="11" t="s">
        <v>167</v>
      </c>
      <c r="T136" s="11" t="s">
        <v>168</v>
      </c>
      <c r="U136" s="11">
        <v>0</v>
      </c>
      <c r="V136" s="11" t="s">
        <v>1299</v>
      </c>
      <c r="W136" s="12" t="s">
        <v>170</v>
      </c>
      <c r="X136" s="13"/>
      <c r="Y136" s="13"/>
      <c r="Z136" s="13"/>
      <c r="AA136" s="13"/>
      <c r="AB136" s="13"/>
      <c r="AC136" s="13"/>
      <c r="AD136" s="13"/>
      <c r="AE136" s="13"/>
      <c r="AF136" s="13"/>
      <c r="AG136" s="14"/>
      <c r="AH136" s="14"/>
      <c r="AI136" s="14"/>
      <c r="AJ136" s="14" t="s">
        <v>436</v>
      </c>
      <c r="AK136" s="14"/>
      <c r="AL136" s="14"/>
      <c r="AM136" s="14"/>
      <c r="AN136" s="14"/>
      <c r="AO136" s="14"/>
      <c r="AP136" s="14"/>
      <c r="AQ136" s="15"/>
      <c r="AR136" s="14"/>
      <c r="AS136" s="14"/>
      <c r="AT136" s="14"/>
      <c r="AU136" s="33"/>
      <c r="AV136" s="33"/>
      <c r="AW136" s="33">
        <v>12</v>
      </c>
      <c r="AX136" s="33">
        <v>12</v>
      </c>
      <c r="AY136" s="34"/>
      <c r="AZ136" s="34"/>
      <c r="BA136" s="34"/>
      <c r="BB136" s="34"/>
      <c r="BC136" s="16"/>
      <c r="BD136" s="16">
        <v>0</v>
      </c>
      <c r="BE136" s="17" t="s">
        <v>1191</v>
      </c>
      <c r="BF136" s="18">
        <v>0</v>
      </c>
      <c r="BG136" s="20">
        <v>0</v>
      </c>
      <c r="BH136" s="17" t="s">
        <v>174</v>
      </c>
      <c r="BI136" s="17" t="s">
        <v>1236</v>
      </c>
      <c r="BJ136" s="16"/>
      <c r="BK136" s="16">
        <v>0</v>
      </c>
      <c r="BL136" s="17" t="s">
        <v>1191</v>
      </c>
      <c r="BM136" s="19">
        <v>0</v>
      </c>
      <c r="BN136" s="20">
        <v>0</v>
      </c>
      <c r="BO136" s="17" t="s">
        <v>174</v>
      </c>
      <c r="BP136" s="21" t="s">
        <v>1257</v>
      </c>
      <c r="BQ136" s="22"/>
      <c r="BR136" s="16">
        <v>0</v>
      </c>
      <c r="BS136" s="17" t="s">
        <v>1191</v>
      </c>
      <c r="BT136" s="19">
        <v>0</v>
      </c>
      <c r="BU136" s="20">
        <v>0</v>
      </c>
      <c r="BV136" s="17" t="s">
        <v>174</v>
      </c>
      <c r="BW136" s="17" t="s">
        <v>1270</v>
      </c>
      <c r="BX136" s="16"/>
      <c r="BY136" s="16">
        <v>0</v>
      </c>
      <c r="BZ136" s="17" t="s">
        <v>1191</v>
      </c>
      <c r="CA136" s="19">
        <v>0</v>
      </c>
      <c r="CB136" s="20">
        <v>0</v>
      </c>
      <c r="CC136" s="17" t="s">
        <v>174</v>
      </c>
      <c r="CD136" s="17" t="s">
        <v>1246</v>
      </c>
      <c r="CE136" s="16"/>
      <c r="CF136" s="16">
        <v>0</v>
      </c>
      <c r="CG136" s="17" t="s">
        <v>1191</v>
      </c>
      <c r="CH136" s="19">
        <v>0</v>
      </c>
      <c r="CI136" s="20">
        <v>0</v>
      </c>
      <c r="CJ136" s="17" t="s">
        <v>174</v>
      </c>
      <c r="CK136" s="17" t="s">
        <v>1240</v>
      </c>
      <c r="CL136" s="23">
        <v>6</v>
      </c>
      <c r="CM136" s="23">
        <v>6</v>
      </c>
      <c r="CN136" s="17" t="s">
        <v>1300</v>
      </c>
      <c r="CO136" s="19">
        <v>0.5</v>
      </c>
      <c r="CP136" s="20">
        <v>0.5</v>
      </c>
      <c r="CQ136" s="17" t="s">
        <v>174</v>
      </c>
      <c r="CR136" s="17" t="s">
        <v>1301</v>
      </c>
      <c r="CS136" s="16"/>
      <c r="CT136" s="16"/>
      <c r="CU136" s="17"/>
      <c r="CV136" s="19">
        <f t="shared" si="49"/>
        <v>0</v>
      </c>
      <c r="CW136" s="20">
        <f t="shared" si="60"/>
        <v>0.5</v>
      </c>
      <c r="CX136" s="17" t="s">
        <v>179</v>
      </c>
      <c r="CY136" s="17"/>
      <c r="CZ136" s="16"/>
      <c r="DA136" s="16"/>
      <c r="DB136" s="17"/>
      <c r="DC136" s="19">
        <f t="shared" si="50"/>
        <v>0</v>
      </c>
      <c r="DD136" s="20">
        <f t="shared" si="61"/>
        <v>0.5</v>
      </c>
      <c r="DE136" s="17" t="s">
        <v>179</v>
      </c>
      <c r="DF136" s="17"/>
      <c r="DG136" s="16"/>
      <c r="DH136" s="16"/>
      <c r="DI136" s="17"/>
      <c r="DJ136" s="19">
        <f t="shared" si="51"/>
        <v>0</v>
      </c>
      <c r="DK136" s="20">
        <f t="shared" si="62"/>
        <v>0.5</v>
      </c>
      <c r="DL136" s="17" t="s">
        <v>179</v>
      </c>
      <c r="DM136" s="17"/>
      <c r="DN136" s="16"/>
      <c r="DO136" s="16"/>
      <c r="DP136" s="17"/>
      <c r="DQ136" s="19">
        <f t="shared" si="52"/>
        <v>0</v>
      </c>
      <c r="DR136" s="20">
        <f t="shared" si="63"/>
        <v>0.5</v>
      </c>
      <c r="DS136" s="17" t="s">
        <v>179</v>
      </c>
      <c r="DT136" s="17"/>
      <c r="DU136" s="16"/>
      <c r="DV136" s="16"/>
      <c r="DW136" s="17"/>
      <c r="DX136" s="19">
        <f t="shared" si="53"/>
        <v>0</v>
      </c>
      <c r="DY136" s="20">
        <f t="shared" si="64"/>
        <v>0.5</v>
      </c>
      <c r="DZ136" s="17" t="s">
        <v>179</v>
      </c>
      <c r="EA136" s="17"/>
      <c r="EB136" s="16">
        <v>12</v>
      </c>
      <c r="EC136" s="16"/>
      <c r="ED136" s="17"/>
      <c r="EE136" s="19">
        <f t="shared" si="66"/>
        <v>1</v>
      </c>
      <c r="EF136" s="20">
        <f t="shared" si="65"/>
        <v>0.5</v>
      </c>
      <c r="EG136" s="17" t="s">
        <v>179</v>
      </c>
      <c r="EH136" s="17"/>
      <c r="EI136" s="27">
        <v>2026</v>
      </c>
      <c r="EJ136" s="28"/>
      <c r="EK136" s="29" t="str">
        <f>+VLOOKUP(B136,[1]Listas_desplega!$AI$22:$AJ$46,2,0)</f>
        <v>SG</v>
      </c>
      <c r="EL136" s="29" t="str">
        <f>+VLOOKUP(H136,[1]Listas_desplega!$BY$3:$BZ$7,2,0)</f>
        <v>T_5</v>
      </c>
      <c r="EM136" s="29" t="str">
        <f>+VLOOKUP(I136,[1]Listas_desplega!$BY$10:$BZ$23,2,0)</f>
        <v>T_5_C_1</v>
      </c>
      <c r="EN136" s="29" t="str">
        <f>+VLOOKUP(J136,[1]Listas_desplega!$BY$28:$BZ$54,2,0)</f>
        <v>T_5_C_1_ET_1</v>
      </c>
      <c r="EO136" s="29" t="str">
        <f>+VLOOKUP(K136,[1]Listas_desplega!$BY$58:$BZ$105,2,0)</f>
        <v>T_5_C_1_ET_1_CPT_3</v>
      </c>
      <c r="EP136" s="30" t="str">
        <f>+VLOOKUP(L136,[1]Listas_desplega!$J$3:$K$11,2,0)</f>
        <v>Eje_E_9</v>
      </c>
    </row>
    <row r="137" spans="1:146" s="31" customFormat="1" ht="44.25" customHeight="1" x14ac:dyDescent="0.3">
      <c r="A137" s="8" t="s">
        <v>927</v>
      </c>
      <c r="B137" s="8" t="s">
        <v>1211</v>
      </c>
      <c r="C137" s="8" t="s">
        <v>1302</v>
      </c>
      <c r="D137" s="8" t="s">
        <v>1303</v>
      </c>
      <c r="E137" s="8" t="s">
        <v>154</v>
      </c>
      <c r="F137" s="9" t="s">
        <v>1304</v>
      </c>
      <c r="G137" s="8" t="s">
        <v>843</v>
      </c>
      <c r="H137" s="8" t="s">
        <v>597</v>
      </c>
      <c r="I137" s="8" t="s">
        <v>598</v>
      </c>
      <c r="J137" s="8" t="s">
        <v>599</v>
      </c>
      <c r="K137" s="8" t="s">
        <v>1305</v>
      </c>
      <c r="L137" s="8" t="s">
        <v>932</v>
      </c>
      <c r="M137" s="8" t="s">
        <v>1306</v>
      </c>
      <c r="N137" s="14">
        <v>82</v>
      </c>
      <c r="O137" s="11" t="s">
        <v>1307</v>
      </c>
      <c r="P137" s="12" t="s">
        <v>164</v>
      </c>
      <c r="Q137" s="11" t="s">
        <v>186</v>
      </c>
      <c r="R137" s="11" t="s">
        <v>1308</v>
      </c>
      <c r="S137" s="11" t="s">
        <v>214</v>
      </c>
      <c r="T137" s="11" t="s">
        <v>168</v>
      </c>
      <c r="U137" s="11">
        <v>0</v>
      </c>
      <c r="V137" s="11" t="s">
        <v>1309</v>
      </c>
      <c r="W137" s="12" t="s">
        <v>170</v>
      </c>
      <c r="X137" s="13"/>
      <c r="Y137" s="13"/>
      <c r="Z137" s="13"/>
      <c r="AA137" s="13"/>
      <c r="AB137" s="13"/>
      <c r="AC137" s="13"/>
      <c r="AD137" s="13"/>
      <c r="AE137" s="13"/>
      <c r="AF137" s="13"/>
      <c r="AG137" s="14"/>
      <c r="AH137" s="14"/>
      <c r="AI137" s="14"/>
      <c r="AJ137" s="14"/>
      <c r="AK137" s="14"/>
      <c r="AL137" s="14"/>
      <c r="AM137" s="14"/>
      <c r="AN137" s="14"/>
      <c r="AO137" s="14"/>
      <c r="AP137" s="14"/>
      <c r="AQ137" s="15"/>
      <c r="AR137" s="14"/>
      <c r="AS137" s="14"/>
      <c r="AT137" s="14"/>
      <c r="AU137" s="33">
        <v>15</v>
      </c>
      <c r="AV137" s="33">
        <v>30</v>
      </c>
      <c r="AW137" s="33">
        <v>50</v>
      </c>
      <c r="AX137" s="33">
        <v>50</v>
      </c>
      <c r="AY137" s="34"/>
      <c r="AZ137" s="34"/>
      <c r="BA137" s="34"/>
      <c r="BB137" s="34"/>
      <c r="BC137" s="16"/>
      <c r="BD137" s="16"/>
      <c r="BE137" s="17"/>
      <c r="BF137" s="18">
        <v>0</v>
      </c>
      <c r="BG137" s="20">
        <v>0</v>
      </c>
      <c r="BH137" s="17" t="s">
        <v>174</v>
      </c>
      <c r="BI137" s="17" t="s">
        <v>1310</v>
      </c>
      <c r="BJ137" s="16"/>
      <c r="BK137" s="16"/>
      <c r="BL137" s="17"/>
      <c r="BM137" s="19">
        <v>0</v>
      </c>
      <c r="BN137" s="20">
        <v>0</v>
      </c>
      <c r="BO137" s="17" t="s">
        <v>174</v>
      </c>
      <c r="BP137" s="21" t="s">
        <v>1257</v>
      </c>
      <c r="BQ137" s="22"/>
      <c r="BR137" s="16">
        <v>10</v>
      </c>
      <c r="BS137" s="17" t="s">
        <v>1311</v>
      </c>
      <c r="BT137" s="19">
        <v>0</v>
      </c>
      <c r="BU137" s="20">
        <v>0.2</v>
      </c>
      <c r="BV137" s="17" t="s">
        <v>174</v>
      </c>
      <c r="BW137" s="17" t="s">
        <v>1224</v>
      </c>
      <c r="BX137" s="16"/>
      <c r="BY137" s="16">
        <v>10</v>
      </c>
      <c r="BZ137" s="17"/>
      <c r="CA137" s="19">
        <v>0</v>
      </c>
      <c r="CB137" s="20">
        <v>0.2</v>
      </c>
      <c r="CC137" s="17" t="s">
        <v>174</v>
      </c>
      <c r="CD137" s="17" t="s">
        <v>1246</v>
      </c>
      <c r="CE137" s="16"/>
      <c r="CF137" s="16"/>
      <c r="CG137" s="17"/>
      <c r="CH137" s="19">
        <v>0</v>
      </c>
      <c r="CI137" s="20">
        <v>0</v>
      </c>
      <c r="CJ137" s="17" t="s">
        <v>174</v>
      </c>
      <c r="CK137" s="17" t="s">
        <v>1240</v>
      </c>
      <c r="CL137" s="23">
        <v>50</v>
      </c>
      <c r="CM137" s="23">
        <v>70</v>
      </c>
      <c r="CN137" s="17" t="s">
        <v>1312</v>
      </c>
      <c r="CO137" s="19">
        <v>1</v>
      </c>
      <c r="CP137" s="20">
        <v>1.4</v>
      </c>
      <c r="CQ137" s="17" t="s">
        <v>174</v>
      </c>
      <c r="CR137" s="17" t="s">
        <v>1313</v>
      </c>
      <c r="CS137" s="16"/>
      <c r="CT137" s="16"/>
      <c r="CU137" s="17"/>
      <c r="CV137" s="19">
        <f t="shared" si="49"/>
        <v>0</v>
      </c>
      <c r="CW137" s="20">
        <f t="shared" si="60"/>
        <v>1.4</v>
      </c>
      <c r="CX137" s="17" t="s">
        <v>179</v>
      </c>
      <c r="CY137" s="17"/>
      <c r="CZ137" s="16"/>
      <c r="DA137" s="16"/>
      <c r="DB137" s="17"/>
      <c r="DC137" s="19">
        <f t="shared" si="50"/>
        <v>0</v>
      </c>
      <c r="DD137" s="20">
        <f t="shared" si="61"/>
        <v>1.4</v>
      </c>
      <c r="DE137" s="17" t="s">
        <v>179</v>
      </c>
      <c r="DF137" s="17"/>
      <c r="DG137" s="16"/>
      <c r="DH137" s="16"/>
      <c r="DI137" s="17"/>
      <c r="DJ137" s="19">
        <f t="shared" si="51"/>
        <v>0</v>
      </c>
      <c r="DK137" s="20">
        <f t="shared" si="62"/>
        <v>1.4</v>
      </c>
      <c r="DL137" s="17" t="s">
        <v>179</v>
      </c>
      <c r="DM137" s="17"/>
      <c r="DN137" s="16"/>
      <c r="DO137" s="16"/>
      <c r="DP137" s="17"/>
      <c r="DQ137" s="19">
        <f t="shared" si="52"/>
        <v>0</v>
      </c>
      <c r="DR137" s="20">
        <f t="shared" si="63"/>
        <v>1.4</v>
      </c>
      <c r="DS137" s="17" t="s">
        <v>179</v>
      </c>
      <c r="DT137" s="17"/>
      <c r="DU137" s="16"/>
      <c r="DV137" s="16"/>
      <c r="DW137" s="17"/>
      <c r="DX137" s="19">
        <f t="shared" si="53"/>
        <v>0</v>
      </c>
      <c r="DY137" s="20">
        <f t="shared" si="64"/>
        <v>1.4</v>
      </c>
      <c r="DZ137" s="17" t="s">
        <v>179</v>
      </c>
      <c r="EA137" s="17"/>
      <c r="EB137" s="26">
        <v>50</v>
      </c>
      <c r="EC137" s="16"/>
      <c r="ED137" s="17"/>
      <c r="EE137" s="19">
        <f t="shared" si="66"/>
        <v>1</v>
      </c>
      <c r="EF137" s="20">
        <f t="shared" si="65"/>
        <v>1.4</v>
      </c>
      <c r="EG137" s="17" t="s">
        <v>179</v>
      </c>
      <c r="EH137" s="17"/>
      <c r="EI137" s="27">
        <v>2026</v>
      </c>
      <c r="EJ137" s="28"/>
      <c r="EK137" s="29" t="str">
        <f>+VLOOKUP(B137,[1]Listas_desplega!$AI$22:$AJ$46,2,0)</f>
        <v>SG</v>
      </c>
      <c r="EL137" s="29" t="str">
        <f>+VLOOKUP(H137,[1]Listas_desplega!$BY$3:$BZ$7,2,0)</f>
        <v>T_5</v>
      </c>
      <c r="EM137" s="29" t="str">
        <f>+VLOOKUP(I137,[1]Listas_desplega!$BY$10:$BZ$23,2,0)</f>
        <v>T_5_C_1</v>
      </c>
      <c r="EN137" s="29" t="str">
        <f>+VLOOKUP(J137,[1]Listas_desplega!$BY$28:$BZ$54,2,0)</f>
        <v>T_5_C_1_ET_1</v>
      </c>
      <c r="EO137" s="29" t="str">
        <f>+VLOOKUP(K137,[1]Listas_desplega!$BY$58:$BZ$105,2,0)</f>
        <v>T_5_C_1_ET_1_CPT_6</v>
      </c>
      <c r="EP137" s="30" t="str">
        <f>+VLOOKUP(L137,[1]Listas_desplega!$J$3:$K$11,2,0)</f>
        <v>Eje_E_9</v>
      </c>
    </row>
    <row r="138" spans="1:146" s="31" customFormat="1" ht="44.25" customHeight="1" x14ac:dyDescent="0.3">
      <c r="A138" s="8" t="s">
        <v>927</v>
      </c>
      <c r="B138" s="8" t="s">
        <v>1211</v>
      </c>
      <c r="C138" s="8" t="s">
        <v>1302</v>
      </c>
      <c r="D138" s="8" t="s">
        <v>1303</v>
      </c>
      <c r="E138" s="8" t="s">
        <v>154</v>
      </c>
      <c r="F138" s="9" t="s">
        <v>1304</v>
      </c>
      <c r="G138" s="8" t="s">
        <v>843</v>
      </c>
      <c r="H138" s="8" t="s">
        <v>597</v>
      </c>
      <c r="I138" s="8" t="s">
        <v>598</v>
      </c>
      <c r="J138" s="8" t="s">
        <v>599</v>
      </c>
      <c r="K138" s="8" t="s">
        <v>1305</v>
      </c>
      <c r="L138" s="8" t="s">
        <v>932</v>
      </c>
      <c r="M138" s="8" t="s">
        <v>1306</v>
      </c>
      <c r="N138" s="14">
        <v>83</v>
      </c>
      <c r="O138" s="11" t="s">
        <v>1314</v>
      </c>
      <c r="P138" s="12" t="s">
        <v>164</v>
      </c>
      <c r="Q138" s="11" t="s">
        <v>165</v>
      </c>
      <c r="R138" s="11" t="s">
        <v>1315</v>
      </c>
      <c r="S138" s="11" t="s">
        <v>214</v>
      </c>
      <c r="T138" s="11" t="s">
        <v>200</v>
      </c>
      <c r="U138" s="11">
        <v>0</v>
      </c>
      <c r="V138" s="11" t="s">
        <v>1316</v>
      </c>
      <c r="W138" s="12" t="s">
        <v>170</v>
      </c>
      <c r="X138" s="13"/>
      <c r="Y138" s="13"/>
      <c r="Z138" s="13"/>
      <c r="AA138" s="13"/>
      <c r="AB138" s="13"/>
      <c r="AC138" s="13"/>
      <c r="AD138" s="13"/>
      <c r="AE138" s="13"/>
      <c r="AF138" s="13"/>
      <c r="AG138" s="14"/>
      <c r="AH138" s="14"/>
      <c r="AI138" s="14"/>
      <c r="AJ138" s="14"/>
      <c r="AK138" s="14"/>
      <c r="AL138" s="14"/>
      <c r="AM138" s="14"/>
      <c r="AN138" s="14"/>
      <c r="AO138" s="14"/>
      <c r="AP138" s="14"/>
      <c r="AQ138" s="15"/>
      <c r="AR138" s="14"/>
      <c r="AS138" s="14"/>
      <c r="AT138" s="14"/>
      <c r="AU138" s="33">
        <v>70</v>
      </c>
      <c r="AV138" s="33">
        <v>85</v>
      </c>
      <c r="AW138" s="33">
        <v>100</v>
      </c>
      <c r="AX138" s="33">
        <v>100</v>
      </c>
      <c r="AY138" s="34"/>
      <c r="AZ138" s="34"/>
      <c r="BA138" s="34"/>
      <c r="BB138" s="34"/>
      <c r="BC138" s="16"/>
      <c r="BD138" s="16"/>
      <c r="BE138" s="17"/>
      <c r="BF138" s="18">
        <v>0</v>
      </c>
      <c r="BG138" s="20">
        <v>0</v>
      </c>
      <c r="BH138" s="17" t="s">
        <v>174</v>
      </c>
      <c r="BI138" s="17" t="s">
        <v>1310</v>
      </c>
      <c r="BJ138" s="16"/>
      <c r="BK138" s="16"/>
      <c r="BL138" s="17"/>
      <c r="BM138" s="19">
        <v>0</v>
      </c>
      <c r="BN138" s="20">
        <v>0</v>
      </c>
      <c r="BO138" s="17" t="s">
        <v>174</v>
      </c>
      <c r="BP138" s="21" t="s">
        <v>1257</v>
      </c>
      <c r="BQ138" s="22">
        <v>5</v>
      </c>
      <c r="BR138" s="16">
        <v>1</v>
      </c>
      <c r="BS138" s="17" t="s">
        <v>1317</v>
      </c>
      <c r="BT138" s="19">
        <v>0.05</v>
      </c>
      <c r="BU138" s="20">
        <v>0.01</v>
      </c>
      <c r="BV138" s="17" t="s">
        <v>174</v>
      </c>
      <c r="BW138" s="17" t="s">
        <v>1224</v>
      </c>
      <c r="BX138" s="16"/>
      <c r="BY138" s="16">
        <v>1</v>
      </c>
      <c r="BZ138" s="17"/>
      <c r="CA138" s="19">
        <v>0</v>
      </c>
      <c r="CB138" s="20">
        <v>0.01</v>
      </c>
      <c r="CC138" s="17" t="s">
        <v>174</v>
      </c>
      <c r="CD138" s="17" t="s">
        <v>1246</v>
      </c>
      <c r="CE138" s="16"/>
      <c r="CF138" s="16"/>
      <c r="CG138" s="17"/>
      <c r="CH138" s="19">
        <v>0</v>
      </c>
      <c r="CI138" s="20">
        <v>0</v>
      </c>
      <c r="CJ138" s="17" t="s">
        <v>174</v>
      </c>
      <c r="CK138" s="17" t="s">
        <v>1240</v>
      </c>
      <c r="CL138" s="23">
        <v>50</v>
      </c>
      <c r="CM138" s="23">
        <v>25</v>
      </c>
      <c r="CN138" s="17" t="s">
        <v>1318</v>
      </c>
      <c r="CO138" s="19">
        <v>0.5</v>
      </c>
      <c r="CP138" s="20">
        <v>0.25</v>
      </c>
      <c r="CQ138" s="17" t="s">
        <v>174</v>
      </c>
      <c r="CR138" s="17" t="s">
        <v>1319</v>
      </c>
      <c r="CS138" s="16"/>
      <c r="CT138" s="16"/>
      <c r="CU138" s="17"/>
      <c r="CV138" s="19">
        <f t="shared" si="49"/>
        <v>0</v>
      </c>
      <c r="CW138" s="20">
        <f t="shared" si="60"/>
        <v>0.25</v>
      </c>
      <c r="CX138" s="17" t="s">
        <v>179</v>
      </c>
      <c r="CY138" s="17"/>
      <c r="CZ138" s="16"/>
      <c r="DA138" s="16"/>
      <c r="DB138" s="17"/>
      <c r="DC138" s="19">
        <f t="shared" si="50"/>
        <v>0</v>
      </c>
      <c r="DD138" s="20">
        <f t="shared" si="61"/>
        <v>0.25</v>
      </c>
      <c r="DE138" s="17" t="s">
        <v>179</v>
      </c>
      <c r="DF138" s="17"/>
      <c r="DG138" s="16">
        <v>75</v>
      </c>
      <c r="DH138" s="16"/>
      <c r="DI138" s="17"/>
      <c r="DJ138" s="19">
        <f t="shared" si="51"/>
        <v>0.75</v>
      </c>
      <c r="DK138" s="20">
        <f t="shared" si="62"/>
        <v>0.25</v>
      </c>
      <c r="DL138" s="17" t="s">
        <v>179</v>
      </c>
      <c r="DM138" s="17"/>
      <c r="DN138" s="16"/>
      <c r="DO138" s="16"/>
      <c r="DP138" s="17"/>
      <c r="DQ138" s="19">
        <f t="shared" si="52"/>
        <v>0</v>
      </c>
      <c r="DR138" s="20">
        <f t="shared" si="63"/>
        <v>0.25</v>
      </c>
      <c r="DS138" s="17" t="s">
        <v>179</v>
      </c>
      <c r="DT138" s="17"/>
      <c r="DU138" s="16"/>
      <c r="DV138" s="16"/>
      <c r="DW138" s="17"/>
      <c r="DX138" s="19">
        <f t="shared" si="53"/>
        <v>0</v>
      </c>
      <c r="DY138" s="20">
        <f t="shared" si="64"/>
        <v>0.25</v>
      </c>
      <c r="DZ138" s="17" t="s">
        <v>179</v>
      </c>
      <c r="EA138" s="17"/>
      <c r="EB138" s="26">
        <v>100</v>
      </c>
      <c r="EC138" s="16"/>
      <c r="ED138" s="17"/>
      <c r="EE138" s="19">
        <f t="shared" si="66"/>
        <v>1</v>
      </c>
      <c r="EF138" s="20">
        <f t="shared" si="65"/>
        <v>0.25</v>
      </c>
      <c r="EG138" s="17" t="s">
        <v>179</v>
      </c>
      <c r="EH138" s="17"/>
      <c r="EI138" s="27">
        <v>2026</v>
      </c>
      <c r="EJ138" s="28"/>
      <c r="EK138" s="29"/>
      <c r="EL138" s="29"/>
      <c r="EM138" s="29"/>
      <c r="EN138" s="29"/>
      <c r="EO138" s="29"/>
      <c r="EP138" s="30"/>
    </row>
    <row r="139" spans="1:146" s="31" customFormat="1" ht="44.25" customHeight="1" x14ac:dyDescent="0.3">
      <c r="A139" s="8" t="s">
        <v>927</v>
      </c>
      <c r="B139" s="8" t="s">
        <v>1211</v>
      </c>
      <c r="C139" s="8" t="s">
        <v>1302</v>
      </c>
      <c r="D139" s="8" t="s">
        <v>1303</v>
      </c>
      <c r="E139" s="8" t="s">
        <v>154</v>
      </c>
      <c r="F139" s="9" t="s">
        <v>1304</v>
      </c>
      <c r="G139" s="8" t="s">
        <v>843</v>
      </c>
      <c r="H139" s="8" t="s">
        <v>597</v>
      </c>
      <c r="I139" s="8" t="s">
        <v>598</v>
      </c>
      <c r="J139" s="8" t="s">
        <v>599</v>
      </c>
      <c r="K139" s="8" t="s">
        <v>1305</v>
      </c>
      <c r="L139" s="8" t="s">
        <v>932</v>
      </c>
      <c r="M139" s="8" t="s">
        <v>1306</v>
      </c>
      <c r="N139" s="14">
        <v>138</v>
      </c>
      <c r="O139" s="11" t="s">
        <v>1320</v>
      </c>
      <c r="P139" s="12" t="s">
        <v>164</v>
      </c>
      <c r="Q139" s="11" t="s">
        <v>186</v>
      </c>
      <c r="R139" s="11" t="s">
        <v>1321</v>
      </c>
      <c r="S139" s="11" t="s">
        <v>214</v>
      </c>
      <c r="T139" s="11" t="s">
        <v>200</v>
      </c>
      <c r="U139" s="11">
        <v>0</v>
      </c>
      <c r="V139" s="11" t="s">
        <v>1309</v>
      </c>
      <c r="W139" s="12" t="s">
        <v>170</v>
      </c>
      <c r="X139" s="13"/>
      <c r="Y139" s="13"/>
      <c r="Z139" s="13"/>
      <c r="AA139" s="13"/>
      <c r="AB139" s="13"/>
      <c r="AC139" s="13"/>
      <c r="AD139" s="13"/>
      <c r="AE139" s="13"/>
      <c r="AF139" s="13"/>
      <c r="AG139" s="14"/>
      <c r="AH139" s="14"/>
      <c r="AI139" s="14"/>
      <c r="AJ139" s="14"/>
      <c r="AK139" s="14"/>
      <c r="AL139" s="14"/>
      <c r="AM139" s="14"/>
      <c r="AN139" s="14"/>
      <c r="AO139" s="14"/>
      <c r="AP139" s="14"/>
      <c r="AQ139" s="15"/>
      <c r="AR139" s="14"/>
      <c r="AS139" s="14"/>
      <c r="AT139" s="14"/>
      <c r="AU139" s="33">
        <v>0</v>
      </c>
      <c r="AV139" s="33">
        <v>40</v>
      </c>
      <c r="AW139" s="33">
        <v>80</v>
      </c>
      <c r="AX139" s="33">
        <v>80</v>
      </c>
      <c r="AY139" s="34"/>
      <c r="AZ139" s="34"/>
      <c r="BA139" s="34"/>
      <c r="BB139" s="34"/>
      <c r="BC139" s="16"/>
      <c r="BD139" s="16"/>
      <c r="BE139" s="17"/>
      <c r="BF139" s="18">
        <v>0</v>
      </c>
      <c r="BG139" s="20">
        <v>0</v>
      </c>
      <c r="BH139" s="17" t="s">
        <v>174</v>
      </c>
      <c r="BI139" s="17" t="s">
        <v>1310</v>
      </c>
      <c r="BJ139" s="16"/>
      <c r="BK139" s="16"/>
      <c r="BL139" s="17"/>
      <c r="BM139" s="19">
        <v>0</v>
      </c>
      <c r="BN139" s="20">
        <v>0</v>
      </c>
      <c r="BO139" s="17" t="s">
        <v>174</v>
      </c>
      <c r="BP139" s="21" t="s">
        <v>1257</v>
      </c>
      <c r="BQ139" s="22">
        <v>5</v>
      </c>
      <c r="BR139" s="132">
        <v>5.26</v>
      </c>
      <c r="BS139" s="137" t="s">
        <v>1322</v>
      </c>
      <c r="BT139" s="19">
        <v>6.25E-2</v>
      </c>
      <c r="BU139" s="20">
        <v>6.5750000000000003E-2</v>
      </c>
      <c r="BV139" s="17" t="s">
        <v>174</v>
      </c>
      <c r="BW139" s="17" t="s">
        <v>1224</v>
      </c>
      <c r="BX139" s="16"/>
      <c r="BY139" s="16" t="s">
        <v>1323</v>
      </c>
      <c r="BZ139" s="17"/>
      <c r="CA139" s="19">
        <v>0</v>
      </c>
      <c r="CB139" s="20" t="s">
        <v>1444</v>
      </c>
      <c r="CC139" s="17" t="s">
        <v>174</v>
      </c>
      <c r="CD139" s="17" t="s">
        <v>1246</v>
      </c>
      <c r="CE139" s="16"/>
      <c r="CF139" s="16"/>
      <c r="CG139" s="17"/>
      <c r="CH139" s="19">
        <v>0</v>
      </c>
      <c r="CI139" s="20">
        <v>0</v>
      </c>
      <c r="CJ139" s="17" t="s">
        <v>174</v>
      </c>
      <c r="CK139" s="17" t="s">
        <v>1240</v>
      </c>
      <c r="CL139" s="23">
        <v>50</v>
      </c>
      <c r="CM139" s="23">
        <v>24</v>
      </c>
      <c r="CN139" s="17" t="s">
        <v>1324</v>
      </c>
      <c r="CO139" s="19">
        <v>0.625</v>
      </c>
      <c r="CP139" s="20">
        <v>0.3</v>
      </c>
      <c r="CQ139" s="17" t="s">
        <v>174</v>
      </c>
      <c r="CR139" s="17" t="s">
        <v>1325</v>
      </c>
      <c r="CS139" s="16"/>
      <c r="CT139" s="16"/>
      <c r="CU139" s="17"/>
      <c r="CV139" s="19">
        <f t="shared" si="49"/>
        <v>0</v>
      </c>
      <c r="CW139" s="20">
        <f t="shared" si="60"/>
        <v>0.3</v>
      </c>
      <c r="CX139" s="17" t="s">
        <v>179</v>
      </c>
      <c r="CY139" s="17"/>
      <c r="CZ139" s="16"/>
      <c r="DA139" s="16"/>
      <c r="DB139" s="17"/>
      <c r="DC139" s="19">
        <f t="shared" si="50"/>
        <v>0</v>
      </c>
      <c r="DD139" s="20">
        <f t="shared" si="61"/>
        <v>0.3</v>
      </c>
      <c r="DE139" s="17" t="s">
        <v>179</v>
      </c>
      <c r="DF139" s="17"/>
      <c r="DG139" s="16">
        <v>75</v>
      </c>
      <c r="DH139" s="16"/>
      <c r="DI139" s="17"/>
      <c r="DJ139" s="19">
        <f t="shared" si="51"/>
        <v>0.9375</v>
      </c>
      <c r="DK139" s="20">
        <f t="shared" si="62"/>
        <v>0.3</v>
      </c>
      <c r="DL139" s="17" t="s">
        <v>179</v>
      </c>
      <c r="DM139" s="17"/>
      <c r="DN139" s="16"/>
      <c r="DO139" s="16"/>
      <c r="DP139" s="17"/>
      <c r="DQ139" s="19">
        <f t="shared" si="52"/>
        <v>0</v>
      </c>
      <c r="DR139" s="20">
        <f t="shared" si="63"/>
        <v>0.3</v>
      </c>
      <c r="DS139" s="17" t="s">
        <v>179</v>
      </c>
      <c r="DT139" s="17"/>
      <c r="DU139" s="16"/>
      <c r="DV139" s="16"/>
      <c r="DW139" s="17"/>
      <c r="DX139" s="19">
        <f t="shared" si="53"/>
        <v>0</v>
      </c>
      <c r="DY139" s="20">
        <f t="shared" si="64"/>
        <v>0.3</v>
      </c>
      <c r="DZ139" s="17" t="s">
        <v>179</v>
      </c>
      <c r="EA139" s="17"/>
      <c r="EB139" s="26">
        <v>80</v>
      </c>
      <c r="EC139" s="16"/>
      <c r="ED139" s="17"/>
      <c r="EE139" s="19">
        <f t="shared" si="66"/>
        <v>1</v>
      </c>
      <c r="EF139" s="20">
        <f t="shared" si="65"/>
        <v>0.3</v>
      </c>
      <c r="EG139" s="17" t="s">
        <v>179</v>
      </c>
      <c r="EH139" s="17"/>
      <c r="EI139" s="27">
        <v>2026</v>
      </c>
      <c r="EJ139" s="28"/>
      <c r="EK139" s="29"/>
      <c r="EL139" s="29"/>
      <c r="EM139" s="29"/>
      <c r="EN139" s="29"/>
      <c r="EO139" s="29"/>
      <c r="EP139" s="30"/>
    </row>
    <row r="140" spans="1:146" s="31" customFormat="1" ht="44.25" customHeight="1" x14ac:dyDescent="0.3">
      <c r="A140" s="8" t="s">
        <v>927</v>
      </c>
      <c r="B140" s="8" t="s">
        <v>1211</v>
      </c>
      <c r="C140" s="8" t="s">
        <v>1302</v>
      </c>
      <c r="D140" s="8" t="s">
        <v>1303</v>
      </c>
      <c r="E140" s="8" t="s">
        <v>154</v>
      </c>
      <c r="F140" s="9" t="s">
        <v>1304</v>
      </c>
      <c r="G140" s="8" t="s">
        <v>843</v>
      </c>
      <c r="H140" s="8" t="s">
        <v>597</v>
      </c>
      <c r="I140" s="8" t="s">
        <v>598</v>
      </c>
      <c r="J140" s="8" t="s">
        <v>599</v>
      </c>
      <c r="K140" s="8" t="s">
        <v>1305</v>
      </c>
      <c r="L140" s="8" t="s">
        <v>932</v>
      </c>
      <c r="M140" s="8" t="s">
        <v>1306</v>
      </c>
      <c r="N140" s="14">
        <v>142</v>
      </c>
      <c r="O140" s="11" t="s">
        <v>1326</v>
      </c>
      <c r="P140" s="12" t="s">
        <v>164</v>
      </c>
      <c r="Q140" s="11" t="s">
        <v>186</v>
      </c>
      <c r="R140" s="11" t="s">
        <v>1327</v>
      </c>
      <c r="S140" s="11" t="s">
        <v>214</v>
      </c>
      <c r="T140" s="11" t="s">
        <v>200</v>
      </c>
      <c r="U140" s="11">
        <v>0</v>
      </c>
      <c r="V140" s="11" t="s">
        <v>1328</v>
      </c>
      <c r="W140" s="12" t="s">
        <v>170</v>
      </c>
      <c r="X140" s="13"/>
      <c r="Y140" s="13"/>
      <c r="Z140" s="13"/>
      <c r="AA140" s="13"/>
      <c r="AB140" s="13"/>
      <c r="AC140" s="13"/>
      <c r="AD140" s="13"/>
      <c r="AE140" s="13"/>
      <c r="AF140" s="13"/>
      <c r="AG140" s="14"/>
      <c r="AH140" s="14"/>
      <c r="AI140" s="14"/>
      <c r="AJ140" s="14"/>
      <c r="AK140" s="14"/>
      <c r="AL140" s="14"/>
      <c r="AM140" s="14"/>
      <c r="AN140" s="14"/>
      <c r="AO140" s="14"/>
      <c r="AP140" s="14"/>
      <c r="AQ140" s="15"/>
      <c r="AR140" s="14"/>
      <c r="AS140" s="14"/>
      <c r="AT140" s="14"/>
      <c r="AU140" s="33"/>
      <c r="AV140" s="33"/>
      <c r="AW140" s="33">
        <v>100</v>
      </c>
      <c r="AX140" s="33">
        <v>100</v>
      </c>
      <c r="AY140" s="34"/>
      <c r="AZ140" s="34"/>
      <c r="BA140" s="34"/>
      <c r="BB140" s="34"/>
      <c r="BC140" s="16"/>
      <c r="BD140" s="16"/>
      <c r="BE140" s="17"/>
      <c r="BF140" s="18">
        <v>0</v>
      </c>
      <c r="BG140" s="20">
        <v>0</v>
      </c>
      <c r="BH140" s="17" t="s">
        <v>174</v>
      </c>
      <c r="BI140" s="17" t="s">
        <v>1310</v>
      </c>
      <c r="BJ140" s="16"/>
      <c r="BK140" s="16"/>
      <c r="BL140" s="17"/>
      <c r="BM140" s="19">
        <v>0</v>
      </c>
      <c r="BN140" s="20">
        <v>0</v>
      </c>
      <c r="BO140" s="17" t="s">
        <v>174</v>
      </c>
      <c r="BP140" s="21" t="s">
        <v>1257</v>
      </c>
      <c r="BQ140" s="22">
        <v>20</v>
      </c>
      <c r="BR140" s="132">
        <v>19.399999999999999</v>
      </c>
      <c r="BS140" s="138" t="s">
        <v>1329</v>
      </c>
      <c r="BT140" s="19">
        <v>0.2</v>
      </c>
      <c r="BU140" s="20">
        <v>0.19399999999999998</v>
      </c>
      <c r="BV140" s="17" t="s">
        <v>174</v>
      </c>
      <c r="BW140" s="17" t="s">
        <v>1224</v>
      </c>
      <c r="BX140" s="16"/>
      <c r="BY140" s="16">
        <v>19.399999999999999</v>
      </c>
      <c r="BZ140" s="17"/>
      <c r="CA140" s="19">
        <v>0</v>
      </c>
      <c r="CB140" s="20">
        <v>0.19399999999999998</v>
      </c>
      <c r="CC140" s="17" t="s">
        <v>174</v>
      </c>
      <c r="CD140" s="17" t="s">
        <v>1246</v>
      </c>
      <c r="CE140" s="16"/>
      <c r="CF140" s="16"/>
      <c r="CG140" s="17"/>
      <c r="CH140" s="19">
        <v>0</v>
      </c>
      <c r="CI140" s="20">
        <v>0</v>
      </c>
      <c r="CJ140" s="17" t="s">
        <v>174</v>
      </c>
      <c r="CK140" s="17" t="s">
        <v>1240</v>
      </c>
      <c r="CL140" s="23">
        <v>40</v>
      </c>
      <c r="CM140" s="23">
        <v>43</v>
      </c>
      <c r="CN140" s="17" t="s">
        <v>1330</v>
      </c>
      <c r="CO140" s="19">
        <v>0.4</v>
      </c>
      <c r="CP140" s="20">
        <v>0.43</v>
      </c>
      <c r="CQ140" s="17" t="s">
        <v>174</v>
      </c>
      <c r="CR140" s="17" t="s">
        <v>1331</v>
      </c>
      <c r="CS140" s="16"/>
      <c r="CT140" s="16"/>
      <c r="CU140" s="17"/>
      <c r="CV140" s="19">
        <f t="shared" si="49"/>
        <v>0</v>
      </c>
      <c r="CW140" s="20">
        <f t="shared" si="60"/>
        <v>0.43</v>
      </c>
      <c r="CX140" s="17" t="s">
        <v>179</v>
      </c>
      <c r="CY140" s="17"/>
      <c r="CZ140" s="16"/>
      <c r="DA140" s="16"/>
      <c r="DB140" s="17"/>
      <c r="DC140" s="19">
        <f t="shared" si="50"/>
        <v>0</v>
      </c>
      <c r="DD140" s="20">
        <f t="shared" si="61"/>
        <v>0.43</v>
      </c>
      <c r="DE140" s="17" t="s">
        <v>179</v>
      </c>
      <c r="DF140" s="17"/>
      <c r="DG140" s="16">
        <v>75</v>
      </c>
      <c r="DH140" s="16"/>
      <c r="DI140" s="17"/>
      <c r="DJ140" s="19">
        <f t="shared" si="51"/>
        <v>0.75</v>
      </c>
      <c r="DK140" s="20">
        <f t="shared" si="62"/>
        <v>0.43</v>
      </c>
      <c r="DL140" s="17" t="s">
        <v>179</v>
      </c>
      <c r="DM140" s="17"/>
      <c r="DN140" s="16"/>
      <c r="DO140" s="16"/>
      <c r="DP140" s="17"/>
      <c r="DQ140" s="19">
        <f t="shared" si="52"/>
        <v>0</v>
      </c>
      <c r="DR140" s="20">
        <f t="shared" si="63"/>
        <v>0.43</v>
      </c>
      <c r="DS140" s="17" t="s">
        <v>179</v>
      </c>
      <c r="DT140" s="17"/>
      <c r="DU140" s="16"/>
      <c r="DV140" s="16"/>
      <c r="DW140" s="17"/>
      <c r="DX140" s="19">
        <f t="shared" si="53"/>
        <v>0</v>
      </c>
      <c r="DY140" s="20">
        <f t="shared" si="64"/>
        <v>0.43</v>
      </c>
      <c r="DZ140" s="17" t="s">
        <v>179</v>
      </c>
      <c r="EA140" s="17"/>
      <c r="EB140" s="26">
        <v>100</v>
      </c>
      <c r="EC140" s="16"/>
      <c r="ED140" s="17"/>
      <c r="EE140" s="19">
        <f t="shared" si="66"/>
        <v>1</v>
      </c>
      <c r="EF140" s="20">
        <f t="shared" si="65"/>
        <v>0.43</v>
      </c>
      <c r="EG140" s="17" t="s">
        <v>179</v>
      </c>
      <c r="EH140" s="17"/>
      <c r="EI140" s="27">
        <v>2026</v>
      </c>
      <c r="EJ140" s="28"/>
      <c r="EK140" s="29"/>
      <c r="EL140" s="29"/>
      <c r="EM140" s="29"/>
      <c r="EN140" s="29"/>
      <c r="EO140" s="29"/>
      <c r="EP140" s="30"/>
    </row>
    <row r="141" spans="1:146" s="31" customFormat="1" ht="44.25" customHeight="1" x14ac:dyDescent="0.3">
      <c r="A141" s="8" t="s">
        <v>927</v>
      </c>
      <c r="B141" s="8" t="s">
        <v>928</v>
      </c>
      <c r="C141" s="8" t="s">
        <v>1332</v>
      </c>
      <c r="D141" s="8" t="s">
        <v>153</v>
      </c>
      <c r="E141" s="8" t="s">
        <v>154</v>
      </c>
      <c r="F141" s="9" t="s">
        <v>155</v>
      </c>
      <c r="G141" s="8" t="s">
        <v>669</v>
      </c>
      <c r="H141" s="8" t="s">
        <v>157</v>
      </c>
      <c r="I141" s="8" t="s">
        <v>670</v>
      </c>
      <c r="J141" s="8" t="s">
        <v>670</v>
      </c>
      <c r="K141" s="8" t="s">
        <v>670</v>
      </c>
      <c r="L141" s="8" t="s">
        <v>671</v>
      </c>
      <c r="M141" s="8" t="s">
        <v>671</v>
      </c>
      <c r="N141" s="14">
        <v>241</v>
      </c>
      <c r="O141" s="11" t="s">
        <v>1333</v>
      </c>
      <c r="P141" s="12" t="s">
        <v>164</v>
      </c>
      <c r="Q141" s="11" t="s">
        <v>186</v>
      </c>
      <c r="R141" s="11" t="s">
        <v>330</v>
      </c>
      <c r="S141" s="11" t="s">
        <v>214</v>
      </c>
      <c r="T141" s="11" t="s">
        <v>200</v>
      </c>
      <c r="U141" s="11">
        <v>15</v>
      </c>
      <c r="V141" s="11" t="s">
        <v>1334</v>
      </c>
      <c r="W141" s="12" t="s">
        <v>332</v>
      </c>
      <c r="X141" s="13"/>
      <c r="Y141" s="13"/>
      <c r="Z141" s="13"/>
      <c r="AA141" s="13"/>
      <c r="AB141" s="13"/>
      <c r="AC141" s="13"/>
      <c r="AD141" s="13"/>
      <c r="AE141" s="13"/>
      <c r="AF141" s="13" t="s">
        <v>1335</v>
      </c>
      <c r="AG141" s="14" t="s">
        <v>172</v>
      </c>
      <c r="AH141" s="14" t="s">
        <v>172</v>
      </c>
      <c r="AI141" s="14" t="s">
        <v>172</v>
      </c>
      <c r="AJ141" s="14" t="s">
        <v>172</v>
      </c>
      <c r="AK141" s="14" t="s">
        <v>172</v>
      </c>
      <c r="AL141" s="14" t="s">
        <v>172</v>
      </c>
      <c r="AM141" s="14" t="s">
        <v>172</v>
      </c>
      <c r="AN141" s="14" t="s">
        <v>172</v>
      </c>
      <c r="AO141" s="14" t="s">
        <v>172</v>
      </c>
      <c r="AP141" s="14" t="s">
        <v>172</v>
      </c>
      <c r="AQ141" s="15" t="s">
        <v>172</v>
      </c>
      <c r="AR141" s="14" t="s">
        <v>172</v>
      </c>
      <c r="AS141" s="14"/>
      <c r="AT141" s="14">
        <v>0.2</v>
      </c>
      <c r="AU141" s="33">
        <v>0.4</v>
      </c>
      <c r="AV141" s="33">
        <v>0.25</v>
      </c>
      <c r="AW141" s="33">
        <v>0.15</v>
      </c>
      <c r="AX141" s="33">
        <v>1</v>
      </c>
      <c r="AY141" s="34"/>
      <c r="AZ141" s="34"/>
      <c r="BA141" s="34"/>
      <c r="BB141" s="34"/>
      <c r="BC141" s="16"/>
      <c r="BD141" s="16"/>
      <c r="BE141" s="17"/>
      <c r="BF141" s="18">
        <v>0</v>
      </c>
      <c r="BG141" s="20">
        <v>0</v>
      </c>
      <c r="BH141" s="17" t="s">
        <v>179</v>
      </c>
      <c r="BI141" s="17"/>
      <c r="BJ141" s="16"/>
      <c r="BK141" s="16"/>
      <c r="BL141" s="17"/>
      <c r="BM141" s="19">
        <v>0</v>
      </c>
      <c r="BN141" s="20">
        <v>0</v>
      </c>
      <c r="BO141" s="17" t="s">
        <v>179</v>
      </c>
      <c r="BP141" s="21"/>
      <c r="BQ141" s="22"/>
      <c r="BR141" s="132"/>
      <c r="BS141" s="139"/>
      <c r="BT141" s="19">
        <v>0</v>
      </c>
      <c r="BU141" s="20">
        <v>0</v>
      </c>
      <c r="BV141" s="17" t="s">
        <v>179</v>
      </c>
      <c r="BW141" s="17"/>
      <c r="BX141" s="16"/>
      <c r="BY141" s="16"/>
      <c r="BZ141" s="17"/>
      <c r="CA141" s="19">
        <v>0</v>
      </c>
      <c r="CB141" s="20">
        <v>0</v>
      </c>
      <c r="CC141" s="17" t="s">
        <v>179</v>
      </c>
      <c r="CD141" s="17"/>
      <c r="CE141" s="16"/>
      <c r="CF141" s="16"/>
      <c r="CG141" s="17"/>
      <c r="CH141" s="19">
        <v>0</v>
      </c>
      <c r="CI141" s="20">
        <v>0</v>
      </c>
      <c r="CJ141" s="17" t="s">
        <v>179</v>
      </c>
      <c r="CK141" s="17"/>
      <c r="CL141" s="23"/>
      <c r="CM141" s="23"/>
      <c r="CN141" s="17"/>
      <c r="CO141" s="19">
        <v>0</v>
      </c>
      <c r="CP141" s="20">
        <v>0</v>
      </c>
      <c r="CQ141" s="17" t="s">
        <v>179</v>
      </c>
      <c r="CR141" s="17"/>
      <c r="CS141" s="16"/>
      <c r="CT141" s="16"/>
      <c r="CU141" s="17"/>
      <c r="CV141" s="19">
        <f t="shared" si="49"/>
        <v>0</v>
      </c>
      <c r="CW141" s="20">
        <f t="shared" si="60"/>
        <v>0</v>
      </c>
      <c r="CX141" s="17" t="s">
        <v>179</v>
      </c>
      <c r="CY141" s="17"/>
      <c r="CZ141" s="16"/>
      <c r="DA141" s="16"/>
      <c r="DB141" s="17"/>
      <c r="DC141" s="19">
        <f t="shared" si="50"/>
        <v>0</v>
      </c>
      <c r="DD141" s="20">
        <f t="shared" si="61"/>
        <v>0</v>
      </c>
      <c r="DE141" s="17" t="s">
        <v>179</v>
      </c>
      <c r="DF141" s="17"/>
      <c r="DG141" s="16"/>
      <c r="DH141" s="16"/>
      <c r="DI141" s="17"/>
      <c r="DJ141" s="19">
        <f t="shared" si="51"/>
        <v>0</v>
      </c>
      <c r="DK141" s="20">
        <f t="shared" si="62"/>
        <v>0</v>
      </c>
      <c r="DL141" s="17" t="s">
        <v>179</v>
      </c>
      <c r="DM141" s="17"/>
      <c r="DN141" s="16"/>
      <c r="DO141" s="16"/>
      <c r="DP141" s="17"/>
      <c r="DQ141" s="19">
        <f t="shared" si="52"/>
        <v>0</v>
      </c>
      <c r="DR141" s="20">
        <f t="shared" si="63"/>
        <v>0</v>
      </c>
      <c r="DS141" s="17" t="s">
        <v>179</v>
      </c>
      <c r="DT141" s="17"/>
      <c r="DU141" s="16"/>
      <c r="DV141" s="16"/>
      <c r="DW141" s="17"/>
      <c r="DX141" s="19">
        <f t="shared" si="53"/>
        <v>0</v>
      </c>
      <c r="DY141" s="20">
        <f t="shared" si="64"/>
        <v>0</v>
      </c>
      <c r="DZ141" s="17" t="s">
        <v>179</v>
      </c>
      <c r="EA141" s="17"/>
      <c r="EB141" s="26">
        <v>0.15</v>
      </c>
      <c r="EC141" s="16"/>
      <c r="ED141" s="17"/>
      <c r="EE141" s="19">
        <f t="shared" si="66"/>
        <v>1</v>
      </c>
      <c r="EF141" s="20">
        <f t="shared" si="65"/>
        <v>0</v>
      </c>
      <c r="EG141" s="17" t="s">
        <v>179</v>
      </c>
      <c r="EH141" s="17"/>
      <c r="EI141" s="27">
        <v>2026</v>
      </c>
      <c r="EJ141" s="28"/>
      <c r="EK141" s="29"/>
      <c r="EL141" s="29"/>
      <c r="EM141" s="29"/>
      <c r="EN141" s="29"/>
      <c r="EO141" s="29"/>
      <c r="EP141" s="30"/>
    </row>
    <row r="142" spans="1:146" s="31" customFormat="1" ht="44.25" customHeight="1" x14ac:dyDescent="0.3">
      <c r="A142" s="8" t="s">
        <v>927</v>
      </c>
      <c r="B142" s="8" t="s">
        <v>928</v>
      </c>
      <c r="C142" s="8" t="s">
        <v>1332</v>
      </c>
      <c r="D142" s="8" t="s">
        <v>153</v>
      </c>
      <c r="E142" s="8" t="s">
        <v>154</v>
      </c>
      <c r="F142" s="9" t="s">
        <v>155</v>
      </c>
      <c r="G142" s="8" t="s">
        <v>669</v>
      </c>
      <c r="H142" s="8" t="s">
        <v>157</v>
      </c>
      <c r="I142" s="8" t="s">
        <v>670</v>
      </c>
      <c r="J142" s="8" t="s">
        <v>670</v>
      </c>
      <c r="K142" s="8" t="s">
        <v>670</v>
      </c>
      <c r="L142" s="8" t="s">
        <v>671</v>
      </c>
      <c r="M142" s="8" t="s">
        <v>671</v>
      </c>
      <c r="N142" s="14">
        <v>284</v>
      </c>
      <c r="O142" s="11" t="s">
        <v>1336</v>
      </c>
      <c r="P142" s="12" t="s">
        <v>164</v>
      </c>
      <c r="Q142" s="11" t="s">
        <v>186</v>
      </c>
      <c r="R142" s="11" t="s">
        <v>1337</v>
      </c>
      <c r="S142" s="11" t="s">
        <v>167</v>
      </c>
      <c r="T142" s="11" t="s">
        <v>168</v>
      </c>
      <c r="U142" s="11">
        <v>15</v>
      </c>
      <c r="V142" s="11" t="s">
        <v>358</v>
      </c>
      <c r="W142" s="12" t="s">
        <v>332</v>
      </c>
      <c r="X142" s="13"/>
      <c r="Y142" s="13"/>
      <c r="Z142" s="13" t="s">
        <v>1338</v>
      </c>
      <c r="AA142" s="13"/>
      <c r="AB142" s="13"/>
      <c r="AC142" s="13"/>
      <c r="AD142" s="13"/>
      <c r="AE142" s="13"/>
      <c r="AF142" s="13"/>
      <c r="AG142" s="14" t="s">
        <v>172</v>
      </c>
      <c r="AH142" s="14" t="s">
        <v>172</v>
      </c>
      <c r="AI142" s="14" t="s">
        <v>172</v>
      </c>
      <c r="AJ142" s="14" t="s">
        <v>172</v>
      </c>
      <c r="AK142" s="14" t="s">
        <v>172</v>
      </c>
      <c r="AL142" s="14" t="s">
        <v>172</v>
      </c>
      <c r="AM142" s="14" t="s">
        <v>172</v>
      </c>
      <c r="AN142" s="14" t="s">
        <v>172</v>
      </c>
      <c r="AO142" s="14" t="s">
        <v>172</v>
      </c>
      <c r="AP142" s="14" t="s">
        <v>172</v>
      </c>
      <c r="AQ142" s="15" t="s">
        <v>172</v>
      </c>
      <c r="AR142" s="14" t="s">
        <v>172</v>
      </c>
      <c r="AS142" s="14">
        <v>10</v>
      </c>
      <c r="AT142" s="14">
        <v>16</v>
      </c>
      <c r="AU142" s="33">
        <v>16</v>
      </c>
      <c r="AV142" s="33">
        <v>16</v>
      </c>
      <c r="AW142" s="33">
        <v>16</v>
      </c>
      <c r="AX142" s="33">
        <v>64</v>
      </c>
      <c r="AY142" s="34"/>
      <c r="AZ142" s="34"/>
      <c r="BA142" s="34"/>
      <c r="BB142" s="34"/>
      <c r="BC142" s="16"/>
      <c r="BD142" s="16"/>
      <c r="BE142" s="17"/>
      <c r="BF142" s="18">
        <v>0</v>
      </c>
      <c r="BG142" s="20">
        <v>0</v>
      </c>
      <c r="BH142" s="17" t="s">
        <v>179</v>
      </c>
      <c r="BI142" s="17"/>
      <c r="BJ142" s="16"/>
      <c r="BK142" s="16"/>
      <c r="BL142" s="17"/>
      <c r="BM142" s="19">
        <v>0</v>
      </c>
      <c r="BN142" s="20">
        <v>0</v>
      </c>
      <c r="BO142" s="17" t="s">
        <v>179</v>
      </c>
      <c r="BP142" s="21"/>
      <c r="BQ142" s="22"/>
      <c r="BR142" s="16"/>
      <c r="BS142" s="17"/>
      <c r="BT142" s="19">
        <v>0</v>
      </c>
      <c r="BU142" s="20">
        <v>0</v>
      </c>
      <c r="BV142" s="17" t="s">
        <v>179</v>
      </c>
      <c r="BW142" s="17"/>
      <c r="BX142" s="16"/>
      <c r="BY142" s="16"/>
      <c r="BZ142" s="17"/>
      <c r="CA142" s="19">
        <v>0</v>
      </c>
      <c r="CB142" s="20">
        <v>0</v>
      </c>
      <c r="CC142" s="17" t="s">
        <v>179</v>
      </c>
      <c r="CD142" s="17"/>
      <c r="CE142" s="16"/>
      <c r="CF142" s="16"/>
      <c r="CG142" s="17"/>
      <c r="CH142" s="19">
        <v>0</v>
      </c>
      <c r="CI142" s="20">
        <v>0</v>
      </c>
      <c r="CJ142" s="17" t="s">
        <v>179</v>
      </c>
      <c r="CK142" s="17"/>
      <c r="CL142" s="23">
        <v>8</v>
      </c>
      <c r="CM142" s="23"/>
      <c r="CN142" s="17"/>
      <c r="CO142" s="19">
        <v>0.5</v>
      </c>
      <c r="CP142" s="20">
        <v>0</v>
      </c>
      <c r="CQ142" s="17" t="s">
        <v>179</v>
      </c>
      <c r="CR142" s="17"/>
      <c r="CS142" s="16"/>
      <c r="CT142" s="16"/>
      <c r="CU142" s="17"/>
      <c r="CV142" s="19">
        <f t="shared" si="49"/>
        <v>0</v>
      </c>
      <c r="CW142" s="20">
        <f t="shared" si="60"/>
        <v>0</v>
      </c>
      <c r="CX142" s="17" t="s">
        <v>179</v>
      </c>
      <c r="CY142" s="17"/>
      <c r="CZ142" s="16"/>
      <c r="DA142" s="16"/>
      <c r="DB142" s="17"/>
      <c r="DC142" s="19">
        <f t="shared" si="50"/>
        <v>0</v>
      </c>
      <c r="DD142" s="20">
        <f t="shared" si="61"/>
        <v>0</v>
      </c>
      <c r="DE142" s="17" t="s">
        <v>179</v>
      </c>
      <c r="DF142" s="17"/>
      <c r="DG142" s="16"/>
      <c r="DH142" s="16"/>
      <c r="DI142" s="17"/>
      <c r="DJ142" s="19">
        <f t="shared" si="51"/>
        <v>0</v>
      </c>
      <c r="DK142" s="20">
        <f t="shared" si="62"/>
        <v>0</v>
      </c>
      <c r="DL142" s="17" t="s">
        <v>179</v>
      </c>
      <c r="DM142" s="17"/>
      <c r="DN142" s="16"/>
      <c r="DO142" s="16"/>
      <c r="DP142" s="17"/>
      <c r="DQ142" s="19">
        <f t="shared" si="52"/>
        <v>0</v>
      </c>
      <c r="DR142" s="20">
        <f t="shared" si="63"/>
        <v>0</v>
      </c>
      <c r="DS142" s="17" t="s">
        <v>179</v>
      </c>
      <c r="DT142" s="17"/>
      <c r="DU142" s="16"/>
      <c r="DV142" s="16"/>
      <c r="DW142" s="17"/>
      <c r="DX142" s="19">
        <f t="shared" si="53"/>
        <v>0</v>
      </c>
      <c r="DY142" s="20">
        <f t="shared" si="64"/>
        <v>0</v>
      </c>
      <c r="DZ142" s="17" t="s">
        <v>179</v>
      </c>
      <c r="EA142" s="17"/>
      <c r="EB142" s="26">
        <v>16</v>
      </c>
      <c r="EC142" s="16"/>
      <c r="ED142" s="17"/>
      <c r="EE142" s="19">
        <f t="shared" si="66"/>
        <v>1</v>
      </c>
      <c r="EF142" s="20">
        <f t="shared" si="65"/>
        <v>0</v>
      </c>
      <c r="EG142" s="17" t="s">
        <v>179</v>
      </c>
      <c r="EH142" s="17"/>
      <c r="EI142" s="27">
        <v>2026</v>
      </c>
      <c r="EJ142" s="28"/>
      <c r="EK142" s="29"/>
      <c r="EL142" s="29"/>
      <c r="EM142" s="29"/>
      <c r="EN142" s="29"/>
      <c r="EO142" s="29"/>
      <c r="EP142" s="30"/>
    </row>
    <row r="143" spans="1:146" s="31" customFormat="1" ht="44.25" customHeight="1" x14ac:dyDescent="0.3">
      <c r="A143" s="8" t="s">
        <v>927</v>
      </c>
      <c r="B143" s="8" t="s">
        <v>928</v>
      </c>
      <c r="C143" s="8" t="s">
        <v>1332</v>
      </c>
      <c r="D143" s="8" t="s">
        <v>153</v>
      </c>
      <c r="E143" s="8" t="s">
        <v>154</v>
      </c>
      <c r="F143" s="9" t="s">
        <v>155</v>
      </c>
      <c r="G143" s="8" t="s">
        <v>1339</v>
      </c>
      <c r="H143" s="8" t="s">
        <v>157</v>
      </c>
      <c r="I143" s="8" t="s">
        <v>670</v>
      </c>
      <c r="J143" s="8" t="s">
        <v>670</v>
      </c>
      <c r="K143" s="8" t="s">
        <v>670</v>
      </c>
      <c r="L143" s="8" t="s">
        <v>525</v>
      </c>
      <c r="M143" s="8" t="s">
        <v>526</v>
      </c>
      <c r="N143" s="14">
        <v>285</v>
      </c>
      <c r="O143" s="11" t="s">
        <v>1340</v>
      </c>
      <c r="P143" s="12" t="s">
        <v>164</v>
      </c>
      <c r="Q143" s="11" t="s">
        <v>186</v>
      </c>
      <c r="R143" s="11" t="s">
        <v>330</v>
      </c>
      <c r="S143" s="11" t="s">
        <v>214</v>
      </c>
      <c r="T143" s="11" t="s">
        <v>200</v>
      </c>
      <c r="U143" s="11">
        <v>15</v>
      </c>
      <c r="V143" s="11" t="s">
        <v>1341</v>
      </c>
      <c r="W143" s="12" t="s">
        <v>332</v>
      </c>
      <c r="X143" s="13"/>
      <c r="Y143" s="13"/>
      <c r="Z143" s="13" t="s">
        <v>1338</v>
      </c>
      <c r="AA143" s="13"/>
      <c r="AB143" s="13"/>
      <c r="AC143" s="13"/>
      <c r="AD143" s="13"/>
      <c r="AE143" s="13"/>
      <c r="AF143" s="13"/>
      <c r="AG143" s="14" t="s">
        <v>172</v>
      </c>
      <c r="AH143" s="14" t="s">
        <v>172</v>
      </c>
      <c r="AI143" s="14" t="s">
        <v>172</v>
      </c>
      <c r="AJ143" s="14" t="s">
        <v>172</v>
      </c>
      <c r="AK143" s="14" t="s">
        <v>172</v>
      </c>
      <c r="AL143" s="14" t="s">
        <v>172</v>
      </c>
      <c r="AM143" s="14" t="s">
        <v>172</v>
      </c>
      <c r="AN143" s="14" t="s">
        <v>172</v>
      </c>
      <c r="AO143" s="14" t="s">
        <v>172</v>
      </c>
      <c r="AP143" s="14" t="s">
        <v>172</v>
      </c>
      <c r="AQ143" s="15" t="s">
        <v>172</v>
      </c>
      <c r="AR143" s="14" t="s">
        <v>172</v>
      </c>
      <c r="AS143" s="14"/>
      <c r="AT143" s="14">
        <v>40</v>
      </c>
      <c r="AU143" s="33">
        <v>20</v>
      </c>
      <c r="AV143" s="33">
        <v>20</v>
      </c>
      <c r="AW143" s="33">
        <v>20</v>
      </c>
      <c r="AX143" s="33">
        <v>100</v>
      </c>
      <c r="AY143" s="34"/>
      <c r="AZ143" s="34"/>
      <c r="BA143" s="34"/>
      <c r="BB143" s="34"/>
      <c r="BC143" s="16"/>
      <c r="BD143" s="16"/>
      <c r="BE143" s="17"/>
      <c r="BF143" s="18">
        <v>0</v>
      </c>
      <c r="BG143" s="20">
        <v>0</v>
      </c>
      <c r="BH143" s="17" t="s">
        <v>179</v>
      </c>
      <c r="BI143" s="17"/>
      <c r="BJ143" s="16"/>
      <c r="BK143" s="16"/>
      <c r="BL143" s="17"/>
      <c r="BM143" s="19">
        <v>0</v>
      </c>
      <c r="BN143" s="20">
        <v>0</v>
      </c>
      <c r="BO143" s="17" t="s">
        <v>179</v>
      </c>
      <c r="BP143" s="21"/>
      <c r="BQ143" s="22">
        <v>2</v>
      </c>
      <c r="BR143" s="16"/>
      <c r="BS143" s="17"/>
      <c r="BT143" s="19">
        <v>0.1</v>
      </c>
      <c r="BU143" s="20">
        <v>0</v>
      </c>
      <c r="BV143" s="17" t="s">
        <v>179</v>
      </c>
      <c r="BW143" s="17"/>
      <c r="BX143" s="16"/>
      <c r="BY143" s="16"/>
      <c r="BZ143" s="17"/>
      <c r="CA143" s="19">
        <v>0</v>
      </c>
      <c r="CB143" s="20">
        <v>0</v>
      </c>
      <c r="CC143" s="17" t="s">
        <v>179</v>
      </c>
      <c r="CD143" s="17"/>
      <c r="CE143" s="16"/>
      <c r="CF143" s="16"/>
      <c r="CG143" s="17"/>
      <c r="CH143" s="19">
        <v>0</v>
      </c>
      <c r="CI143" s="20">
        <v>0</v>
      </c>
      <c r="CJ143" s="17" t="s">
        <v>179</v>
      </c>
      <c r="CK143" s="17"/>
      <c r="CL143" s="23">
        <v>6</v>
      </c>
      <c r="CM143" s="23"/>
      <c r="CN143" s="17"/>
      <c r="CO143" s="19">
        <v>0.3</v>
      </c>
      <c r="CP143" s="20">
        <v>0</v>
      </c>
      <c r="CQ143" s="17" t="s">
        <v>179</v>
      </c>
      <c r="CR143" s="17"/>
      <c r="CS143" s="16"/>
      <c r="CT143" s="16"/>
      <c r="CU143" s="17"/>
      <c r="CV143" s="19">
        <f t="shared" ref="CV143:CV159" si="67">+IFERROR(CS143/AW143,0)</f>
        <v>0</v>
      </c>
      <c r="CW143" s="20">
        <f t="shared" si="60"/>
        <v>0</v>
      </c>
      <c r="CX143" s="17" t="s">
        <v>179</v>
      </c>
      <c r="CY143" s="17"/>
      <c r="CZ143" s="16"/>
      <c r="DA143" s="16"/>
      <c r="DB143" s="17"/>
      <c r="DC143" s="19">
        <f t="shared" ref="DC143:DC159" si="68">+IFERROR(CZ143/AW143,0)</f>
        <v>0</v>
      </c>
      <c r="DD143" s="20">
        <f t="shared" si="61"/>
        <v>0</v>
      </c>
      <c r="DE143" s="17" t="s">
        <v>179</v>
      </c>
      <c r="DF143" s="17"/>
      <c r="DG143" s="16">
        <v>8</v>
      </c>
      <c r="DH143" s="16"/>
      <c r="DI143" s="17"/>
      <c r="DJ143" s="19">
        <f t="shared" ref="DJ143:DJ159" si="69">+IFERROR(DG143/AW143,0)</f>
        <v>0.4</v>
      </c>
      <c r="DK143" s="20">
        <f t="shared" si="62"/>
        <v>0</v>
      </c>
      <c r="DL143" s="17" t="s">
        <v>179</v>
      </c>
      <c r="DM143" s="17"/>
      <c r="DN143" s="16"/>
      <c r="DO143" s="16"/>
      <c r="DP143" s="17"/>
      <c r="DQ143" s="19">
        <f t="shared" ref="DQ143:DQ159" si="70">+IFERROR(DN143/AW143,0)</f>
        <v>0</v>
      </c>
      <c r="DR143" s="20">
        <f t="shared" si="63"/>
        <v>0</v>
      </c>
      <c r="DS143" s="17" t="s">
        <v>179</v>
      </c>
      <c r="DT143" s="17"/>
      <c r="DU143" s="16"/>
      <c r="DV143" s="16"/>
      <c r="DW143" s="17"/>
      <c r="DX143" s="19">
        <f t="shared" ref="DX143:DX159" si="71">+IFERROR(DU143/AW143,0)</f>
        <v>0</v>
      </c>
      <c r="DY143" s="20">
        <f t="shared" si="64"/>
        <v>0</v>
      </c>
      <c r="DZ143" s="17" t="s">
        <v>179</v>
      </c>
      <c r="EA143" s="17"/>
      <c r="EB143" s="26">
        <v>20</v>
      </c>
      <c r="EC143" s="16"/>
      <c r="ED143" s="17"/>
      <c r="EE143" s="19">
        <f t="shared" si="66"/>
        <v>1</v>
      </c>
      <c r="EF143" s="20">
        <f t="shared" si="65"/>
        <v>0</v>
      </c>
      <c r="EG143" s="17" t="s">
        <v>179</v>
      </c>
      <c r="EH143" s="17"/>
      <c r="EI143" s="27">
        <v>2026</v>
      </c>
      <c r="EJ143" s="28"/>
      <c r="EK143" s="29"/>
      <c r="EL143" s="29"/>
      <c r="EM143" s="29"/>
      <c r="EN143" s="29"/>
      <c r="EO143" s="29"/>
      <c r="EP143" s="30"/>
    </row>
    <row r="144" spans="1:146" s="31" customFormat="1" ht="44.25" customHeight="1" x14ac:dyDescent="0.3">
      <c r="A144" s="8" t="s">
        <v>927</v>
      </c>
      <c r="B144" s="8" t="s">
        <v>928</v>
      </c>
      <c r="C144" s="8" t="s">
        <v>1332</v>
      </c>
      <c r="D144" s="8" t="s">
        <v>153</v>
      </c>
      <c r="E144" s="8" t="s">
        <v>154</v>
      </c>
      <c r="F144" s="9" t="s">
        <v>155</v>
      </c>
      <c r="G144" s="8" t="s">
        <v>669</v>
      </c>
      <c r="H144" s="8" t="s">
        <v>157</v>
      </c>
      <c r="I144" s="8" t="s">
        <v>670</v>
      </c>
      <c r="J144" s="8" t="s">
        <v>670</v>
      </c>
      <c r="K144" s="8" t="s">
        <v>670</v>
      </c>
      <c r="L144" s="8" t="s">
        <v>525</v>
      </c>
      <c r="M144" s="8" t="s">
        <v>526</v>
      </c>
      <c r="N144" s="14">
        <v>355</v>
      </c>
      <c r="O144" s="11" t="s">
        <v>1342</v>
      </c>
      <c r="P144" s="12" t="s">
        <v>164</v>
      </c>
      <c r="Q144" s="11" t="s">
        <v>186</v>
      </c>
      <c r="R144" s="11" t="s">
        <v>572</v>
      </c>
      <c r="S144" s="11" t="s">
        <v>214</v>
      </c>
      <c r="T144" s="11" t="s">
        <v>200</v>
      </c>
      <c r="U144" s="11">
        <v>15</v>
      </c>
      <c r="V144" s="11" t="s">
        <v>1343</v>
      </c>
      <c r="W144" s="12" t="s">
        <v>332</v>
      </c>
      <c r="X144" s="13"/>
      <c r="Y144" s="13" t="s">
        <v>1344</v>
      </c>
      <c r="Z144" s="13"/>
      <c r="AA144" s="13"/>
      <c r="AB144" s="13"/>
      <c r="AC144" s="13"/>
      <c r="AD144" s="13"/>
      <c r="AE144" s="13"/>
      <c r="AF144" s="13"/>
      <c r="AG144" s="14" t="s">
        <v>172</v>
      </c>
      <c r="AH144" s="14" t="s">
        <v>172</v>
      </c>
      <c r="AI144" s="14" t="s">
        <v>172</v>
      </c>
      <c r="AJ144" s="14" t="s">
        <v>172</v>
      </c>
      <c r="AK144" s="14" t="s">
        <v>172</v>
      </c>
      <c r="AL144" s="14" t="s">
        <v>172</v>
      </c>
      <c r="AM144" s="14" t="s">
        <v>172</v>
      </c>
      <c r="AN144" s="14" t="s">
        <v>172</v>
      </c>
      <c r="AO144" s="14" t="s">
        <v>172</v>
      </c>
      <c r="AP144" s="14" t="s">
        <v>172</v>
      </c>
      <c r="AQ144" s="15" t="s">
        <v>172</v>
      </c>
      <c r="AR144" s="14" t="s">
        <v>172</v>
      </c>
      <c r="AS144" s="14"/>
      <c r="AT144" s="14">
        <v>30</v>
      </c>
      <c r="AU144" s="33">
        <v>20</v>
      </c>
      <c r="AV144" s="33">
        <v>25</v>
      </c>
      <c r="AW144" s="33">
        <v>25</v>
      </c>
      <c r="AX144" s="33">
        <v>100</v>
      </c>
      <c r="AY144" s="34"/>
      <c r="AZ144" s="34"/>
      <c r="BA144" s="34"/>
      <c r="BB144" s="34"/>
      <c r="BC144" s="16"/>
      <c r="BD144" s="16"/>
      <c r="BE144" s="17"/>
      <c r="BF144" s="18">
        <v>0</v>
      </c>
      <c r="BG144" s="20">
        <v>0</v>
      </c>
      <c r="BH144" s="17" t="s">
        <v>179</v>
      </c>
      <c r="BI144" s="17"/>
      <c r="BJ144" s="16"/>
      <c r="BK144" s="16"/>
      <c r="BL144" s="17"/>
      <c r="BM144" s="19">
        <v>0</v>
      </c>
      <c r="BN144" s="20">
        <v>0</v>
      </c>
      <c r="BO144" s="17" t="s">
        <v>179</v>
      </c>
      <c r="BP144" s="21"/>
      <c r="BQ144" s="22">
        <v>2</v>
      </c>
      <c r="BR144" s="16"/>
      <c r="BS144" s="17"/>
      <c r="BT144" s="19">
        <v>0.08</v>
      </c>
      <c r="BU144" s="20">
        <v>0</v>
      </c>
      <c r="BV144" s="17" t="s">
        <v>179</v>
      </c>
      <c r="BW144" s="17"/>
      <c r="BX144" s="16"/>
      <c r="BY144" s="16"/>
      <c r="BZ144" s="17"/>
      <c r="CA144" s="19">
        <v>0</v>
      </c>
      <c r="CB144" s="20">
        <v>0</v>
      </c>
      <c r="CC144" s="17" t="s">
        <v>179</v>
      </c>
      <c r="CD144" s="17"/>
      <c r="CE144" s="16"/>
      <c r="CF144" s="16"/>
      <c r="CG144" s="17"/>
      <c r="CH144" s="19">
        <v>0</v>
      </c>
      <c r="CI144" s="20">
        <v>0</v>
      </c>
      <c r="CJ144" s="17" t="s">
        <v>179</v>
      </c>
      <c r="CK144" s="17"/>
      <c r="CL144" s="23">
        <v>6</v>
      </c>
      <c r="CM144" s="23"/>
      <c r="CN144" s="17"/>
      <c r="CO144" s="19">
        <v>0.24</v>
      </c>
      <c r="CP144" s="20">
        <v>0</v>
      </c>
      <c r="CQ144" s="17" t="s">
        <v>179</v>
      </c>
      <c r="CR144" s="17"/>
      <c r="CS144" s="16"/>
      <c r="CT144" s="16"/>
      <c r="CU144" s="17"/>
      <c r="CV144" s="19">
        <f t="shared" si="67"/>
        <v>0</v>
      </c>
      <c r="CW144" s="20">
        <f t="shared" si="60"/>
        <v>0</v>
      </c>
      <c r="CX144" s="17" t="s">
        <v>179</v>
      </c>
      <c r="CY144" s="17"/>
      <c r="CZ144" s="16"/>
      <c r="DA144" s="16"/>
      <c r="DB144" s="17"/>
      <c r="DC144" s="19">
        <f t="shared" si="68"/>
        <v>0</v>
      </c>
      <c r="DD144" s="20">
        <f t="shared" si="61"/>
        <v>0</v>
      </c>
      <c r="DE144" s="17" t="s">
        <v>179</v>
      </c>
      <c r="DF144" s="17"/>
      <c r="DG144" s="16">
        <v>8</v>
      </c>
      <c r="DH144" s="16"/>
      <c r="DI144" s="17"/>
      <c r="DJ144" s="19">
        <f t="shared" si="69"/>
        <v>0.32</v>
      </c>
      <c r="DK144" s="20">
        <f t="shared" si="62"/>
        <v>0</v>
      </c>
      <c r="DL144" s="17" t="s">
        <v>179</v>
      </c>
      <c r="DM144" s="17"/>
      <c r="DN144" s="16"/>
      <c r="DO144" s="16"/>
      <c r="DP144" s="17"/>
      <c r="DQ144" s="19">
        <f t="shared" si="70"/>
        <v>0</v>
      </c>
      <c r="DR144" s="20">
        <f t="shared" si="63"/>
        <v>0</v>
      </c>
      <c r="DS144" s="17" t="s">
        <v>179</v>
      </c>
      <c r="DT144" s="17"/>
      <c r="DU144" s="16"/>
      <c r="DV144" s="16"/>
      <c r="DW144" s="17"/>
      <c r="DX144" s="19">
        <f t="shared" si="71"/>
        <v>0</v>
      </c>
      <c r="DY144" s="20">
        <f t="shared" si="64"/>
        <v>0</v>
      </c>
      <c r="DZ144" s="17" t="s">
        <v>179</v>
      </c>
      <c r="EA144" s="17"/>
      <c r="EB144" s="26">
        <v>25</v>
      </c>
      <c r="EC144" s="16"/>
      <c r="ED144" s="17"/>
      <c r="EE144" s="19">
        <f t="shared" si="66"/>
        <v>1</v>
      </c>
      <c r="EF144" s="20">
        <f t="shared" si="65"/>
        <v>0</v>
      </c>
      <c r="EG144" s="17" t="s">
        <v>179</v>
      </c>
      <c r="EH144" s="17"/>
      <c r="EI144" s="27">
        <v>2026</v>
      </c>
      <c r="EJ144" s="28"/>
      <c r="EK144" s="29"/>
      <c r="EL144" s="29"/>
      <c r="EM144" s="29"/>
      <c r="EN144" s="29"/>
      <c r="EO144" s="29"/>
      <c r="EP144" s="30"/>
    </row>
    <row r="145" spans="1:146" s="31" customFormat="1" ht="44.25" customHeight="1" x14ac:dyDescent="0.3">
      <c r="A145" s="8" t="s">
        <v>927</v>
      </c>
      <c r="B145" s="8" t="s">
        <v>928</v>
      </c>
      <c r="C145" s="8" t="s">
        <v>1332</v>
      </c>
      <c r="D145" s="8" t="s">
        <v>153</v>
      </c>
      <c r="E145" s="8" t="s">
        <v>154</v>
      </c>
      <c r="F145" s="9" t="s">
        <v>155</v>
      </c>
      <c r="G145" s="8" t="s">
        <v>1339</v>
      </c>
      <c r="H145" s="8" t="s">
        <v>157</v>
      </c>
      <c r="I145" s="8" t="s">
        <v>670</v>
      </c>
      <c r="J145" s="8" t="s">
        <v>670</v>
      </c>
      <c r="K145" s="8" t="s">
        <v>670</v>
      </c>
      <c r="L145" s="8" t="s">
        <v>671</v>
      </c>
      <c r="M145" s="8" t="s">
        <v>671</v>
      </c>
      <c r="N145" s="14">
        <v>357</v>
      </c>
      <c r="O145" s="11" t="s">
        <v>1345</v>
      </c>
      <c r="P145" s="12" t="s">
        <v>164</v>
      </c>
      <c r="Q145" s="11" t="s">
        <v>186</v>
      </c>
      <c r="R145" s="11" t="s">
        <v>330</v>
      </c>
      <c r="S145" s="11" t="s">
        <v>214</v>
      </c>
      <c r="T145" s="11" t="s">
        <v>200</v>
      </c>
      <c r="U145" s="11">
        <v>15</v>
      </c>
      <c r="V145" s="11" t="s">
        <v>1346</v>
      </c>
      <c r="W145" s="12" t="s">
        <v>332</v>
      </c>
      <c r="X145" s="13"/>
      <c r="Y145" s="13" t="s">
        <v>1347</v>
      </c>
      <c r="Z145" s="13"/>
      <c r="AA145" s="13"/>
      <c r="AB145" s="13"/>
      <c r="AC145" s="13"/>
      <c r="AD145" s="13"/>
      <c r="AE145" s="13"/>
      <c r="AF145" s="13"/>
      <c r="AG145" s="14" t="s">
        <v>172</v>
      </c>
      <c r="AH145" s="14" t="s">
        <v>172</v>
      </c>
      <c r="AI145" s="14" t="s">
        <v>172</v>
      </c>
      <c r="AJ145" s="14" t="s">
        <v>172</v>
      </c>
      <c r="AK145" s="14" t="s">
        <v>172</v>
      </c>
      <c r="AL145" s="14" t="s">
        <v>172</v>
      </c>
      <c r="AM145" s="14" t="s">
        <v>172</v>
      </c>
      <c r="AN145" s="14" t="s">
        <v>172</v>
      </c>
      <c r="AO145" s="14" t="s">
        <v>172</v>
      </c>
      <c r="AP145" s="14" t="s">
        <v>172</v>
      </c>
      <c r="AQ145" s="15" t="s">
        <v>172</v>
      </c>
      <c r="AR145" s="14" t="s">
        <v>172</v>
      </c>
      <c r="AS145" s="14"/>
      <c r="AT145" s="14">
        <v>0.15</v>
      </c>
      <c r="AU145" s="33">
        <v>0.15</v>
      </c>
      <c r="AV145" s="33">
        <v>0.35</v>
      </c>
      <c r="AW145" s="33">
        <v>0.35</v>
      </c>
      <c r="AX145" s="33">
        <v>0.99999999999999989</v>
      </c>
      <c r="AY145" s="34"/>
      <c r="AZ145" s="34"/>
      <c r="BA145" s="34"/>
      <c r="BB145" s="34"/>
      <c r="BC145" s="16"/>
      <c r="BD145" s="16"/>
      <c r="BE145" s="17"/>
      <c r="BF145" s="18">
        <v>0</v>
      </c>
      <c r="BG145" s="20">
        <v>0</v>
      </c>
      <c r="BH145" s="17" t="s">
        <v>179</v>
      </c>
      <c r="BI145" s="17"/>
      <c r="BJ145" s="16"/>
      <c r="BK145" s="16"/>
      <c r="BL145" s="17"/>
      <c r="BM145" s="19">
        <v>0</v>
      </c>
      <c r="BN145" s="20">
        <v>0</v>
      </c>
      <c r="BO145" s="17" t="s">
        <v>179</v>
      </c>
      <c r="BP145" s="21"/>
      <c r="BQ145" s="22"/>
      <c r="BR145" s="16"/>
      <c r="BS145" s="17"/>
      <c r="BT145" s="19">
        <v>0</v>
      </c>
      <c r="BU145" s="20">
        <v>0</v>
      </c>
      <c r="BV145" s="17" t="s">
        <v>179</v>
      </c>
      <c r="BW145" s="17"/>
      <c r="BX145" s="16"/>
      <c r="BY145" s="16"/>
      <c r="BZ145" s="17"/>
      <c r="CA145" s="19">
        <v>0</v>
      </c>
      <c r="CB145" s="20">
        <v>0</v>
      </c>
      <c r="CC145" s="17" t="s">
        <v>179</v>
      </c>
      <c r="CD145" s="17"/>
      <c r="CE145" s="16"/>
      <c r="CF145" s="16"/>
      <c r="CG145" s="17"/>
      <c r="CH145" s="19">
        <v>0</v>
      </c>
      <c r="CI145" s="20">
        <v>0</v>
      </c>
      <c r="CJ145" s="17" t="s">
        <v>179</v>
      </c>
      <c r="CK145" s="17"/>
      <c r="CL145" s="23"/>
      <c r="CM145" s="23"/>
      <c r="CN145" s="17"/>
      <c r="CO145" s="19">
        <v>0</v>
      </c>
      <c r="CP145" s="20">
        <v>0</v>
      </c>
      <c r="CQ145" s="17" t="s">
        <v>179</v>
      </c>
      <c r="CR145" s="17"/>
      <c r="CS145" s="16"/>
      <c r="CT145" s="16"/>
      <c r="CU145" s="17"/>
      <c r="CV145" s="19">
        <f t="shared" si="67"/>
        <v>0</v>
      </c>
      <c r="CW145" s="20">
        <f t="shared" si="60"/>
        <v>0</v>
      </c>
      <c r="CX145" s="17" t="s">
        <v>179</v>
      </c>
      <c r="CY145" s="17"/>
      <c r="CZ145" s="16"/>
      <c r="DA145" s="16"/>
      <c r="DB145" s="17"/>
      <c r="DC145" s="19">
        <f t="shared" si="68"/>
        <v>0</v>
      </c>
      <c r="DD145" s="20">
        <f t="shared" si="61"/>
        <v>0</v>
      </c>
      <c r="DE145" s="17" t="s">
        <v>179</v>
      </c>
      <c r="DF145" s="17"/>
      <c r="DG145" s="16"/>
      <c r="DH145" s="16"/>
      <c r="DI145" s="17"/>
      <c r="DJ145" s="19">
        <f t="shared" si="69"/>
        <v>0</v>
      </c>
      <c r="DK145" s="20">
        <f t="shared" si="62"/>
        <v>0</v>
      </c>
      <c r="DL145" s="17" t="s">
        <v>179</v>
      </c>
      <c r="DM145" s="17"/>
      <c r="DN145" s="16"/>
      <c r="DO145" s="16"/>
      <c r="DP145" s="17"/>
      <c r="DQ145" s="19">
        <f t="shared" si="70"/>
        <v>0</v>
      </c>
      <c r="DR145" s="20">
        <f t="shared" si="63"/>
        <v>0</v>
      </c>
      <c r="DS145" s="17" t="s">
        <v>179</v>
      </c>
      <c r="DT145" s="17"/>
      <c r="DU145" s="16"/>
      <c r="DV145" s="16"/>
      <c r="DW145" s="17"/>
      <c r="DX145" s="19">
        <f t="shared" si="71"/>
        <v>0</v>
      </c>
      <c r="DY145" s="20">
        <f t="shared" si="64"/>
        <v>0</v>
      </c>
      <c r="DZ145" s="17" t="s">
        <v>179</v>
      </c>
      <c r="EA145" s="17"/>
      <c r="EB145" s="26">
        <v>0.35</v>
      </c>
      <c r="EC145" s="16"/>
      <c r="ED145" s="17"/>
      <c r="EE145" s="19">
        <f t="shared" si="66"/>
        <v>1</v>
      </c>
      <c r="EF145" s="20">
        <f t="shared" si="65"/>
        <v>0</v>
      </c>
      <c r="EG145" s="17" t="s">
        <v>179</v>
      </c>
      <c r="EH145" s="17"/>
      <c r="EI145" s="27">
        <v>2026</v>
      </c>
      <c r="EJ145" s="28"/>
      <c r="EK145" s="29"/>
      <c r="EL145" s="29"/>
      <c r="EM145" s="29"/>
      <c r="EN145" s="29"/>
      <c r="EO145" s="29"/>
      <c r="EP145" s="30"/>
    </row>
    <row r="146" spans="1:146" s="31" customFormat="1" ht="44.25" customHeight="1" x14ac:dyDescent="0.3">
      <c r="A146" s="8" t="s">
        <v>927</v>
      </c>
      <c r="B146" s="8" t="s">
        <v>928</v>
      </c>
      <c r="C146" s="8" t="s">
        <v>1332</v>
      </c>
      <c r="D146" s="8" t="s">
        <v>153</v>
      </c>
      <c r="E146" s="8" t="s">
        <v>154</v>
      </c>
      <c r="F146" s="9" t="s">
        <v>155</v>
      </c>
      <c r="G146" s="8" t="s">
        <v>669</v>
      </c>
      <c r="H146" s="8" t="s">
        <v>157</v>
      </c>
      <c r="I146" s="8" t="s">
        <v>670</v>
      </c>
      <c r="J146" s="8" t="s">
        <v>670</v>
      </c>
      <c r="K146" s="8" t="s">
        <v>670</v>
      </c>
      <c r="L146" s="8" t="s">
        <v>671</v>
      </c>
      <c r="M146" s="8" t="s">
        <v>671</v>
      </c>
      <c r="N146" s="14">
        <v>364</v>
      </c>
      <c r="O146" s="11" t="s">
        <v>1348</v>
      </c>
      <c r="P146" s="12" t="s">
        <v>164</v>
      </c>
      <c r="Q146" s="11" t="s">
        <v>165</v>
      </c>
      <c r="R146" s="11" t="s">
        <v>1349</v>
      </c>
      <c r="S146" s="11" t="s">
        <v>214</v>
      </c>
      <c r="T146" s="11" t="s">
        <v>168</v>
      </c>
      <c r="U146" s="11">
        <v>15</v>
      </c>
      <c r="V146" s="11" t="s">
        <v>1350</v>
      </c>
      <c r="W146" s="12" t="s">
        <v>332</v>
      </c>
      <c r="X146" s="13"/>
      <c r="Y146" s="13" t="s">
        <v>1351</v>
      </c>
      <c r="Z146" s="13"/>
      <c r="AA146" s="13"/>
      <c r="AB146" s="13"/>
      <c r="AC146" s="13"/>
      <c r="AD146" s="13"/>
      <c r="AE146" s="13"/>
      <c r="AF146" s="13"/>
      <c r="AG146" s="14"/>
      <c r="AH146" s="14"/>
      <c r="AI146" s="14"/>
      <c r="AJ146" s="14"/>
      <c r="AK146" s="14"/>
      <c r="AL146" s="14"/>
      <c r="AM146" s="14"/>
      <c r="AN146" s="14"/>
      <c r="AO146" s="14"/>
      <c r="AP146" s="14"/>
      <c r="AQ146" s="15"/>
      <c r="AR146" s="14"/>
      <c r="AS146" s="14"/>
      <c r="AT146" s="14"/>
      <c r="AU146" s="33"/>
      <c r="AV146" s="33">
        <v>1</v>
      </c>
      <c r="AW146" s="33">
        <v>1</v>
      </c>
      <c r="AX146" s="33">
        <v>1</v>
      </c>
      <c r="AY146" s="34"/>
      <c r="AZ146" s="34"/>
      <c r="BA146" s="34"/>
      <c r="BB146" s="34"/>
      <c r="BC146" s="16"/>
      <c r="BD146" s="16"/>
      <c r="BE146" s="17"/>
      <c r="BF146" s="18">
        <v>0</v>
      </c>
      <c r="BG146" s="20">
        <v>0</v>
      </c>
      <c r="BH146" s="17" t="s">
        <v>179</v>
      </c>
      <c r="BI146" s="17"/>
      <c r="BJ146" s="16"/>
      <c r="BK146" s="16"/>
      <c r="BL146" s="17"/>
      <c r="BM146" s="19">
        <v>0</v>
      </c>
      <c r="BN146" s="20">
        <v>0</v>
      </c>
      <c r="BO146" s="17" t="s">
        <v>179</v>
      </c>
      <c r="BP146" s="21"/>
      <c r="BQ146" s="22"/>
      <c r="BR146" s="16"/>
      <c r="BS146" s="17"/>
      <c r="BT146" s="19">
        <v>0</v>
      </c>
      <c r="BU146" s="20">
        <v>0</v>
      </c>
      <c r="BV146" s="17" t="s">
        <v>179</v>
      </c>
      <c r="BW146" s="17"/>
      <c r="BX146" s="16"/>
      <c r="BY146" s="16"/>
      <c r="BZ146" s="17"/>
      <c r="CA146" s="19">
        <v>0</v>
      </c>
      <c r="CB146" s="20">
        <v>0</v>
      </c>
      <c r="CC146" s="17" t="s">
        <v>179</v>
      </c>
      <c r="CD146" s="17"/>
      <c r="CE146" s="16"/>
      <c r="CF146" s="16"/>
      <c r="CG146" s="17"/>
      <c r="CH146" s="19">
        <v>0</v>
      </c>
      <c r="CI146" s="20">
        <v>0</v>
      </c>
      <c r="CJ146" s="17" t="s">
        <v>179</v>
      </c>
      <c r="CK146" s="17"/>
      <c r="CL146" s="23"/>
      <c r="CM146" s="23"/>
      <c r="CN146" s="17"/>
      <c r="CO146" s="19">
        <v>0</v>
      </c>
      <c r="CP146" s="20">
        <v>0</v>
      </c>
      <c r="CQ146" s="17" t="s">
        <v>179</v>
      </c>
      <c r="CR146" s="17"/>
      <c r="CS146" s="16"/>
      <c r="CT146" s="16"/>
      <c r="CU146" s="17"/>
      <c r="CV146" s="19">
        <f t="shared" si="67"/>
        <v>0</v>
      </c>
      <c r="CW146" s="20">
        <f t="shared" si="60"/>
        <v>0</v>
      </c>
      <c r="CX146" s="17" t="s">
        <v>179</v>
      </c>
      <c r="CY146" s="17"/>
      <c r="CZ146" s="16"/>
      <c r="DA146" s="16"/>
      <c r="DB146" s="17"/>
      <c r="DC146" s="19">
        <f t="shared" si="68"/>
        <v>0</v>
      </c>
      <c r="DD146" s="20">
        <f t="shared" si="61"/>
        <v>0</v>
      </c>
      <c r="DE146" s="17" t="s">
        <v>179</v>
      </c>
      <c r="DF146" s="17"/>
      <c r="DG146" s="16"/>
      <c r="DH146" s="16"/>
      <c r="DI146" s="17"/>
      <c r="DJ146" s="19">
        <f t="shared" si="69"/>
        <v>0</v>
      </c>
      <c r="DK146" s="20">
        <f t="shared" si="62"/>
        <v>0</v>
      </c>
      <c r="DL146" s="17" t="s">
        <v>179</v>
      </c>
      <c r="DM146" s="17"/>
      <c r="DN146" s="16"/>
      <c r="DO146" s="16"/>
      <c r="DP146" s="17"/>
      <c r="DQ146" s="19">
        <f t="shared" si="70"/>
        <v>0</v>
      </c>
      <c r="DR146" s="20">
        <f t="shared" si="63"/>
        <v>0</v>
      </c>
      <c r="DS146" s="17" t="s">
        <v>179</v>
      </c>
      <c r="DT146" s="17"/>
      <c r="DU146" s="16"/>
      <c r="DV146" s="16"/>
      <c r="DW146" s="17"/>
      <c r="DX146" s="19">
        <f t="shared" si="71"/>
        <v>0</v>
      </c>
      <c r="DY146" s="20">
        <f t="shared" si="64"/>
        <v>0</v>
      </c>
      <c r="DZ146" s="17" t="s">
        <v>179</v>
      </c>
      <c r="EA146" s="17"/>
      <c r="EB146" s="26">
        <v>1</v>
      </c>
      <c r="EC146" s="16"/>
      <c r="ED146" s="17"/>
      <c r="EE146" s="19">
        <f t="shared" si="66"/>
        <v>1</v>
      </c>
      <c r="EF146" s="20">
        <f t="shared" si="65"/>
        <v>0</v>
      </c>
      <c r="EG146" s="17" t="s">
        <v>179</v>
      </c>
      <c r="EH146" s="17"/>
      <c r="EI146" s="27">
        <v>2026</v>
      </c>
      <c r="EJ146" s="28"/>
      <c r="EK146" s="29"/>
      <c r="EL146" s="29"/>
      <c r="EM146" s="29"/>
      <c r="EN146" s="29"/>
      <c r="EO146" s="29"/>
      <c r="EP146" s="30"/>
    </row>
    <row r="147" spans="1:146" s="31" customFormat="1" ht="44.25" customHeight="1" x14ac:dyDescent="0.3">
      <c r="A147" s="8" t="s">
        <v>927</v>
      </c>
      <c r="B147" s="8" t="s">
        <v>928</v>
      </c>
      <c r="C147" s="8" t="s">
        <v>1332</v>
      </c>
      <c r="D147" s="8" t="s">
        <v>153</v>
      </c>
      <c r="E147" s="8" t="s">
        <v>154</v>
      </c>
      <c r="F147" s="9" t="s">
        <v>155</v>
      </c>
      <c r="G147" s="8" t="s">
        <v>669</v>
      </c>
      <c r="H147" s="8" t="s">
        <v>157</v>
      </c>
      <c r="I147" s="8" t="s">
        <v>670</v>
      </c>
      <c r="J147" s="8" t="s">
        <v>670</v>
      </c>
      <c r="K147" s="8" t="s">
        <v>670</v>
      </c>
      <c r="L147" s="8" t="s">
        <v>671</v>
      </c>
      <c r="M147" s="8" t="s">
        <v>671</v>
      </c>
      <c r="N147" s="14">
        <v>470</v>
      </c>
      <c r="O147" s="13" t="s">
        <v>1352</v>
      </c>
      <c r="P147" s="12" t="s">
        <v>164</v>
      </c>
      <c r="Q147" s="11" t="s">
        <v>186</v>
      </c>
      <c r="R147" s="11" t="s">
        <v>330</v>
      </c>
      <c r="S147" s="11" t="s">
        <v>214</v>
      </c>
      <c r="T147" s="11" t="s">
        <v>168</v>
      </c>
      <c r="U147" s="11">
        <v>15</v>
      </c>
      <c r="V147" s="11" t="s">
        <v>368</v>
      </c>
      <c r="W147" s="12" t="s">
        <v>332</v>
      </c>
      <c r="X147" s="13"/>
      <c r="Y147" s="13"/>
      <c r="Z147" s="13"/>
      <c r="AA147" s="13"/>
      <c r="AB147" s="13"/>
      <c r="AC147" s="13"/>
      <c r="AD147" s="13"/>
      <c r="AE147" s="13" t="s">
        <v>1353</v>
      </c>
      <c r="AF147" s="13"/>
      <c r="AG147" s="14"/>
      <c r="AH147" s="14"/>
      <c r="AI147" s="14"/>
      <c r="AJ147" s="14"/>
      <c r="AK147" s="14"/>
      <c r="AL147" s="14"/>
      <c r="AM147" s="14"/>
      <c r="AN147" s="14"/>
      <c r="AO147" s="14"/>
      <c r="AP147" s="14"/>
      <c r="AQ147" s="15"/>
      <c r="AR147" s="14"/>
      <c r="AS147" s="14"/>
      <c r="AT147" s="14">
        <v>0.2</v>
      </c>
      <c r="AU147" s="33">
        <v>0.3</v>
      </c>
      <c r="AV147" s="33">
        <v>0.2</v>
      </c>
      <c r="AW147" s="33">
        <v>0.3</v>
      </c>
      <c r="AX147" s="33">
        <v>1</v>
      </c>
      <c r="AY147" s="34"/>
      <c r="AZ147" s="34"/>
      <c r="BA147" s="34"/>
      <c r="BB147" s="34"/>
      <c r="BC147" s="16"/>
      <c r="BD147" s="16"/>
      <c r="BE147" s="17"/>
      <c r="BF147" s="18">
        <v>0</v>
      </c>
      <c r="BG147" s="19">
        <v>0</v>
      </c>
      <c r="BH147" s="17" t="s">
        <v>179</v>
      </c>
      <c r="BI147" s="17"/>
      <c r="BJ147" s="16"/>
      <c r="BK147" s="16"/>
      <c r="BL147" s="17"/>
      <c r="BM147" s="19">
        <v>0</v>
      </c>
      <c r="BN147" s="20">
        <v>0</v>
      </c>
      <c r="BO147" s="17" t="s">
        <v>179</v>
      </c>
      <c r="BP147" s="21"/>
      <c r="BQ147" s="22"/>
      <c r="BR147" s="16"/>
      <c r="BS147" s="17"/>
      <c r="BT147" s="19">
        <v>0</v>
      </c>
      <c r="BU147" s="20">
        <v>0</v>
      </c>
      <c r="BV147" s="17" t="s">
        <v>179</v>
      </c>
      <c r="BW147" s="17"/>
      <c r="BX147" s="16"/>
      <c r="BY147" s="16"/>
      <c r="BZ147" s="17"/>
      <c r="CA147" s="19">
        <v>0</v>
      </c>
      <c r="CB147" s="20">
        <v>0</v>
      </c>
      <c r="CC147" s="17" t="s">
        <v>179</v>
      </c>
      <c r="CD147" s="17"/>
      <c r="CE147" s="16"/>
      <c r="CF147" s="16"/>
      <c r="CG147" s="17"/>
      <c r="CH147" s="19">
        <v>0</v>
      </c>
      <c r="CI147" s="20">
        <v>0</v>
      </c>
      <c r="CJ147" s="17" t="s">
        <v>179</v>
      </c>
      <c r="CK147" s="17"/>
      <c r="CL147" s="23"/>
      <c r="CM147" s="140"/>
      <c r="CN147" s="141"/>
      <c r="CO147" s="19">
        <v>0</v>
      </c>
      <c r="CP147" s="20">
        <v>0</v>
      </c>
      <c r="CQ147" s="17" t="s">
        <v>179</v>
      </c>
      <c r="CR147" s="142"/>
      <c r="CS147" s="16"/>
      <c r="CT147" s="16"/>
      <c r="CU147" s="17"/>
      <c r="CV147" s="19">
        <f t="shared" si="67"/>
        <v>0</v>
      </c>
      <c r="CW147" s="20">
        <f t="shared" si="60"/>
        <v>0</v>
      </c>
      <c r="CX147" s="17" t="s">
        <v>179</v>
      </c>
      <c r="CY147" s="17"/>
      <c r="CZ147" s="16"/>
      <c r="DA147" s="16"/>
      <c r="DB147" s="17"/>
      <c r="DC147" s="19">
        <f t="shared" si="68"/>
        <v>0</v>
      </c>
      <c r="DD147" s="20">
        <f t="shared" si="61"/>
        <v>0</v>
      </c>
      <c r="DE147" s="17" t="s">
        <v>179</v>
      </c>
      <c r="DF147" s="17"/>
      <c r="DG147" s="16"/>
      <c r="DH147" s="16"/>
      <c r="DI147" s="17"/>
      <c r="DJ147" s="19">
        <f t="shared" si="69"/>
        <v>0</v>
      </c>
      <c r="DK147" s="20">
        <f t="shared" si="62"/>
        <v>0</v>
      </c>
      <c r="DL147" s="17" t="s">
        <v>179</v>
      </c>
      <c r="DM147" s="17"/>
      <c r="DN147" s="16"/>
      <c r="DO147" s="16"/>
      <c r="DP147" s="17"/>
      <c r="DQ147" s="19">
        <f t="shared" si="70"/>
        <v>0</v>
      </c>
      <c r="DR147" s="20">
        <f t="shared" si="63"/>
        <v>0</v>
      </c>
      <c r="DS147" s="17" t="s">
        <v>179</v>
      </c>
      <c r="DT147" s="17"/>
      <c r="DU147" s="16"/>
      <c r="DV147" s="16"/>
      <c r="DW147" s="17"/>
      <c r="DX147" s="19">
        <f t="shared" si="71"/>
        <v>0</v>
      </c>
      <c r="DY147" s="20">
        <f t="shared" si="64"/>
        <v>0</v>
      </c>
      <c r="DZ147" s="17" t="s">
        <v>179</v>
      </c>
      <c r="EA147" s="17"/>
      <c r="EB147" s="143">
        <v>0.3</v>
      </c>
      <c r="EC147" s="16"/>
      <c r="ED147" s="17"/>
      <c r="EE147" s="19">
        <f t="shared" si="66"/>
        <v>1</v>
      </c>
      <c r="EF147" s="20">
        <f t="shared" si="65"/>
        <v>0</v>
      </c>
      <c r="EG147" s="17" t="s">
        <v>179</v>
      </c>
      <c r="EH147" s="17"/>
      <c r="EI147" s="27">
        <v>2026</v>
      </c>
      <c r="EJ147" s="28"/>
      <c r="EK147" s="29"/>
      <c r="EL147" s="29"/>
      <c r="EM147" s="29"/>
      <c r="EN147" s="29"/>
      <c r="EO147" s="29"/>
      <c r="EP147" s="30"/>
    </row>
    <row r="148" spans="1:146" s="31" customFormat="1" ht="44.25" customHeight="1" x14ac:dyDescent="0.3">
      <c r="A148" s="8" t="s">
        <v>927</v>
      </c>
      <c r="B148" s="8" t="s">
        <v>928</v>
      </c>
      <c r="C148" s="8" t="s">
        <v>1332</v>
      </c>
      <c r="D148" s="8" t="s">
        <v>153</v>
      </c>
      <c r="E148" s="8" t="s">
        <v>154</v>
      </c>
      <c r="F148" s="9" t="s">
        <v>155</v>
      </c>
      <c r="G148" s="8" t="s">
        <v>669</v>
      </c>
      <c r="H148" s="8" t="s">
        <v>157</v>
      </c>
      <c r="I148" s="8" t="s">
        <v>670</v>
      </c>
      <c r="J148" s="8" t="s">
        <v>670</v>
      </c>
      <c r="K148" s="8" t="s">
        <v>670</v>
      </c>
      <c r="L148" s="8" t="s">
        <v>671</v>
      </c>
      <c r="M148" s="8" t="s">
        <v>671</v>
      </c>
      <c r="N148" s="14">
        <v>474</v>
      </c>
      <c r="O148" s="13" t="s">
        <v>1354</v>
      </c>
      <c r="P148" s="12" t="s">
        <v>164</v>
      </c>
      <c r="Q148" s="11" t="s">
        <v>186</v>
      </c>
      <c r="R148" s="11" t="s">
        <v>1355</v>
      </c>
      <c r="S148" s="11" t="s">
        <v>167</v>
      </c>
      <c r="T148" s="11" t="s">
        <v>168</v>
      </c>
      <c r="U148" s="11">
        <v>15</v>
      </c>
      <c r="V148" s="11" t="s">
        <v>1350</v>
      </c>
      <c r="W148" s="12" t="s">
        <v>332</v>
      </c>
      <c r="X148" s="13"/>
      <c r="Y148" s="13"/>
      <c r="Z148" s="13"/>
      <c r="AA148" s="13"/>
      <c r="AB148" s="13"/>
      <c r="AC148" s="13"/>
      <c r="AD148" s="13"/>
      <c r="AE148" s="13" t="s">
        <v>1356</v>
      </c>
      <c r="AF148" s="13"/>
      <c r="AG148" s="14"/>
      <c r="AH148" s="14"/>
      <c r="AI148" s="14"/>
      <c r="AJ148" s="14"/>
      <c r="AK148" s="14"/>
      <c r="AL148" s="14"/>
      <c r="AM148" s="14"/>
      <c r="AN148" s="14"/>
      <c r="AO148" s="14"/>
      <c r="AP148" s="14"/>
      <c r="AQ148" s="15"/>
      <c r="AR148" s="14"/>
      <c r="AS148" s="14"/>
      <c r="AT148" s="14"/>
      <c r="AU148" s="33">
        <v>100</v>
      </c>
      <c r="AV148" s="33">
        <v>140</v>
      </c>
      <c r="AW148" s="33">
        <v>160</v>
      </c>
      <c r="AX148" s="33">
        <v>400</v>
      </c>
      <c r="AY148" s="34"/>
      <c r="AZ148" s="34"/>
      <c r="BA148" s="34"/>
      <c r="BB148" s="34"/>
      <c r="BC148" s="16"/>
      <c r="BD148" s="16"/>
      <c r="BE148" s="17"/>
      <c r="BF148" s="18">
        <v>0</v>
      </c>
      <c r="BG148" s="20">
        <v>0</v>
      </c>
      <c r="BH148" s="17" t="s">
        <v>179</v>
      </c>
      <c r="BI148" s="17"/>
      <c r="BJ148" s="16"/>
      <c r="BK148" s="16"/>
      <c r="BL148" s="17"/>
      <c r="BM148" s="19">
        <v>0</v>
      </c>
      <c r="BN148" s="20">
        <v>0</v>
      </c>
      <c r="BO148" s="17" t="s">
        <v>179</v>
      </c>
      <c r="BP148" s="21"/>
      <c r="BQ148" s="22"/>
      <c r="BR148" s="16"/>
      <c r="BS148" s="17"/>
      <c r="BT148" s="19">
        <v>0</v>
      </c>
      <c r="BU148" s="20">
        <v>0</v>
      </c>
      <c r="BV148" s="17" t="s">
        <v>179</v>
      </c>
      <c r="BW148" s="17"/>
      <c r="BX148" s="16"/>
      <c r="BY148" s="16"/>
      <c r="BZ148" s="17"/>
      <c r="CA148" s="19">
        <v>0</v>
      </c>
      <c r="CB148" s="20">
        <v>0</v>
      </c>
      <c r="CC148" s="17" t="s">
        <v>179</v>
      </c>
      <c r="CD148" s="17"/>
      <c r="CE148" s="16"/>
      <c r="CF148" s="16"/>
      <c r="CG148" s="17"/>
      <c r="CH148" s="19">
        <v>0</v>
      </c>
      <c r="CI148" s="20">
        <v>0</v>
      </c>
      <c r="CJ148" s="17" t="s">
        <v>179</v>
      </c>
      <c r="CK148" s="17"/>
      <c r="CL148" s="23">
        <v>80</v>
      </c>
      <c r="CM148" s="140"/>
      <c r="CN148" s="141"/>
      <c r="CO148" s="19">
        <v>0.5</v>
      </c>
      <c r="CP148" s="20">
        <v>0</v>
      </c>
      <c r="CQ148" s="17" t="s">
        <v>179</v>
      </c>
      <c r="CR148" s="142"/>
      <c r="CS148" s="16"/>
      <c r="CT148" s="16"/>
      <c r="CU148" s="17"/>
      <c r="CV148" s="19">
        <f t="shared" si="67"/>
        <v>0</v>
      </c>
      <c r="CW148" s="20">
        <f t="shared" si="60"/>
        <v>0</v>
      </c>
      <c r="CX148" s="17" t="s">
        <v>179</v>
      </c>
      <c r="CY148" s="17"/>
      <c r="CZ148" s="16"/>
      <c r="DA148" s="16"/>
      <c r="DB148" s="17"/>
      <c r="DC148" s="19">
        <f t="shared" si="68"/>
        <v>0</v>
      </c>
      <c r="DD148" s="20">
        <f t="shared" si="61"/>
        <v>0</v>
      </c>
      <c r="DE148" s="17" t="s">
        <v>179</v>
      </c>
      <c r="DF148" s="17"/>
      <c r="DG148" s="16"/>
      <c r="DH148" s="16"/>
      <c r="DI148" s="17"/>
      <c r="DJ148" s="19">
        <f t="shared" si="69"/>
        <v>0</v>
      </c>
      <c r="DK148" s="20">
        <f t="shared" si="62"/>
        <v>0</v>
      </c>
      <c r="DL148" s="17" t="s">
        <v>179</v>
      </c>
      <c r="DM148" s="17"/>
      <c r="DN148" s="16"/>
      <c r="DO148" s="16"/>
      <c r="DP148" s="17"/>
      <c r="DQ148" s="19">
        <f t="shared" si="70"/>
        <v>0</v>
      </c>
      <c r="DR148" s="20">
        <f t="shared" si="63"/>
        <v>0</v>
      </c>
      <c r="DS148" s="17" t="s">
        <v>179</v>
      </c>
      <c r="DT148" s="17"/>
      <c r="DU148" s="16"/>
      <c r="DV148" s="16"/>
      <c r="DW148" s="17"/>
      <c r="DX148" s="19">
        <f t="shared" si="71"/>
        <v>0</v>
      </c>
      <c r="DY148" s="20">
        <f t="shared" si="64"/>
        <v>0</v>
      </c>
      <c r="DZ148" s="17" t="s">
        <v>179</v>
      </c>
      <c r="EA148" s="17"/>
      <c r="EB148" s="143">
        <v>160</v>
      </c>
      <c r="EC148" s="16"/>
      <c r="ED148" s="17"/>
      <c r="EE148" s="19">
        <f t="shared" si="66"/>
        <v>1</v>
      </c>
      <c r="EF148" s="20">
        <f t="shared" si="65"/>
        <v>0</v>
      </c>
      <c r="EG148" s="17" t="s">
        <v>179</v>
      </c>
      <c r="EH148" s="17"/>
      <c r="EI148" s="27">
        <v>2026</v>
      </c>
      <c r="EJ148" s="28"/>
      <c r="EK148" s="29"/>
      <c r="EL148" s="29"/>
      <c r="EM148" s="29"/>
      <c r="EN148" s="29"/>
      <c r="EO148" s="29"/>
      <c r="EP148" s="30"/>
    </row>
    <row r="149" spans="1:146" s="31" customFormat="1" ht="44.25" customHeight="1" x14ac:dyDescent="0.3">
      <c r="A149" s="8" t="s">
        <v>927</v>
      </c>
      <c r="B149" s="8" t="s">
        <v>928</v>
      </c>
      <c r="C149" s="8" t="s">
        <v>1332</v>
      </c>
      <c r="D149" s="8" t="s">
        <v>153</v>
      </c>
      <c r="E149" s="8" t="s">
        <v>154</v>
      </c>
      <c r="F149" s="9" t="s">
        <v>155</v>
      </c>
      <c r="G149" s="8" t="s">
        <v>669</v>
      </c>
      <c r="H149" s="8" t="s">
        <v>157</v>
      </c>
      <c r="I149" s="8" t="s">
        <v>670</v>
      </c>
      <c r="J149" s="8" t="s">
        <v>670</v>
      </c>
      <c r="K149" s="8" t="s">
        <v>670</v>
      </c>
      <c r="L149" s="8" t="s">
        <v>671</v>
      </c>
      <c r="M149" s="8" t="s">
        <v>671</v>
      </c>
      <c r="N149" s="14">
        <v>464</v>
      </c>
      <c r="O149" s="13" t="s">
        <v>1357</v>
      </c>
      <c r="P149" s="12" t="s">
        <v>164</v>
      </c>
      <c r="Q149" s="11" t="s">
        <v>719</v>
      </c>
      <c r="R149" s="11" t="s">
        <v>330</v>
      </c>
      <c r="S149" s="11" t="s">
        <v>214</v>
      </c>
      <c r="T149" s="11" t="s">
        <v>168</v>
      </c>
      <c r="U149" s="11">
        <v>15</v>
      </c>
      <c r="V149" s="11" t="s">
        <v>368</v>
      </c>
      <c r="W149" s="12" t="s">
        <v>332</v>
      </c>
      <c r="X149" s="13"/>
      <c r="Y149" s="13"/>
      <c r="Z149" s="13"/>
      <c r="AA149" s="13"/>
      <c r="AB149" s="13"/>
      <c r="AC149" s="13"/>
      <c r="AD149" s="13"/>
      <c r="AE149" s="13" t="s">
        <v>1358</v>
      </c>
      <c r="AF149" s="13"/>
      <c r="AG149" s="14"/>
      <c r="AH149" s="14"/>
      <c r="AI149" s="14"/>
      <c r="AJ149" s="14"/>
      <c r="AK149" s="14"/>
      <c r="AL149" s="14"/>
      <c r="AM149" s="14"/>
      <c r="AN149" s="14"/>
      <c r="AO149" s="14"/>
      <c r="AP149" s="14"/>
      <c r="AQ149" s="15"/>
      <c r="AR149" s="14"/>
      <c r="AS149" s="14"/>
      <c r="AT149" s="14">
        <v>0.2</v>
      </c>
      <c r="AU149" s="33">
        <v>0.3</v>
      </c>
      <c r="AV149" s="33">
        <v>0.3</v>
      </c>
      <c r="AW149" s="33">
        <v>0.2</v>
      </c>
      <c r="AX149" s="33">
        <v>1</v>
      </c>
      <c r="AY149" s="34"/>
      <c r="AZ149" s="34"/>
      <c r="BA149" s="34"/>
      <c r="BB149" s="34"/>
      <c r="BC149" s="16"/>
      <c r="BD149" s="16"/>
      <c r="BE149" s="17"/>
      <c r="BF149" s="18">
        <v>0</v>
      </c>
      <c r="BG149" s="19">
        <v>0</v>
      </c>
      <c r="BH149" s="17" t="s">
        <v>179</v>
      </c>
      <c r="BI149" s="17"/>
      <c r="BJ149" s="16"/>
      <c r="BK149" s="16"/>
      <c r="BL149" s="17"/>
      <c r="BM149" s="19">
        <v>0</v>
      </c>
      <c r="BN149" s="20">
        <v>0</v>
      </c>
      <c r="BO149" s="17" t="s">
        <v>179</v>
      </c>
      <c r="BP149" s="21"/>
      <c r="BQ149" s="22"/>
      <c r="BR149" s="16"/>
      <c r="BS149" s="17"/>
      <c r="BT149" s="19">
        <v>0</v>
      </c>
      <c r="BU149" s="20">
        <v>0</v>
      </c>
      <c r="BV149" s="17" t="s">
        <v>179</v>
      </c>
      <c r="BW149" s="17"/>
      <c r="BX149" s="16"/>
      <c r="BY149" s="16"/>
      <c r="BZ149" s="17"/>
      <c r="CA149" s="19">
        <v>0</v>
      </c>
      <c r="CB149" s="20">
        <v>0</v>
      </c>
      <c r="CC149" s="17" t="s">
        <v>179</v>
      </c>
      <c r="CD149" s="17"/>
      <c r="CE149" s="16"/>
      <c r="CF149" s="16"/>
      <c r="CG149" s="17"/>
      <c r="CH149" s="19">
        <v>0</v>
      </c>
      <c r="CI149" s="20">
        <v>0</v>
      </c>
      <c r="CJ149" s="17" t="s">
        <v>179</v>
      </c>
      <c r="CK149" s="17"/>
      <c r="CL149" s="23"/>
      <c r="CM149" s="140"/>
      <c r="CN149" s="141"/>
      <c r="CO149" s="19">
        <v>0</v>
      </c>
      <c r="CP149" s="20">
        <v>0</v>
      </c>
      <c r="CQ149" s="17" t="s">
        <v>179</v>
      </c>
      <c r="CR149" s="142"/>
      <c r="CS149" s="16"/>
      <c r="CT149" s="16"/>
      <c r="CU149" s="17"/>
      <c r="CV149" s="19">
        <f t="shared" si="67"/>
        <v>0</v>
      </c>
      <c r="CW149" s="20">
        <f t="shared" si="60"/>
        <v>0</v>
      </c>
      <c r="CX149" s="17" t="s">
        <v>179</v>
      </c>
      <c r="CY149" s="17"/>
      <c r="CZ149" s="16"/>
      <c r="DA149" s="16"/>
      <c r="DB149" s="17"/>
      <c r="DC149" s="19">
        <f t="shared" si="68"/>
        <v>0</v>
      </c>
      <c r="DD149" s="20">
        <f t="shared" si="61"/>
        <v>0</v>
      </c>
      <c r="DE149" s="17" t="s">
        <v>179</v>
      </c>
      <c r="DF149" s="17"/>
      <c r="DG149" s="16"/>
      <c r="DH149" s="16"/>
      <c r="DI149" s="17"/>
      <c r="DJ149" s="19">
        <f t="shared" si="69"/>
        <v>0</v>
      </c>
      <c r="DK149" s="20">
        <f t="shared" si="62"/>
        <v>0</v>
      </c>
      <c r="DL149" s="17" t="s">
        <v>179</v>
      </c>
      <c r="DM149" s="17"/>
      <c r="DN149" s="16"/>
      <c r="DO149" s="16"/>
      <c r="DP149" s="17"/>
      <c r="DQ149" s="19">
        <f t="shared" si="70"/>
        <v>0</v>
      </c>
      <c r="DR149" s="20">
        <f t="shared" si="63"/>
        <v>0</v>
      </c>
      <c r="DS149" s="17" t="s">
        <v>179</v>
      </c>
      <c r="DT149" s="17"/>
      <c r="DU149" s="16"/>
      <c r="DV149" s="16"/>
      <c r="DW149" s="17"/>
      <c r="DX149" s="19">
        <f t="shared" si="71"/>
        <v>0</v>
      </c>
      <c r="DY149" s="20">
        <f t="shared" si="64"/>
        <v>0</v>
      </c>
      <c r="DZ149" s="17" t="s">
        <v>179</v>
      </c>
      <c r="EA149" s="17"/>
      <c r="EB149" s="143">
        <v>0.2</v>
      </c>
      <c r="EC149" s="16"/>
      <c r="ED149" s="17"/>
      <c r="EE149" s="19">
        <f t="shared" si="66"/>
        <v>1</v>
      </c>
      <c r="EF149" s="20">
        <f t="shared" si="65"/>
        <v>0</v>
      </c>
      <c r="EG149" s="17" t="s">
        <v>179</v>
      </c>
      <c r="EH149" s="17"/>
      <c r="EI149" s="27">
        <v>2026</v>
      </c>
      <c r="EJ149" s="28"/>
      <c r="EK149" s="29"/>
      <c r="EL149" s="29"/>
      <c r="EM149" s="29"/>
      <c r="EN149" s="29"/>
      <c r="EO149" s="29"/>
      <c r="EP149" s="30"/>
    </row>
    <row r="150" spans="1:146" s="31" customFormat="1" ht="44.25" customHeight="1" x14ac:dyDescent="0.3">
      <c r="A150" s="8" t="s">
        <v>927</v>
      </c>
      <c r="B150" s="8" t="s">
        <v>928</v>
      </c>
      <c r="C150" s="8" t="s">
        <v>1332</v>
      </c>
      <c r="D150" s="8" t="s">
        <v>153</v>
      </c>
      <c r="E150" s="8" t="s">
        <v>154</v>
      </c>
      <c r="F150" s="9" t="s">
        <v>155</v>
      </c>
      <c r="G150" s="8" t="s">
        <v>669</v>
      </c>
      <c r="H150" s="8" t="s">
        <v>157</v>
      </c>
      <c r="I150" s="8" t="s">
        <v>670</v>
      </c>
      <c r="J150" s="8" t="s">
        <v>670</v>
      </c>
      <c r="K150" s="8" t="s">
        <v>670</v>
      </c>
      <c r="L150" s="8" t="s">
        <v>671</v>
      </c>
      <c r="M150" s="8" t="s">
        <v>671</v>
      </c>
      <c r="N150" s="14">
        <v>467</v>
      </c>
      <c r="O150" s="13" t="s">
        <v>1359</v>
      </c>
      <c r="P150" s="12" t="s">
        <v>164</v>
      </c>
      <c r="Q150" s="11" t="s">
        <v>719</v>
      </c>
      <c r="R150" s="11" t="s">
        <v>1360</v>
      </c>
      <c r="S150" s="11" t="s">
        <v>167</v>
      </c>
      <c r="T150" s="11" t="s">
        <v>168</v>
      </c>
      <c r="U150" s="11">
        <v>15</v>
      </c>
      <c r="V150" s="11" t="s">
        <v>368</v>
      </c>
      <c r="W150" s="12" t="s">
        <v>332</v>
      </c>
      <c r="X150" s="13"/>
      <c r="Y150" s="13"/>
      <c r="Z150" s="13"/>
      <c r="AA150" s="13"/>
      <c r="AB150" s="13"/>
      <c r="AC150" s="13"/>
      <c r="AD150" s="13"/>
      <c r="AE150" s="13" t="s">
        <v>1361</v>
      </c>
      <c r="AF150" s="13"/>
      <c r="AG150" s="14"/>
      <c r="AH150" s="14"/>
      <c r="AI150" s="14"/>
      <c r="AJ150" s="14"/>
      <c r="AK150" s="14"/>
      <c r="AL150" s="14"/>
      <c r="AM150" s="14"/>
      <c r="AN150" s="14"/>
      <c r="AO150" s="14"/>
      <c r="AP150" s="14"/>
      <c r="AQ150" s="15"/>
      <c r="AR150" s="14"/>
      <c r="AS150" s="14"/>
      <c r="AT150" s="14"/>
      <c r="AU150" s="33"/>
      <c r="AV150" s="33"/>
      <c r="AW150" s="33">
        <v>1</v>
      </c>
      <c r="AX150" s="33">
        <v>1</v>
      </c>
      <c r="AY150" s="34"/>
      <c r="AZ150" s="34"/>
      <c r="BA150" s="34"/>
      <c r="BB150" s="34"/>
      <c r="BC150" s="16"/>
      <c r="BD150" s="16"/>
      <c r="BE150" s="17"/>
      <c r="BF150" s="18">
        <v>0</v>
      </c>
      <c r="BG150" s="19">
        <v>0</v>
      </c>
      <c r="BH150" s="17" t="s">
        <v>179</v>
      </c>
      <c r="BI150" s="17"/>
      <c r="BJ150" s="16"/>
      <c r="BK150" s="16"/>
      <c r="BL150" s="17"/>
      <c r="BM150" s="19">
        <v>0</v>
      </c>
      <c r="BN150" s="20">
        <v>0</v>
      </c>
      <c r="BO150" s="17" t="s">
        <v>179</v>
      </c>
      <c r="BP150" s="21"/>
      <c r="BQ150" s="22"/>
      <c r="BR150" s="16"/>
      <c r="BS150" s="17"/>
      <c r="BT150" s="19">
        <v>0</v>
      </c>
      <c r="BU150" s="20">
        <v>0</v>
      </c>
      <c r="BV150" s="17" t="s">
        <v>179</v>
      </c>
      <c r="BW150" s="17"/>
      <c r="BX150" s="16"/>
      <c r="BY150" s="16"/>
      <c r="BZ150" s="17"/>
      <c r="CA150" s="19">
        <v>0</v>
      </c>
      <c r="CB150" s="20">
        <v>0</v>
      </c>
      <c r="CC150" s="17" t="s">
        <v>179</v>
      </c>
      <c r="CD150" s="17"/>
      <c r="CE150" s="16"/>
      <c r="CF150" s="16"/>
      <c r="CG150" s="17"/>
      <c r="CH150" s="19">
        <v>0</v>
      </c>
      <c r="CI150" s="20">
        <v>0</v>
      </c>
      <c r="CJ150" s="17" t="s">
        <v>179</v>
      </c>
      <c r="CK150" s="17"/>
      <c r="CL150" s="23">
        <v>0.5</v>
      </c>
      <c r="CM150" s="23"/>
      <c r="CN150" s="17"/>
      <c r="CO150" s="19">
        <v>0.5</v>
      </c>
      <c r="CP150" s="20">
        <v>0</v>
      </c>
      <c r="CQ150" s="17" t="s">
        <v>179</v>
      </c>
      <c r="CR150" s="17"/>
      <c r="CS150" s="16"/>
      <c r="CT150" s="16"/>
      <c r="CU150" s="17"/>
      <c r="CV150" s="19">
        <f t="shared" si="67"/>
        <v>0</v>
      </c>
      <c r="CW150" s="20">
        <f t="shared" si="60"/>
        <v>0</v>
      </c>
      <c r="CX150" s="17" t="s">
        <v>179</v>
      </c>
      <c r="CY150" s="17"/>
      <c r="CZ150" s="16"/>
      <c r="DA150" s="16"/>
      <c r="DB150" s="17"/>
      <c r="DC150" s="19">
        <f t="shared" si="68"/>
        <v>0</v>
      </c>
      <c r="DD150" s="20">
        <f t="shared" si="61"/>
        <v>0</v>
      </c>
      <c r="DE150" s="17" t="s">
        <v>179</v>
      </c>
      <c r="DF150" s="17"/>
      <c r="DG150" s="22"/>
      <c r="DH150" s="16"/>
      <c r="DI150" s="17"/>
      <c r="DJ150" s="19">
        <f t="shared" si="69"/>
        <v>0</v>
      </c>
      <c r="DK150" s="20">
        <f t="shared" si="62"/>
        <v>0</v>
      </c>
      <c r="DL150" s="17" t="s">
        <v>179</v>
      </c>
      <c r="DM150" s="17"/>
      <c r="DN150" s="22"/>
      <c r="DO150" s="16"/>
      <c r="DP150" s="17"/>
      <c r="DQ150" s="19">
        <f t="shared" si="70"/>
        <v>0</v>
      </c>
      <c r="DR150" s="20">
        <f t="shared" si="63"/>
        <v>0</v>
      </c>
      <c r="DS150" s="17" t="s">
        <v>179</v>
      </c>
      <c r="DT150" s="17"/>
      <c r="DU150" s="22"/>
      <c r="DV150" s="16"/>
      <c r="DW150" s="17"/>
      <c r="DX150" s="19">
        <f t="shared" si="71"/>
        <v>0</v>
      </c>
      <c r="DY150" s="20">
        <f t="shared" si="64"/>
        <v>0</v>
      </c>
      <c r="DZ150" s="17" t="s">
        <v>179</v>
      </c>
      <c r="EA150" s="17"/>
      <c r="EB150" s="143">
        <v>1</v>
      </c>
      <c r="EC150" s="16"/>
      <c r="ED150" s="17"/>
      <c r="EE150" s="19">
        <f t="shared" si="66"/>
        <v>1</v>
      </c>
      <c r="EF150" s="20">
        <f t="shared" si="65"/>
        <v>0</v>
      </c>
      <c r="EG150" s="17" t="s">
        <v>179</v>
      </c>
      <c r="EH150" s="17"/>
      <c r="EI150" s="27">
        <v>2026</v>
      </c>
      <c r="EJ150" s="28"/>
      <c r="EK150" s="29"/>
      <c r="EL150" s="29"/>
      <c r="EM150" s="29"/>
      <c r="EN150" s="29"/>
      <c r="EO150" s="29"/>
      <c r="EP150" s="30"/>
    </row>
    <row r="151" spans="1:146" s="31" customFormat="1" ht="44.25" customHeight="1" x14ac:dyDescent="0.3">
      <c r="A151" s="8" t="s">
        <v>927</v>
      </c>
      <c r="B151" s="8" t="s">
        <v>928</v>
      </c>
      <c r="C151" s="8" t="s">
        <v>1332</v>
      </c>
      <c r="D151" s="8" t="s">
        <v>153</v>
      </c>
      <c r="E151" s="8" t="s">
        <v>154</v>
      </c>
      <c r="F151" s="9" t="s">
        <v>155</v>
      </c>
      <c r="G151" s="8" t="s">
        <v>669</v>
      </c>
      <c r="H151" s="8" t="s">
        <v>157</v>
      </c>
      <c r="I151" s="8" t="s">
        <v>670</v>
      </c>
      <c r="J151" s="8" t="s">
        <v>670</v>
      </c>
      <c r="K151" s="8" t="s">
        <v>670</v>
      </c>
      <c r="L151" s="8" t="s">
        <v>671</v>
      </c>
      <c r="M151" s="8" t="s">
        <v>671</v>
      </c>
      <c r="N151" s="14">
        <v>468</v>
      </c>
      <c r="O151" s="13" t="s">
        <v>1362</v>
      </c>
      <c r="P151" s="12" t="s">
        <v>164</v>
      </c>
      <c r="Q151" s="11" t="s">
        <v>719</v>
      </c>
      <c r="R151" s="11" t="s">
        <v>1363</v>
      </c>
      <c r="S151" s="11" t="s">
        <v>167</v>
      </c>
      <c r="T151" s="11" t="s">
        <v>168</v>
      </c>
      <c r="U151" s="11">
        <v>15</v>
      </c>
      <c r="V151" s="11" t="s">
        <v>368</v>
      </c>
      <c r="W151" s="12" t="s">
        <v>332</v>
      </c>
      <c r="X151" s="13"/>
      <c r="Y151" s="13"/>
      <c r="Z151" s="13"/>
      <c r="AA151" s="13"/>
      <c r="AB151" s="13"/>
      <c r="AC151" s="13"/>
      <c r="AD151" s="13"/>
      <c r="AE151" s="13" t="s">
        <v>1364</v>
      </c>
      <c r="AF151" s="13"/>
      <c r="AG151" s="14"/>
      <c r="AH151" s="14"/>
      <c r="AI151" s="14"/>
      <c r="AJ151" s="14"/>
      <c r="AK151" s="14"/>
      <c r="AL151" s="14"/>
      <c r="AM151" s="14"/>
      <c r="AN151" s="14"/>
      <c r="AO151" s="14"/>
      <c r="AP151" s="14"/>
      <c r="AQ151" s="15"/>
      <c r="AR151" s="14"/>
      <c r="AS151" s="14"/>
      <c r="AT151" s="14"/>
      <c r="AU151" s="33"/>
      <c r="AV151" s="33"/>
      <c r="AW151" s="33">
        <v>1</v>
      </c>
      <c r="AX151" s="33">
        <v>1</v>
      </c>
      <c r="AY151" s="34"/>
      <c r="AZ151" s="34"/>
      <c r="BA151" s="34"/>
      <c r="BB151" s="34"/>
      <c r="BC151" s="16"/>
      <c r="BD151" s="16"/>
      <c r="BE151" s="17"/>
      <c r="BF151" s="18">
        <v>0</v>
      </c>
      <c r="BG151" s="19">
        <v>0</v>
      </c>
      <c r="BH151" s="17" t="s">
        <v>179</v>
      </c>
      <c r="BI151" s="17"/>
      <c r="BJ151" s="16"/>
      <c r="BK151" s="16"/>
      <c r="BL151" s="17"/>
      <c r="BM151" s="19">
        <v>0</v>
      </c>
      <c r="BN151" s="20">
        <v>0</v>
      </c>
      <c r="BO151" s="17" t="s">
        <v>179</v>
      </c>
      <c r="BP151" s="21"/>
      <c r="BQ151" s="22"/>
      <c r="BR151" s="16"/>
      <c r="BS151" s="17"/>
      <c r="BT151" s="19">
        <v>0</v>
      </c>
      <c r="BU151" s="20">
        <v>0</v>
      </c>
      <c r="BV151" s="17" t="s">
        <v>179</v>
      </c>
      <c r="BW151" s="17"/>
      <c r="BX151" s="16"/>
      <c r="BY151" s="16"/>
      <c r="BZ151" s="17"/>
      <c r="CA151" s="19">
        <v>0</v>
      </c>
      <c r="CB151" s="20">
        <v>0</v>
      </c>
      <c r="CC151" s="17" t="s">
        <v>179</v>
      </c>
      <c r="CD151" s="17"/>
      <c r="CE151" s="16"/>
      <c r="CF151" s="16"/>
      <c r="CG151" s="17"/>
      <c r="CH151" s="19">
        <v>0</v>
      </c>
      <c r="CI151" s="20">
        <v>0</v>
      </c>
      <c r="CJ151" s="17" t="s">
        <v>179</v>
      </c>
      <c r="CK151" s="17"/>
      <c r="CL151" s="23">
        <v>0.5</v>
      </c>
      <c r="CM151" s="23"/>
      <c r="CN151" s="17"/>
      <c r="CO151" s="19">
        <v>0.5</v>
      </c>
      <c r="CP151" s="20">
        <v>0</v>
      </c>
      <c r="CQ151" s="17" t="s">
        <v>179</v>
      </c>
      <c r="CR151" s="17"/>
      <c r="CS151" s="16"/>
      <c r="CT151" s="16"/>
      <c r="CU151" s="17"/>
      <c r="CV151" s="19">
        <f t="shared" si="67"/>
        <v>0</v>
      </c>
      <c r="CW151" s="20">
        <f t="shared" si="60"/>
        <v>0</v>
      </c>
      <c r="CX151" s="17" t="s">
        <v>179</v>
      </c>
      <c r="CY151" s="17"/>
      <c r="CZ151" s="16"/>
      <c r="DA151" s="16"/>
      <c r="DB151" s="17"/>
      <c r="DC151" s="19">
        <f t="shared" si="68"/>
        <v>0</v>
      </c>
      <c r="DD151" s="20">
        <f t="shared" si="61"/>
        <v>0</v>
      </c>
      <c r="DE151" s="17" t="s">
        <v>179</v>
      </c>
      <c r="DF151" s="17"/>
      <c r="DG151" s="16"/>
      <c r="DH151" s="16"/>
      <c r="DI151" s="17"/>
      <c r="DJ151" s="19">
        <f t="shared" si="69"/>
        <v>0</v>
      </c>
      <c r="DK151" s="20">
        <f t="shared" si="62"/>
        <v>0</v>
      </c>
      <c r="DL151" s="17" t="s">
        <v>179</v>
      </c>
      <c r="DM151" s="17"/>
      <c r="DN151" s="16"/>
      <c r="DO151" s="16"/>
      <c r="DP151" s="17"/>
      <c r="DQ151" s="19">
        <f t="shared" si="70"/>
        <v>0</v>
      </c>
      <c r="DR151" s="20">
        <f t="shared" si="63"/>
        <v>0</v>
      </c>
      <c r="DS151" s="17" t="s">
        <v>179</v>
      </c>
      <c r="DT151" s="17"/>
      <c r="DU151" s="16"/>
      <c r="DV151" s="16"/>
      <c r="DW151" s="17"/>
      <c r="DX151" s="19">
        <f t="shared" si="71"/>
        <v>0</v>
      </c>
      <c r="DY151" s="20">
        <f t="shared" si="64"/>
        <v>0</v>
      </c>
      <c r="DZ151" s="17" t="s">
        <v>179</v>
      </c>
      <c r="EA151" s="17"/>
      <c r="EB151" s="143">
        <v>1</v>
      </c>
      <c r="EC151" s="16"/>
      <c r="ED151" s="17"/>
      <c r="EE151" s="19">
        <f t="shared" si="66"/>
        <v>1</v>
      </c>
      <c r="EF151" s="20">
        <f t="shared" si="65"/>
        <v>0</v>
      </c>
      <c r="EG151" s="17" t="s">
        <v>179</v>
      </c>
      <c r="EH151" s="17"/>
      <c r="EI151" s="27">
        <v>2026</v>
      </c>
      <c r="EJ151" s="28"/>
      <c r="EK151" s="29"/>
      <c r="EL151" s="29"/>
      <c r="EM151" s="29"/>
      <c r="EN151" s="29"/>
      <c r="EO151" s="29"/>
      <c r="EP151" s="30"/>
    </row>
    <row r="152" spans="1:146" s="31" customFormat="1" ht="44.25" customHeight="1" x14ac:dyDescent="0.3">
      <c r="A152" s="8" t="s">
        <v>927</v>
      </c>
      <c r="B152" s="8" t="s">
        <v>1211</v>
      </c>
      <c r="C152" s="8" t="s">
        <v>1365</v>
      </c>
      <c r="D152" s="8" t="s">
        <v>630</v>
      </c>
      <c r="E152" s="8" t="s">
        <v>207</v>
      </c>
      <c r="F152" s="9" t="s">
        <v>1366</v>
      </c>
      <c r="G152" s="8"/>
      <c r="H152" s="8" t="s">
        <v>597</v>
      </c>
      <c r="I152" s="8" t="s">
        <v>598</v>
      </c>
      <c r="J152" s="8" t="s">
        <v>599</v>
      </c>
      <c r="K152" s="8" t="s">
        <v>696</v>
      </c>
      <c r="L152" s="8" t="s">
        <v>932</v>
      </c>
      <c r="M152" s="8" t="s">
        <v>1367</v>
      </c>
      <c r="N152" s="14">
        <v>73</v>
      </c>
      <c r="O152" s="13" t="s">
        <v>1368</v>
      </c>
      <c r="P152" s="12" t="s">
        <v>492</v>
      </c>
      <c r="Q152" s="11" t="s">
        <v>493</v>
      </c>
      <c r="R152" s="11" t="s">
        <v>1369</v>
      </c>
      <c r="S152" s="11" t="s">
        <v>214</v>
      </c>
      <c r="T152" s="11" t="s">
        <v>200</v>
      </c>
      <c r="U152" s="11">
        <v>0</v>
      </c>
      <c r="V152" s="11" t="s">
        <v>1370</v>
      </c>
      <c r="W152" s="12" t="s">
        <v>170</v>
      </c>
      <c r="X152" s="13"/>
      <c r="Y152" s="13"/>
      <c r="Z152" s="13"/>
      <c r="AA152" s="13"/>
      <c r="AB152" s="13"/>
      <c r="AC152" s="13"/>
      <c r="AD152" s="13"/>
      <c r="AE152" s="13"/>
      <c r="AF152" s="13"/>
      <c r="AG152" s="14"/>
      <c r="AH152" s="14"/>
      <c r="AI152" s="14"/>
      <c r="AJ152" s="14"/>
      <c r="AK152" s="14"/>
      <c r="AL152" s="14"/>
      <c r="AM152" s="14"/>
      <c r="AN152" s="14"/>
      <c r="AO152" s="14"/>
      <c r="AP152" s="14"/>
      <c r="AQ152" s="15"/>
      <c r="AR152" s="14"/>
      <c r="AS152" s="14"/>
      <c r="AT152" s="14">
        <v>95</v>
      </c>
      <c r="AU152" s="33">
        <v>95</v>
      </c>
      <c r="AV152" s="33">
        <v>95</v>
      </c>
      <c r="AW152" s="33">
        <v>95</v>
      </c>
      <c r="AX152" s="33">
        <v>95</v>
      </c>
      <c r="AY152" s="34"/>
      <c r="AZ152" s="34"/>
      <c r="BA152" s="34"/>
      <c r="BB152" s="34"/>
      <c r="BC152" s="16"/>
      <c r="BD152" s="16"/>
      <c r="BE152" s="17"/>
      <c r="BF152" s="18">
        <v>0</v>
      </c>
      <c r="BG152" s="19">
        <v>0</v>
      </c>
      <c r="BH152" s="17" t="s">
        <v>174</v>
      </c>
      <c r="BI152" s="17" t="s">
        <v>1371</v>
      </c>
      <c r="BJ152" s="16"/>
      <c r="BK152" s="16"/>
      <c r="BL152" s="17"/>
      <c r="BM152" s="19">
        <v>0</v>
      </c>
      <c r="BN152" s="20">
        <v>0</v>
      </c>
      <c r="BO152" s="17" t="s">
        <v>174</v>
      </c>
      <c r="BP152" s="21" t="s">
        <v>1222</v>
      </c>
      <c r="BQ152" s="22">
        <v>25</v>
      </c>
      <c r="BR152" s="16">
        <v>89.95</v>
      </c>
      <c r="BS152" s="17" t="s">
        <v>1372</v>
      </c>
      <c r="BT152" s="19">
        <v>0.26315789473684209</v>
      </c>
      <c r="BU152" s="20">
        <v>0.94684210526315793</v>
      </c>
      <c r="BV152" s="17" t="s">
        <v>174</v>
      </c>
      <c r="BW152" s="17" t="s">
        <v>1224</v>
      </c>
      <c r="BX152" s="16">
        <v>25</v>
      </c>
      <c r="BY152" s="16">
        <v>89.95</v>
      </c>
      <c r="BZ152" s="17"/>
      <c r="CA152" s="19">
        <v>0.26315789473684209</v>
      </c>
      <c r="CB152" s="20">
        <v>0.94684210526315793</v>
      </c>
      <c r="CC152" s="17" t="s">
        <v>174</v>
      </c>
      <c r="CD152" s="17" t="s">
        <v>1373</v>
      </c>
      <c r="CE152" s="16">
        <v>25</v>
      </c>
      <c r="CF152" s="16"/>
      <c r="CG152" s="17"/>
      <c r="CH152" s="19">
        <v>0.26315789473684209</v>
      </c>
      <c r="CI152" s="20">
        <v>0</v>
      </c>
      <c r="CJ152" s="17" t="s">
        <v>174</v>
      </c>
      <c r="CK152" s="17" t="s">
        <v>1373</v>
      </c>
      <c r="CL152" s="23">
        <v>50</v>
      </c>
      <c r="CM152" s="23">
        <v>90.95</v>
      </c>
      <c r="CN152" s="17" t="s">
        <v>1374</v>
      </c>
      <c r="CO152" s="19">
        <v>0.52631578947368418</v>
      </c>
      <c r="CP152" s="20">
        <v>0.95736842105263165</v>
      </c>
      <c r="CQ152" s="17" t="s">
        <v>174</v>
      </c>
      <c r="CR152" s="17" t="s">
        <v>1375</v>
      </c>
      <c r="CS152" s="26">
        <v>50</v>
      </c>
      <c r="CT152" s="16"/>
      <c r="CU152" s="17"/>
      <c r="CV152" s="19">
        <f t="shared" si="67"/>
        <v>0.52631578947368418</v>
      </c>
      <c r="CW152" s="20">
        <f t="shared" si="60"/>
        <v>0.95736842105263165</v>
      </c>
      <c r="CX152" s="17" t="s">
        <v>179</v>
      </c>
      <c r="CY152" s="17"/>
      <c r="CZ152" s="144">
        <v>50</v>
      </c>
      <c r="DA152" s="16"/>
      <c r="DB152" s="17"/>
      <c r="DC152" s="19">
        <f t="shared" si="68"/>
        <v>0.52631578947368418</v>
      </c>
      <c r="DD152" s="20">
        <f t="shared" si="61"/>
        <v>0.95736842105263165</v>
      </c>
      <c r="DE152" s="17" t="s">
        <v>179</v>
      </c>
      <c r="DF152" s="17"/>
      <c r="DG152" s="22">
        <v>75</v>
      </c>
      <c r="DH152" s="16"/>
      <c r="DI152" s="17"/>
      <c r="DJ152" s="19">
        <f t="shared" si="69"/>
        <v>0.78947368421052633</v>
      </c>
      <c r="DK152" s="20">
        <f t="shared" si="62"/>
        <v>0.95736842105263165</v>
      </c>
      <c r="DL152" s="17" t="s">
        <v>179</v>
      </c>
      <c r="DM152" s="17"/>
      <c r="DN152" s="16">
        <v>75</v>
      </c>
      <c r="DO152" s="16"/>
      <c r="DP152" s="17"/>
      <c r="DQ152" s="19">
        <f t="shared" si="70"/>
        <v>0.78947368421052633</v>
      </c>
      <c r="DR152" s="20">
        <f t="shared" si="63"/>
        <v>0.95736842105263165</v>
      </c>
      <c r="DS152" s="17" t="s">
        <v>179</v>
      </c>
      <c r="DT152" s="17"/>
      <c r="DU152" s="16">
        <v>75</v>
      </c>
      <c r="DV152" s="16"/>
      <c r="DW152" s="17"/>
      <c r="DX152" s="19">
        <f t="shared" si="71"/>
        <v>0.78947368421052633</v>
      </c>
      <c r="DY152" s="20">
        <f t="shared" si="64"/>
        <v>0.95736842105263165</v>
      </c>
      <c r="DZ152" s="17" t="s">
        <v>179</v>
      </c>
      <c r="EA152" s="17"/>
      <c r="EB152" s="143">
        <v>95</v>
      </c>
      <c r="EC152" s="16"/>
      <c r="ED152" s="17"/>
      <c r="EE152" s="19">
        <f t="shared" si="66"/>
        <v>1</v>
      </c>
      <c r="EF152" s="20">
        <f t="shared" si="65"/>
        <v>0.95736842105263165</v>
      </c>
      <c r="EG152" s="17" t="s">
        <v>179</v>
      </c>
      <c r="EH152" s="17"/>
      <c r="EI152" s="27">
        <v>2026</v>
      </c>
      <c r="EJ152" s="28"/>
      <c r="EK152" s="29"/>
      <c r="EL152" s="29"/>
      <c r="EM152" s="29"/>
      <c r="EN152" s="29"/>
      <c r="EO152" s="29"/>
      <c r="EP152" s="30"/>
    </row>
    <row r="153" spans="1:146" s="31" customFormat="1" ht="45" customHeight="1" x14ac:dyDescent="0.3">
      <c r="A153" s="8" t="s">
        <v>927</v>
      </c>
      <c r="B153" s="8" t="s">
        <v>1211</v>
      </c>
      <c r="C153" s="8" t="s">
        <v>1365</v>
      </c>
      <c r="D153" s="8" t="s">
        <v>630</v>
      </c>
      <c r="E153" s="8" t="s">
        <v>207</v>
      </c>
      <c r="F153" s="9" t="s">
        <v>1366</v>
      </c>
      <c r="G153" s="8"/>
      <c r="H153" s="8" t="s">
        <v>597</v>
      </c>
      <c r="I153" s="8" t="s">
        <v>598</v>
      </c>
      <c r="J153" s="8" t="s">
        <v>599</v>
      </c>
      <c r="K153" s="8" t="s">
        <v>696</v>
      </c>
      <c r="L153" s="8" t="s">
        <v>932</v>
      </c>
      <c r="M153" s="8" t="s">
        <v>1367</v>
      </c>
      <c r="N153" s="14">
        <v>74</v>
      </c>
      <c r="O153" s="13" t="s">
        <v>1376</v>
      </c>
      <c r="P153" s="12" t="s">
        <v>492</v>
      </c>
      <c r="Q153" s="11" t="s">
        <v>493</v>
      </c>
      <c r="R153" s="11" t="s">
        <v>1377</v>
      </c>
      <c r="S153" s="11" t="s">
        <v>214</v>
      </c>
      <c r="T153" s="11" t="s">
        <v>200</v>
      </c>
      <c r="U153" s="11">
        <v>0</v>
      </c>
      <c r="V153" s="11" t="s">
        <v>1378</v>
      </c>
      <c r="W153" s="12" t="s">
        <v>170</v>
      </c>
      <c r="X153" s="13"/>
      <c r="Y153" s="13"/>
      <c r="Z153" s="13"/>
      <c r="AA153" s="13"/>
      <c r="AB153" s="13"/>
      <c r="AC153" s="13"/>
      <c r="AD153" s="13"/>
      <c r="AE153" s="13"/>
      <c r="AF153" s="13"/>
      <c r="AG153" s="14"/>
      <c r="AH153" s="14"/>
      <c r="AI153" s="14"/>
      <c r="AJ153" s="14"/>
      <c r="AK153" s="14"/>
      <c r="AL153" s="14"/>
      <c r="AM153" s="14"/>
      <c r="AN153" s="14"/>
      <c r="AO153" s="14"/>
      <c r="AP153" s="14"/>
      <c r="AQ153" s="15"/>
      <c r="AR153" s="14"/>
      <c r="AS153" s="14"/>
      <c r="AT153" s="14">
        <v>95</v>
      </c>
      <c r="AU153" s="33">
        <v>95</v>
      </c>
      <c r="AV153" s="33">
        <v>95</v>
      </c>
      <c r="AW153" s="33">
        <v>95</v>
      </c>
      <c r="AX153" s="33">
        <v>95</v>
      </c>
      <c r="AY153" s="34"/>
      <c r="AZ153" s="34"/>
      <c r="BA153" s="34"/>
      <c r="BB153" s="34"/>
      <c r="BC153" s="16"/>
      <c r="BD153" s="16"/>
      <c r="BE153" s="17"/>
      <c r="BF153" s="18">
        <v>0</v>
      </c>
      <c r="BG153" s="19">
        <v>0</v>
      </c>
      <c r="BH153" s="17" t="s">
        <v>174</v>
      </c>
      <c r="BI153" s="17" t="s">
        <v>1221</v>
      </c>
      <c r="BJ153" s="16"/>
      <c r="BK153" s="16"/>
      <c r="BL153" s="17"/>
      <c r="BM153" s="19">
        <v>0</v>
      </c>
      <c r="BN153" s="20">
        <v>0</v>
      </c>
      <c r="BO153" s="17" t="s">
        <v>174</v>
      </c>
      <c r="BP153" s="21" t="s">
        <v>1222</v>
      </c>
      <c r="BQ153" s="22">
        <v>25</v>
      </c>
      <c r="BR153" s="16">
        <v>47.37</v>
      </c>
      <c r="BS153" s="17" t="s">
        <v>1379</v>
      </c>
      <c r="BT153" s="19">
        <v>0.26315789473684209</v>
      </c>
      <c r="BU153" s="20">
        <v>0.49863157894736837</v>
      </c>
      <c r="BV153" s="17" t="s">
        <v>174</v>
      </c>
      <c r="BW153" s="17" t="s">
        <v>1224</v>
      </c>
      <c r="BX153" s="16">
        <v>25</v>
      </c>
      <c r="BY153" s="16">
        <v>47.37</v>
      </c>
      <c r="BZ153" s="17"/>
      <c r="CA153" s="19">
        <v>0.26315789473684209</v>
      </c>
      <c r="CB153" s="20">
        <v>0.49863157894736837</v>
      </c>
      <c r="CC153" s="17" t="s">
        <v>174</v>
      </c>
      <c r="CD153" s="17" t="s">
        <v>1373</v>
      </c>
      <c r="CE153" s="16">
        <v>25</v>
      </c>
      <c r="CF153" s="16"/>
      <c r="CG153" s="17"/>
      <c r="CH153" s="19">
        <v>0.26315789473684209</v>
      </c>
      <c r="CI153" s="20">
        <v>0</v>
      </c>
      <c r="CJ153" s="17" t="s">
        <v>174</v>
      </c>
      <c r="CK153" s="17" t="s">
        <v>1373</v>
      </c>
      <c r="CL153" s="23">
        <v>50</v>
      </c>
      <c r="CM153" s="23">
        <v>53.73</v>
      </c>
      <c r="CN153" s="17" t="s">
        <v>1380</v>
      </c>
      <c r="CO153" s="19">
        <v>0.52631578947368418</v>
      </c>
      <c r="CP153" s="20">
        <v>0.56557894736842107</v>
      </c>
      <c r="CQ153" s="17" t="s">
        <v>174</v>
      </c>
      <c r="CR153" s="17" t="s">
        <v>1381</v>
      </c>
      <c r="CS153" s="16">
        <v>50</v>
      </c>
      <c r="CT153" s="16"/>
      <c r="CU153" s="17"/>
      <c r="CV153" s="19">
        <f t="shared" si="67"/>
        <v>0.52631578947368418</v>
      </c>
      <c r="CW153" s="20">
        <f t="shared" si="60"/>
        <v>0.56557894736842107</v>
      </c>
      <c r="CX153" s="17" t="s">
        <v>179</v>
      </c>
      <c r="CY153" s="17"/>
      <c r="CZ153" s="16">
        <v>50</v>
      </c>
      <c r="DA153" s="16"/>
      <c r="DB153" s="17"/>
      <c r="DC153" s="19">
        <f t="shared" si="68"/>
        <v>0.52631578947368418</v>
      </c>
      <c r="DD153" s="20">
        <f t="shared" si="61"/>
        <v>0.56557894736842107</v>
      </c>
      <c r="DE153" s="17" t="s">
        <v>179</v>
      </c>
      <c r="DF153" s="17"/>
      <c r="DG153" s="16">
        <v>75</v>
      </c>
      <c r="DH153" s="16"/>
      <c r="DI153" s="17"/>
      <c r="DJ153" s="19">
        <f t="shared" si="69"/>
        <v>0.78947368421052633</v>
      </c>
      <c r="DK153" s="20">
        <f t="shared" si="62"/>
        <v>0.56557894736842107</v>
      </c>
      <c r="DL153" s="17" t="s">
        <v>179</v>
      </c>
      <c r="DM153" s="17"/>
      <c r="DN153" s="16">
        <v>75</v>
      </c>
      <c r="DO153" s="16"/>
      <c r="DP153" s="17"/>
      <c r="DQ153" s="19">
        <f t="shared" si="70"/>
        <v>0.78947368421052633</v>
      </c>
      <c r="DR153" s="20">
        <f t="shared" si="63"/>
        <v>0.56557894736842107</v>
      </c>
      <c r="DS153" s="17" t="s">
        <v>179</v>
      </c>
      <c r="DT153" s="17"/>
      <c r="DU153" s="16">
        <v>75</v>
      </c>
      <c r="DV153" s="16"/>
      <c r="DW153" s="17"/>
      <c r="DX153" s="19">
        <f t="shared" si="71"/>
        <v>0.78947368421052633</v>
      </c>
      <c r="DY153" s="20">
        <f t="shared" si="64"/>
        <v>0.56557894736842107</v>
      </c>
      <c r="DZ153" s="17" t="s">
        <v>179</v>
      </c>
      <c r="EA153" s="17"/>
      <c r="EB153" s="143">
        <v>95</v>
      </c>
      <c r="EC153" s="16"/>
      <c r="ED153" s="17"/>
      <c r="EE153" s="19">
        <f t="shared" si="66"/>
        <v>1</v>
      </c>
      <c r="EF153" s="20">
        <f t="shared" si="65"/>
        <v>0.56557894736842107</v>
      </c>
      <c r="EG153" s="17" t="s">
        <v>179</v>
      </c>
      <c r="EH153" s="17"/>
      <c r="EI153" s="27">
        <v>2026</v>
      </c>
      <c r="EJ153" s="28"/>
      <c r="EK153" s="29"/>
      <c r="EL153" s="29"/>
      <c r="EM153" s="29"/>
      <c r="EN153" s="29"/>
      <c r="EO153" s="29"/>
      <c r="EP153" s="30"/>
    </row>
    <row r="154" spans="1:146" s="31" customFormat="1" ht="44.25" customHeight="1" x14ac:dyDescent="0.3">
      <c r="A154" s="8" t="s">
        <v>592</v>
      </c>
      <c r="B154" s="8" t="s">
        <v>1382</v>
      </c>
      <c r="C154" s="8" t="s">
        <v>1383</v>
      </c>
      <c r="D154" s="8" t="s">
        <v>153</v>
      </c>
      <c r="E154" s="8" t="s">
        <v>154</v>
      </c>
      <c r="F154" s="9" t="s">
        <v>1384</v>
      </c>
      <c r="G154" s="8" t="s">
        <v>596</v>
      </c>
      <c r="H154" s="8" t="s">
        <v>157</v>
      </c>
      <c r="I154" s="8" t="s">
        <v>181</v>
      </c>
      <c r="J154" s="8" t="s">
        <v>631</v>
      </c>
      <c r="K154" s="8" t="s">
        <v>632</v>
      </c>
      <c r="L154" s="8" t="s">
        <v>601</v>
      </c>
      <c r="M154" s="8" t="s">
        <v>1385</v>
      </c>
      <c r="N154" s="14">
        <v>44</v>
      </c>
      <c r="O154" s="13" t="s">
        <v>1386</v>
      </c>
      <c r="P154" s="12" t="s">
        <v>212</v>
      </c>
      <c r="Q154" s="11" t="s">
        <v>186</v>
      </c>
      <c r="R154" s="11" t="s">
        <v>1387</v>
      </c>
      <c r="S154" s="11" t="s">
        <v>214</v>
      </c>
      <c r="T154" s="11" t="s">
        <v>200</v>
      </c>
      <c r="U154" s="11">
        <v>0</v>
      </c>
      <c r="V154" s="11" t="s">
        <v>1388</v>
      </c>
      <c r="W154" s="12" t="s">
        <v>170</v>
      </c>
      <c r="X154" s="13"/>
      <c r="Y154" s="13"/>
      <c r="Z154" s="13" t="s">
        <v>172</v>
      </c>
      <c r="AA154" s="13" t="s">
        <v>172</v>
      </c>
      <c r="AB154" s="13" t="s">
        <v>172</v>
      </c>
      <c r="AC154" s="13" t="s">
        <v>172</v>
      </c>
      <c r="AD154" s="13" t="s">
        <v>172</v>
      </c>
      <c r="AE154" s="13" t="s">
        <v>172</v>
      </c>
      <c r="AF154" s="13" t="s">
        <v>172</v>
      </c>
      <c r="AG154" s="14" t="s">
        <v>172</v>
      </c>
      <c r="AH154" s="14" t="s">
        <v>172</v>
      </c>
      <c r="AI154" s="14" t="s">
        <v>172</v>
      </c>
      <c r="AJ154" s="14" t="s">
        <v>172</v>
      </c>
      <c r="AK154" s="14" t="s">
        <v>172</v>
      </c>
      <c r="AL154" s="14" t="s">
        <v>172</v>
      </c>
      <c r="AM154" s="14" t="s">
        <v>172</v>
      </c>
      <c r="AN154" s="14" t="s">
        <v>172</v>
      </c>
      <c r="AO154" s="14" t="s">
        <v>172</v>
      </c>
      <c r="AP154" s="14" t="s">
        <v>172</v>
      </c>
      <c r="AQ154" s="15" t="s">
        <v>172</v>
      </c>
      <c r="AR154" s="14" t="s">
        <v>172</v>
      </c>
      <c r="AS154" s="14"/>
      <c r="AT154" s="14">
        <v>45</v>
      </c>
      <c r="AU154" s="33">
        <v>67</v>
      </c>
      <c r="AV154" s="33">
        <v>88</v>
      </c>
      <c r="AW154" s="33">
        <v>92</v>
      </c>
      <c r="AX154" s="33">
        <v>92</v>
      </c>
      <c r="AY154" s="34"/>
      <c r="AZ154" s="34"/>
      <c r="BA154" s="34"/>
      <c r="BB154" s="34"/>
      <c r="BC154" s="16"/>
      <c r="BD154" s="16"/>
      <c r="BE154" s="17"/>
      <c r="BF154" s="18">
        <v>0</v>
      </c>
      <c r="BG154" s="19">
        <v>0</v>
      </c>
      <c r="BH154" s="17" t="s">
        <v>179</v>
      </c>
      <c r="BI154" s="17"/>
      <c r="BJ154" s="16"/>
      <c r="BK154" s="16"/>
      <c r="BL154" s="17"/>
      <c r="BM154" s="19">
        <v>0</v>
      </c>
      <c r="BN154" s="20">
        <v>0</v>
      </c>
      <c r="BO154" s="17" t="s">
        <v>179</v>
      </c>
      <c r="BP154" s="21"/>
      <c r="BQ154" s="22">
        <v>90</v>
      </c>
      <c r="BR154" s="16">
        <v>91</v>
      </c>
      <c r="BS154" s="17" t="s">
        <v>1389</v>
      </c>
      <c r="BT154" s="19">
        <v>0.97826086956521741</v>
      </c>
      <c r="BU154" s="20">
        <v>0.98913043478260865</v>
      </c>
      <c r="BV154" s="17" t="s">
        <v>174</v>
      </c>
      <c r="BW154" s="17" t="s">
        <v>1390</v>
      </c>
      <c r="BX154" s="16"/>
      <c r="BY154" s="16"/>
      <c r="BZ154" s="17"/>
      <c r="CA154" s="19">
        <v>0</v>
      </c>
      <c r="CB154" s="20">
        <v>0.98913043478260865</v>
      </c>
      <c r="CC154" s="17" t="s">
        <v>179</v>
      </c>
      <c r="CD154" s="17"/>
      <c r="CE154" s="16"/>
      <c r="CF154" s="16"/>
      <c r="CG154" s="17"/>
      <c r="CH154" s="19">
        <v>0</v>
      </c>
      <c r="CI154" s="20">
        <v>0.98913043478260865</v>
      </c>
      <c r="CJ154" s="17" t="s">
        <v>179</v>
      </c>
      <c r="CK154" s="17"/>
      <c r="CL154" s="23">
        <v>91</v>
      </c>
      <c r="CM154" s="23">
        <v>92</v>
      </c>
      <c r="CN154" s="17" t="s">
        <v>1391</v>
      </c>
      <c r="CO154" s="19">
        <v>0.98913043478260865</v>
      </c>
      <c r="CP154" s="20">
        <v>1</v>
      </c>
      <c r="CQ154" s="17" t="s">
        <v>174</v>
      </c>
      <c r="CR154" s="17" t="s">
        <v>1392</v>
      </c>
      <c r="CS154" s="16"/>
      <c r="CT154" s="16"/>
      <c r="CU154" s="17"/>
      <c r="CV154" s="19">
        <f t="shared" si="67"/>
        <v>0</v>
      </c>
      <c r="CW154" s="20">
        <f t="shared" si="60"/>
        <v>1</v>
      </c>
      <c r="CX154" s="17" t="s">
        <v>179</v>
      </c>
      <c r="CY154" s="17"/>
      <c r="CZ154" s="16"/>
      <c r="DA154" s="16"/>
      <c r="DB154" s="17"/>
      <c r="DC154" s="19">
        <f t="shared" si="68"/>
        <v>0</v>
      </c>
      <c r="DD154" s="20">
        <f t="shared" si="61"/>
        <v>1</v>
      </c>
      <c r="DE154" s="17" t="s">
        <v>179</v>
      </c>
      <c r="DF154" s="17"/>
      <c r="DG154" s="16">
        <v>91.5</v>
      </c>
      <c r="DH154" s="16"/>
      <c r="DI154" s="17"/>
      <c r="DJ154" s="19">
        <f t="shared" si="69"/>
        <v>0.99456521739130432</v>
      </c>
      <c r="DK154" s="20">
        <f t="shared" si="62"/>
        <v>1</v>
      </c>
      <c r="DL154" s="17" t="s">
        <v>179</v>
      </c>
      <c r="DM154" s="17"/>
      <c r="DN154" s="16"/>
      <c r="DO154" s="16"/>
      <c r="DP154" s="17"/>
      <c r="DQ154" s="19">
        <f t="shared" si="70"/>
        <v>0</v>
      </c>
      <c r="DR154" s="20">
        <f t="shared" si="63"/>
        <v>1</v>
      </c>
      <c r="DS154" s="17" t="s">
        <v>179</v>
      </c>
      <c r="DT154" s="17"/>
      <c r="DU154" s="16"/>
      <c r="DV154" s="16"/>
      <c r="DW154" s="17"/>
      <c r="DX154" s="19">
        <f t="shared" si="71"/>
        <v>0</v>
      </c>
      <c r="DY154" s="20">
        <f t="shared" si="64"/>
        <v>1</v>
      </c>
      <c r="DZ154" s="17" t="s">
        <v>179</v>
      </c>
      <c r="EA154" s="17"/>
      <c r="EB154" s="143">
        <v>92</v>
      </c>
      <c r="EC154" s="16"/>
      <c r="ED154" s="17"/>
      <c r="EE154" s="19">
        <f t="shared" si="66"/>
        <v>1</v>
      </c>
      <c r="EF154" s="20">
        <f t="shared" si="65"/>
        <v>1</v>
      </c>
      <c r="EG154" s="17" t="s">
        <v>179</v>
      </c>
      <c r="EH154" s="17"/>
      <c r="EI154" s="27">
        <v>2026</v>
      </c>
      <c r="EJ154" s="28"/>
      <c r="EK154" s="29"/>
      <c r="EL154" s="29"/>
      <c r="EM154" s="29"/>
      <c r="EN154" s="29"/>
      <c r="EO154" s="29"/>
      <c r="EP154" s="30"/>
    </row>
    <row r="155" spans="1:146" s="31" customFormat="1" ht="44.25" customHeight="1" x14ac:dyDescent="0.3">
      <c r="A155" s="8" t="s">
        <v>592</v>
      </c>
      <c r="B155" s="8" t="s">
        <v>1382</v>
      </c>
      <c r="C155" s="8" t="s">
        <v>1383</v>
      </c>
      <c r="D155" s="8" t="s">
        <v>153</v>
      </c>
      <c r="E155" s="8" t="s">
        <v>154</v>
      </c>
      <c r="F155" s="9" t="s">
        <v>1384</v>
      </c>
      <c r="G155" s="8" t="s">
        <v>596</v>
      </c>
      <c r="H155" s="8" t="s">
        <v>157</v>
      </c>
      <c r="I155" s="8" t="s">
        <v>181</v>
      </c>
      <c r="J155" s="8" t="s">
        <v>631</v>
      </c>
      <c r="K155" s="8" t="s">
        <v>632</v>
      </c>
      <c r="L155" s="8" t="s">
        <v>601</v>
      </c>
      <c r="M155" s="8" t="s">
        <v>1385</v>
      </c>
      <c r="N155" s="14">
        <v>45</v>
      </c>
      <c r="O155" s="13" t="s">
        <v>1393</v>
      </c>
      <c r="P155" s="12" t="s">
        <v>212</v>
      </c>
      <c r="Q155" s="11" t="s">
        <v>186</v>
      </c>
      <c r="R155" s="11" t="s">
        <v>1387</v>
      </c>
      <c r="S155" s="11" t="s">
        <v>214</v>
      </c>
      <c r="T155" s="11" t="s">
        <v>200</v>
      </c>
      <c r="U155" s="11">
        <v>0</v>
      </c>
      <c r="V155" s="11" t="s">
        <v>1394</v>
      </c>
      <c r="W155" s="12" t="s">
        <v>170</v>
      </c>
      <c r="X155" s="13"/>
      <c r="Y155" s="13"/>
      <c r="Z155" s="13" t="s">
        <v>172</v>
      </c>
      <c r="AA155" s="13" t="s">
        <v>172</v>
      </c>
      <c r="AB155" s="13" t="s">
        <v>172</v>
      </c>
      <c r="AC155" s="13" t="s">
        <v>172</v>
      </c>
      <c r="AD155" s="13" t="s">
        <v>172</v>
      </c>
      <c r="AE155" s="13" t="s">
        <v>172</v>
      </c>
      <c r="AF155" s="13" t="s">
        <v>172</v>
      </c>
      <c r="AG155" s="14" t="s">
        <v>172</v>
      </c>
      <c r="AH155" s="14" t="s">
        <v>172</v>
      </c>
      <c r="AI155" s="14" t="s">
        <v>172</v>
      </c>
      <c r="AJ155" s="14" t="s">
        <v>172</v>
      </c>
      <c r="AK155" s="14" t="s">
        <v>172</v>
      </c>
      <c r="AL155" s="14" t="s">
        <v>172</v>
      </c>
      <c r="AM155" s="14" t="s">
        <v>172</v>
      </c>
      <c r="AN155" s="14" t="s">
        <v>172</v>
      </c>
      <c r="AO155" s="14" t="s">
        <v>172</v>
      </c>
      <c r="AP155" s="14" t="s">
        <v>172</v>
      </c>
      <c r="AQ155" s="15" t="s">
        <v>172</v>
      </c>
      <c r="AR155" s="14" t="s">
        <v>172</v>
      </c>
      <c r="AS155" s="14"/>
      <c r="AT155" s="14">
        <v>0</v>
      </c>
      <c r="AU155" s="33">
        <v>50</v>
      </c>
      <c r="AV155" s="33">
        <v>86</v>
      </c>
      <c r="AW155" s="33">
        <v>90</v>
      </c>
      <c r="AX155" s="33">
        <v>90</v>
      </c>
      <c r="AY155" s="34"/>
      <c r="AZ155" s="34"/>
      <c r="BA155" s="34"/>
      <c r="BB155" s="34"/>
      <c r="BC155" s="16"/>
      <c r="BD155" s="16"/>
      <c r="BE155" s="17"/>
      <c r="BF155" s="18">
        <v>0</v>
      </c>
      <c r="BG155" s="20">
        <v>0</v>
      </c>
      <c r="BH155" s="17" t="s">
        <v>179</v>
      </c>
      <c r="BI155" s="17"/>
      <c r="BJ155" s="16"/>
      <c r="BK155" s="16"/>
      <c r="BL155" s="17"/>
      <c r="BM155" s="19">
        <v>0</v>
      </c>
      <c r="BN155" s="20">
        <v>0</v>
      </c>
      <c r="BO155" s="17" t="s">
        <v>179</v>
      </c>
      <c r="BP155" s="21"/>
      <c r="BQ155" s="22">
        <v>87</v>
      </c>
      <c r="BR155" s="16">
        <v>0</v>
      </c>
      <c r="BS155" s="17" t="s">
        <v>1395</v>
      </c>
      <c r="BT155" s="19">
        <v>0.96666666666666667</v>
      </c>
      <c r="BU155" s="20">
        <v>0</v>
      </c>
      <c r="BV155" s="17" t="s">
        <v>174</v>
      </c>
      <c r="BW155" s="17" t="s">
        <v>1396</v>
      </c>
      <c r="BX155" s="16"/>
      <c r="BY155" s="16"/>
      <c r="BZ155" s="17"/>
      <c r="CA155" s="19">
        <v>0</v>
      </c>
      <c r="CB155" s="20">
        <v>0</v>
      </c>
      <c r="CC155" s="17" t="s">
        <v>179</v>
      </c>
      <c r="CD155" s="17"/>
      <c r="CE155" s="16"/>
      <c r="CF155" s="16"/>
      <c r="CG155" s="17"/>
      <c r="CH155" s="19">
        <v>0</v>
      </c>
      <c r="CI155" s="20">
        <v>0</v>
      </c>
      <c r="CJ155" s="17" t="s">
        <v>179</v>
      </c>
      <c r="CK155" s="17"/>
      <c r="CL155" s="23">
        <v>88</v>
      </c>
      <c r="CM155" s="23">
        <v>93</v>
      </c>
      <c r="CN155" s="17" t="s">
        <v>1397</v>
      </c>
      <c r="CO155" s="19">
        <v>0.97777777777777775</v>
      </c>
      <c r="CP155" s="20">
        <v>1.0333333333333334</v>
      </c>
      <c r="CQ155" s="17" t="s">
        <v>174</v>
      </c>
      <c r="CR155" s="17" t="s">
        <v>1398</v>
      </c>
      <c r="CS155" s="16"/>
      <c r="CT155" s="16"/>
      <c r="CU155" s="17"/>
      <c r="CV155" s="19">
        <f t="shared" si="67"/>
        <v>0</v>
      </c>
      <c r="CW155" s="20">
        <f t="shared" si="60"/>
        <v>1.0333333333333334</v>
      </c>
      <c r="CX155" s="17" t="s">
        <v>179</v>
      </c>
      <c r="CY155" s="17"/>
      <c r="CZ155" s="16"/>
      <c r="DA155" s="16"/>
      <c r="DB155" s="17"/>
      <c r="DC155" s="19">
        <f t="shared" si="68"/>
        <v>0</v>
      </c>
      <c r="DD155" s="20">
        <f t="shared" si="61"/>
        <v>1.0333333333333334</v>
      </c>
      <c r="DE155" s="17" t="s">
        <v>179</v>
      </c>
      <c r="DF155" s="17"/>
      <c r="DG155" s="16">
        <v>89</v>
      </c>
      <c r="DH155" s="16"/>
      <c r="DI155" s="17"/>
      <c r="DJ155" s="19">
        <f t="shared" si="69"/>
        <v>0.98888888888888893</v>
      </c>
      <c r="DK155" s="20">
        <f t="shared" si="62"/>
        <v>1.0333333333333334</v>
      </c>
      <c r="DL155" s="17" t="s">
        <v>179</v>
      </c>
      <c r="DM155" s="17"/>
      <c r="DN155" s="16"/>
      <c r="DO155" s="16"/>
      <c r="DP155" s="17"/>
      <c r="DQ155" s="19">
        <f t="shared" si="70"/>
        <v>0</v>
      </c>
      <c r="DR155" s="20">
        <f t="shared" si="63"/>
        <v>1.0333333333333334</v>
      </c>
      <c r="DS155" s="17" t="s">
        <v>179</v>
      </c>
      <c r="DT155" s="17"/>
      <c r="DU155" s="16"/>
      <c r="DV155" s="16"/>
      <c r="DW155" s="17"/>
      <c r="DX155" s="19">
        <f t="shared" si="71"/>
        <v>0</v>
      </c>
      <c r="DY155" s="20">
        <f t="shared" si="64"/>
        <v>1.0333333333333334</v>
      </c>
      <c r="DZ155" s="17" t="s">
        <v>179</v>
      </c>
      <c r="EA155" s="17"/>
      <c r="EB155" s="143">
        <v>90</v>
      </c>
      <c r="EC155" s="16"/>
      <c r="ED155" s="17"/>
      <c r="EE155" s="19">
        <f t="shared" si="66"/>
        <v>1</v>
      </c>
      <c r="EF155" s="20">
        <f t="shared" si="65"/>
        <v>1.0333333333333334</v>
      </c>
      <c r="EG155" s="17" t="s">
        <v>179</v>
      </c>
      <c r="EH155" s="17"/>
      <c r="EI155" s="27">
        <v>2026</v>
      </c>
      <c r="EJ155" s="28"/>
      <c r="EK155" s="29"/>
      <c r="EL155" s="29"/>
      <c r="EM155" s="29"/>
      <c r="EN155" s="29"/>
      <c r="EO155" s="29"/>
      <c r="EP155" s="30"/>
    </row>
    <row r="156" spans="1:146" s="31" customFormat="1" ht="44.25" customHeight="1" x14ac:dyDescent="0.3">
      <c r="A156" s="8" t="s">
        <v>592</v>
      </c>
      <c r="B156" s="8" t="s">
        <v>1382</v>
      </c>
      <c r="C156" s="8" t="s">
        <v>1399</v>
      </c>
      <c r="D156" s="8" t="s">
        <v>153</v>
      </c>
      <c r="E156" s="8" t="s">
        <v>154</v>
      </c>
      <c r="F156" s="9" t="s">
        <v>1384</v>
      </c>
      <c r="G156" s="8" t="s">
        <v>596</v>
      </c>
      <c r="H156" s="8" t="s">
        <v>157</v>
      </c>
      <c r="I156" s="8" t="s">
        <v>181</v>
      </c>
      <c r="J156" s="8" t="s">
        <v>631</v>
      </c>
      <c r="K156" s="8" t="s">
        <v>632</v>
      </c>
      <c r="L156" s="8" t="s">
        <v>601</v>
      </c>
      <c r="M156" s="8" t="s">
        <v>602</v>
      </c>
      <c r="N156" s="14">
        <v>115</v>
      </c>
      <c r="O156" s="13" t="s">
        <v>1400</v>
      </c>
      <c r="P156" s="12" t="s">
        <v>164</v>
      </c>
      <c r="Q156" s="11" t="s">
        <v>493</v>
      </c>
      <c r="R156" s="11" t="s">
        <v>1401</v>
      </c>
      <c r="S156" s="11" t="s">
        <v>167</v>
      </c>
      <c r="T156" s="11" t="s">
        <v>200</v>
      </c>
      <c r="U156" s="11">
        <v>0</v>
      </c>
      <c r="V156" s="11" t="s">
        <v>1402</v>
      </c>
      <c r="W156" s="12" t="s">
        <v>170</v>
      </c>
      <c r="X156" s="13" t="s">
        <v>1403</v>
      </c>
      <c r="Y156" s="13" t="s">
        <v>172</v>
      </c>
      <c r="Z156" s="13" t="s">
        <v>172</v>
      </c>
      <c r="AA156" s="13"/>
      <c r="AB156" s="13"/>
      <c r="AC156" s="13"/>
      <c r="AD156" s="13"/>
      <c r="AE156" s="13"/>
      <c r="AF156" s="13"/>
      <c r="AG156" s="14" t="s">
        <v>172</v>
      </c>
      <c r="AH156" s="14" t="s">
        <v>172</v>
      </c>
      <c r="AI156" s="14"/>
      <c r="AJ156" s="14" t="s">
        <v>172</v>
      </c>
      <c r="AK156" s="14" t="s">
        <v>172</v>
      </c>
      <c r="AL156" s="14"/>
      <c r="AM156" s="14" t="s">
        <v>172</v>
      </c>
      <c r="AN156" s="14" t="s">
        <v>172</v>
      </c>
      <c r="AO156" s="14"/>
      <c r="AP156" s="14" t="s">
        <v>172</v>
      </c>
      <c r="AQ156" s="15" t="s">
        <v>172</v>
      </c>
      <c r="AR156" s="14"/>
      <c r="AS156" s="14">
        <v>812</v>
      </c>
      <c r="AT156" s="14">
        <v>791</v>
      </c>
      <c r="AU156" s="33">
        <v>550</v>
      </c>
      <c r="AV156" s="33">
        <v>700</v>
      </c>
      <c r="AW156" s="33">
        <v>667</v>
      </c>
      <c r="AX156" s="33">
        <v>3370</v>
      </c>
      <c r="AY156" s="34"/>
      <c r="AZ156" s="34"/>
      <c r="BA156" s="34"/>
      <c r="BB156" s="34"/>
      <c r="BC156" s="16"/>
      <c r="BD156" s="16"/>
      <c r="BE156" s="17"/>
      <c r="BF156" s="18">
        <v>0</v>
      </c>
      <c r="BG156" s="19">
        <v>0</v>
      </c>
      <c r="BH156" s="17" t="s">
        <v>179</v>
      </c>
      <c r="BI156" s="17"/>
      <c r="BJ156" s="16"/>
      <c r="BK156" s="16"/>
      <c r="BL156" s="17"/>
      <c r="BM156" s="19">
        <v>0</v>
      </c>
      <c r="BN156" s="20">
        <v>0</v>
      </c>
      <c r="BO156" s="17" t="s">
        <v>179</v>
      </c>
      <c r="BP156" s="21"/>
      <c r="BQ156" s="22">
        <v>167</v>
      </c>
      <c r="BR156" s="16">
        <v>133</v>
      </c>
      <c r="BS156" s="17" t="s">
        <v>1404</v>
      </c>
      <c r="BT156" s="19">
        <v>0.25037481259370314</v>
      </c>
      <c r="BU156" s="20">
        <v>0.19940029985007496</v>
      </c>
      <c r="BV156" s="17" t="s">
        <v>174</v>
      </c>
      <c r="BW156" s="17" t="s">
        <v>1405</v>
      </c>
      <c r="BX156" s="16"/>
      <c r="BY156" s="16"/>
      <c r="BZ156" s="17"/>
      <c r="CA156" s="19">
        <v>0</v>
      </c>
      <c r="CB156" s="20">
        <v>0.19940029985007496</v>
      </c>
      <c r="CC156" s="17" t="s">
        <v>179</v>
      </c>
      <c r="CD156" s="17"/>
      <c r="CE156" s="16"/>
      <c r="CF156" s="16"/>
      <c r="CG156" s="17"/>
      <c r="CH156" s="19">
        <v>0</v>
      </c>
      <c r="CI156" s="20">
        <v>0.19940029985007496</v>
      </c>
      <c r="CJ156" s="17" t="s">
        <v>179</v>
      </c>
      <c r="CK156" s="17"/>
      <c r="CL156" s="23">
        <v>334</v>
      </c>
      <c r="CM156" s="23">
        <v>385</v>
      </c>
      <c r="CN156" s="17" t="s">
        <v>1406</v>
      </c>
      <c r="CO156" s="19">
        <v>0.50074962518740629</v>
      </c>
      <c r="CP156" s="20">
        <v>0.57721139430284862</v>
      </c>
      <c r="CQ156" s="17" t="s">
        <v>174</v>
      </c>
      <c r="CR156" s="17" t="s">
        <v>1407</v>
      </c>
      <c r="CS156" s="16"/>
      <c r="CT156" s="16"/>
      <c r="CU156" s="17"/>
      <c r="CV156" s="19">
        <f t="shared" si="67"/>
        <v>0</v>
      </c>
      <c r="CW156" s="20">
        <f t="shared" si="60"/>
        <v>0.57721139430284862</v>
      </c>
      <c r="CX156" s="17" t="s">
        <v>179</v>
      </c>
      <c r="CY156" s="17"/>
      <c r="CZ156" s="16"/>
      <c r="DA156" s="16"/>
      <c r="DB156" s="17"/>
      <c r="DC156" s="19">
        <f t="shared" si="68"/>
        <v>0</v>
      </c>
      <c r="DD156" s="20">
        <f t="shared" si="61"/>
        <v>0.57721139430284862</v>
      </c>
      <c r="DE156" s="17" t="s">
        <v>179</v>
      </c>
      <c r="DF156" s="17"/>
      <c r="DG156" s="16">
        <v>501</v>
      </c>
      <c r="DH156" s="16"/>
      <c r="DI156" s="17"/>
      <c r="DJ156" s="19">
        <f t="shared" si="69"/>
        <v>0.75112443778110949</v>
      </c>
      <c r="DK156" s="20">
        <f t="shared" si="62"/>
        <v>0.57721139430284862</v>
      </c>
      <c r="DL156" s="17" t="s">
        <v>179</v>
      </c>
      <c r="DM156" s="17"/>
      <c r="DN156" s="16"/>
      <c r="DO156" s="16"/>
      <c r="DP156" s="17"/>
      <c r="DQ156" s="19">
        <f t="shared" si="70"/>
        <v>0</v>
      </c>
      <c r="DR156" s="20">
        <f t="shared" si="63"/>
        <v>0.57721139430284862</v>
      </c>
      <c r="DS156" s="17" t="s">
        <v>179</v>
      </c>
      <c r="DT156" s="17"/>
      <c r="DU156" s="16"/>
      <c r="DV156" s="16"/>
      <c r="DW156" s="17"/>
      <c r="DX156" s="19">
        <f t="shared" si="71"/>
        <v>0</v>
      </c>
      <c r="DY156" s="20">
        <f t="shared" si="64"/>
        <v>0.57721139430284862</v>
      </c>
      <c r="DZ156" s="17" t="s">
        <v>179</v>
      </c>
      <c r="EA156" s="17"/>
      <c r="EB156" s="143">
        <v>667</v>
      </c>
      <c r="EC156" s="16"/>
      <c r="ED156" s="17"/>
      <c r="EE156" s="19">
        <f t="shared" si="66"/>
        <v>1</v>
      </c>
      <c r="EF156" s="20">
        <f t="shared" si="65"/>
        <v>0.57721139430284862</v>
      </c>
      <c r="EG156" s="17" t="s">
        <v>179</v>
      </c>
      <c r="EH156" s="17"/>
      <c r="EI156" s="27">
        <v>2026</v>
      </c>
      <c r="EJ156" s="28"/>
      <c r="EK156" s="29"/>
      <c r="EL156" s="29"/>
      <c r="EM156" s="29"/>
      <c r="EN156" s="29"/>
      <c r="EO156" s="29"/>
      <c r="EP156" s="30"/>
    </row>
    <row r="157" spans="1:146" s="31" customFormat="1" ht="44.25" customHeight="1" x14ac:dyDescent="0.3">
      <c r="A157" s="8" t="s">
        <v>592</v>
      </c>
      <c r="B157" s="8" t="s">
        <v>1382</v>
      </c>
      <c r="C157" s="8" t="s">
        <v>1399</v>
      </c>
      <c r="D157" s="8" t="s">
        <v>1168</v>
      </c>
      <c r="E157" s="8" t="s">
        <v>154</v>
      </c>
      <c r="F157" s="9" t="s">
        <v>1169</v>
      </c>
      <c r="G157" s="8" t="s">
        <v>596</v>
      </c>
      <c r="H157" s="8" t="s">
        <v>157</v>
      </c>
      <c r="I157" s="8" t="s">
        <v>181</v>
      </c>
      <c r="J157" s="8" t="s">
        <v>631</v>
      </c>
      <c r="K157" s="8" t="s">
        <v>1408</v>
      </c>
      <c r="L157" s="8" t="s">
        <v>601</v>
      </c>
      <c r="M157" s="8" t="s">
        <v>602</v>
      </c>
      <c r="N157" s="14">
        <v>117</v>
      </c>
      <c r="O157" s="13" t="s">
        <v>1409</v>
      </c>
      <c r="P157" s="12" t="s">
        <v>164</v>
      </c>
      <c r="Q157" s="11" t="s">
        <v>719</v>
      </c>
      <c r="R157" s="11" t="s">
        <v>1410</v>
      </c>
      <c r="S157" s="11" t="s">
        <v>167</v>
      </c>
      <c r="T157" s="11" t="s">
        <v>200</v>
      </c>
      <c r="U157" s="11">
        <v>0</v>
      </c>
      <c r="V157" s="11" t="s">
        <v>1411</v>
      </c>
      <c r="W157" s="12" t="s">
        <v>170</v>
      </c>
      <c r="X157" s="13" t="s">
        <v>1403</v>
      </c>
      <c r="Y157" s="13" t="s">
        <v>172</v>
      </c>
      <c r="Z157" s="13" t="s">
        <v>172</v>
      </c>
      <c r="AA157" s="13" t="s">
        <v>172</v>
      </c>
      <c r="AB157" s="13" t="s">
        <v>172</v>
      </c>
      <c r="AC157" s="13" t="s">
        <v>172</v>
      </c>
      <c r="AD157" s="13" t="s">
        <v>172</v>
      </c>
      <c r="AE157" s="13" t="s">
        <v>172</v>
      </c>
      <c r="AF157" s="13" t="s">
        <v>172</v>
      </c>
      <c r="AG157" s="14" t="s">
        <v>172</v>
      </c>
      <c r="AH157" s="14" t="s">
        <v>172</v>
      </c>
      <c r="AI157" s="14" t="s">
        <v>172</v>
      </c>
      <c r="AJ157" s="14" t="s">
        <v>172</v>
      </c>
      <c r="AK157" s="14" t="s">
        <v>172</v>
      </c>
      <c r="AL157" s="14" t="s">
        <v>172</v>
      </c>
      <c r="AM157" s="14" t="s">
        <v>172</v>
      </c>
      <c r="AN157" s="14" t="s">
        <v>172</v>
      </c>
      <c r="AO157" s="14" t="s">
        <v>172</v>
      </c>
      <c r="AP157" s="14" t="s">
        <v>172</v>
      </c>
      <c r="AQ157" s="15" t="s">
        <v>172</v>
      </c>
      <c r="AR157" s="14" t="s">
        <v>172</v>
      </c>
      <c r="AS157" s="14"/>
      <c r="AT157" s="14"/>
      <c r="AU157" s="33"/>
      <c r="AV157" s="33">
        <v>200</v>
      </c>
      <c r="AW157" s="33">
        <v>200</v>
      </c>
      <c r="AX157" s="33">
        <v>200</v>
      </c>
      <c r="AY157" s="34"/>
      <c r="AZ157" s="34"/>
      <c r="BA157" s="34"/>
      <c r="BB157" s="34"/>
      <c r="BC157" s="16"/>
      <c r="BD157" s="16"/>
      <c r="BE157" s="17"/>
      <c r="BF157" s="18">
        <v>0</v>
      </c>
      <c r="BG157" s="19">
        <v>0</v>
      </c>
      <c r="BH157" s="17" t="s">
        <v>179</v>
      </c>
      <c r="BI157" s="17"/>
      <c r="BJ157" s="16"/>
      <c r="BK157" s="16"/>
      <c r="BL157" s="17"/>
      <c r="BM157" s="19">
        <v>0</v>
      </c>
      <c r="BN157" s="20">
        <v>0</v>
      </c>
      <c r="BO157" s="17" t="s">
        <v>179</v>
      </c>
      <c r="BP157" s="21"/>
      <c r="BQ157" s="22">
        <v>50</v>
      </c>
      <c r="BR157" s="16">
        <v>85</v>
      </c>
      <c r="BS157" s="17" t="s">
        <v>1412</v>
      </c>
      <c r="BT157" s="19">
        <v>0.25</v>
      </c>
      <c r="BU157" s="20">
        <v>0.42499999999999999</v>
      </c>
      <c r="BV157" s="17" t="s">
        <v>174</v>
      </c>
      <c r="BW157" s="17" t="s">
        <v>1413</v>
      </c>
      <c r="BX157" s="16"/>
      <c r="BY157" s="16"/>
      <c r="BZ157" s="17"/>
      <c r="CA157" s="19">
        <v>0</v>
      </c>
      <c r="CB157" s="20">
        <v>0.42499999999999999</v>
      </c>
      <c r="CC157" s="17" t="s">
        <v>179</v>
      </c>
      <c r="CD157" s="17"/>
      <c r="CE157" s="16"/>
      <c r="CF157" s="16"/>
      <c r="CG157" s="17"/>
      <c r="CH157" s="19">
        <v>0</v>
      </c>
      <c r="CI157" s="20">
        <v>0.42499999999999999</v>
      </c>
      <c r="CJ157" s="17" t="s">
        <v>179</v>
      </c>
      <c r="CK157" s="17"/>
      <c r="CL157" s="23">
        <v>100</v>
      </c>
      <c r="CM157" s="23">
        <v>132</v>
      </c>
      <c r="CN157" s="17" t="s">
        <v>1414</v>
      </c>
      <c r="CO157" s="19">
        <v>0.5</v>
      </c>
      <c r="CP157" s="20">
        <v>0.66</v>
      </c>
      <c r="CQ157" s="17" t="s">
        <v>174</v>
      </c>
      <c r="CR157" s="17" t="s">
        <v>1415</v>
      </c>
      <c r="CS157" s="16"/>
      <c r="CT157" s="16"/>
      <c r="CU157" s="17"/>
      <c r="CV157" s="19">
        <f t="shared" si="67"/>
        <v>0</v>
      </c>
      <c r="CW157" s="20">
        <f t="shared" si="60"/>
        <v>0.66</v>
      </c>
      <c r="CX157" s="17" t="s">
        <v>179</v>
      </c>
      <c r="CY157" s="17"/>
      <c r="CZ157" s="16"/>
      <c r="DA157" s="16"/>
      <c r="DB157" s="17"/>
      <c r="DC157" s="19">
        <f t="shared" si="68"/>
        <v>0</v>
      </c>
      <c r="DD157" s="20">
        <f t="shared" si="61"/>
        <v>0.66</v>
      </c>
      <c r="DE157" s="17" t="s">
        <v>179</v>
      </c>
      <c r="DF157" s="17"/>
      <c r="DG157" s="16">
        <v>150</v>
      </c>
      <c r="DH157" s="16"/>
      <c r="DI157" s="17"/>
      <c r="DJ157" s="19">
        <f t="shared" si="69"/>
        <v>0.75</v>
      </c>
      <c r="DK157" s="20">
        <f t="shared" si="62"/>
        <v>0.66</v>
      </c>
      <c r="DL157" s="17" t="s">
        <v>179</v>
      </c>
      <c r="DM157" s="17"/>
      <c r="DN157" s="16"/>
      <c r="DO157" s="16"/>
      <c r="DP157" s="17"/>
      <c r="DQ157" s="19">
        <f t="shared" si="70"/>
        <v>0</v>
      </c>
      <c r="DR157" s="20">
        <f t="shared" si="63"/>
        <v>0.66</v>
      </c>
      <c r="DS157" s="17" t="s">
        <v>179</v>
      </c>
      <c r="DT157" s="17"/>
      <c r="DU157" s="16"/>
      <c r="DV157" s="16"/>
      <c r="DW157" s="17"/>
      <c r="DX157" s="19">
        <f t="shared" si="71"/>
        <v>0</v>
      </c>
      <c r="DY157" s="20">
        <f t="shared" si="64"/>
        <v>0.66</v>
      </c>
      <c r="DZ157" s="17" t="s">
        <v>179</v>
      </c>
      <c r="EA157" s="17"/>
      <c r="EB157" s="143">
        <v>200</v>
      </c>
      <c r="EC157" s="16"/>
      <c r="ED157" s="17"/>
      <c r="EE157" s="19">
        <f t="shared" si="66"/>
        <v>1</v>
      </c>
      <c r="EF157" s="20">
        <f t="shared" si="65"/>
        <v>0.66</v>
      </c>
      <c r="EG157" s="17" t="s">
        <v>179</v>
      </c>
      <c r="EH157" s="17"/>
      <c r="EI157" s="27">
        <v>2026</v>
      </c>
      <c r="EJ157" s="28"/>
      <c r="EK157" s="29"/>
      <c r="EL157" s="29"/>
      <c r="EM157" s="29"/>
      <c r="EN157" s="29"/>
      <c r="EO157" s="29"/>
      <c r="EP157" s="30"/>
    </row>
    <row r="158" spans="1:146" s="31" customFormat="1" ht="44.25" customHeight="1" x14ac:dyDescent="0.3">
      <c r="A158" s="8" t="s">
        <v>592</v>
      </c>
      <c r="B158" s="8" t="s">
        <v>1382</v>
      </c>
      <c r="C158" s="8" t="s">
        <v>1399</v>
      </c>
      <c r="D158" s="8" t="s">
        <v>153</v>
      </c>
      <c r="E158" s="8" t="s">
        <v>154</v>
      </c>
      <c r="F158" s="9" t="s">
        <v>1384</v>
      </c>
      <c r="G158" s="8" t="s">
        <v>596</v>
      </c>
      <c r="H158" s="8" t="s">
        <v>157</v>
      </c>
      <c r="I158" s="8" t="s">
        <v>181</v>
      </c>
      <c r="J158" s="8" t="s">
        <v>631</v>
      </c>
      <c r="K158" s="8" t="s">
        <v>632</v>
      </c>
      <c r="L158" s="8" t="s">
        <v>601</v>
      </c>
      <c r="M158" s="8" t="s">
        <v>602</v>
      </c>
      <c r="N158" s="14">
        <v>116</v>
      </c>
      <c r="O158" s="13" t="s">
        <v>1416</v>
      </c>
      <c r="P158" s="12" t="s">
        <v>164</v>
      </c>
      <c r="Q158" s="11" t="s">
        <v>719</v>
      </c>
      <c r="R158" s="11" t="s">
        <v>1417</v>
      </c>
      <c r="S158" s="11" t="s">
        <v>167</v>
      </c>
      <c r="T158" s="11" t="s">
        <v>200</v>
      </c>
      <c r="U158" s="11">
        <v>0</v>
      </c>
      <c r="V158" s="11" t="s">
        <v>1418</v>
      </c>
      <c r="W158" s="12" t="s">
        <v>170</v>
      </c>
      <c r="X158" s="13" t="s">
        <v>172</v>
      </c>
      <c r="Y158" s="13" t="s">
        <v>172</v>
      </c>
      <c r="Z158" s="13" t="s">
        <v>172</v>
      </c>
      <c r="AA158" s="13" t="s">
        <v>172</v>
      </c>
      <c r="AB158" s="13" t="s">
        <v>172</v>
      </c>
      <c r="AC158" s="13" t="s">
        <v>172</v>
      </c>
      <c r="AD158" s="13" t="s">
        <v>172</v>
      </c>
      <c r="AE158" s="13" t="s">
        <v>172</v>
      </c>
      <c r="AF158" s="13" t="s">
        <v>172</v>
      </c>
      <c r="AG158" s="14" t="s">
        <v>172</v>
      </c>
      <c r="AH158" s="14" t="s">
        <v>172</v>
      </c>
      <c r="AI158" s="14" t="s">
        <v>172</v>
      </c>
      <c r="AJ158" s="14" t="s">
        <v>172</v>
      </c>
      <c r="AK158" s="14" t="s">
        <v>172</v>
      </c>
      <c r="AL158" s="14" t="s">
        <v>172</v>
      </c>
      <c r="AM158" s="14" t="s">
        <v>172</v>
      </c>
      <c r="AN158" s="14" t="s">
        <v>172</v>
      </c>
      <c r="AO158" s="14" t="s">
        <v>172</v>
      </c>
      <c r="AP158" s="14" t="s">
        <v>172</v>
      </c>
      <c r="AQ158" s="15" t="s">
        <v>172</v>
      </c>
      <c r="AR158" s="14" t="s">
        <v>172</v>
      </c>
      <c r="AS158" s="14">
        <v>14958</v>
      </c>
      <c r="AT158" s="14">
        <v>12137</v>
      </c>
      <c r="AU158" s="33">
        <v>16500</v>
      </c>
      <c r="AV158" s="33">
        <v>17000</v>
      </c>
      <c r="AW158" s="33">
        <v>17000</v>
      </c>
      <c r="AX158" s="33">
        <v>74995</v>
      </c>
      <c r="AY158" s="34"/>
      <c r="AZ158" s="34"/>
      <c r="BA158" s="34"/>
      <c r="BB158" s="34"/>
      <c r="BC158" s="16" t="s">
        <v>172</v>
      </c>
      <c r="BD158" s="16"/>
      <c r="BE158" s="17"/>
      <c r="BF158" s="18">
        <v>0</v>
      </c>
      <c r="BG158" s="19">
        <v>0</v>
      </c>
      <c r="BH158" s="17" t="s">
        <v>179</v>
      </c>
      <c r="BI158" s="17"/>
      <c r="BJ158" s="16" t="s">
        <v>172</v>
      </c>
      <c r="BK158" s="16"/>
      <c r="BL158" s="17"/>
      <c r="BM158" s="19">
        <v>0</v>
      </c>
      <c r="BN158" s="20">
        <v>0</v>
      </c>
      <c r="BO158" s="17" t="s">
        <v>179</v>
      </c>
      <c r="BP158" s="21"/>
      <c r="BQ158" s="22">
        <v>2880</v>
      </c>
      <c r="BR158" s="16">
        <v>6646</v>
      </c>
      <c r="BS158" s="17" t="s">
        <v>1419</v>
      </c>
      <c r="BT158" s="19">
        <v>0.16941176470588235</v>
      </c>
      <c r="BU158" s="20">
        <v>0.39094117647058824</v>
      </c>
      <c r="BV158" s="17" t="s">
        <v>174</v>
      </c>
      <c r="BW158" s="17" t="s">
        <v>1390</v>
      </c>
      <c r="BX158" s="16">
        <v>2880</v>
      </c>
      <c r="BY158" s="16"/>
      <c r="BZ158" s="17"/>
      <c r="CA158" s="19">
        <v>0.16941176470588235</v>
      </c>
      <c r="CB158" s="20">
        <v>0.39094117647058824</v>
      </c>
      <c r="CC158" s="17" t="s">
        <v>179</v>
      </c>
      <c r="CD158" s="17"/>
      <c r="CE158" s="16">
        <v>2880</v>
      </c>
      <c r="CF158" s="16"/>
      <c r="CG158" s="17"/>
      <c r="CH158" s="19">
        <v>0.16941176470588235</v>
      </c>
      <c r="CI158" s="20">
        <v>0.39094117647058824</v>
      </c>
      <c r="CJ158" s="17" t="s">
        <v>179</v>
      </c>
      <c r="CK158" s="17"/>
      <c r="CL158" s="23">
        <v>8800</v>
      </c>
      <c r="CM158" s="23">
        <v>13058</v>
      </c>
      <c r="CN158" s="17" t="s">
        <v>1420</v>
      </c>
      <c r="CO158" s="19">
        <v>0.51764705882352946</v>
      </c>
      <c r="CP158" s="20">
        <v>0.76811764705882357</v>
      </c>
      <c r="CQ158" s="17" t="s">
        <v>174</v>
      </c>
      <c r="CR158" s="17" t="s">
        <v>1421</v>
      </c>
      <c r="CS158" s="16">
        <v>6480</v>
      </c>
      <c r="CT158" s="16"/>
      <c r="CU158" s="17"/>
      <c r="CV158" s="19">
        <f t="shared" si="67"/>
        <v>0.38117647058823528</v>
      </c>
      <c r="CW158" s="20">
        <f t="shared" ref="CW158:CW159" si="72">+IF(CX158="SI",IFERROR((IF(CX158="SI",CT158,0)/AW158),"REVISAR"),CP158)</f>
        <v>0.76811764705882357</v>
      </c>
      <c r="CX158" s="17" t="s">
        <v>179</v>
      </c>
      <c r="CY158" s="17"/>
      <c r="CZ158" s="16">
        <v>6480</v>
      </c>
      <c r="DA158" s="16"/>
      <c r="DB158" s="17"/>
      <c r="DC158" s="19">
        <f t="shared" si="68"/>
        <v>0.38117647058823528</v>
      </c>
      <c r="DD158" s="20">
        <f t="shared" ref="DD158:DD159" si="73">+IF(DE158="SI",IFERROR((IF(DE158="SI",DA158,0)/AW158),"REVISAR"),CW158)</f>
        <v>0.76811764705882357</v>
      </c>
      <c r="DE158" s="17" t="s">
        <v>179</v>
      </c>
      <c r="DF158" s="17"/>
      <c r="DG158" s="16">
        <v>10800</v>
      </c>
      <c r="DH158" s="16"/>
      <c r="DI158" s="17"/>
      <c r="DJ158" s="19">
        <f t="shared" si="69"/>
        <v>0.63529411764705879</v>
      </c>
      <c r="DK158" s="20">
        <f t="shared" ref="DK158:DK159" si="74">+IF(DL158="SI",IFERROR((IF(DL158="SI",DH158,0)/AW158),"REVISAR"),DD158)</f>
        <v>0.76811764705882357</v>
      </c>
      <c r="DL158" s="17" t="s">
        <v>179</v>
      </c>
      <c r="DM158" s="17"/>
      <c r="DN158" s="16">
        <v>10800</v>
      </c>
      <c r="DO158" s="16"/>
      <c r="DP158" s="17"/>
      <c r="DQ158" s="19">
        <f t="shared" si="70"/>
        <v>0.63529411764705879</v>
      </c>
      <c r="DR158" s="20">
        <f t="shared" ref="DR158:DR159" si="75">+IF(DS158="SI",IFERROR((IF(DS158="SI",DO158,0)/AW158),"REVISAR"),DK158)</f>
        <v>0.76811764705882357</v>
      </c>
      <c r="DS158" s="17" t="s">
        <v>179</v>
      </c>
      <c r="DT158" s="17"/>
      <c r="DU158" s="16">
        <v>10800</v>
      </c>
      <c r="DV158" s="16"/>
      <c r="DW158" s="17"/>
      <c r="DX158" s="19">
        <f t="shared" si="71"/>
        <v>0.63529411764705879</v>
      </c>
      <c r="DY158" s="20">
        <f t="shared" ref="DY158:DY159" si="76">+IF(DZ158="SI",IFERROR((IF(DZ158="SI",DV158,0)/AW158),"REVISAR"),DR158)</f>
        <v>0.76811764705882357</v>
      </c>
      <c r="DZ158" s="17" t="s">
        <v>179</v>
      </c>
      <c r="EA158" s="17"/>
      <c r="EB158" s="143">
        <v>17000</v>
      </c>
      <c r="EC158" s="16"/>
      <c r="ED158" s="17"/>
      <c r="EE158" s="19">
        <f t="shared" si="66"/>
        <v>1</v>
      </c>
      <c r="EF158" s="20">
        <f t="shared" ref="EF158:EF159" si="77">+IF(EG158="SI",IFERROR((IF(EG158="SI",EC158,0)/AW158),"REVISAR"),DY158)</f>
        <v>0.76811764705882357</v>
      </c>
      <c r="EG158" s="17" t="s">
        <v>179</v>
      </c>
      <c r="EH158" s="17"/>
      <c r="EI158" s="27">
        <v>2026</v>
      </c>
      <c r="EJ158" s="28"/>
      <c r="EK158" s="29"/>
      <c r="EL158" s="29"/>
      <c r="EM158" s="29"/>
      <c r="EN158" s="29"/>
      <c r="EO158" s="29"/>
      <c r="EP158" s="30"/>
    </row>
    <row r="159" spans="1:146" s="31" customFormat="1" ht="44.25" customHeight="1" x14ac:dyDescent="0.3">
      <c r="A159" s="8" t="s">
        <v>592</v>
      </c>
      <c r="B159" s="8" t="s">
        <v>1382</v>
      </c>
      <c r="C159" s="8" t="s">
        <v>1399</v>
      </c>
      <c r="D159" s="8" t="s">
        <v>153</v>
      </c>
      <c r="E159" s="8" t="s">
        <v>154</v>
      </c>
      <c r="F159" s="9" t="s">
        <v>1384</v>
      </c>
      <c r="G159" s="8" t="s">
        <v>596</v>
      </c>
      <c r="H159" s="8" t="s">
        <v>157</v>
      </c>
      <c r="I159" s="8" t="s">
        <v>181</v>
      </c>
      <c r="J159" s="8" t="s">
        <v>631</v>
      </c>
      <c r="K159" s="8" t="s">
        <v>632</v>
      </c>
      <c r="L159" s="8" t="s">
        <v>601</v>
      </c>
      <c r="M159" s="8" t="s">
        <v>602</v>
      </c>
      <c r="N159" s="14">
        <v>114</v>
      </c>
      <c r="O159" s="13" t="s">
        <v>1422</v>
      </c>
      <c r="P159" s="12" t="s">
        <v>164</v>
      </c>
      <c r="Q159" s="11" t="s">
        <v>719</v>
      </c>
      <c r="R159" s="11" t="s">
        <v>1423</v>
      </c>
      <c r="S159" s="11" t="s">
        <v>167</v>
      </c>
      <c r="T159" s="11" t="s">
        <v>759</v>
      </c>
      <c r="U159" s="11"/>
      <c r="V159" s="11" t="s">
        <v>1424</v>
      </c>
      <c r="W159" s="12" t="s">
        <v>170</v>
      </c>
      <c r="X159" s="13"/>
      <c r="Y159" s="13"/>
      <c r="Z159" s="13"/>
      <c r="AA159" s="13"/>
      <c r="AB159" s="13"/>
      <c r="AC159" s="13"/>
      <c r="AD159" s="13"/>
      <c r="AE159" s="13"/>
      <c r="AF159" s="13"/>
      <c r="AG159" s="14"/>
      <c r="AH159" s="14"/>
      <c r="AI159" s="14"/>
      <c r="AJ159" s="14"/>
      <c r="AK159" s="14"/>
      <c r="AL159" s="14"/>
      <c r="AM159" s="14"/>
      <c r="AN159" s="14"/>
      <c r="AO159" s="14"/>
      <c r="AP159" s="14"/>
      <c r="AQ159" s="15"/>
      <c r="AR159" s="14"/>
      <c r="AS159" s="14">
        <v>3708</v>
      </c>
      <c r="AT159" s="14">
        <v>2800</v>
      </c>
      <c r="AU159" s="33">
        <v>3483</v>
      </c>
      <c r="AV159" s="33">
        <v>4000</v>
      </c>
      <c r="AW159" s="33">
        <v>3152</v>
      </c>
      <c r="AX159" s="33">
        <v>17143</v>
      </c>
      <c r="AY159" s="34"/>
      <c r="AZ159" s="34"/>
      <c r="BA159" s="34"/>
      <c r="BB159" s="34"/>
      <c r="BC159" s="16">
        <v>260</v>
      </c>
      <c r="BD159" s="16">
        <v>112</v>
      </c>
      <c r="BE159" s="145" t="s">
        <v>1482</v>
      </c>
      <c r="BF159" s="18">
        <v>8.2487309644670048E-2</v>
      </c>
      <c r="BG159" s="19">
        <v>3.553299492385787E-2</v>
      </c>
      <c r="BH159" s="17" t="s">
        <v>174</v>
      </c>
      <c r="BI159" s="25" t="s">
        <v>1426</v>
      </c>
      <c r="BJ159" s="16">
        <v>523</v>
      </c>
      <c r="BK159" s="16">
        <v>178</v>
      </c>
      <c r="BL159" s="17" t="s">
        <v>1427</v>
      </c>
      <c r="BM159" s="19">
        <v>0.16592639593908629</v>
      </c>
      <c r="BN159" s="20">
        <v>3.553299492385787E-2</v>
      </c>
      <c r="BO159" s="17" t="s">
        <v>437</v>
      </c>
      <c r="BP159" s="146" t="s">
        <v>1428</v>
      </c>
      <c r="BQ159" s="22">
        <v>786</v>
      </c>
      <c r="BR159" s="16">
        <v>313</v>
      </c>
      <c r="BS159" s="17" t="s">
        <v>1429</v>
      </c>
      <c r="BT159" s="19">
        <v>0.24936548223350255</v>
      </c>
      <c r="BU159" s="20">
        <v>9.9302030456852791E-2</v>
      </c>
      <c r="BV159" s="17" t="s">
        <v>174</v>
      </c>
      <c r="BW159" s="17" t="s">
        <v>1430</v>
      </c>
      <c r="BX159" s="16">
        <v>1049</v>
      </c>
      <c r="BY159" s="16">
        <v>487</v>
      </c>
      <c r="BZ159" s="17" t="s">
        <v>1431</v>
      </c>
      <c r="CA159" s="19">
        <v>0.33280456852791879</v>
      </c>
      <c r="CB159" s="20">
        <v>0.15450507614213199</v>
      </c>
      <c r="CC159" s="17" t="s">
        <v>174</v>
      </c>
      <c r="CD159" s="17" t="s">
        <v>1432</v>
      </c>
      <c r="CE159" s="16">
        <v>1312</v>
      </c>
      <c r="CF159" s="16">
        <v>655</v>
      </c>
      <c r="CG159" s="17">
        <v>750</v>
      </c>
      <c r="CH159" s="19">
        <v>0.41624365482233505</v>
      </c>
      <c r="CI159" s="20">
        <v>0.15450507614213199</v>
      </c>
      <c r="CJ159" s="17" t="s">
        <v>437</v>
      </c>
      <c r="CK159" s="17" t="s">
        <v>1433</v>
      </c>
      <c r="CL159" s="23">
        <v>1575</v>
      </c>
      <c r="CM159" s="23">
        <v>1035</v>
      </c>
      <c r="CN159" s="17" t="s">
        <v>1434</v>
      </c>
      <c r="CO159" s="19">
        <v>0.49968274111675126</v>
      </c>
      <c r="CP159" s="20">
        <v>0.32836294416243655</v>
      </c>
      <c r="CQ159" s="17" t="s">
        <v>174</v>
      </c>
      <c r="CR159" s="17" t="s">
        <v>1435</v>
      </c>
      <c r="CS159" s="16">
        <v>1838</v>
      </c>
      <c r="CT159" s="16"/>
      <c r="CU159" s="17"/>
      <c r="CV159" s="19">
        <f t="shared" si="67"/>
        <v>0.58312182741116747</v>
      </c>
      <c r="CW159" s="20">
        <f t="shared" si="72"/>
        <v>0.32836294416243655</v>
      </c>
      <c r="CX159" s="17" t="s">
        <v>179</v>
      </c>
      <c r="CY159" s="17"/>
      <c r="CZ159" s="16">
        <v>2101</v>
      </c>
      <c r="DA159" s="16"/>
      <c r="DB159" s="17"/>
      <c r="DC159" s="19">
        <f t="shared" si="68"/>
        <v>0.66656091370558379</v>
      </c>
      <c r="DD159" s="20">
        <f t="shared" si="73"/>
        <v>0.32836294416243655</v>
      </c>
      <c r="DE159" s="17" t="s">
        <v>179</v>
      </c>
      <c r="DF159" s="17"/>
      <c r="DG159" s="16">
        <v>2364</v>
      </c>
      <c r="DH159" s="16"/>
      <c r="DI159" s="17"/>
      <c r="DJ159" s="19">
        <f t="shared" si="69"/>
        <v>0.75</v>
      </c>
      <c r="DK159" s="20">
        <f t="shared" si="74"/>
        <v>0.32836294416243655</v>
      </c>
      <c r="DL159" s="17" t="s">
        <v>179</v>
      </c>
      <c r="DM159" s="17"/>
      <c r="DN159" s="16">
        <v>2627</v>
      </c>
      <c r="DO159" s="16"/>
      <c r="DP159" s="17"/>
      <c r="DQ159" s="19">
        <f t="shared" si="70"/>
        <v>0.83343908629441621</v>
      </c>
      <c r="DR159" s="20">
        <f t="shared" si="75"/>
        <v>0.32836294416243655</v>
      </c>
      <c r="DS159" s="17" t="s">
        <v>179</v>
      </c>
      <c r="DT159" s="17"/>
      <c r="DU159" s="16">
        <v>2890</v>
      </c>
      <c r="DV159" s="16"/>
      <c r="DW159" s="17"/>
      <c r="DX159" s="19">
        <f t="shared" si="71"/>
        <v>0.91687817258883253</v>
      </c>
      <c r="DY159" s="20">
        <f t="shared" si="76"/>
        <v>0.32836294416243655</v>
      </c>
      <c r="DZ159" s="17" t="s">
        <v>179</v>
      </c>
      <c r="EA159" s="17"/>
      <c r="EB159" s="143">
        <v>3152</v>
      </c>
      <c r="EC159" s="16"/>
      <c r="ED159" s="17"/>
      <c r="EE159" s="19">
        <f t="shared" si="66"/>
        <v>1</v>
      </c>
      <c r="EF159" s="20">
        <f t="shared" si="77"/>
        <v>0.32836294416243655</v>
      </c>
      <c r="EG159" s="17" t="s">
        <v>179</v>
      </c>
      <c r="EH159" s="17"/>
      <c r="EI159" s="27">
        <v>2026</v>
      </c>
      <c r="EJ159" s="28"/>
      <c r="EK159" s="29"/>
      <c r="EL159" s="29"/>
      <c r="EM159" s="29"/>
      <c r="EN159" s="29"/>
      <c r="EO159" s="29"/>
      <c r="EP159" s="30"/>
    </row>
    <row r="160" spans="1:146" s="31" customFormat="1" ht="44.25" customHeight="1" x14ac:dyDescent="0.3">
      <c r="A160" s="147"/>
      <c r="B160" s="147"/>
      <c r="C160" s="147"/>
      <c r="D160" s="147"/>
      <c r="E160" s="147"/>
      <c r="F160" s="148"/>
      <c r="G160" s="147"/>
      <c r="H160" s="147"/>
      <c r="I160" s="147"/>
      <c r="J160" s="147"/>
      <c r="K160" s="147"/>
      <c r="L160" s="147"/>
      <c r="M160" s="147"/>
      <c r="N160" s="149"/>
      <c r="O160" s="150"/>
      <c r="P160" s="151"/>
      <c r="Q160" s="150"/>
      <c r="R160" s="150"/>
      <c r="S160" s="150"/>
      <c r="T160" s="150"/>
      <c r="U160" s="150"/>
      <c r="V160" s="150"/>
      <c r="W160" s="152"/>
      <c r="X160" s="153"/>
      <c r="Y160" s="153"/>
      <c r="Z160" s="153"/>
      <c r="AA160" s="153"/>
      <c r="AB160" s="153"/>
      <c r="AC160" s="153"/>
      <c r="AD160" s="153"/>
      <c r="AE160" s="153"/>
      <c r="AF160" s="153"/>
      <c r="AG160" s="149"/>
      <c r="AH160" s="149"/>
      <c r="AI160" s="149"/>
      <c r="AJ160" s="149"/>
      <c r="AK160" s="149"/>
      <c r="AL160" s="149"/>
      <c r="AM160" s="149"/>
      <c r="AN160" s="149"/>
      <c r="AO160" s="149"/>
      <c r="AP160" s="149"/>
      <c r="AQ160" s="151"/>
      <c r="AR160" s="149"/>
      <c r="AS160" s="149"/>
      <c r="AT160" s="149"/>
      <c r="AU160" s="154"/>
      <c r="AV160" s="154"/>
      <c r="AW160" s="154"/>
      <c r="AX160" s="154"/>
      <c r="AY160" s="155"/>
      <c r="AZ160" s="155"/>
      <c r="BA160" s="155"/>
      <c r="BB160" s="155"/>
      <c r="BC160" s="156"/>
      <c r="BD160" s="156"/>
      <c r="BE160" s="156"/>
      <c r="BF160" s="157"/>
      <c r="BG160" s="156"/>
      <c r="BH160" s="156"/>
      <c r="BI160" s="156"/>
      <c r="BJ160" s="156"/>
      <c r="BK160" s="156"/>
      <c r="BL160" s="156"/>
      <c r="BM160" s="156"/>
      <c r="BN160" s="156"/>
      <c r="BO160" s="156"/>
      <c r="BP160" s="157"/>
      <c r="BQ160" s="156"/>
      <c r="BR160" s="156"/>
      <c r="BS160" s="156"/>
      <c r="BT160" s="156"/>
      <c r="BU160" s="156"/>
      <c r="BV160" s="156"/>
      <c r="BW160" s="156"/>
      <c r="BX160" s="156"/>
      <c r="BY160" s="156"/>
      <c r="BZ160" s="156"/>
      <c r="CA160" s="156"/>
      <c r="CB160" s="156"/>
      <c r="CC160" s="156"/>
      <c r="CD160" s="156"/>
      <c r="CE160" s="156"/>
      <c r="CF160" s="156"/>
      <c r="CG160" s="156"/>
      <c r="CH160" s="156"/>
      <c r="CI160" s="156"/>
      <c r="CJ160" s="156"/>
      <c r="CK160" s="156"/>
      <c r="CL160" s="156"/>
      <c r="CM160" s="156"/>
      <c r="CN160" s="156"/>
      <c r="CO160" s="156"/>
      <c r="CP160" s="156"/>
      <c r="CQ160" s="156"/>
      <c r="CR160" s="156"/>
      <c r="CS160" s="156"/>
      <c r="CT160" s="156"/>
      <c r="CU160" s="156"/>
      <c r="CV160" s="156"/>
      <c r="CW160" s="156"/>
      <c r="CX160" s="156"/>
      <c r="CY160" s="156"/>
      <c r="CZ160" s="156"/>
      <c r="DA160" s="156"/>
      <c r="DB160" s="156"/>
      <c r="DC160" s="156"/>
      <c r="DD160" s="156"/>
      <c r="DE160" s="156"/>
      <c r="DF160" s="156"/>
      <c r="DG160" s="156"/>
      <c r="DH160" s="156"/>
      <c r="DI160" s="156"/>
      <c r="DJ160" s="156"/>
      <c r="DK160" s="156"/>
      <c r="DL160" s="156"/>
      <c r="DM160" s="156"/>
      <c r="DN160" s="156"/>
      <c r="DO160" s="156"/>
      <c r="DP160" s="156"/>
      <c r="DQ160" s="156"/>
      <c r="DR160" s="156"/>
      <c r="DS160" s="156"/>
      <c r="DT160" s="156"/>
      <c r="DU160" s="156"/>
      <c r="DV160" s="156"/>
      <c r="DW160" s="156"/>
      <c r="DX160" s="156"/>
      <c r="DY160" s="156"/>
      <c r="DZ160" s="156"/>
      <c r="EA160" s="156"/>
      <c r="EB160" s="158"/>
      <c r="EC160" s="156"/>
      <c r="ED160" s="156"/>
      <c r="EE160" s="156"/>
      <c r="EF160" s="156"/>
      <c r="EG160" s="156"/>
      <c r="EH160" s="156"/>
      <c r="EI160" s="27"/>
      <c r="EJ160" s="28"/>
      <c r="EK160" s="29" t="e">
        <f>+VLOOKUP(B160,[1]Listas_desplega!$AI$22:$AJ$46,2,0)</f>
        <v>#N/A</v>
      </c>
      <c r="EL160" s="29" t="e">
        <f>+VLOOKUP(H160,[1]Listas_desplega!$BY$3:$BZ$7,2,0)</f>
        <v>#N/A</v>
      </c>
      <c r="EM160" s="29" t="e">
        <f>+VLOOKUP(I160,[1]Listas_desplega!$BY$10:$BZ$23,2,0)</f>
        <v>#N/A</v>
      </c>
      <c r="EN160" s="29" t="e">
        <f>+VLOOKUP(J160,[1]Listas_desplega!$BY$28:$BZ$54,2,0)</f>
        <v>#N/A</v>
      </c>
      <c r="EO160" s="29" t="e">
        <f>+VLOOKUP(K160,[1]Listas_desplega!$BY$58:$BZ$105,2,0)</f>
        <v>#N/A</v>
      </c>
      <c r="EP160" s="30" t="e">
        <f>+VLOOKUP(L160,[1]Listas_desplega!$J$3:$K$11,2,0)</f>
        <v>#N/A</v>
      </c>
    </row>
    <row r="161" spans="1:146" ht="24.75" customHeight="1" x14ac:dyDescent="0.3">
      <c r="A161" s="159" t="s">
        <v>843</v>
      </c>
      <c r="B161" s="159" t="s">
        <v>843</v>
      </c>
      <c r="C161" s="159" t="s">
        <v>843</v>
      </c>
      <c r="D161" s="159" t="s">
        <v>843</v>
      </c>
      <c r="E161" s="159" t="s">
        <v>843</v>
      </c>
      <c r="F161" s="159" t="s">
        <v>843</v>
      </c>
      <c r="G161" s="159" t="s">
        <v>843</v>
      </c>
      <c r="H161" s="159" t="s">
        <v>843</v>
      </c>
      <c r="I161" s="159" t="s">
        <v>843</v>
      </c>
      <c r="J161" s="159" t="s">
        <v>843</v>
      </c>
      <c r="K161" s="159" t="s">
        <v>843</v>
      </c>
      <c r="L161" s="159" t="s">
        <v>843</v>
      </c>
      <c r="M161" s="159" t="s">
        <v>843</v>
      </c>
      <c r="N161" s="160" t="s">
        <v>843</v>
      </c>
      <c r="O161" s="160" t="s">
        <v>843</v>
      </c>
      <c r="P161" s="160" t="s">
        <v>843</v>
      </c>
      <c r="Q161" s="160" t="s">
        <v>843</v>
      </c>
      <c r="R161" s="160" t="s">
        <v>843</v>
      </c>
      <c r="S161" s="160" t="s">
        <v>843</v>
      </c>
      <c r="T161" s="160" t="s">
        <v>843</v>
      </c>
      <c r="U161" s="160" t="s">
        <v>843</v>
      </c>
      <c r="V161" s="160" t="s">
        <v>843</v>
      </c>
      <c r="W161" s="160" t="s">
        <v>843</v>
      </c>
      <c r="X161" s="160" t="s">
        <v>843</v>
      </c>
      <c r="Y161" s="160" t="s">
        <v>843</v>
      </c>
      <c r="Z161" s="160" t="s">
        <v>843</v>
      </c>
      <c r="AA161" s="160" t="s">
        <v>843</v>
      </c>
      <c r="AB161" s="160" t="s">
        <v>843</v>
      </c>
      <c r="AC161" s="160" t="s">
        <v>843</v>
      </c>
      <c r="AD161" s="160" t="s">
        <v>843</v>
      </c>
      <c r="AE161" s="160" t="s">
        <v>843</v>
      </c>
      <c r="AF161" s="160" t="s">
        <v>843</v>
      </c>
      <c r="AG161" s="160" t="s">
        <v>843</v>
      </c>
      <c r="AH161" s="160" t="s">
        <v>843</v>
      </c>
      <c r="AI161" s="160" t="s">
        <v>843</v>
      </c>
      <c r="AJ161" s="160" t="s">
        <v>843</v>
      </c>
      <c r="AK161" s="160" t="s">
        <v>843</v>
      </c>
      <c r="AL161" s="160" t="s">
        <v>843</v>
      </c>
      <c r="AM161" s="160" t="s">
        <v>843</v>
      </c>
      <c r="AN161" s="160" t="s">
        <v>843</v>
      </c>
      <c r="AO161" s="160" t="s">
        <v>843</v>
      </c>
      <c r="AP161" s="160" t="s">
        <v>843</v>
      </c>
      <c r="AQ161" s="160" t="s">
        <v>843</v>
      </c>
      <c r="AR161" s="160" t="s">
        <v>843</v>
      </c>
      <c r="AS161" s="160" t="s">
        <v>843</v>
      </c>
      <c r="AT161" s="160" t="s">
        <v>843</v>
      </c>
      <c r="AU161" s="160" t="s">
        <v>843</v>
      </c>
      <c r="AV161" s="160" t="s">
        <v>843</v>
      </c>
      <c r="AW161" s="160" t="s">
        <v>843</v>
      </c>
      <c r="AX161" s="160" t="s">
        <v>843</v>
      </c>
      <c r="AY161" s="160" t="s">
        <v>843</v>
      </c>
      <c r="AZ161" s="160" t="s">
        <v>843</v>
      </c>
      <c r="BA161" s="160" t="s">
        <v>843</v>
      </c>
      <c r="BB161" s="160" t="s">
        <v>843</v>
      </c>
      <c r="BC161" s="160" t="s">
        <v>843</v>
      </c>
      <c r="BD161" s="160"/>
      <c r="BE161" s="160"/>
      <c r="BF161" s="160"/>
      <c r="BG161" s="160"/>
      <c r="BH161" s="160"/>
      <c r="BI161" s="160"/>
      <c r="BJ161" s="160" t="s">
        <v>843</v>
      </c>
      <c r="BK161" s="160"/>
      <c r="BL161" s="160"/>
      <c r="BM161" s="160"/>
      <c r="BN161" s="160"/>
      <c r="BO161" s="160"/>
      <c r="BP161" s="160"/>
      <c r="BQ161" s="160" t="s">
        <v>843</v>
      </c>
      <c r="BR161" s="160"/>
      <c r="BS161" s="160"/>
      <c r="BT161" s="160"/>
      <c r="BU161" s="160"/>
      <c r="BV161" s="160"/>
      <c r="BW161" s="160"/>
      <c r="BX161" s="160" t="s">
        <v>843</v>
      </c>
      <c r="BY161" s="160"/>
      <c r="BZ161" s="160"/>
      <c r="CA161" s="160"/>
      <c r="CB161" s="160"/>
      <c r="CC161" s="160"/>
      <c r="CD161" s="160"/>
      <c r="CE161" s="160" t="s">
        <v>843</v>
      </c>
      <c r="CF161" s="160"/>
      <c r="CG161" s="160"/>
      <c r="CH161" s="160"/>
      <c r="CI161" s="160"/>
      <c r="CJ161" s="160"/>
      <c r="CK161" s="160"/>
      <c r="CL161" s="160" t="s">
        <v>843</v>
      </c>
      <c r="CM161" s="160"/>
      <c r="CN161" s="160"/>
      <c r="CO161" s="160"/>
      <c r="CP161" s="160"/>
      <c r="CQ161" s="160"/>
      <c r="CR161" s="160"/>
      <c r="CS161" s="160" t="s">
        <v>843</v>
      </c>
      <c r="CT161" s="160"/>
      <c r="CU161" s="160"/>
      <c r="CV161" s="160"/>
      <c r="CW161" s="160"/>
      <c r="CX161" s="160"/>
      <c r="CY161" s="160"/>
      <c r="CZ161" s="160" t="s">
        <v>843</v>
      </c>
      <c r="DA161" s="160"/>
      <c r="DB161" s="160"/>
      <c r="DC161" s="160"/>
      <c r="DD161" s="160"/>
      <c r="DE161" s="160"/>
      <c r="DF161" s="160"/>
      <c r="DG161" s="160" t="s">
        <v>843</v>
      </c>
      <c r="DH161" s="160"/>
      <c r="DI161" s="160"/>
      <c r="DJ161" s="160"/>
      <c r="DK161" s="160"/>
      <c r="DL161" s="160"/>
      <c r="DM161" s="160"/>
      <c r="DN161" s="160" t="s">
        <v>843</v>
      </c>
      <c r="DO161" s="160"/>
      <c r="DP161" s="160"/>
      <c r="DQ161" s="160"/>
      <c r="DR161" s="160"/>
      <c r="DS161" s="160"/>
      <c r="DT161" s="160"/>
      <c r="DU161" s="160" t="s">
        <v>843</v>
      </c>
      <c r="DV161" s="160"/>
      <c r="DW161" s="160"/>
      <c r="DX161" s="160"/>
      <c r="DY161" s="160"/>
      <c r="DZ161" s="160"/>
      <c r="EA161" s="160"/>
      <c r="EB161" s="160" t="s">
        <v>843</v>
      </c>
      <c r="EC161" s="160"/>
      <c r="ED161" s="160"/>
      <c r="EE161" s="160"/>
      <c r="EF161" s="160"/>
      <c r="EG161" s="160"/>
      <c r="EH161" s="160"/>
      <c r="EI161" s="160"/>
      <c r="EJ161" s="160" t="s">
        <v>843</v>
      </c>
      <c r="EK161" s="160" t="s">
        <v>843</v>
      </c>
      <c r="EL161" s="160" t="s">
        <v>843</v>
      </c>
      <c r="EM161" s="160" t="s">
        <v>843</v>
      </c>
      <c r="EN161" s="160" t="s">
        <v>843</v>
      </c>
      <c r="EO161" s="160" t="s">
        <v>843</v>
      </c>
      <c r="EP161" s="160" t="s">
        <v>843</v>
      </c>
    </row>
  </sheetData>
  <autoFilter ref="A2:EH3" xr:uid="{3DA562FE-EE0E-4E80-8C19-D2DD86B30CA7}">
    <filterColumn colId="24" showButton="0"/>
    <filterColumn colId="25" showButton="0"/>
    <filterColumn colId="26" showButton="0"/>
    <filterColumn colId="27" showButton="0"/>
    <filterColumn colId="28" showButton="0"/>
  </autoFilter>
  <mergeCells count="142">
    <mergeCell ref="A2:A3"/>
    <mergeCell ref="B2:B3"/>
    <mergeCell ref="C2:C3"/>
    <mergeCell ref="D2:D3"/>
    <mergeCell ref="E2:E3"/>
    <mergeCell ref="F2:F3"/>
    <mergeCell ref="G2:G3"/>
    <mergeCell ref="A1:C1"/>
    <mergeCell ref="D1:F1"/>
    <mergeCell ref="G1:M1"/>
    <mergeCell ref="H2:H3"/>
    <mergeCell ref="I2:I3"/>
    <mergeCell ref="J2:J3"/>
    <mergeCell ref="K2:K3"/>
    <mergeCell ref="L2:L3"/>
    <mergeCell ref="M2:M3"/>
    <mergeCell ref="AS1:AX1"/>
    <mergeCell ref="AY1:BB1"/>
    <mergeCell ref="BC1:EH1"/>
    <mergeCell ref="N1:X1"/>
    <mergeCell ref="Y1:AM1"/>
    <mergeCell ref="AN1:AR1"/>
    <mergeCell ref="T2:T3"/>
    <mergeCell ref="U2:U3"/>
    <mergeCell ref="V2:V3"/>
    <mergeCell ref="W2:W3"/>
    <mergeCell ref="X2:X3"/>
    <mergeCell ref="Y2:AD2"/>
    <mergeCell ref="N2:N3"/>
    <mergeCell ref="O2:O3"/>
    <mergeCell ref="P2:P3"/>
    <mergeCell ref="Q2:Q3"/>
    <mergeCell ref="R2:R3"/>
    <mergeCell ref="S2:S3"/>
    <mergeCell ref="AK2:AK3"/>
    <mergeCell ref="AL2:AL3"/>
    <mergeCell ref="AM2:AM3"/>
    <mergeCell ref="AN2:AN3"/>
    <mergeCell ref="AO2:AO3"/>
    <mergeCell ref="AP2:AP3"/>
    <mergeCell ref="AE2:AE3"/>
    <mergeCell ref="AF2:AF3"/>
    <mergeCell ref="AG2:AG3"/>
    <mergeCell ref="AH2:AH3"/>
    <mergeCell ref="AI2:AI3"/>
    <mergeCell ref="AJ2:AJ3"/>
    <mergeCell ref="AW2:AW3"/>
    <mergeCell ref="AX2:AX3"/>
    <mergeCell ref="AY2:AY3"/>
    <mergeCell ref="AZ2:AZ3"/>
    <mergeCell ref="BA2:BA3"/>
    <mergeCell ref="BB2:BB3"/>
    <mergeCell ref="AQ2:AQ3"/>
    <mergeCell ref="AR2:AR3"/>
    <mergeCell ref="AS2:AS3"/>
    <mergeCell ref="AT2:AT3"/>
    <mergeCell ref="AU2:AU3"/>
    <mergeCell ref="AV2:AV3"/>
    <mergeCell ref="BI2:BI3"/>
    <mergeCell ref="BJ2:BJ3"/>
    <mergeCell ref="BK2:BK3"/>
    <mergeCell ref="BL2:BL3"/>
    <mergeCell ref="BM2:BM3"/>
    <mergeCell ref="BN2:BN3"/>
    <mergeCell ref="BC2:BC3"/>
    <mergeCell ref="BD2:BD3"/>
    <mergeCell ref="BE2:BE3"/>
    <mergeCell ref="BF2:BF3"/>
    <mergeCell ref="BG2:BG3"/>
    <mergeCell ref="BH2:BH3"/>
    <mergeCell ref="BU2:BU3"/>
    <mergeCell ref="BV2:BV3"/>
    <mergeCell ref="BW2:BW3"/>
    <mergeCell ref="BX2:BX3"/>
    <mergeCell ref="BY2:BY3"/>
    <mergeCell ref="BZ2:BZ3"/>
    <mergeCell ref="BO2:BO3"/>
    <mergeCell ref="BP2:BP3"/>
    <mergeCell ref="BQ2:BQ3"/>
    <mergeCell ref="BR2:BR3"/>
    <mergeCell ref="BS2:BS3"/>
    <mergeCell ref="BT2:BT3"/>
    <mergeCell ref="CG2:CG3"/>
    <mergeCell ref="CH2:CH3"/>
    <mergeCell ref="CI2:CI3"/>
    <mergeCell ref="CJ2:CJ3"/>
    <mergeCell ref="CK2:CK3"/>
    <mergeCell ref="CL2:CL3"/>
    <mergeCell ref="CA2:CA3"/>
    <mergeCell ref="CB2:CB3"/>
    <mergeCell ref="CC2:CC3"/>
    <mergeCell ref="CD2:CD3"/>
    <mergeCell ref="CE2:CE3"/>
    <mergeCell ref="CF2:CF3"/>
    <mergeCell ref="CS2:CS3"/>
    <mergeCell ref="CT2:CT3"/>
    <mergeCell ref="CU2:CU3"/>
    <mergeCell ref="CV2:CV3"/>
    <mergeCell ref="CW2:CW3"/>
    <mergeCell ref="CX2:CX3"/>
    <mergeCell ref="CM2:CM3"/>
    <mergeCell ref="CN2:CN3"/>
    <mergeCell ref="CO2:CO3"/>
    <mergeCell ref="CP2:CP3"/>
    <mergeCell ref="CQ2:CQ3"/>
    <mergeCell ref="CR2:CR3"/>
    <mergeCell ref="DE2:DE3"/>
    <mergeCell ref="DF2:DF3"/>
    <mergeCell ref="DG2:DG3"/>
    <mergeCell ref="DH2:DH3"/>
    <mergeCell ref="DI2:DI3"/>
    <mergeCell ref="DJ2:DJ3"/>
    <mergeCell ref="CY2:CY3"/>
    <mergeCell ref="CZ2:CZ3"/>
    <mergeCell ref="DA2:DA3"/>
    <mergeCell ref="DB2:DB3"/>
    <mergeCell ref="DC2:DC3"/>
    <mergeCell ref="DD2:DD3"/>
    <mergeCell ref="DQ2:DQ3"/>
    <mergeCell ref="DR2:DR3"/>
    <mergeCell ref="DS2:DS3"/>
    <mergeCell ref="DT2:DT3"/>
    <mergeCell ref="DU2:DU3"/>
    <mergeCell ref="DV2:DV3"/>
    <mergeCell ref="DK2:DK3"/>
    <mergeCell ref="DL2:DL3"/>
    <mergeCell ref="DM2:DM3"/>
    <mergeCell ref="DN2:DN3"/>
    <mergeCell ref="DO2:DO3"/>
    <mergeCell ref="DP2:DP3"/>
    <mergeCell ref="EC2:EC3"/>
    <mergeCell ref="ED2:ED3"/>
    <mergeCell ref="EE2:EE3"/>
    <mergeCell ref="EF2:EF3"/>
    <mergeCell ref="EG2:EG3"/>
    <mergeCell ref="EH2:EH3"/>
    <mergeCell ref="DW2:DW3"/>
    <mergeCell ref="DX2:DX3"/>
    <mergeCell ref="DY2:DY3"/>
    <mergeCell ref="DZ2:DZ3"/>
    <mergeCell ref="EA2:EA3"/>
    <mergeCell ref="EB2:EB3"/>
  </mergeCells>
  <conditionalFormatting sqref="BH4:BH159">
    <cfRule type="containsText" dxfId="49" priority="6" operator="containsText" text="Validación Preliminar">
      <formula>NOT(ISERROR(SEARCH("Validación Preliminar",BH4)))</formula>
    </cfRule>
    <cfRule type="containsText" dxfId="48" priority="7" operator="containsText" text="NO">
      <formula>NOT(ISERROR(SEARCH("NO",BH4)))</formula>
    </cfRule>
    <cfRule type="containsText" dxfId="47" priority="8" operator="containsText" text="Pendiente Validar">
      <formula>NOT(ISERROR(SEARCH("Pendiente Validar",BH4)))</formula>
    </cfRule>
    <cfRule type="containsText" dxfId="46" priority="9" operator="containsText" text="SI">
      <formula>NOT(ISERROR(SEARCH("SI",BH4)))</formula>
    </cfRule>
    <cfRule type="containsText" dxfId="45" priority="10" operator="containsText" text="Pendiente Validar">
      <formula>NOT(ISERROR(SEARCH("Pendiente Validar",BH4)))</formula>
    </cfRule>
  </conditionalFormatting>
  <conditionalFormatting sqref="BO4:BO159">
    <cfRule type="containsText" dxfId="44" priority="1" operator="containsText" text="Validación Preliminar">
      <formula>NOT(ISERROR(SEARCH("Validación Preliminar",BO4)))</formula>
    </cfRule>
    <cfRule type="containsText" dxfId="43" priority="2" operator="containsText" text="NO">
      <formula>NOT(ISERROR(SEARCH("NO",BO4)))</formula>
    </cfRule>
    <cfRule type="containsText" dxfId="42" priority="3" operator="containsText" text="Pendiente Validar">
      <formula>NOT(ISERROR(SEARCH("Pendiente Validar",BO4)))</formula>
    </cfRule>
    <cfRule type="containsText" dxfId="41" priority="4" operator="containsText" text="SI">
      <formula>NOT(ISERROR(SEARCH("SI",BO4)))</formula>
    </cfRule>
    <cfRule type="containsText" dxfId="40" priority="5" operator="containsText" text="Pendiente Validar">
      <formula>NOT(ISERROR(SEARCH("Pendiente Validar",BO4)))</formula>
    </cfRule>
  </conditionalFormatting>
  <conditionalFormatting sqref="BV4:BV159 CC4:CC159 CJ4:CJ159 CQ4:CQ159 CX4:CX159 DE4:DE159 DL4:DL159 DS4:DS159 DZ4:DZ159 EG4:EG159">
    <cfRule type="containsText" dxfId="39" priority="11" operator="containsText" text="Validación Preliminar">
      <formula>NOT(ISERROR(SEARCH("Validación Preliminar",BV4)))</formula>
    </cfRule>
    <cfRule type="containsText" dxfId="38" priority="12" operator="containsText" text="NO">
      <formula>NOT(ISERROR(SEARCH("NO",BV4)))</formula>
    </cfRule>
    <cfRule type="containsText" dxfId="37" priority="13" operator="containsText" text="Pendiente Validar">
      <formula>NOT(ISERROR(SEARCH("Pendiente Validar",BV4)))</formula>
    </cfRule>
    <cfRule type="containsText" dxfId="36" priority="14" operator="containsText" text="SI">
      <formula>NOT(ISERROR(SEARCH("SI",BV4)))</formula>
    </cfRule>
    <cfRule type="containsText" dxfId="35" priority="15" operator="containsText" text="Pendiente Validar">
      <formula>NOT(ISERROR(SEARCH("Pendiente Validar",BV4)))</formula>
    </cfRule>
  </conditionalFormatting>
  <dataValidations count="78">
    <dataValidation type="list" allowBlank="1" showInputMessage="1" showErrorMessage="1" sqref="B4:B160" xr:uid="{13CB2011-F077-4CE5-96CC-154D3AE4F606}">
      <formula1>INDIRECT(A4)</formula1>
    </dataValidation>
    <dataValidation type="list" allowBlank="1" showInputMessage="1" showErrorMessage="1" sqref="BH4:BH159 DZ4:DZ159 BV4:BV159 CC4:CC159 CJ4:CJ159 CQ4:CQ159 CX4:CX159 DE4:DE159 DL4:DL159 DS4:DS159 EG4:EG159 BO4:BO159" xr:uid="{9B5AFFD9-EA51-4A7B-B175-1F36DA6B034F}">
      <formula1>"SI,NO,Pendiente Validar,Validación Preliminar"</formula1>
    </dataValidation>
    <dataValidation type="list" allowBlank="1" showInputMessage="1" showErrorMessage="1" sqref="M108:M111 I105:K111 M106 C109:C111" xr:uid="{6966284C-EDE8-4ACA-B397-99592D4C045D}">
      <formula1>INDIRECT(#REF!)</formula1>
    </dataValidation>
    <dataValidation type="list" allowBlank="1" showInputMessage="1" showErrorMessage="1" sqref="L107:L111 D107:H111 A107:A111 G105:G106" xr:uid="{72293A03-1B46-4558-A6E8-3E71FB2524CD}">
      <formula1>#REF!</formula1>
    </dataValidation>
    <dataValidation type="list" allowBlank="1" showInputMessage="1" showErrorMessage="1" sqref="D105:D106" xr:uid="{EC56CA12-38C4-4EB1-A678-0747F214072C}">
      <formula1>$B$3:$B$10</formula1>
    </dataValidation>
    <dataValidation type="list" allowBlank="1" showInputMessage="1" showErrorMessage="1" sqref="E105:E106" xr:uid="{F6BCB907-AF14-4D46-A56C-ECF03BB3DA8E}">
      <formula1>$E$3:$E$6</formula1>
    </dataValidation>
    <dataValidation type="list" allowBlank="1" showInputMessage="1" showErrorMessage="1" sqref="F105:F106" xr:uid="{65478762-CEAB-4F25-B989-D9EAA8B53D5C}">
      <formula1>$G$3:$G$20</formula1>
    </dataValidation>
    <dataValidation type="list" allowBlank="1" showInputMessage="1" showErrorMessage="1" sqref="H105:H106" xr:uid="{04E9F382-C688-4913-BFF2-077AEACBE578}">
      <formula1>$ER$3:$ER$7</formula1>
    </dataValidation>
    <dataValidation type="list" allowBlank="1" showInputMessage="1" showErrorMessage="1" sqref="A105:A106" xr:uid="{7E353511-8E86-4860-AFE1-755BB6C0DC57}">
      <formula1>$AH$2:$AJ$2</formula1>
    </dataValidation>
    <dataValidation type="list" allowBlank="1" showInputMessage="1" showErrorMessage="1" sqref="L105:L106" xr:uid="{5BDE13AF-C2CF-46B3-8A70-91C132ED1AB7}">
      <formula1>$I$3:$I$11</formula1>
    </dataValidation>
    <dataValidation type="list" allowBlank="1" showInputMessage="1" showErrorMessage="1" sqref="M107 I112:K160 M112:M160 I4:K104 M4:M105" xr:uid="{EE37F01C-D755-43EC-B5F4-D672B803CA47}">
      <formula1>INDIRECT(EL4)</formula1>
    </dataValidation>
    <dataValidation type="list" allowBlank="1" showInputMessage="1" showErrorMessage="1" sqref="C112:C160 C4:C108" xr:uid="{336DE51F-E902-4798-A9EA-68494BE2C6B0}">
      <formula1>INDIRECT(EK4)</formula1>
    </dataValidation>
    <dataValidation allowBlank="1" showErrorMessage="1" promptTitle="Mín 300 máx 4000" prompt="Recuerda que debes escribir mínimo 300 caractateres y máximo 4000" sqref="EJ3:EK3 CL160 EB160 CS152 DU145:DU146 DU137:DU143 DU152 DU4:DU7 CZ138:CZ143 DU148:DU150 DU154:DU155 CE26 CE13:CE24 CE151:CE152 CE4:CE7 BQ129 BX151:BX152 BX13:BX24 BX26 BX4:BX7 CL138 CS138:CS143 CS145:CS146 CS154:CS155 CS4:CS7 CZ145:CZ146 CZ154:CZ155 CZ4:CZ7 DG152 DG137:DG143 DG145:DG146 DG154:DG155 DG148:DG150 DG4:DG7 DN4:DN7 DN152 DN137:DN143 DN145:DN146 DN154:DN155 DN148:DN150 BX10:BX11 BX32:BX38 BX41:BX42 CE9:CE11 CE32:CE38 CE41:CE42 CL4:CL11 CL41:CL42 CS10:CS11 CS41:CS42 CZ10:CZ11 CZ41:CZ42 DG9:DG11 DG41:DG42 DN9:DN11 DN41:DN42 DU9:DU11 DU41:DU42 BQ118 BJ118 BX45:BX78 CE45:CE78 EB137:EB146 BX138:BX147 CE138:CE147 CS45:CS108 CZ45:CZ108 DU45:DU135 DN45:DN135 CL45:CL132 DG45:DG135 CS110:CS135 CZ110:CZ135 BX83:BX135 CE83:CE135 CS159:CS160 DG159:DG160 BX154:BX160 DU159:DU160 CE154:CE160 DN159:DN160 CZ159:CZ160 EJ4:EL160 EB4:EB135 CL13:CL38 CS13:CS38 CZ13:CZ38 DN13:DN38 DU13:DU38 DG13:DG38 BX28:BX30 CE28:CE30 CM99" xr:uid="{94634621-7923-468C-BC13-BB1CAD137A48}"/>
    <dataValidation allowBlank="1" showInputMessage="1" showErrorMessage="1" promptTitle="Línea base" prompt="Corresponde al punto de partida o punto de referencia desde el cual se inicia la medición." sqref="AS2:AS3" xr:uid="{B9B3916D-1A8F-4CC9-A683-87F9821DE26D}"/>
    <dataValidation allowBlank="1" showInputMessage="1" showErrorMessage="1" promptTitle="Meta 2023" prompt="Corresponde a la cantidad o resultado esperado del indicador para el año 2023" sqref="AT2" xr:uid="{916BA427-92CB-4FB8-88DD-6F7B70FE2B09}"/>
    <dataValidation allowBlank="1" showInputMessage="1" showErrorMessage="1" promptTitle="Meta 2024" prompt="Corresponde a la cantidad o resultado esperado del indicador para el año 2024" sqref="AU2" xr:uid="{4C8A690D-BEA7-4104-A4B0-56528214ED44}"/>
    <dataValidation allowBlank="1" showInputMessage="1" showErrorMessage="1" promptTitle="Meta 2025" prompt="Corresponde a la cantidad o resultado esperado del indicador para el año 2025" sqref="AV2" xr:uid="{1769DE16-E3D6-4EDB-9D65-A06D128BAAD6}"/>
    <dataValidation allowBlank="1" showInputMessage="1" showErrorMessage="1" promptTitle="Meta 2026" prompt="Corresponde a la cantidad o resultado esperado del indicador para el año 2026" sqref="AW2" xr:uid="{D4E8CC72-7548-4E57-9FE8-140FB44D23F4}"/>
    <dataValidation allowBlank="1" showInputMessage="1" showErrorMessage="1" promptTitle="Meta cuatrienio" prompt="Corresponde a la cantidad o resultado esperado del indicador para el cuatrienio" sqref="AX2" xr:uid="{808E1BD8-B8C7-41C4-8881-6DBE74135D02}"/>
    <dataValidation allowBlank="1" showInputMessage="1" showErrorMessage="1" promptTitle="Avance 2023" prompt="Corresponde a la cantidad o resultado alcanzado del indicador para el año 2023" sqref="AY2" xr:uid="{BB22B094-8714-47D2-805C-B83501BEBAFF}"/>
    <dataValidation allowBlank="1" showInputMessage="1" showErrorMessage="1" promptTitle="Avance 2024" prompt="Corresponde a la cantidad o resultado alcanzado del indicador para el año 2024" sqref="AZ2" xr:uid="{2E3705B0-1B7F-4D93-8A66-6FDD93B4081C}"/>
    <dataValidation allowBlank="1" showInputMessage="1" showErrorMessage="1" promptTitle="Avance 2025" prompt="Corresponde a la cantidad o resultado alcanzado del indicador para el año 2025" sqref="BA2:BB2" xr:uid="{6A0FED92-1E48-458E-912F-72F4C14025DF}"/>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D6D56434-1B63-447E-8160-CEE91806BEBE}"/>
    <dataValidation allowBlank="1" showInputMessage="1" showErrorMessage="1" promptTitle="Meta febrero" prompt="Diligenciar el valor de la meta programada para el mes. _x000a_Debe ser registrado de manera acumulada de acuerdo con la periodicidad del indicador  " sqref="BJ2" xr:uid="{AA6C961C-F1DC-4304-88B0-5826EB9DBD6C}"/>
    <dataValidation allowBlank="1" showInputMessage="1" showErrorMessage="1" promptTitle="Meta marzo" prompt="Diligenciar el valor de la meta programada para el mes. _x000a_Debe ser registrado de manera acumulada de acuerdo con la periodicidad del indicador  " sqref="BQ2" xr:uid="{C9FDAB0F-ACF2-4468-97C7-0F11EF19E950}"/>
    <dataValidation allowBlank="1" showInputMessage="1" showErrorMessage="1" promptTitle="Meta abril" prompt="Diligenciar el valor de la meta programada para el mes. _x000a_Debe ser registrado de manera acumulada de acuerdo con la periodicidad del indicador  " sqref="BX2" xr:uid="{CDCEEB7E-FC42-4A72-AF0F-04BE493916E1}"/>
    <dataValidation allowBlank="1" showInputMessage="1" showErrorMessage="1" promptTitle="Meta mayo" prompt="Diligenciar el valor de la meta programada para el mes. _x000a_Debe ser registrado de manera acumulada de acuerdo con la periodicidad del indicador  " sqref="CE2" xr:uid="{78A731B5-DC28-4F22-B2F3-9C9D5D3B6BBC}"/>
    <dataValidation allowBlank="1" showInputMessage="1" showErrorMessage="1" promptTitle="Meta junio" prompt="Diligenciar el valor de la meta programada para el mes. _x000a_Debe ser registrado de manera acumulada de acuerdo con la periodicidad del indicador  " sqref="CL2" xr:uid="{11D8F46B-64C6-4780-8435-0585367E8FCA}"/>
    <dataValidation allowBlank="1" showInputMessage="1" showErrorMessage="1" promptTitle="Meta julio" prompt="Diligenciar el valor de la meta programada para el mes. _x000a_Debe ser registrado de manera acumulada de acuerdo con la periodicidad del indicador  " sqref="CS2" xr:uid="{5F30881B-7B0B-4102-A3F8-45F9976EA46D}"/>
    <dataValidation allowBlank="1" showInputMessage="1" showErrorMessage="1" promptTitle="Meta agosto" prompt="Diligenciar el valor de la meta programada para el mes. _x000a_Debe ser registrado de manera acumulada de acuerdo con la periodicidad del indicador  " sqref="CZ2" xr:uid="{BD6A33AC-09B0-4638-A2FE-B86069E1BAE0}"/>
    <dataValidation allowBlank="1" showInputMessage="1" showErrorMessage="1" promptTitle="Meta septiembre" prompt="Diligenciar el valor de la meta programada para el mes. _x000a_Debe ser registrado de manera acumulada de acuerdo con la periodicidad del indicador  " sqref="DG2" xr:uid="{09AE4065-83E0-4E36-8D7F-6A5756924B73}"/>
    <dataValidation allowBlank="1" showInputMessage="1" showErrorMessage="1" promptTitle="Meta octubre" prompt="Diligenciar el valor de la meta programada para el mes. _x000a_Debe ser registrado de manera acumulada de acuerdo con la periodicidad del indicador  " sqref="DN2" xr:uid="{BCE34EF1-465B-4415-9062-9BEE91826C14}"/>
    <dataValidation allowBlank="1" showInputMessage="1" showErrorMessage="1" promptTitle="Meta noviembre" prompt="Diligenciar el valor de la meta programada para el mes. _x000a_Debe ser registrado de manera acumulada de acuerdo con la periodicidad del indicador  " sqref="DU2" xr:uid="{EFDE98A2-6051-4E1D-AF51-FCEC4C10D969}"/>
    <dataValidation allowBlank="1" showInputMessage="1" showErrorMessage="1" promptTitle="Meta diciembre" prompt="Diligenciar el valor de la meta programada para la vigencia _x000a_" sqref="EB2" xr:uid="{A51A55CB-AF33-4DEE-847C-BFAC2792B988}"/>
    <dataValidation allowBlank="1" showInputMessage="1" showErrorMessage="1" promptTitle="MPC" prompt="Registre el número del compromiso adquirido por el MEN en la Mesa Permanente de Concertación indígena que esté asociado al indicador." sqref="Y3" xr:uid="{CB05FE78-9DEB-4A3B-8C02-276A03DBB0E0}"/>
    <dataValidation allowBlank="1" showInputMessage="1" showErrorMessage="1" promptTitle="MRA" prompt="Registre el número del compromiso adquirido por el MEN en la Mesa Regional Amazónica que esté asociado al indicador." sqref="Z3" xr:uid="{99B67C9F-5003-4536-8087-8F046B4568C6}"/>
    <dataValidation allowBlank="1" showInputMessage="1" showErrorMessage="1" promptTitle="CRIDEC" prompt="Registre el número del compromiso adquirido por el MEN con el Consejo Regional Indígena de Caldas que esté asociado al indicador._x000a_" sqref="AB3" xr:uid="{E76B08BD-4D52-42E4-B9FA-89C1C47A37DC}"/>
    <dataValidation allowBlank="1" showInputMessage="1" showErrorMessage="1" promptTitle="CRIHU" prompt="Registre el número del compromiso adquirido por el MEN con el Consejo Regional Indígena del Huila que esté asociado al indicador." sqref="AC3" xr:uid="{951F1AE0-58B3-4AC8-973C-6837EA6CEEF4}"/>
    <dataValidation allowBlank="1" showInputMessage="1" showErrorMessage="1" promptTitle="CRIC" prompt="Registre el número del compromiso adquirido por el MEN con el Consejo Regional Indígena del Cauca que esté asociado al indicador." sqref="AA3" xr:uid="{1AB49DBD-8DE4-47D9-947D-8070A018D076}"/>
    <dataValidation allowBlank="1" showInputMessage="1" showErrorMessage="1" promptTitle="Proceso SIG" prompt="Seleccione de la lista desplegable el proceso del SIG al cual se asocia el indicador" sqref="F2" xr:uid="{E2DDAE26-2DCB-4183-A966-2EC2D5D3C0D2}"/>
    <dataValidation allowBlank="1" showInputMessage="1" showErrorMessage="1" promptTitle="Étnicos - NARP" prompt="Marque con &quot;X&quot; si el indicador responde a un compromiso adquirido por el MEN con una comunidad Negra, Afrocolombiana, Raizal y Palenquera" sqref="AE2:AE3" xr:uid="{D02349DD-D8CF-4034-AC86-0DC3D1407FC0}"/>
    <dataValidation allowBlank="1" showInputMessage="1" showErrorMessage="1" promptTitle="Étnicos - Rrom" prompt="Marque con &quot;X&quot; si el indicador responde a un compromiso adquirido por el MEN con una comunidad Rrom" sqref="AF2:AF3" xr:uid="{0BB70C06-FDE3-45BE-8FCD-5A78B2A570E2}"/>
    <dataValidation allowBlank="1" showInputMessage="1" showErrorMessage="1" promptTitle="CTeI" prompt="Marque con &quot;X&quot; si el indicador se relaciona con algún componente de la política de Ciencia, Tecnología e Innovación " sqref="AM2:AM3" xr:uid="{F25F17F0-8BFB-462F-BB5E-DB86DE223B83}"/>
    <dataValidation allowBlank="1" showInputMessage="1" showErrorMessage="1" promptTitle="TIC" prompt="Marque con &quot;X&quot; si el indicador se asocia con la política de Tecnologías de la Información y las Comunicaciones" sqref="AL2" xr:uid="{C5F6FCB0-925D-4E63-A54C-77FF83850767}"/>
    <dataValidation allowBlank="1" showInputMessage="1" showErrorMessage="1" promptTitle="Participación Ciudadana" prompt="Marque con &quot;X&quot; si el indicador responde a alguna estrategia o actividad, en el marco de la política de Participación Ciudadana " sqref="AJ2" xr:uid="{87A7EF7D-F326-4E6E-AC9B-7C1B98302AD1}"/>
    <dataValidation allowBlank="1" showInputMessage="1" showErrorMessage="1" promptTitle="Primer infancia" prompt="Marque con &quot;X&quot; si el indicador se enmarca en alguna de  las categorias de la política de Primera Infancia, Infancia y Adolescencia " sqref="AH2" xr:uid="{AF86D125-D839-4187-89B8-D96725714A82}"/>
    <dataValidation allowBlank="1" showInputMessage="1" showErrorMessage="1" promptTitle="Otros" prompt="Seleccione de la lista a que otro compromiso responde el indicador formulado._x000a_" sqref="AR2" xr:uid="{EBD1AE5E-DD18-44A1-8136-C00EA6E283A5}"/>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A615EBC9-2CE4-4723-8A46-1FC656AE19B0}"/>
    <dataValidation allowBlank="1" showInputMessage="1" showErrorMessage="1" promptTitle="Despacho o dirección " prompt="Seleccione de la lista desplegable el despacho o la dirección responsable del indicador." sqref="B2:B3" xr:uid="{B8B241C9-065E-48B3-BA0C-A1BF3F265FD0}"/>
    <dataValidation allowBlank="1" showInputMessage="1" showErrorMessage="1" promptTitle="Dependencia" prompt="Seleccione de la lista desplegable la dependencia responsable del indicador." sqref="C2:C3" xr:uid="{63B05ADE-57ED-4B37-B865-752D643AE460}"/>
    <dataValidation allowBlank="1" showInputMessage="1" showErrorMessage="1" promptTitle="Objetivo SIG" prompt="Seleccione de la lista desplegable el objetivo del Sistema Integrado de Gestión (SIG) al cual se asocia el indicador." sqref="E2:E3" xr:uid="{E63BD214-AC70-4016-8D07-2AD0D3549B51}"/>
    <dataValidation allowBlank="1" showInputMessage="1" showErrorMessage="1" promptTitle="Meta ODS" prompt="Seleccione de la lista desplegable la meta del Objetivo de Desarrollo Sostenible (ODS) al cual se asocia el indicador." sqref="G2:G3" xr:uid="{8BB51495-C4F3-4AF1-B663-8FE928C9AD0E}"/>
    <dataValidation allowBlank="1" showInputMessage="1" showErrorMessage="1" promptTitle="Transformación PND" prompt="Seleccione de la lista desplegable la transformación del Plan Nacional de Desarrollo (PND) a la cual se asocia el indicador." sqref="H2:H3" xr:uid="{65F37A2A-A551-4C85-AE24-5667646099CA}"/>
    <dataValidation allowBlank="1" showInputMessage="1" showErrorMessage="1" promptTitle="Pilar" prompt="Seleccione de la lista desplegable el pilar de la transformación PND al cual se asocia el indicador. " sqref="I2:I3" xr:uid="{92D5CA1B-4FB1-4845-A66A-5500DED5C3DD}"/>
    <dataValidation allowBlank="1" showInputMessage="1" showErrorMessage="1" promptTitle="Catalizador" prompt="Seleccione de la lista desplegable el catalizador al cual se asocia el indicador." sqref="J2:J3" xr:uid="{EA7E7D01-0AF3-4832-9313-44782824F57A}"/>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BB9B67FA-10F4-4612-84D5-E78BA4027CFF}"/>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EFFF9423-E851-4855-939B-64925849D52F}"/>
    <dataValidation allowBlank="1" showInputMessage="1" showErrorMessage="1" promptTitle="Estrategia" prompt="Registre la estrategia que permitirá alcanzar el eje estratégico. Debe coincidir con la hoja de acciones._x000a_" sqref="M2:M3" xr:uid="{A6C8A455-1ECB-412D-89A6-7161AA6CF451}"/>
    <dataValidation allowBlank="1" showInputMessage="1" showErrorMessage="1" promptTitle="Fórmula de cálculo" prompt="Es la representación matemática del cálculo a realizar para obtener el dato de avance cuantitativo del indicador." sqref="R2:R3" xr:uid="{EA49E55A-AB8A-4F0C-9369-A66D01B2AEDC}"/>
    <dataValidation allowBlank="1" showInputMessage="1" showErrorMessage="1" promptTitle="Tipo de acumulación" prompt="Seleccione de la lista desplegable el tipo de acumulación:_x000a__x000a_• Mantenimiento (stock)_x000a_• Flujo _x000a_• Acumulado_x000a_• Capacidad_x000a_• Reducción" sqref="Q2:Q3" xr:uid="{5B5D52C3-3D46-4550-A217-7332CB28E9E4}"/>
    <dataValidation allowBlank="1" showInputMessage="1" showErrorMessage="1" promptTitle="Unidad de medida" prompt="Parámetro de referencia para determina la magnitud del indicador (Ej: número, porcentaje,...)" sqref="S2:S3" xr:uid="{A7091003-8215-41EE-94E6-85CDE888379C}"/>
    <dataValidation allowBlank="1" showInputMessage="1" showErrorMessage="1" promptTitle="Dias de rezago" prompt="Cantidad de días que se requiere para procesar la información y emitir el dato de avance cuantitativo después del cierre del periodo. " sqref="U2:U3" xr:uid="{2F892BBC-8741-4A10-84B1-2FB14274EE40}"/>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F09B03AA-EFAC-4A3A-9582-67666A5986E1}"/>
    <dataValidation allowBlank="1" showInputMessage="1" showErrorMessage="1" promptTitle="Periodicidad" prompt="Corresponde a la temporalidad con la cual se reporta el avance cuantitativo del indicador." sqref="T2:T3" xr:uid="{B9B2BD1D-85D9-41E5-8A9D-D55FC36DCCB6}"/>
    <dataValidation allowBlank="1" showInputMessage="1" showErrorMessage="1" promptTitle="Otras mesas" prompt="Diligencie el nombre de otra instancia con Grupos Étnicos - Indígenas con compromisos asociados al indicador." sqref="AD3" xr:uid="{EFF21948-DFA0-43A6-BB20-B95A95453433}"/>
    <dataValidation allowBlank="1" showInputMessage="1" showErrorMessage="1" promptTitle="Equidad de la Mujer" prompt="Marque con &quot;X&quot; si el indicador responde la política de Equidad de la Mujer." sqref="AG2:AG3" xr:uid="{DC55E58C-38EF-4603-ACAE-BE16E0E26ED1}"/>
    <dataValidation allowBlank="1" showInputMessage="1" showErrorMessage="1" promptTitle="Víctimas" prompt="Marque con &quot;X&quot; si el indicador responde a un compromiso adquirido por el MEN en desarrollo de la Política de Víctimas." sqref="AI2:AI3" xr:uid="{25C10B41-6253-4743-91F6-BF8F928260BC}"/>
    <dataValidation allowBlank="1" showInputMessage="1" showErrorMessage="1" promptTitle="Discapacidad" prompt="Marque con &quot;X&quot; si el indicador responde a un compromiso del MEN en desarrollo de la Política de Discapacidad." sqref="AK2:AK3" xr:uid="{DF7EB7F6-F657-4076-897D-C49D87498FD0}"/>
    <dataValidation allowBlank="1" showInputMessage="1" showErrorMessage="1" promptTitle="Iniciativas PPI" prompt="Marque con &quot;X&quot; si el indicador está asociado al cumplimiento de iniciativas planteadas en el Plan Plurianual de Inversión para 2024." sqref="AN2:AN3" xr:uid="{F88D1981-354F-4B52-B745-B3FC48AE2AD8}"/>
    <dataValidation allowBlank="1" showInputMessage="1" showErrorMessage="1" promptTitle="Derechos Humanos" prompt="Marque con &quot;X&quot; si el indicador se relaciona con algún componente del Plan Nacional de Educación en Derechos Humanos (PLANEDH)" sqref="AO2:AO3" xr:uid="{E20C57AC-3F3F-4F90-BD8C-ECBB01C1206F}"/>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2B42B195-AD77-489C-A898-12EDB52175ED}"/>
    <dataValidation allowBlank="1" showInputMessage="1" showErrorMessage="1" promptTitle="CONPES (Número documento)" prompt="Diligencie el número del documento (s) CONPES asociados con el indicador." sqref="AQ2:AQ3" xr:uid="{43A56363-0B4C-424C-AE33-9FA409C6CD41}"/>
    <dataValidation allowBlank="1" showInputMessage="1" showErrorMessage="1" promptTitle="MIPG" prompt="Seleccione de la lista desplegable la dimensión del Modelo Integrado de Planeación y Gestión (MIPG) a la cual se asocia el indicador." sqref="D2:D3" xr:uid="{988D19D7-47FD-4B31-A2FC-BB7D4EC3DCF9}"/>
    <dataValidation allowBlank="1" showInputMessage="1" showErrorMessage="1" promptTitle="ID Indicador" prompt="Campo registrado por la OAPF." sqref="N2:N3" xr:uid="{6BBB0B17-5C8E-4E56-AEA3-93451E2E9577}"/>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FC74CCE2-BCE4-43D8-9734-F89CFFCE76A3}"/>
    <dataValidation allowBlank="1" showInputMessage="1" showErrorMessage="1" promptTitle="Medio de verificación" prompt="Documento que soporta el avance cuantitativo del indicador." sqref="V2:V3" xr:uid="{A7D7E3CA-EDE0-4544-BBAB-C636A8421E34}"/>
    <dataValidation allowBlank="1" showInputMessage="1" showErrorMessage="1" promptTitle="Macrometa" prompt="Si el indicador hace parte del reporte de alguna &quot;Macrometa&quot; de Presidencia, seleccione la que corresponda de la lista desplegable." sqref="X2" xr:uid="{6BAE2239-C675-4362-B213-825DF6435A52}"/>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C4599B5A-6898-43D8-8993-B43E95F687CF}"/>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87AB3-4FFB-44DB-81F3-3D10247E81DE}">
  <dimension ref="A1:D14"/>
  <sheetViews>
    <sheetView zoomScale="145" zoomScaleNormal="145" workbookViewId="0">
      <selection activeCell="A14" sqref="A14:C14"/>
    </sheetView>
  </sheetViews>
  <sheetFormatPr baseColWidth="10" defaultRowHeight="15" x14ac:dyDescent="0.25"/>
  <cols>
    <col min="1" max="1" width="36.28515625" customWidth="1"/>
    <col min="2" max="2" width="16.5703125" customWidth="1"/>
    <col min="3" max="3" width="14.7109375" customWidth="1"/>
    <col min="4" max="4" width="14.85546875" customWidth="1"/>
  </cols>
  <sheetData>
    <row r="1" spans="1:4" ht="18" x14ac:dyDescent="0.25">
      <c r="A1" s="220" t="s">
        <v>1436</v>
      </c>
      <c r="B1" s="220"/>
      <c r="C1" s="220"/>
      <c r="D1" s="220"/>
    </row>
    <row r="2" spans="1:4" x14ac:dyDescent="0.25">
      <c r="A2" s="221" t="s">
        <v>1442</v>
      </c>
      <c r="B2" s="221"/>
      <c r="C2" s="221"/>
      <c r="D2" s="221"/>
    </row>
    <row r="4" spans="1:4" ht="30" x14ac:dyDescent="0.25">
      <c r="A4" s="164" t="s">
        <v>1437</v>
      </c>
      <c r="B4" s="165" t="s">
        <v>1438</v>
      </c>
      <c r="C4" s="165" t="s">
        <v>1439</v>
      </c>
      <c r="D4" s="165" t="s">
        <v>1440</v>
      </c>
    </row>
    <row r="5" spans="1:4" x14ac:dyDescent="0.25">
      <c r="A5" s="166" t="s">
        <v>1061</v>
      </c>
      <c r="B5" s="167">
        <v>0.5</v>
      </c>
      <c r="C5" s="167">
        <v>0.5</v>
      </c>
      <c r="D5" s="168">
        <f>+C5/B5</f>
        <v>1</v>
      </c>
    </row>
    <row r="6" spans="1:4" x14ac:dyDescent="0.25">
      <c r="A6" s="166" t="s">
        <v>153</v>
      </c>
      <c r="B6" s="167">
        <v>0.48193181092296228</v>
      </c>
      <c r="C6" s="167">
        <v>0.62666804505041362</v>
      </c>
      <c r="D6" s="168">
        <f>+C6/B6</f>
        <v>1.300325130748814</v>
      </c>
    </row>
    <row r="7" spans="1:4" x14ac:dyDescent="0.25">
      <c r="A7" s="166" t="s">
        <v>630</v>
      </c>
      <c r="B7" s="167">
        <v>0.58502496860634856</v>
      </c>
      <c r="C7" s="167">
        <v>0.61218701138599119</v>
      </c>
      <c r="D7" s="168">
        <f t="shared" ref="D7:D12" si="0">+C7/B7</f>
        <v>1.046428860710592</v>
      </c>
    </row>
    <row r="8" spans="1:4" x14ac:dyDescent="0.25">
      <c r="A8" s="166" t="s">
        <v>1168</v>
      </c>
      <c r="B8" s="167">
        <v>0.33333333333333331</v>
      </c>
      <c r="C8" s="167">
        <v>0.55333333333333334</v>
      </c>
      <c r="D8" s="168">
        <f t="shared" si="0"/>
        <v>1.6600000000000001</v>
      </c>
    </row>
    <row r="9" spans="1:4" x14ac:dyDescent="0.25">
      <c r="A9" s="166" t="s">
        <v>930</v>
      </c>
      <c r="B9" s="167">
        <v>0.50000018181818184</v>
      </c>
      <c r="C9" s="167">
        <v>0.60563854545454543</v>
      </c>
      <c r="D9" s="168">
        <f t="shared" si="0"/>
        <v>1.2112766504448542</v>
      </c>
    </row>
    <row r="10" spans="1:4" x14ac:dyDescent="0.25">
      <c r="A10" s="166" t="s">
        <v>1303</v>
      </c>
      <c r="B10" s="167">
        <v>0.63124999999999998</v>
      </c>
      <c r="C10" s="167">
        <v>0.495</v>
      </c>
      <c r="D10" s="168">
        <f t="shared" si="0"/>
        <v>0.78415841584158419</v>
      </c>
    </row>
    <row r="11" spans="1:4" x14ac:dyDescent="0.25">
      <c r="A11" s="166" t="s">
        <v>1213</v>
      </c>
      <c r="B11" s="167">
        <v>0.44444444444444442</v>
      </c>
      <c r="C11" s="167">
        <v>0.4966666666666667</v>
      </c>
      <c r="D11" s="168">
        <f t="shared" si="0"/>
        <v>1.1175000000000002</v>
      </c>
    </row>
    <row r="12" spans="1:4" ht="15.75" x14ac:dyDescent="0.25">
      <c r="A12" s="169" t="s">
        <v>1441</v>
      </c>
      <c r="B12" s="170">
        <v>0.50672410469981799</v>
      </c>
      <c r="C12" s="170">
        <v>0.60746590336917194</v>
      </c>
      <c r="D12" s="171">
        <f t="shared" si="0"/>
        <v>1.1988099593743091</v>
      </c>
    </row>
    <row r="14" spans="1:4" ht="79.5" customHeight="1" x14ac:dyDescent="0.25">
      <c r="A14" s="222" t="s">
        <v>1443</v>
      </c>
      <c r="B14" s="222"/>
      <c r="C14" s="222"/>
    </row>
  </sheetData>
  <mergeCells count="3">
    <mergeCell ref="A1:D1"/>
    <mergeCell ref="A2:D2"/>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8977A-B0C1-4D7E-82DC-74488BE800F1}">
  <dimension ref="A1:EQ125"/>
  <sheetViews>
    <sheetView workbookViewId="0">
      <selection activeCell="D4" sqref="D4"/>
    </sheetView>
  </sheetViews>
  <sheetFormatPr baseColWidth="10" defaultColWidth="11.85546875" defaultRowHeight="18.75" x14ac:dyDescent="0.3"/>
  <cols>
    <col min="1" max="1" width="24.28515625" style="161" customWidth="1"/>
    <col min="2" max="2" width="21.28515625" style="161" customWidth="1"/>
    <col min="3" max="3" width="40.7109375" style="161" customWidth="1"/>
    <col min="4" max="6" width="28.28515625" style="161" customWidth="1"/>
    <col min="7" max="7" width="21.28515625" style="161" customWidth="1"/>
    <col min="8" max="8" width="24.85546875" style="161" customWidth="1"/>
    <col min="9" max="9" width="29" style="161" customWidth="1"/>
    <col min="10" max="10" width="31" style="161" customWidth="1"/>
    <col min="11" max="11" width="25.85546875" style="161" customWidth="1"/>
    <col min="12" max="12" width="35.140625" style="161" customWidth="1"/>
    <col min="13" max="13" width="32.85546875" style="161" customWidth="1"/>
    <col min="14" max="14" width="10.140625" style="161" customWidth="1"/>
    <col min="15" max="15" width="62.140625" style="162" customWidth="1"/>
    <col min="16" max="17" width="14.28515625" style="162" customWidth="1"/>
    <col min="18" max="18" width="21.28515625" style="162" customWidth="1"/>
    <col min="19" max="20" width="14.28515625" style="162" customWidth="1"/>
    <col min="21" max="21" width="13" style="162" customWidth="1"/>
    <col min="22" max="22" width="21.28515625" style="162" customWidth="1"/>
    <col min="23" max="23" width="11.28515625" style="161" customWidth="1"/>
    <col min="24" max="24" width="12.28515625" style="161" customWidth="1"/>
    <col min="25" max="30" width="17" style="161" hidden="1" customWidth="1"/>
    <col min="31" max="31" width="20" style="161" hidden="1" customWidth="1"/>
    <col min="32" max="42" width="14.28515625" style="161" hidden="1" customWidth="1"/>
    <col min="43" max="43" width="14.28515625" style="163" hidden="1" customWidth="1"/>
    <col min="44" max="44" width="14.28515625" style="161" hidden="1" customWidth="1"/>
    <col min="45" max="45" width="16.28515625" style="163" customWidth="1"/>
    <col min="46" max="46" width="17" style="163" customWidth="1"/>
    <col min="47" max="47" width="17.85546875" style="163" customWidth="1"/>
    <col min="48" max="49" width="21" style="163" bestFit="1" customWidth="1"/>
    <col min="50" max="50" width="22.28515625" style="163" bestFit="1" customWidth="1"/>
    <col min="51" max="51" width="14.28515625" style="161" hidden="1" customWidth="1"/>
    <col min="52" max="52" width="6.28515625" style="161" hidden="1" customWidth="1"/>
    <col min="53" max="54" width="12.140625" style="161" hidden="1" customWidth="1"/>
    <col min="55" max="56" width="14.140625" style="161" customWidth="1"/>
    <col min="57" max="57" width="34.28515625" style="161" customWidth="1"/>
    <col min="58" max="61" width="14.140625" style="161" customWidth="1"/>
    <col min="62" max="62" width="19.28515625" style="161" bestFit="1" customWidth="1"/>
    <col min="63" max="63" width="28.85546875" style="161" customWidth="1"/>
    <col min="64" max="68" width="14.140625" style="161" customWidth="1"/>
    <col min="69" max="69" width="19.7109375" style="161" bestFit="1" customWidth="1"/>
    <col min="70" max="70" width="21.140625" style="161" customWidth="1"/>
    <col min="71" max="75" width="14.140625" style="161" customWidth="1"/>
    <col min="76" max="76" width="21.85546875" style="161" customWidth="1"/>
    <col min="77" max="82" width="14.140625" style="161" customWidth="1"/>
    <col min="83" max="83" width="23.140625" style="161" customWidth="1"/>
    <col min="84" max="89" width="14.140625" style="161" customWidth="1"/>
    <col min="90" max="90" width="23.140625" style="161" customWidth="1"/>
    <col min="91" max="91" width="16.140625" style="161" customWidth="1"/>
    <col min="92" max="96" width="14.140625" style="161" customWidth="1"/>
    <col min="97" max="97" width="23.140625" style="161" customWidth="1"/>
    <col min="98" max="103" width="14.140625" style="161" customWidth="1"/>
    <col min="104" max="104" width="23.140625" style="161" customWidth="1"/>
    <col min="105" max="110" width="14.140625" style="161" customWidth="1"/>
    <col min="111" max="111" width="23.140625" style="161" customWidth="1"/>
    <col min="112" max="112" width="37.28515625" style="161" bestFit="1" customWidth="1"/>
    <col min="113" max="117" width="14.140625" style="161" customWidth="1"/>
    <col min="118" max="118" width="23.140625" style="161" customWidth="1"/>
    <col min="119" max="119" width="16.28515625" style="161" customWidth="1"/>
    <col min="120" max="124" width="14.140625" style="161" customWidth="1"/>
    <col min="125" max="125" width="23.140625" style="161" customWidth="1"/>
    <col min="126" max="131" width="14.140625" style="161" customWidth="1"/>
    <col min="132" max="132" width="23.28515625" style="161" customWidth="1"/>
    <col min="133" max="133" width="25.28515625" style="161" customWidth="1"/>
    <col min="134" max="136" width="14.140625" style="161" customWidth="1"/>
    <col min="137" max="137" width="15.28515625" style="161" customWidth="1"/>
    <col min="138" max="138" width="34.7109375" style="161" customWidth="1"/>
    <col min="139" max="139" width="17.85546875" style="161" customWidth="1"/>
    <col min="140" max="140" width="11.85546875" style="161"/>
    <col min="141" max="141" width="13.28515625" style="163" customWidth="1"/>
    <col min="142" max="142" width="16.85546875" style="161" customWidth="1"/>
    <col min="143" max="143" width="15.28515625" style="161" customWidth="1"/>
    <col min="144" max="144" width="18" style="161" customWidth="1"/>
    <col min="145" max="145" width="19.28515625" style="161" customWidth="1"/>
    <col min="146" max="146" width="13.28515625" style="161" customWidth="1"/>
    <col min="147" max="147" width="12.140625" style="161" customWidth="1"/>
    <col min="148" max="16384" width="11.85546875" style="161"/>
  </cols>
  <sheetData>
    <row r="1" spans="1:147" s="1" customFormat="1" ht="30.75" customHeight="1" x14ac:dyDescent="0.3">
      <c r="A1" s="216" t="s">
        <v>0</v>
      </c>
      <c r="B1" s="216"/>
      <c r="C1" s="216"/>
      <c r="D1" s="217" t="s">
        <v>1</v>
      </c>
      <c r="E1" s="217"/>
      <c r="F1" s="217"/>
      <c r="G1" s="218" t="s">
        <v>2</v>
      </c>
      <c r="H1" s="219"/>
      <c r="I1" s="219"/>
      <c r="J1" s="219"/>
      <c r="K1" s="219"/>
      <c r="L1" s="219"/>
      <c r="M1" s="219"/>
      <c r="N1" s="200" t="s">
        <v>3</v>
      </c>
      <c r="O1" s="201"/>
      <c r="P1" s="201"/>
      <c r="Q1" s="201"/>
      <c r="R1" s="201"/>
      <c r="S1" s="201"/>
      <c r="T1" s="201"/>
      <c r="U1" s="201"/>
      <c r="V1" s="201"/>
      <c r="W1" s="201"/>
      <c r="X1" s="202"/>
      <c r="Y1" s="203" t="s">
        <v>4</v>
      </c>
      <c r="Z1" s="203"/>
      <c r="AA1" s="203"/>
      <c r="AB1" s="203"/>
      <c r="AC1" s="203"/>
      <c r="AD1" s="203"/>
      <c r="AE1" s="203"/>
      <c r="AF1" s="203"/>
      <c r="AG1" s="203"/>
      <c r="AH1" s="203"/>
      <c r="AI1" s="203"/>
      <c r="AJ1" s="203"/>
      <c r="AK1" s="203"/>
      <c r="AL1" s="203"/>
      <c r="AM1" s="203"/>
      <c r="AN1" s="204" t="s">
        <v>5</v>
      </c>
      <c r="AO1" s="204"/>
      <c r="AP1" s="204"/>
      <c r="AQ1" s="204"/>
      <c r="AR1" s="204"/>
      <c r="AS1" s="195" t="s">
        <v>6</v>
      </c>
      <c r="AT1" s="195"/>
      <c r="AU1" s="195"/>
      <c r="AV1" s="195"/>
      <c r="AW1" s="195"/>
      <c r="AX1" s="195"/>
      <c r="AY1" s="196" t="s">
        <v>7</v>
      </c>
      <c r="AZ1" s="196"/>
      <c r="BA1" s="196"/>
      <c r="BB1" s="196"/>
      <c r="BC1" s="197" t="s">
        <v>8</v>
      </c>
      <c r="BD1" s="198"/>
      <c r="BE1" s="198"/>
      <c r="BF1" s="198"/>
      <c r="BG1" s="198"/>
      <c r="BH1" s="198"/>
      <c r="BI1" s="198"/>
      <c r="BJ1" s="198"/>
      <c r="BK1" s="198"/>
      <c r="BL1" s="198"/>
      <c r="BM1" s="198"/>
      <c r="BN1" s="198"/>
      <c r="BO1" s="198"/>
      <c r="BP1" s="198"/>
      <c r="BQ1" s="198"/>
      <c r="BR1" s="198"/>
      <c r="BS1" s="198"/>
      <c r="BT1" s="198"/>
      <c r="BU1" s="198"/>
      <c r="BV1" s="198"/>
      <c r="BW1" s="198"/>
      <c r="BX1" s="198"/>
      <c r="BY1" s="198"/>
      <c r="BZ1" s="198"/>
      <c r="CA1" s="198"/>
      <c r="CB1" s="198"/>
      <c r="CC1" s="198"/>
      <c r="CD1" s="198"/>
      <c r="CE1" s="198"/>
      <c r="CF1" s="198"/>
      <c r="CG1" s="198"/>
      <c r="CH1" s="198"/>
      <c r="CI1" s="198"/>
      <c r="CJ1" s="198"/>
      <c r="CK1" s="198"/>
      <c r="CL1" s="198"/>
      <c r="CM1" s="198"/>
      <c r="CN1" s="198"/>
      <c r="CO1" s="198"/>
      <c r="CP1" s="198"/>
      <c r="CQ1" s="198"/>
      <c r="CR1" s="198"/>
      <c r="CS1" s="198"/>
      <c r="CT1" s="198"/>
      <c r="CU1" s="198"/>
      <c r="CV1" s="198"/>
      <c r="CW1" s="198"/>
      <c r="CX1" s="198"/>
      <c r="CY1" s="198"/>
      <c r="CZ1" s="198"/>
      <c r="DA1" s="198"/>
      <c r="DB1" s="198"/>
      <c r="DC1" s="198"/>
      <c r="DD1" s="198"/>
      <c r="DE1" s="198"/>
      <c r="DF1" s="198"/>
      <c r="DG1" s="198"/>
      <c r="DH1" s="198"/>
      <c r="DI1" s="198"/>
      <c r="DJ1" s="198"/>
      <c r="DK1" s="198"/>
      <c r="DL1" s="198"/>
      <c r="DM1" s="198"/>
      <c r="DN1" s="198"/>
      <c r="DO1" s="198"/>
      <c r="DP1" s="198"/>
      <c r="DQ1" s="198"/>
      <c r="DR1" s="198"/>
      <c r="DS1" s="198"/>
      <c r="DT1" s="198"/>
      <c r="DU1" s="198"/>
      <c r="DV1" s="198"/>
      <c r="DW1" s="198"/>
      <c r="DX1" s="198"/>
      <c r="DY1" s="198"/>
      <c r="DZ1" s="198"/>
      <c r="EA1" s="198"/>
      <c r="EB1" s="198"/>
      <c r="EC1" s="198"/>
      <c r="ED1" s="198"/>
      <c r="EE1" s="198"/>
      <c r="EF1" s="198"/>
      <c r="EG1" s="198"/>
      <c r="EH1" s="199"/>
      <c r="EK1" s="2"/>
    </row>
    <row r="2" spans="1:147" s="1" customFormat="1" ht="18.75" customHeight="1" x14ac:dyDescent="0.3">
      <c r="A2" s="210" t="s">
        <v>9</v>
      </c>
      <c r="B2" s="210" t="s">
        <v>10</v>
      </c>
      <c r="C2" s="210" t="s">
        <v>11</v>
      </c>
      <c r="D2" s="212" t="s">
        <v>12</v>
      </c>
      <c r="E2" s="212" t="s">
        <v>13</v>
      </c>
      <c r="F2" s="212" t="s">
        <v>14</v>
      </c>
      <c r="G2" s="214" t="s">
        <v>15</v>
      </c>
      <c r="H2" s="214" t="s">
        <v>16</v>
      </c>
      <c r="I2" s="214" t="s">
        <v>17</v>
      </c>
      <c r="J2" s="214" t="s">
        <v>18</v>
      </c>
      <c r="K2" s="214" t="s">
        <v>19</v>
      </c>
      <c r="L2" s="214" t="s">
        <v>20</v>
      </c>
      <c r="M2" s="214" t="s">
        <v>21</v>
      </c>
      <c r="N2" s="208" t="s">
        <v>22</v>
      </c>
      <c r="O2" s="205" t="s">
        <v>23</v>
      </c>
      <c r="P2" s="205" t="s">
        <v>24</v>
      </c>
      <c r="Q2" s="205" t="s">
        <v>25</v>
      </c>
      <c r="R2" s="205" t="s">
        <v>26</v>
      </c>
      <c r="S2" s="205" t="s">
        <v>27</v>
      </c>
      <c r="T2" s="205" t="s">
        <v>28</v>
      </c>
      <c r="U2" s="205" t="s">
        <v>29</v>
      </c>
      <c r="V2" s="205" t="s">
        <v>30</v>
      </c>
      <c r="W2" s="206" t="s">
        <v>31</v>
      </c>
      <c r="X2" s="206" t="s">
        <v>32</v>
      </c>
      <c r="Y2" s="203" t="s">
        <v>33</v>
      </c>
      <c r="Z2" s="203"/>
      <c r="AA2" s="203"/>
      <c r="AB2" s="203"/>
      <c r="AC2" s="203"/>
      <c r="AD2" s="203"/>
      <c r="AE2" s="193" t="s">
        <v>34</v>
      </c>
      <c r="AF2" s="193" t="s">
        <v>35</v>
      </c>
      <c r="AG2" s="193" t="s">
        <v>36</v>
      </c>
      <c r="AH2" s="193" t="s">
        <v>37</v>
      </c>
      <c r="AI2" s="193" t="s">
        <v>38</v>
      </c>
      <c r="AJ2" s="193" t="s">
        <v>39</v>
      </c>
      <c r="AK2" s="193" t="s">
        <v>40</v>
      </c>
      <c r="AL2" s="193" t="s">
        <v>41</v>
      </c>
      <c r="AM2" s="193" t="s">
        <v>42</v>
      </c>
      <c r="AN2" s="189" t="s">
        <v>43</v>
      </c>
      <c r="AO2" s="189" t="s">
        <v>44</v>
      </c>
      <c r="AP2" s="189" t="s">
        <v>45</v>
      </c>
      <c r="AQ2" s="189" t="s">
        <v>46</v>
      </c>
      <c r="AR2" s="189" t="s">
        <v>47</v>
      </c>
      <c r="AS2" s="191" t="s">
        <v>48</v>
      </c>
      <c r="AT2" s="191" t="s">
        <v>49</v>
      </c>
      <c r="AU2" s="191" t="s">
        <v>50</v>
      </c>
      <c r="AV2" s="191" t="s">
        <v>51</v>
      </c>
      <c r="AW2" s="191" t="s">
        <v>52</v>
      </c>
      <c r="AX2" s="191" t="s">
        <v>53</v>
      </c>
      <c r="AY2" s="188" t="s">
        <v>54</v>
      </c>
      <c r="AZ2" s="188" t="s">
        <v>55</v>
      </c>
      <c r="BA2" s="188" t="s">
        <v>56</v>
      </c>
      <c r="BB2" s="188" t="s">
        <v>57</v>
      </c>
      <c r="BC2" s="179" t="s">
        <v>58</v>
      </c>
      <c r="BD2" s="172" t="s">
        <v>59</v>
      </c>
      <c r="BE2" s="174" t="s">
        <v>60</v>
      </c>
      <c r="BF2" s="174" t="s">
        <v>61</v>
      </c>
      <c r="BG2" s="174" t="s">
        <v>62</v>
      </c>
      <c r="BH2" s="176" t="s">
        <v>63</v>
      </c>
      <c r="BI2" s="174" t="s">
        <v>64</v>
      </c>
      <c r="BJ2" s="179" t="s">
        <v>65</v>
      </c>
      <c r="BK2" s="184" t="s">
        <v>66</v>
      </c>
      <c r="BL2" s="182" t="s">
        <v>67</v>
      </c>
      <c r="BM2" s="182" t="s">
        <v>68</v>
      </c>
      <c r="BN2" s="182" t="s">
        <v>69</v>
      </c>
      <c r="BO2" s="180" t="s">
        <v>70</v>
      </c>
      <c r="BP2" s="182" t="s">
        <v>71</v>
      </c>
      <c r="BQ2" s="179" t="s">
        <v>72</v>
      </c>
      <c r="BR2" s="172" t="s">
        <v>73</v>
      </c>
      <c r="BS2" s="174" t="s">
        <v>74</v>
      </c>
      <c r="BT2" s="174" t="s">
        <v>75</v>
      </c>
      <c r="BU2" s="174" t="s">
        <v>76</v>
      </c>
      <c r="BV2" s="176" t="s">
        <v>77</v>
      </c>
      <c r="BW2" s="174" t="s">
        <v>78</v>
      </c>
      <c r="BX2" s="179" t="s">
        <v>79</v>
      </c>
      <c r="BY2" s="172" t="s">
        <v>80</v>
      </c>
      <c r="BZ2" s="174" t="s">
        <v>81</v>
      </c>
      <c r="CA2" s="174" t="s">
        <v>82</v>
      </c>
      <c r="CB2" s="174" t="s">
        <v>83</v>
      </c>
      <c r="CC2" s="176" t="s">
        <v>84</v>
      </c>
      <c r="CD2" s="174" t="s">
        <v>85</v>
      </c>
      <c r="CE2" s="179" t="s">
        <v>86</v>
      </c>
      <c r="CF2" s="172" t="s">
        <v>87</v>
      </c>
      <c r="CG2" s="174" t="s">
        <v>88</v>
      </c>
      <c r="CH2" s="174" t="s">
        <v>89</v>
      </c>
      <c r="CI2" s="174" t="s">
        <v>90</v>
      </c>
      <c r="CJ2" s="176" t="s">
        <v>91</v>
      </c>
      <c r="CK2" s="174" t="s">
        <v>92</v>
      </c>
      <c r="CL2" s="172" t="s">
        <v>93</v>
      </c>
      <c r="CM2" s="172" t="s">
        <v>94</v>
      </c>
      <c r="CN2" s="174" t="s">
        <v>95</v>
      </c>
      <c r="CO2" s="174" t="s">
        <v>96</v>
      </c>
      <c r="CP2" s="174" t="s">
        <v>97</v>
      </c>
      <c r="CQ2" s="176" t="s">
        <v>98</v>
      </c>
      <c r="CR2" s="174" t="s">
        <v>99</v>
      </c>
      <c r="CS2" s="172" t="s">
        <v>100</v>
      </c>
      <c r="CT2" s="172" t="s">
        <v>101</v>
      </c>
      <c r="CU2" s="174" t="s">
        <v>102</v>
      </c>
      <c r="CV2" s="174" t="s">
        <v>103</v>
      </c>
      <c r="CW2" s="174" t="s">
        <v>104</v>
      </c>
      <c r="CX2" s="176" t="s">
        <v>105</v>
      </c>
      <c r="CY2" s="174" t="s">
        <v>106</v>
      </c>
      <c r="CZ2" s="172" t="s">
        <v>107</v>
      </c>
      <c r="DA2" s="172" t="s">
        <v>108</v>
      </c>
      <c r="DB2" s="174" t="s">
        <v>109</v>
      </c>
      <c r="DC2" s="174" t="s">
        <v>110</v>
      </c>
      <c r="DD2" s="174" t="s">
        <v>111</v>
      </c>
      <c r="DE2" s="176" t="s">
        <v>112</v>
      </c>
      <c r="DF2" s="174" t="s">
        <v>113</v>
      </c>
      <c r="DG2" s="172" t="s">
        <v>114</v>
      </c>
      <c r="DH2" s="172" t="s">
        <v>115</v>
      </c>
      <c r="DI2" s="174" t="s">
        <v>116</v>
      </c>
      <c r="DJ2" s="174" t="s">
        <v>117</v>
      </c>
      <c r="DK2" s="174" t="s">
        <v>118</v>
      </c>
      <c r="DL2" s="176" t="s">
        <v>119</v>
      </c>
      <c r="DM2" s="174" t="s">
        <v>120</v>
      </c>
      <c r="DN2" s="172" t="s">
        <v>121</v>
      </c>
      <c r="DO2" s="172" t="s">
        <v>122</v>
      </c>
      <c r="DP2" s="174" t="s">
        <v>123</v>
      </c>
      <c r="DQ2" s="174" t="s">
        <v>124</v>
      </c>
      <c r="DR2" s="174" t="s">
        <v>125</v>
      </c>
      <c r="DS2" s="176" t="s">
        <v>126</v>
      </c>
      <c r="DT2" s="174" t="s">
        <v>127</v>
      </c>
      <c r="DU2" s="172" t="s">
        <v>128</v>
      </c>
      <c r="DV2" s="172" t="s">
        <v>129</v>
      </c>
      <c r="DW2" s="174" t="s">
        <v>130</v>
      </c>
      <c r="DX2" s="174" t="s">
        <v>131</v>
      </c>
      <c r="DY2" s="174" t="s">
        <v>132</v>
      </c>
      <c r="DZ2" s="176" t="s">
        <v>133</v>
      </c>
      <c r="EA2" s="174" t="s">
        <v>134</v>
      </c>
      <c r="EB2" s="172" t="s">
        <v>135</v>
      </c>
      <c r="EC2" s="172" t="s">
        <v>136</v>
      </c>
      <c r="ED2" s="174" t="s">
        <v>137</v>
      </c>
      <c r="EE2" s="174" t="s">
        <v>138</v>
      </c>
      <c r="EF2" s="174" t="s">
        <v>139</v>
      </c>
      <c r="EG2" s="176" t="s">
        <v>140</v>
      </c>
      <c r="EH2" s="174" t="s">
        <v>141</v>
      </c>
      <c r="EK2" s="2"/>
    </row>
    <row r="3" spans="1:147" s="4" customFormat="1" ht="45.75" customHeight="1" x14ac:dyDescent="0.25">
      <c r="A3" s="211"/>
      <c r="B3" s="211"/>
      <c r="C3" s="211"/>
      <c r="D3" s="213"/>
      <c r="E3" s="213"/>
      <c r="F3" s="213"/>
      <c r="G3" s="215"/>
      <c r="H3" s="215"/>
      <c r="I3" s="215"/>
      <c r="J3" s="215"/>
      <c r="K3" s="215"/>
      <c r="L3" s="215"/>
      <c r="M3" s="215"/>
      <c r="N3" s="209"/>
      <c r="O3" s="206"/>
      <c r="P3" s="206"/>
      <c r="Q3" s="206"/>
      <c r="R3" s="206"/>
      <c r="S3" s="206"/>
      <c r="T3" s="206"/>
      <c r="U3" s="206"/>
      <c r="V3" s="206"/>
      <c r="W3" s="207"/>
      <c r="X3" s="207"/>
      <c r="Y3" s="3" t="s">
        <v>142</v>
      </c>
      <c r="Z3" s="3" t="s">
        <v>143</v>
      </c>
      <c r="AA3" s="3" t="s">
        <v>144</v>
      </c>
      <c r="AB3" s="3" t="s">
        <v>145</v>
      </c>
      <c r="AC3" s="3" t="s">
        <v>146</v>
      </c>
      <c r="AD3" s="3" t="s">
        <v>147</v>
      </c>
      <c r="AE3" s="194"/>
      <c r="AF3" s="194"/>
      <c r="AG3" s="194"/>
      <c r="AH3" s="194"/>
      <c r="AI3" s="194"/>
      <c r="AJ3" s="194"/>
      <c r="AK3" s="194"/>
      <c r="AL3" s="194"/>
      <c r="AM3" s="194"/>
      <c r="AN3" s="190"/>
      <c r="AO3" s="190"/>
      <c r="AP3" s="190"/>
      <c r="AQ3" s="190"/>
      <c r="AR3" s="190"/>
      <c r="AS3" s="192"/>
      <c r="AT3" s="192"/>
      <c r="AU3" s="192"/>
      <c r="AV3" s="192"/>
      <c r="AW3" s="192"/>
      <c r="AX3" s="192"/>
      <c r="AY3" s="188"/>
      <c r="AZ3" s="188"/>
      <c r="BA3" s="188"/>
      <c r="BB3" s="188"/>
      <c r="BC3" s="179"/>
      <c r="BD3" s="173"/>
      <c r="BE3" s="175"/>
      <c r="BF3" s="187"/>
      <c r="BG3" s="175"/>
      <c r="BH3" s="177"/>
      <c r="BI3" s="175"/>
      <c r="BJ3" s="179"/>
      <c r="BK3" s="185"/>
      <c r="BL3" s="186"/>
      <c r="BM3" s="186"/>
      <c r="BN3" s="186"/>
      <c r="BO3" s="181"/>
      <c r="BP3" s="183"/>
      <c r="BQ3" s="179"/>
      <c r="BR3" s="173"/>
      <c r="BS3" s="175"/>
      <c r="BT3" s="175"/>
      <c r="BU3" s="175"/>
      <c r="BV3" s="177"/>
      <c r="BW3" s="175"/>
      <c r="BX3" s="179"/>
      <c r="BY3" s="173"/>
      <c r="BZ3" s="175"/>
      <c r="CA3" s="175"/>
      <c r="CB3" s="175"/>
      <c r="CC3" s="177"/>
      <c r="CD3" s="175"/>
      <c r="CE3" s="179"/>
      <c r="CF3" s="173"/>
      <c r="CG3" s="175"/>
      <c r="CH3" s="175"/>
      <c r="CI3" s="175"/>
      <c r="CJ3" s="177"/>
      <c r="CK3" s="175"/>
      <c r="CL3" s="173"/>
      <c r="CM3" s="173"/>
      <c r="CN3" s="175"/>
      <c r="CO3" s="175"/>
      <c r="CP3" s="175"/>
      <c r="CQ3" s="177"/>
      <c r="CR3" s="175"/>
      <c r="CS3" s="173"/>
      <c r="CT3" s="173"/>
      <c r="CU3" s="175"/>
      <c r="CV3" s="175"/>
      <c r="CW3" s="175"/>
      <c r="CX3" s="177"/>
      <c r="CY3" s="175"/>
      <c r="CZ3" s="173"/>
      <c r="DA3" s="173"/>
      <c r="DB3" s="175"/>
      <c r="DC3" s="175"/>
      <c r="DD3" s="175"/>
      <c r="DE3" s="177"/>
      <c r="DF3" s="175"/>
      <c r="DG3" s="173"/>
      <c r="DH3" s="173"/>
      <c r="DI3" s="175"/>
      <c r="DJ3" s="175"/>
      <c r="DK3" s="175"/>
      <c r="DL3" s="177"/>
      <c r="DM3" s="175"/>
      <c r="DN3" s="173"/>
      <c r="DO3" s="173"/>
      <c r="DP3" s="175"/>
      <c r="DQ3" s="175"/>
      <c r="DR3" s="175"/>
      <c r="DS3" s="177"/>
      <c r="DT3" s="175"/>
      <c r="DU3" s="173"/>
      <c r="DV3" s="173"/>
      <c r="DW3" s="175"/>
      <c r="DX3" s="175"/>
      <c r="DY3" s="175"/>
      <c r="DZ3" s="177"/>
      <c r="EA3" s="175"/>
      <c r="EB3" s="178"/>
      <c r="EC3" s="173"/>
      <c r="ED3" s="175"/>
      <c r="EE3" s="175"/>
      <c r="EF3" s="175"/>
      <c r="EG3" s="177"/>
      <c r="EH3" s="175"/>
      <c r="EJ3" s="5"/>
      <c r="EK3" s="6" t="s">
        <v>148</v>
      </c>
      <c r="EL3" s="6" t="s">
        <v>16</v>
      </c>
      <c r="EM3" s="6" t="s">
        <v>149</v>
      </c>
      <c r="EN3" s="6" t="s">
        <v>150</v>
      </c>
      <c r="EO3" s="6" t="s">
        <v>19</v>
      </c>
      <c r="EP3" s="6" t="s">
        <v>20</v>
      </c>
      <c r="EQ3" s="7" t="s">
        <v>21</v>
      </c>
    </row>
    <row r="4" spans="1:147" s="31" customFormat="1" ht="44.25" customHeight="1" x14ac:dyDescent="0.3">
      <c r="A4" s="8" t="s">
        <v>151</v>
      </c>
      <c r="B4" s="8" t="s">
        <v>152</v>
      </c>
      <c r="C4" s="8" t="s">
        <v>152</v>
      </c>
      <c r="D4" s="8" t="s">
        <v>153</v>
      </c>
      <c r="E4" s="8" t="s">
        <v>154</v>
      </c>
      <c r="F4" s="9" t="s">
        <v>155</v>
      </c>
      <c r="G4" s="8" t="s">
        <v>156</v>
      </c>
      <c r="H4" s="8" t="s">
        <v>157</v>
      </c>
      <c r="I4" s="8" t="s">
        <v>158</v>
      </c>
      <c r="J4" s="8" t="s">
        <v>159</v>
      </c>
      <c r="K4" s="8" t="s">
        <v>160</v>
      </c>
      <c r="L4" s="8" t="s">
        <v>161</v>
      </c>
      <c r="M4" s="8" t="s">
        <v>162</v>
      </c>
      <c r="N4" s="10">
        <v>1</v>
      </c>
      <c r="O4" s="11" t="s">
        <v>163</v>
      </c>
      <c r="P4" s="12" t="s">
        <v>164</v>
      </c>
      <c r="Q4" s="11" t="s">
        <v>165</v>
      </c>
      <c r="R4" s="11" t="s">
        <v>166</v>
      </c>
      <c r="S4" s="11" t="s">
        <v>167</v>
      </c>
      <c r="T4" s="11" t="s">
        <v>168</v>
      </c>
      <c r="U4" s="11">
        <v>30</v>
      </c>
      <c r="V4" s="11" t="s">
        <v>169</v>
      </c>
      <c r="W4" s="12" t="s">
        <v>170</v>
      </c>
      <c r="X4" s="13" t="s">
        <v>171</v>
      </c>
      <c r="Y4" s="13"/>
      <c r="Z4" s="13" t="s">
        <v>172</v>
      </c>
      <c r="AA4" s="13" t="s">
        <v>172</v>
      </c>
      <c r="AB4" s="13" t="s">
        <v>172</v>
      </c>
      <c r="AC4" s="13" t="s">
        <v>172</v>
      </c>
      <c r="AD4" s="13" t="s">
        <v>172</v>
      </c>
      <c r="AE4" s="13" t="s">
        <v>172</v>
      </c>
      <c r="AF4" s="13" t="s">
        <v>172</v>
      </c>
      <c r="AG4" s="14" t="s">
        <v>172</v>
      </c>
      <c r="AH4" s="14" t="s">
        <v>172</v>
      </c>
      <c r="AI4" s="14" t="s">
        <v>172</v>
      </c>
      <c r="AJ4" s="14" t="s">
        <v>172</v>
      </c>
      <c r="AK4" s="14" t="s">
        <v>172</v>
      </c>
      <c r="AL4" s="14" t="s">
        <v>172</v>
      </c>
      <c r="AM4" s="14" t="s">
        <v>172</v>
      </c>
      <c r="AN4" s="14" t="s">
        <v>172</v>
      </c>
      <c r="AO4" s="14" t="s">
        <v>172</v>
      </c>
      <c r="AP4" s="14" t="s">
        <v>173</v>
      </c>
      <c r="AQ4" s="15" t="s">
        <v>172</v>
      </c>
      <c r="AR4" s="14" t="s">
        <v>172</v>
      </c>
      <c r="AS4" s="14">
        <v>0</v>
      </c>
      <c r="AT4" s="14">
        <v>60000</v>
      </c>
      <c r="AU4" s="14">
        <v>70000</v>
      </c>
      <c r="AV4" s="14">
        <v>80000</v>
      </c>
      <c r="AW4" s="14">
        <v>100000</v>
      </c>
      <c r="AX4" s="14">
        <v>100000</v>
      </c>
      <c r="AY4" s="8"/>
      <c r="AZ4" s="8"/>
      <c r="BA4" s="8"/>
      <c r="BB4" s="8"/>
      <c r="BC4" s="16"/>
      <c r="BD4" s="16"/>
      <c r="BE4" s="17"/>
      <c r="BF4" s="18">
        <f>IFERROR(BC4/AW4,0)</f>
        <v>0</v>
      </c>
      <c r="BG4" s="19">
        <f>IFERROR(BD4/AW4,0)</f>
        <v>0</v>
      </c>
      <c r="BH4" s="17" t="s">
        <v>174</v>
      </c>
      <c r="BI4" s="17" t="s">
        <v>175</v>
      </c>
      <c r="BJ4" s="16"/>
      <c r="BK4" s="16"/>
      <c r="BL4" s="17"/>
      <c r="BM4" s="19">
        <f>+IFERROR(BJ4/AW4,0)</f>
        <v>0</v>
      </c>
      <c r="BN4" s="20">
        <f t="shared" ref="BN4:BN11" si="0">+IF(BO4="SI",IFERROR((IF(BO4="SI",BK4,0)/AW4),"REVISAR"),BG4)</f>
        <v>0</v>
      </c>
      <c r="BO4" s="17" t="s">
        <v>174</v>
      </c>
      <c r="BP4" s="21" t="s">
        <v>175</v>
      </c>
      <c r="BQ4" s="22"/>
      <c r="BR4" s="16"/>
      <c r="BS4" s="17"/>
      <c r="BT4" s="19">
        <f>+IFERROR(BQ4/AW4,0)</f>
        <v>0</v>
      </c>
      <c r="BU4" s="20">
        <f t="shared" ref="BU4:BU11" si="1">+IF(BV4="SI",IFERROR((IF(BV4="SI",BR4,0)/AW4),"REVISAR"),BN4)</f>
        <v>0</v>
      </c>
      <c r="BV4" s="17" t="s">
        <v>174</v>
      </c>
      <c r="BW4" s="17" t="s">
        <v>176</v>
      </c>
      <c r="BX4" s="16"/>
      <c r="BY4" s="16"/>
      <c r="BZ4" s="17"/>
      <c r="CA4" s="19">
        <f>+IFERROR(BX4/AW4,0)</f>
        <v>0</v>
      </c>
      <c r="CB4" s="20">
        <f t="shared" ref="CB4:CB11" si="2">+IF(CC4="SI",IFERROR((IF(CC4="SI",BY4,0)/AW4),"REVISAR"),BU4)</f>
        <v>0</v>
      </c>
      <c r="CC4" s="17" t="s">
        <v>174</v>
      </c>
      <c r="CD4" s="17" t="s">
        <v>175</v>
      </c>
      <c r="CE4" s="16"/>
      <c r="CF4" s="16"/>
      <c r="CG4" s="17"/>
      <c r="CH4" s="19">
        <f>+IFERROR(CE4/AW4,0)</f>
        <v>0</v>
      </c>
      <c r="CI4" s="20">
        <f t="shared" ref="CI4:CI11" si="3">+IF(CJ4="SI",IFERROR((IF(CJ4="SI",CF4,0)/AW4),"REVISAR"),CB4)</f>
        <v>0</v>
      </c>
      <c r="CJ4" s="17" t="s">
        <v>174</v>
      </c>
      <c r="CK4" s="17" t="s">
        <v>175</v>
      </c>
      <c r="CL4" s="23">
        <v>50000</v>
      </c>
      <c r="CM4" s="24">
        <v>103001</v>
      </c>
      <c r="CN4" s="25" t="s">
        <v>177</v>
      </c>
      <c r="CO4" s="19">
        <f>+IFERROR(CL4/AW4,0)</f>
        <v>0.5</v>
      </c>
      <c r="CP4" s="20">
        <f t="shared" ref="CP4:CP11" si="4">+IF(CQ4="SI",IFERROR((IF(CQ4="SI",CM4,0)/AW4),"REVISAR"),CI4)</f>
        <v>1.0300100000000001</v>
      </c>
      <c r="CQ4" s="17" t="s">
        <v>174</v>
      </c>
      <c r="CR4" s="17" t="s">
        <v>178</v>
      </c>
      <c r="CS4" s="16"/>
      <c r="CT4" s="16"/>
      <c r="CU4" s="17"/>
      <c r="CV4" s="19">
        <f>+IFERROR(CS4/AW4,0)</f>
        <v>0</v>
      </c>
      <c r="CW4" s="20">
        <f t="shared" ref="CW4:CW11" si="5">+IF(CX4="SI",IFERROR((IF(CX4="SI",CT4,0)/AW4),"REVISAR"),CP4)</f>
        <v>1.0300100000000001</v>
      </c>
      <c r="CX4" s="17" t="s">
        <v>179</v>
      </c>
      <c r="CY4" s="17"/>
      <c r="CZ4" s="16"/>
      <c r="DA4" s="16"/>
      <c r="DB4" s="17"/>
      <c r="DC4" s="19">
        <f>+IFERROR(CZ4/AW4,0)</f>
        <v>0</v>
      </c>
      <c r="DD4" s="20">
        <f t="shared" ref="DD4:DD11" si="6">+IF(DE4="SI",IFERROR((IF(DE4="SI",DA4,0)/AW4),"REVISAR"),CW4)</f>
        <v>1.0300100000000001</v>
      </c>
      <c r="DE4" s="17" t="s">
        <v>179</v>
      </c>
      <c r="DF4" s="17"/>
      <c r="DG4" s="16"/>
      <c r="DH4" s="16"/>
      <c r="DI4" s="17"/>
      <c r="DJ4" s="19">
        <f>+IFERROR(DG4/AW4,0)</f>
        <v>0</v>
      </c>
      <c r="DK4" s="20">
        <f t="shared" ref="DK4:DK11" si="7">+IF(DL4="SI",IFERROR((IF(DL4="SI",DH4,0)/AW4),"REVISAR"),DD4)</f>
        <v>1.0300100000000001</v>
      </c>
      <c r="DL4" s="17" t="s">
        <v>179</v>
      </c>
      <c r="DM4" s="17"/>
      <c r="DN4" s="16"/>
      <c r="DO4" s="16"/>
      <c r="DP4" s="17"/>
      <c r="DQ4" s="19">
        <f>+IFERROR(DN4/AW4,0)</f>
        <v>0</v>
      </c>
      <c r="DR4" s="20">
        <f t="shared" ref="DR4:DR11" si="8">+IF(DS4="SI",IFERROR((IF(DS4="SI",DO4,0)/AW4),"REVISAR"),DK4)</f>
        <v>1.0300100000000001</v>
      </c>
      <c r="DS4" s="17" t="s">
        <v>179</v>
      </c>
      <c r="DT4" s="17"/>
      <c r="DU4" s="16"/>
      <c r="DV4" s="16"/>
      <c r="DW4" s="17"/>
      <c r="DX4" s="19">
        <f>+IFERROR(DU4/AW4,0)</f>
        <v>0</v>
      </c>
      <c r="DY4" s="20">
        <f t="shared" ref="DY4:DY11" si="9">+IF(DZ4="SI",IFERROR((IF(DZ4="SI",DV4,0)/AW4),"REVISAR"),DR4)</f>
        <v>1.0300100000000001</v>
      </c>
      <c r="DZ4" s="17" t="s">
        <v>179</v>
      </c>
      <c r="EA4" s="17"/>
      <c r="EB4" s="26">
        <v>100000</v>
      </c>
      <c r="EC4" s="16"/>
      <c r="ED4" s="17"/>
      <c r="EE4" s="19">
        <f>+IFERROR(EB4/AW4,0)</f>
        <v>1</v>
      </c>
      <c r="EF4" s="20">
        <f t="shared" ref="EF4:EF11" si="10">+IF(EG4="SI",IFERROR((IF(EG4="SI",EC4,0)/AW4),"REVISAR"),DY4)</f>
        <v>1.0300100000000001</v>
      </c>
      <c r="EG4" s="17" t="s">
        <v>179</v>
      </c>
      <c r="EH4" s="17"/>
      <c r="EI4" s="27">
        <v>2026</v>
      </c>
      <c r="EJ4" s="28"/>
      <c r="EK4" s="29" t="str">
        <f>+VLOOKUP(B4,[1]Listas_desplega!$AI$22:$AJ$46,2,0)</f>
        <v>DC_PBM</v>
      </c>
      <c r="EL4" s="29" t="str">
        <f>+VLOOKUP(H4,[1]Listas_desplega!$BY$3:$BZ$7,2,0)</f>
        <v>T_2</v>
      </c>
      <c r="EM4" s="29" t="str">
        <f>+VLOOKUP(I4,[1]Listas_desplega!$BY$10:$BZ$23,2,0)</f>
        <v>T_2_C_2</v>
      </c>
      <c r="EN4" s="29" t="str">
        <f>+VLOOKUP(J4,[1]Listas_desplega!$BY$28:$BZ$54,2,0)</f>
        <v>T_2_C_2_ET_1</v>
      </c>
      <c r="EO4" s="29" t="str">
        <f>+VLOOKUP(K4,[1]Listas_desplega!$BY$58:$BZ$105,2,0)</f>
        <v>T_2_C_2_ET_1_CPT_2</v>
      </c>
      <c r="EP4" s="30" t="str">
        <f>+VLOOKUP(L4,[1]Listas_desplega!$J$3:$K$11,2,0)</f>
        <v>Eje_E_2</v>
      </c>
    </row>
    <row r="5" spans="1:147" s="31" customFormat="1" ht="44.25" customHeight="1" x14ac:dyDescent="0.3">
      <c r="A5" s="8" t="s">
        <v>151</v>
      </c>
      <c r="B5" s="8" t="s">
        <v>152</v>
      </c>
      <c r="C5" s="8" t="s">
        <v>180</v>
      </c>
      <c r="D5" s="8" t="s">
        <v>153</v>
      </c>
      <c r="E5" s="8" t="s">
        <v>154</v>
      </c>
      <c r="F5" s="9" t="s">
        <v>155</v>
      </c>
      <c r="G5" s="8" t="s">
        <v>156</v>
      </c>
      <c r="H5" s="8" t="s">
        <v>157</v>
      </c>
      <c r="I5" s="8" t="s">
        <v>181</v>
      </c>
      <c r="J5" s="8" t="s">
        <v>159</v>
      </c>
      <c r="K5" s="8" t="s">
        <v>182</v>
      </c>
      <c r="L5" s="8" t="s">
        <v>183</v>
      </c>
      <c r="M5" s="8" t="s">
        <v>184</v>
      </c>
      <c r="N5" s="14">
        <v>3</v>
      </c>
      <c r="O5" s="11" t="s">
        <v>185</v>
      </c>
      <c r="P5" s="12" t="s">
        <v>164</v>
      </c>
      <c r="Q5" s="11" t="s">
        <v>186</v>
      </c>
      <c r="R5" s="11" t="s">
        <v>187</v>
      </c>
      <c r="S5" s="11" t="s">
        <v>167</v>
      </c>
      <c r="T5" s="11" t="s">
        <v>188</v>
      </c>
      <c r="U5" s="11">
        <v>30</v>
      </c>
      <c r="V5" s="11" t="s">
        <v>189</v>
      </c>
      <c r="W5" s="12" t="s">
        <v>170</v>
      </c>
      <c r="X5" s="13" t="s">
        <v>171</v>
      </c>
      <c r="Y5" s="13"/>
      <c r="Z5" s="13"/>
      <c r="AA5" s="13"/>
      <c r="AB5" s="13"/>
      <c r="AC5" s="13"/>
      <c r="AD5" s="13"/>
      <c r="AE5" s="13"/>
      <c r="AF5" s="13"/>
      <c r="AG5" s="14"/>
      <c r="AH5" s="14"/>
      <c r="AI5" s="14"/>
      <c r="AJ5" s="14"/>
      <c r="AK5" s="14"/>
      <c r="AL5" s="14"/>
      <c r="AM5" s="14"/>
      <c r="AN5" s="14"/>
      <c r="AO5" s="14"/>
      <c r="AP5" s="14"/>
      <c r="AQ5" s="15"/>
      <c r="AR5" s="14" t="s">
        <v>173</v>
      </c>
      <c r="AS5" s="14">
        <v>0</v>
      </c>
      <c r="AT5" s="14">
        <v>0</v>
      </c>
      <c r="AU5" s="14">
        <v>5106</v>
      </c>
      <c r="AV5" s="14">
        <v>1650</v>
      </c>
      <c r="AW5" s="14">
        <v>2500</v>
      </c>
      <c r="AX5" s="14">
        <v>10106</v>
      </c>
      <c r="AY5" s="8"/>
      <c r="AZ5" s="8"/>
      <c r="BA5" s="8"/>
      <c r="BB5" s="8"/>
      <c r="BC5" s="16"/>
      <c r="BD5" s="16"/>
      <c r="BE5" s="17"/>
      <c r="BF5" s="18">
        <f t="shared" ref="BF5:BF11" si="11">IFERROR(BC5/AW5,0)</f>
        <v>0</v>
      </c>
      <c r="BG5" s="19">
        <f>IFERROR(BD5/AW5,0)</f>
        <v>0</v>
      </c>
      <c r="BH5" s="17" t="s">
        <v>174</v>
      </c>
      <c r="BI5" s="17" t="s">
        <v>190</v>
      </c>
      <c r="BJ5" s="16"/>
      <c r="BK5" s="16"/>
      <c r="BL5" s="17"/>
      <c r="BM5" s="19">
        <f t="shared" ref="BM5:BM11" si="12">+IFERROR(BJ5/AW5,0)</f>
        <v>0</v>
      </c>
      <c r="BN5" s="20">
        <f t="shared" si="0"/>
        <v>0</v>
      </c>
      <c r="BO5" s="17" t="s">
        <v>174</v>
      </c>
      <c r="BP5" s="21" t="s">
        <v>190</v>
      </c>
      <c r="BQ5" s="22"/>
      <c r="BR5" s="16"/>
      <c r="BS5" s="17"/>
      <c r="BT5" s="19">
        <f t="shared" ref="BT5:BT11" si="13">+IFERROR(BQ5/AW5,0)</f>
        <v>0</v>
      </c>
      <c r="BU5" s="20">
        <f t="shared" si="1"/>
        <v>0</v>
      </c>
      <c r="BV5" s="17" t="s">
        <v>174</v>
      </c>
      <c r="BW5" s="17" t="s">
        <v>191</v>
      </c>
      <c r="BX5" s="16"/>
      <c r="BY5" s="16"/>
      <c r="BZ5" s="17"/>
      <c r="CA5" s="19">
        <f t="shared" ref="CA5:CA11" si="14">+IFERROR(BX5/AW5,0)</f>
        <v>0</v>
      </c>
      <c r="CB5" s="20">
        <f t="shared" si="2"/>
        <v>0</v>
      </c>
      <c r="CC5" s="17" t="s">
        <v>174</v>
      </c>
      <c r="CD5" s="17" t="s">
        <v>190</v>
      </c>
      <c r="CE5" s="16"/>
      <c r="CF5" s="16"/>
      <c r="CG5" s="17"/>
      <c r="CH5" s="19">
        <f t="shared" ref="CH5:CH11" si="15">+IFERROR(CE5/AW5,0)</f>
        <v>0</v>
      </c>
      <c r="CI5" s="20">
        <f t="shared" si="3"/>
        <v>0</v>
      </c>
      <c r="CJ5" s="17" t="s">
        <v>174</v>
      </c>
      <c r="CK5" s="17" t="s">
        <v>190</v>
      </c>
      <c r="CL5" s="23"/>
      <c r="CM5" s="23"/>
      <c r="CN5" s="17"/>
      <c r="CO5" s="19">
        <f t="shared" ref="CO5:CO11" si="16">+IFERROR(CL5/AW5,0)</f>
        <v>0</v>
      </c>
      <c r="CP5" s="20">
        <f t="shared" si="4"/>
        <v>0</v>
      </c>
      <c r="CQ5" s="17" t="s">
        <v>174</v>
      </c>
      <c r="CR5" s="17" t="s">
        <v>190</v>
      </c>
      <c r="CS5" s="16"/>
      <c r="CT5" s="16"/>
      <c r="CU5" s="17"/>
      <c r="CV5" s="19">
        <f t="shared" ref="CV5:CV11" si="17">+IFERROR(CS5/AW5,0)</f>
        <v>0</v>
      </c>
      <c r="CW5" s="20">
        <f t="shared" si="5"/>
        <v>0</v>
      </c>
      <c r="CX5" s="17" t="s">
        <v>179</v>
      </c>
      <c r="CY5" s="17"/>
      <c r="CZ5" s="16"/>
      <c r="DA5" s="16"/>
      <c r="DB5" s="17"/>
      <c r="DC5" s="19">
        <f t="shared" ref="DC5:DC11" si="18">+IFERROR(CZ5/AW5,0)</f>
        <v>0</v>
      </c>
      <c r="DD5" s="20">
        <f t="shared" si="6"/>
        <v>0</v>
      </c>
      <c r="DE5" s="17" t="s">
        <v>179</v>
      </c>
      <c r="DF5" s="17"/>
      <c r="DG5" s="16"/>
      <c r="DH5" s="16"/>
      <c r="DI5" s="17"/>
      <c r="DJ5" s="19">
        <f t="shared" ref="DJ5:DJ11" si="19">+IFERROR(DG5/AW5,0)</f>
        <v>0</v>
      </c>
      <c r="DK5" s="20">
        <f t="shared" si="7"/>
        <v>0</v>
      </c>
      <c r="DL5" s="17" t="s">
        <v>179</v>
      </c>
      <c r="DM5" s="17"/>
      <c r="DN5" s="16"/>
      <c r="DO5" s="16"/>
      <c r="DP5" s="17"/>
      <c r="DQ5" s="19">
        <f t="shared" ref="DQ5:DQ11" si="20">+IFERROR(DN5/AW5,0)</f>
        <v>0</v>
      </c>
      <c r="DR5" s="20">
        <f t="shared" si="8"/>
        <v>0</v>
      </c>
      <c r="DS5" s="17" t="s">
        <v>179</v>
      </c>
      <c r="DT5" s="17"/>
      <c r="DU5" s="16"/>
      <c r="DV5" s="16"/>
      <c r="DW5" s="17"/>
      <c r="DX5" s="19">
        <f t="shared" ref="DX5:DX11" si="21">+IFERROR(DU5/AW5,0)</f>
        <v>0</v>
      </c>
      <c r="DY5" s="20">
        <f t="shared" si="9"/>
        <v>0</v>
      </c>
      <c r="DZ5" s="17" t="s">
        <v>179</v>
      </c>
      <c r="EA5" s="17"/>
      <c r="EB5" s="26">
        <v>2500</v>
      </c>
      <c r="EC5" s="16"/>
      <c r="ED5" s="17"/>
      <c r="EE5" s="19">
        <f t="shared" ref="EE5:EE67" si="22">+IFERROR(EB5/AW5,0)</f>
        <v>1</v>
      </c>
      <c r="EF5" s="20">
        <f t="shared" si="10"/>
        <v>0</v>
      </c>
      <c r="EG5" s="17" t="s">
        <v>179</v>
      </c>
      <c r="EH5" s="17"/>
      <c r="EI5" s="27">
        <v>2026</v>
      </c>
      <c r="EJ5" s="28"/>
      <c r="EK5" s="29" t="str">
        <f>+VLOOKUP(B5,[1]Listas_desplega!$AI$22:$AJ$46,2,0)</f>
        <v>DC_PBM</v>
      </c>
      <c r="EL5" s="29" t="str">
        <f>+VLOOKUP(H5,[1]Listas_desplega!$BY$3:$BZ$7,2,0)</f>
        <v>T_2</v>
      </c>
      <c r="EM5" s="29" t="str">
        <f>+VLOOKUP(I5,[1]Listas_desplega!$BY$10:$BZ$23,2,0)</f>
        <v>T_2_C_3</v>
      </c>
      <c r="EN5" s="29" t="str">
        <f>+VLOOKUP(J5,[1]Listas_desplega!$BY$28:$BZ$54,2,0)</f>
        <v>T_2_C_2_ET_1</v>
      </c>
      <c r="EO5" s="29" t="str">
        <f>+VLOOKUP(K5,[1]Listas_desplega!$BY$58:$BZ$105,2,0)</f>
        <v>T_2_C_2_ET_1_CPT_3</v>
      </c>
      <c r="EP5" s="30" t="str">
        <f>+VLOOKUP(L5,[1]Listas_desplega!$J$3:$K$11,2,0)</f>
        <v>Eje_E_4</v>
      </c>
    </row>
    <row r="6" spans="1:147" s="31" customFormat="1" ht="44.25" customHeight="1" x14ac:dyDescent="0.3">
      <c r="A6" s="8" t="s">
        <v>151</v>
      </c>
      <c r="B6" s="8" t="s">
        <v>152</v>
      </c>
      <c r="C6" s="8" t="s">
        <v>180</v>
      </c>
      <c r="D6" s="8" t="s">
        <v>153</v>
      </c>
      <c r="E6" s="8" t="s">
        <v>154</v>
      </c>
      <c r="F6" s="9" t="s">
        <v>155</v>
      </c>
      <c r="G6" s="8" t="s">
        <v>156</v>
      </c>
      <c r="H6" s="8" t="s">
        <v>157</v>
      </c>
      <c r="I6" s="8" t="s">
        <v>181</v>
      </c>
      <c r="J6" s="8" t="s">
        <v>159</v>
      </c>
      <c r="K6" s="8" t="s">
        <v>182</v>
      </c>
      <c r="L6" s="8" t="s">
        <v>183</v>
      </c>
      <c r="M6" s="8" t="s">
        <v>184</v>
      </c>
      <c r="N6" s="14">
        <v>4</v>
      </c>
      <c r="O6" s="11" t="s">
        <v>192</v>
      </c>
      <c r="P6" s="12" t="s">
        <v>164</v>
      </c>
      <c r="Q6" s="11" t="s">
        <v>186</v>
      </c>
      <c r="R6" s="11" t="s">
        <v>193</v>
      </c>
      <c r="S6" s="11" t="s">
        <v>167</v>
      </c>
      <c r="T6" s="11" t="s">
        <v>188</v>
      </c>
      <c r="U6" s="11">
        <v>30</v>
      </c>
      <c r="V6" s="11" t="s">
        <v>194</v>
      </c>
      <c r="W6" s="12" t="s">
        <v>170</v>
      </c>
      <c r="X6" s="13" t="s">
        <v>171</v>
      </c>
      <c r="Y6" s="13"/>
      <c r="Z6" s="13" t="s">
        <v>172</v>
      </c>
      <c r="AA6" s="13" t="s">
        <v>172</v>
      </c>
      <c r="AB6" s="13" t="s">
        <v>172</v>
      </c>
      <c r="AC6" s="13" t="s">
        <v>172</v>
      </c>
      <c r="AD6" s="13" t="s">
        <v>172</v>
      </c>
      <c r="AE6" s="13" t="s">
        <v>172</v>
      </c>
      <c r="AF6" s="13" t="s">
        <v>172</v>
      </c>
      <c r="AG6" s="14" t="s">
        <v>172</v>
      </c>
      <c r="AH6" s="14" t="s">
        <v>172</v>
      </c>
      <c r="AI6" s="14" t="s">
        <v>172</v>
      </c>
      <c r="AJ6" s="14" t="s">
        <v>172</v>
      </c>
      <c r="AK6" s="14" t="s">
        <v>172</v>
      </c>
      <c r="AL6" s="14" t="s">
        <v>172</v>
      </c>
      <c r="AM6" s="14" t="s">
        <v>172</v>
      </c>
      <c r="AN6" s="14" t="s">
        <v>172</v>
      </c>
      <c r="AO6" s="14" t="s">
        <v>172</v>
      </c>
      <c r="AP6" s="14" t="s">
        <v>173</v>
      </c>
      <c r="AQ6" s="15" t="s">
        <v>172</v>
      </c>
      <c r="AR6" s="14" t="s">
        <v>172</v>
      </c>
      <c r="AS6" s="14">
        <v>0</v>
      </c>
      <c r="AT6" s="14">
        <v>145</v>
      </c>
      <c r="AU6" s="14">
        <v>1633</v>
      </c>
      <c r="AV6" s="14">
        <v>4014</v>
      </c>
      <c r="AW6" s="14">
        <v>2400</v>
      </c>
      <c r="AX6" s="14">
        <v>8938</v>
      </c>
      <c r="AY6" s="8"/>
      <c r="AZ6" s="8"/>
      <c r="BA6" s="8"/>
      <c r="BB6" s="8"/>
      <c r="BC6" s="16"/>
      <c r="BD6" s="16"/>
      <c r="BE6" s="17"/>
      <c r="BF6" s="18">
        <f t="shared" si="11"/>
        <v>0</v>
      </c>
      <c r="BG6" s="19">
        <f>IFERROR(BD6/AW6,0)</f>
        <v>0</v>
      </c>
      <c r="BH6" s="17" t="s">
        <v>174</v>
      </c>
      <c r="BI6" s="17" t="s">
        <v>190</v>
      </c>
      <c r="BJ6" s="16"/>
      <c r="BK6" s="16"/>
      <c r="BL6" s="17"/>
      <c r="BM6" s="19">
        <f t="shared" si="12"/>
        <v>0</v>
      </c>
      <c r="BN6" s="20">
        <f t="shared" si="0"/>
        <v>0</v>
      </c>
      <c r="BO6" s="17" t="s">
        <v>174</v>
      </c>
      <c r="BP6" s="21" t="s">
        <v>190</v>
      </c>
      <c r="BQ6" s="22"/>
      <c r="BR6" s="16"/>
      <c r="BS6" s="17"/>
      <c r="BT6" s="19">
        <f t="shared" si="13"/>
        <v>0</v>
      </c>
      <c r="BU6" s="20">
        <f t="shared" si="1"/>
        <v>0</v>
      </c>
      <c r="BV6" s="17" t="s">
        <v>174</v>
      </c>
      <c r="BW6" s="17" t="s">
        <v>191</v>
      </c>
      <c r="BX6" s="16"/>
      <c r="BY6" s="16"/>
      <c r="BZ6" s="17"/>
      <c r="CA6" s="19">
        <f t="shared" si="14"/>
        <v>0</v>
      </c>
      <c r="CB6" s="20">
        <f t="shared" si="2"/>
        <v>0</v>
      </c>
      <c r="CC6" s="17" t="s">
        <v>174</v>
      </c>
      <c r="CD6" s="17" t="s">
        <v>190</v>
      </c>
      <c r="CE6" s="16"/>
      <c r="CF6" s="16"/>
      <c r="CG6" s="17"/>
      <c r="CH6" s="19">
        <f t="shared" si="15"/>
        <v>0</v>
      </c>
      <c r="CI6" s="20">
        <f t="shared" si="3"/>
        <v>0</v>
      </c>
      <c r="CJ6" s="17" t="s">
        <v>174</v>
      </c>
      <c r="CK6" s="17" t="s">
        <v>190</v>
      </c>
      <c r="CL6" s="23"/>
      <c r="CM6" s="23"/>
      <c r="CN6" s="17"/>
      <c r="CO6" s="19">
        <f t="shared" si="16"/>
        <v>0</v>
      </c>
      <c r="CP6" s="20">
        <f t="shared" si="4"/>
        <v>0</v>
      </c>
      <c r="CQ6" s="17" t="s">
        <v>174</v>
      </c>
      <c r="CR6" s="17" t="s">
        <v>190</v>
      </c>
      <c r="CS6" s="16"/>
      <c r="CT6" s="16"/>
      <c r="CU6" s="17"/>
      <c r="CV6" s="19">
        <f t="shared" si="17"/>
        <v>0</v>
      </c>
      <c r="CW6" s="20">
        <f t="shared" si="5"/>
        <v>0</v>
      </c>
      <c r="CX6" s="17" t="s">
        <v>179</v>
      </c>
      <c r="CY6" s="17"/>
      <c r="CZ6" s="16"/>
      <c r="DA6" s="16"/>
      <c r="DB6" s="17"/>
      <c r="DC6" s="19">
        <f t="shared" si="18"/>
        <v>0</v>
      </c>
      <c r="DD6" s="20">
        <f t="shared" si="6"/>
        <v>0</v>
      </c>
      <c r="DE6" s="17" t="s">
        <v>179</v>
      </c>
      <c r="DF6" s="17"/>
      <c r="DG6" s="16"/>
      <c r="DH6" s="16"/>
      <c r="DI6" s="17"/>
      <c r="DJ6" s="19">
        <f t="shared" si="19"/>
        <v>0</v>
      </c>
      <c r="DK6" s="20">
        <f t="shared" si="7"/>
        <v>0</v>
      </c>
      <c r="DL6" s="17" t="s">
        <v>179</v>
      </c>
      <c r="DM6" s="17"/>
      <c r="DN6" s="16"/>
      <c r="DO6" s="16"/>
      <c r="DP6" s="17"/>
      <c r="DQ6" s="19">
        <f t="shared" si="20"/>
        <v>0</v>
      </c>
      <c r="DR6" s="20">
        <f t="shared" si="8"/>
        <v>0</v>
      </c>
      <c r="DS6" s="17" t="s">
        <v>179</v>
      </c>
      <c r="DT6" s="17"/>
      <c r="DU6" s="16"/>
      <c r="DV6" s="16"/>
      <c r="DW6" s="17"/>
      <c r="DX6" s="19">
        <f t="shared" si="21"/>
        <v>0</v>
      </c>
      <c r="DY6" s="20">
        <f t="shared" si="9"/>
        <v>0</v>
      </c>
      <c r="DZ6" s="17" t="s">
        <v>179</v>
      </c>
      <c r="EA6" s="17"/>
      <c r="EB6" s="26">
        <v>2400</v>
      </c>
      <c r="EC6" s="16"/>
      <c r="ED6" s="17"/>
      <c r="EE6" s="19">
        <f t="shared" si="22"/>
        <v>1</v>
      </c>
      <c r="EF6" s="20">
        <f t="shared" si="10"/>
        <v>0</v>
      </c>
      <c r="EG6" s="17" t="s">
        <v>179</v>
      </c>
      <c r="EH6" s="17"/>
      <c r="EI6" s="27">
        <v>2026</v>
      </c>
      <c r="EJ6" s="28"/>
      <c r="EK6" s="29" t="str">
        <f>+VLOOKUP(B6,[1]Listas_desplega!$AI$22:$AJ$46,2,0)</f>
        <v>DC_PBM</v>
      </c>
      <c r="EL6" s="29" t="str">
        <f>+VLOOKUP(H6,[1]Listas_desplega!$BY$3:$BZ$7,2,0)</f>
        <v>T_2</v>
      </c>
      <c r="EM6" s="29" t="str">
        <f>+VLOOKUP(I6,[1]Listas_desplega!$BY$10:$BZ$23,2,0)</f>
        <v>T_2_C_3</v>
      </c>
      <c r="EN6" s="29" t="str">
        <f>+VLOOKUP(J6,[1]Listas_desplega!$BY$28:$BZ$54,2,0)</f>
        <v>T_2_C_2_ET_1</v>
      </c>
      <c r="EO6" s="29" t="str">
        <f>+VLOOKUP(K6,[1]Listas_desplega!$BY$58:$BZ$105,2,0)</f>
        <v>T_2_C_2_ET_1_CPT_3</v>
      </c>
      <c r="EP6" s="30" t="str">
        <f>+VLOOKUP(L6,[1]Listas_desplega!$J$3:$K$11,2,0)</f>
        <v>Eje_E_4</v>
      </c>
    </row>
    <row r="7" spans="1:147" s="31" customFormat="1" ht="44.25" customHeight="1" x14ac:dyDescent="0.3">
      <c r="A7" s="8" t="s">
        <v>151</v>
      </c>
      <c r="B7" s="8" t="s">
        <v>152</v>
      </c>
      <c r="C7" s="8" t="s">
        <v>180</v>
      </c>
      <c r="D7" s="8" t="s">
        <v>153</v>
      </c>
      <c r="E7" s="8" t="s">
        <v>154</v>
      </c>
      <c r="F7" s="9" t="s">
        <v>155</v>
      </c>
      <c r="G7" s="8" t="s">
        <v>156</v>
      </c>
      <c r="H7" s="8" t="s">
        <v>157</v>
      </c>
      <c r="I7" s="8" t="s">
        <v>158</v>
      </c>
      <c r="J7" s="8" t="s">
        <v>159</v>
      </c>
      <c r="K7" s="8" t="s">
        <v>195</v>
      </c>
      <c r="L7" s="8" t="s">
        <v>196</v>
      </c>
      <c r="M7" s="8" t="s">
        <v>197</v>
      </c>
      <c r="N7" s="14">
        <v>5</v>
      </c>
      <c r="O7" s="11" t="s">
        <v>198</v>
      </c>
      <c r="P7" s="12" t="s">
        <v>164</v>
      </c>
      <c r="Q7" s="11" t="s">
        <v>186</v>
      </c>
      <c r="R7" s="11" t="s">
        <v>199</v>
      </c>
      <c r="S7" s="11" t="s">
        <v>167</v>
      </c>
      <c r="T7" s="11" t="s">
        <v>200</v>
      </c>
      <c r="U7" s="11">
        <v>30</v>
      </c>
      <c r="V7" s="11" t="s">
        <v>201</v>
      </c>
      <c r="W7" s="12" t="s">
        <v>170</v>
      </c>
      <c r="X7" s="13" t="s">
        <v>171</v>
      </c>
      <c r="Y7" s="13"/>
      <c r="Z7" s="13" t="s">
        <v>172</v>
      </c>
      <c r="AA7" s="13" t="s">
        <v>172</v>
      </c>
      <c r="AB7" s="13" t="s">
        <v>172</v>
      </c>
      <c r="AC7" s="13" t="s">
        <v>172</v>
      </c>
      <c r="AD7" s="13" t="s">
        <v>172</v>
      </c>
      <c r="AE7" s="13" t="s">
        <v>173</v>
      </c>
      <c r="AF7" s="13" t="s">
        <v>172</v>
      </c>
      <c r="AG7" s="14" t="s">
        <v>172</v>
      </c>
      <c r="AH7" s="14" t="s">
        <v>172</v>
      </c>
      <c r="AI7" s="14" t="s">
        <v>172</v>
      </c>
      <c r="AJ7" s="14" t="s">
        <v>172</v>
      </c>
      <c r="AK7" s="14" t="s">
        <v>172</v>
      </c>
      <c r="AL7" s="14" t="s">
        <v>172</v>
      </c>
      <c r="AM7" s="14" t="s">
        <v>172</v>
      </c>
      <c r="AN7" s="14" t="s">
        <v>172</v>
      </c>
      <c r="AO7" s="14" t="s">
        <v>172</v>
      </c>
      <c r="AP7" s="14" t="s">
        <v>172</v>
      </c>
      <c r="AQ7" s="15" t="s">
        <v>172</v>
      </c>
      <c r="AR7" s="14" t="s">
        <v>172</v>
      </c>
      <c r="AS7" s="14">
        <v>0</v>
      </c>
      <c r="AT7" s="14">
        <v>18</v>
      </c>
      <c r="AU7" s="14">
        <v>30</v>
      </c>
      <c r="AV7" s="14">
        <v>0</v>
      </c>
      <c r="AW7" s="14">
        <v>97</v>
      </c>
      <c r="AX7" s="14">
        <v>97</v>
      </c>
      <c r="AY7" s="8"/>
      <c r="AZ7" s="8"/>
      <c r="BA7" s="8"/>
      <c r="BB7" s="8"/>
      <c r="BC7" s="16"/>
      <c r="BD7" s="16"/>
      <c r="BE7" s="17"/>
      <c r="BF7" s="18">
        <f t="shared" si="11"/>
        <v>0</v>
      </c>
      <c r="BG7" s="19">
        <f>IFERROR(BD7/AW7,0)</f>
        <v>0</v>
      </c>
      <c r="BH7" s="17" t="s">
        <v>174</v>
      </c>
      <c r="BI7" s="17" t="s">
        <v>202</v>
      </c>
      <c r="BJ7" s="16"/>
      <c r="BK7" s="16"/>
      <c r="BL7" s="17"/>
      <c r="BM7" s="19">
        <f t="shared" si="12"/>
        <v>0</v>
      </c>
      <c r="BN7" s="20">
        <f t="shared" si="0"/>
        <v>0</v>
      </c>
      <c r="BO7" s="17" t="s">
        <v>174</v>
      </c>
      <c r="BP7" s="21" t="s">
        <v>202</v>
      </c>
      <c r="BQ7" s="22">
        <v>0</v>
      </c>
      <c r="BR7" s="16">
        <v>0</v>
      </c>
      <c r="BS7" s="17" t="s">
        <v>203</v>
      </c>
      <c r="BT7" s="19">
        <f t="shared" si="13"/>
        <v>0</v>
      </c>
      <c r="BU7" s="20">
        <f t="shared" si="1"/>
        <v>0</v>
      </c>
      <c r="BV7" s="17" t="s">
        <v>174</v>
      </c>
      <c r="BW7" s="17" t="s">
        <v>204</v>
      </c>
      <c r="BX7" s="16"/>
      <c r="BY7" s="16">
        <v>0</v>
      </c>
      <c r="BZ7" s="17" t="s">
        <v>203</v>
      </c>
      <c r="CA7" s="19">
        <f t="shared" si="14"/>
        <v>0</v>
      </c>
      <c r="CB7" s="20">
        <f t="shared" si="2"/>
        <v>0</v>
      </c>
      <c r="CC7" s="17" t="s">
        <v>174</v>
      </c>
      <c r="CD7" s="17" t="s">
        <v>202</v>
      </c>
      <c r="CE7" s="16"/>
      <c r="CF7" s="16"/>
      <c r="CG7" s="17"/>
      <c r="CH7" s="19">
        <f t="shared" si="15"/>
        <v>0</v>
      </c>
      <c r="CI7" s="20">
        <f t="shared" si="3"/>
        <v>0</v>
      </c>
      <c r="CJ7" s="17" t="s">
        <v>174</v>
      </c>
      <c r="CK7" s="17" t="s">
        <v>202</v>
      </c>
      <c r="CL7" s="23">
        <v>30</v>
      </c>
      <c r="CM7" s="32">
        <v>0</v>
      </c>
      <c r="CN7" s="25" t="s">
        <v>205</v>
      </c>
      <c r="CO7" s="19">
        <f t="shared" si="16"/>
        <v>0.30927835051546393</v>
      </c>
      <c r="CP7" s="20">
        <f t="shared" si="4"/>
        <v>0</v>
      </c>
      <c r="CQ7" s="17" t="s">
        <v>174</v>
      </c>
      <c r="CR7" s="17" t="s">
        <v>206</v>
      </c>
      <c r="CS7" s="16"/>
      <c r="CT7" s="16"/>
      <c r="CU7" s="17"/>
      <c r="CV7" s="19">
        <f t="shared" si="17"/>
        <v>0</v>
      </c>
      <c r="CW7" s="20">
        <f t="shared" si="5"/>
        <v>0</v>
      </c>
      <c r="CX7" s="17" t="s">
        <v>179</v>
      </c>
      <c r="CY7" s="17"/>
      <c r="CZ7" s="16"/>
      <c r="DA7" s="16"/>
      <c r="DB7" s="17"/>
      <c r="DC7" s="19">
        <f t="shared" si="18"/>
        <v>0</v>
      </c>
      <c r="DD7" s="20">
        <f t="shared" si="6"/>
        <v>0</v>
      </c>
      <c r="DE7" s="17" t="s">
        <v>179</v>
      </c>
      <c r="DF7" s="17"/>
      <c r="DG7" s="16">
        <v>60</v>
      </c>
      <c r="DH7" s="16"/>
      <c r="DI7" s="17"/>
      <c r="DJ7" s="19">
        <f t="shared" si="19"/>
        <v>0.61855670103092786</v>
      </c>
      <c r="DK7" s="20">
        <f t="shared" si="7"/>
        <v>0</v>
      </c>
      <c r="DL7" s="17" t="s">
        <v>179</v>
      </c>
      <c r="DM7" s="17"/>
      <c r="DN7" s="16"/>
      <c r="DO7" s="16"/>
      <c r="DP7" s="17"/>
      <c r="DQ7" s="19">
        <f t="shared" si="20"/>
        <v>0</v>
      </c>
      <c r="DR7" s="20">
        <f t="shared" si="8"/>
        <v>0</v>
      </c>
      <c r="DS7" s="17" t="s">
        <v>179</v>
      </c>
      <c r="DT7" s="17"/>
      <c r="DU7" s="16"/>
      <c r="DV7" s="16"/>
      <c r="DW7" s="17"/>
      <c r="DX7" s="19">
        <f t="shared" si="21"/>
        <v>0</v>
      </c>
      <c r="DY7" s="20">
        <f t="shared" si="9"/>
        <v>0</v>
      </c>
      <c r="DZ7" s="17" t="s">
        <v>179</v>
      </c>
      <c r="EA7" s="17"/>
      <c r="EB7" s="26">
        <v>97</v>
      </c>
      <c r="EC7" s="16"/>
      <c r="ED7" s="17"/>
      <c r="EE7" s="19">
        <f t="shared" si="22"/>
        <v>1</v>
      </c>
      <c r="EF7" s="20">
        <f t="shared" si="10"/>
        <v>0</v>
      </c>
      <c r="EG7" s="17" t="s">
        <v>179</v>
      </c>
      <c r="EH7" s="17"/>
      <c r="EI7" s="27">
        <v>2026</v>
      </c>
      <c r="EJ7" s="28"/>
      <c r="EK7" s="29" t="str">
        <f>+VLOOKUP(B7,[1]Listas_desplega!$AI$22:$AJ$46,2,0)</f>
        <v>DC_PBM</v>
      </c>
      <c r="EL7" s="29" t="str">
        <f>+VLOOKUP(H7,[1]Listas_desplega!$BY$3:$BZ$7,2,0)</f>
        <v>T_2</v>
      </c>
      <c r="EM7" s="29" t="str">
        <f>+VLOOKUP(I7,[1]Listas_desplega!$BY$10:$BZ$23,2,0)</f>
        <v>T_2_C_2</v>
      </c>
      <c r="EN7" s="29" t="str">
        <f>+VLOOKUP(J7,[1]Listas_desplega!$BY$28:$BZ$54,2,0)</f>
        <v>T_2_C_2_ET_1</v>
      </c>
      <c r="EO7" s="29" t="str">
        <f>+VLOOKUP(K7,[1]Listas_desplega!$BY$58:$BZ$105,2,0)</f>
        <v>T_2_C_2_ET_1_CPT_6</v>
      </c>
      <c r="EP7" s="30" t="str">
        <f>+VLOOKUP(L7,[1]Listas_desplega!$J$3:$K$11,2,0)</f>
        <v>Eje_E_5</v>
      </c>
    </row>
    <row r="8" spans="1:147" s="31" customFormat="1" ht="44.25" customHeight="1" x14ac:dyDescent="0.3">
      <c r="A8" s="8" t="s">
        <v>151</v>
      </c>
      <c r="B8" s="8" t="s">
        <v>152</v>
      </c>
      <c r="C8" s="8" t="s">
        <v>152</v>
      </c>
      <c r="D8" s="8" t="s">
        <v>153</v>
      </c>
      <c r="E8" s="8" t="s">
        <v>207</v>
      </c>
      <c r="F8" s="9" t="s">
        <v>155</v>
      </c>
      <c r="G8" s="8" t="s">
        <v>156</v>
      </c>
      <c r="H8" s="8" t="s">
        <v>157</v>
      </c>
      <c r="I8" s="8" t="s">
        <v>158</v>
      </c>
      <c r="J8" s="8" t="s">
        <v>159</v>
      </c>
      <c r="K8" s="8" t="s">
        <v>208</v>
      </c>
      <c r="L8" s="8" t="s">
        <v>209</v>
      </c>
      <c r="M8" s="8" t="s">
        <v>210</v>
      </c>
      <c r="N8" s="14">
        <v>100</v>
      </c>
      <c r="O8" s="11" t="s">
        <v>211</v>
      </c>
      <c r="P8" s="12" t="s">
        <v>212</v>
      </c>
      <c r="Q8" s="11" t="s">
        <v>165</v>
      </c>
      <c r="R8" s="11" t="s">
        <v>213</v>
      </c>
      <c r="S8" s="11" t="s">
        <v>214</v>
      </c>
      <c r="T8" s="11" t="s">
        <v>188</v>
      </c>
      <c r="U8" s="11">
        <v>180</v>
      </c>
      <c r="V8" s="11" t="s">
        <v>215</v>
      </c>
      <c r="W8" s="12" t="s">
        <v>216</v>
      </c>
      <c r="X8" s="13" t="s">
        <v>171</v>
      </c>
      <c r="Y8" s="13"/>
      <c r="Z8" s="13" t="s">
        <v>172</v>
      </c>
      <c r="AA8" s="13" t="s">
        <v>172</v>
      </c>
      <c r="AB8" s="13" t="s">
        <v>172</v>
      </c>
      <c r="AC8" s="13" t="s">
        <v>172</v>
      </c>
      <c r="AD8" s="13" t="s">
        <v>172</v>
      </c>
      <c r="AE8" s="13" t="s">
        <v>172</v>
      </c>
      <c r="AF8" s="13" t="s">
        <v>172</v>
      </c>
      <c r="AG8" s="14" t="s">
        <v>172</v>
      </c>
      <c r="AH8" s="14" t="s">
        <v>172</v>
      </c>
      <c r="AI8" s="14" t="s">
        <v>172</v>
      </c>
      <c r="AJ8" s="14" t="s">
        <v>172</v>
      </c>
      <c r="AK8" s="14" t="s">
        <v>172</v>
      </c>
      <c r="AL8" s="14" t="s">
        <v>172</v>
      </c>
      <c r="AM8" s="14" t="s">
        <v>172</v>
      </c>
      <c r="AN8" s="14" t="s">
        <v>172</v>
      </c>
      <c r="AO8" s="14" t="s">
        <v>172</v>
      </c>
      <c r="AP8" s="14" t="s">
        <v>173</v>
      </c>
      <c r="AQ8" s="15" t="s">
        <v>172</v>
      </c>
      <c r="AR8" s="14" t="s">
        <v>172</v>
      </c>
      <c r="AS8" s="33">
        <v>82</v>
      </c>
      <c r="AT8" s="33">
        <v>82.5</v>
      </c>
      <c r="AU8" s="33">
        <v>83.5</v>
      </c>
      <c r="AV8" s="33">
        <v>84.5</v>
      </c>
      <c r="AW8" s="33">
        <v>85</v>
      </c>
      <c r="AX8" s="33">
        <v>85</v>
      </c>
      <c r="AY8" s="34"/>
      <c r="AZ8" s="34"/>
      <c r="BA8" s="34"/>
      <c r="BB8" s="34"/>
      <c r="BC8" s="16"/>
      <c r="BD8" s="16"/>
      <c r="BE8" s="17" t="s">
        <v>217</v>
      </c>
      <c r="BF8" s="18">
        <f t="shared" si="11"/>
        <v>0</v>
      </c>
      <c r="BG8" s="20">
        <f>+IF(BH8="SI",IFERROR((IF(BH8="SI",BD8,0)/AW8),"REVISAR"),0)</f>
        <v>0</v>
      </c>
      <c r="BH8" s="17" t="s">
        <v>174</v>
      </c>
      <c r="BI8" s="17" t="s">
        <v>218</v>
      </c>
      <c r="BJ8" s="16"/>
      <c r="BK8" s="16"/>
      <c r="BL8" s="17" t="s">
        <v>219</v>
      </c>
      <c r="BM8" s="19">
        <f t="shared" si="12"/>
        <v>0</v>
      </c>
      <c r="BN8" s="20">
        <f t="shared" si="0"/>
        <v>0</v>
      </c>
      <c r="BO8" s="17" t="s">
        <v>174</v>
      </c>
      <c r="BP8" s="21" t="s">
        <v>220</v>
      </c>
      <c r="BQ8" s="22"/>
      <c r="BR8" s="16"/>
      <c r="BS8" s="17" t="s">
        <v>221</v>
      </c>
      <c r="BT8" s="19">
        <f t="shared" si="13"/>
        <v>0</v>
      </c>
      <c r="BU8" s="20">
        <f t="shared" si="1"/>
        <v>0</v>
      </c>
      <c r="BV8" s="17" t="s">
        <v>174</v>
      </c>
      <c r="BW8" s="17" t="s">
        <v>222</v>
      </c>
      <c r="BX8" s="16"/>
      <c r="BY8" s="16"/>
      <c r="BZ8" s="17" t="s">
        <v>223</v>
      </c>
      <c r="CA8" s="19">
        <f t="shared" si="14"/>
        <v>0</v>
      </c>
      <c r="CB8" s="20">
        <f t="shared" si="2"/>
        <v>0</v>
      </c>
      <c r="CC8" s="17" t="s">
        <v>174</v>
      </c>
      <c r="CD8" s="17" t="s">
        <v>224</v>
      </c>
      <c r="CE8" s="16"/>
      <c r="CF8" s="16"/>
      <c r="CG8" s="17" t="s">
        <v>225</v>
      </c>
      <c r="CH8" s="19">
        <f t="shared" si="15"/>
        <v>0</v>
      </c>
      <c r="CI8" s="20">
        <f t="shared" si="3"/>
        <v>0</v>
      </c>
      <c r="CJ8" s="17" t="s">
        <v>174</v>
      </c>
      <c r="CK8" s="17" t="s">
        <v>175</v>
      </c>
      <c r="CL8" s="23"/>
      <c r="CM8" s="23"/>
      <c r="CN8" s="25" t="s">
        <v>226</v>
      </c>
      <c r="CO8" s="19">
        <f t="shared" si="16"/>
        <v>0</v>
      </c>
      <c r="CP8" s="20">
        <f t="shared" si="4"/>
        <v>0</v>
      </c>
      <c r="CQ8" s="17" t="s">
        <v>174</v>
      </c>
      <c r="CR8" s="17" t="s">
        <v>227</v>
      </c>
      <c r="CS8" s="16"/>
      <c r="CT8" s="16"/>
      <c r="CU8" s="17"/>
      <c r="CV8" s="19">
        <f t="shared" si="17"/>
        <v>0</v>
      </c>
      <c r="CW8" s="20">
        <f t="shared" si="5"/>
        <v>0</v>
      </c>
      <c r="CX8" s="17" t="s">
        <v>179</v>
      </c>
      <c r="CY8" s="17"/>
      <c r="CZ8" s="16"/>
      <c r="DA8" s="16"/>
      <c r="DB8" s="17"/>
      <c r="DC8" s="19">
        <f t="shared" si="18"/>
        <v>0</v>
      </c>
      <c r="DD8" s="20">
        <f t="shared" si="6"/>
        <v>0</v>
      </c>
      <c r="DE8" s="17" t="s">
        <v>179</v>
      </c>
      <c r="DF8" s="17"/>
      <c r="DG8" s="16"/>
      <c r="DH8" s="16"/>
      <c r="DI8" s="17"/>
      <c r="DJ8" s="19">
        <f t="shared" si="19"/>
        <v>0</v>
      </c>
      <c r="DK8" s="20">
        <f t="shared" si="7"/>
        <v>0</v>
      </c>
      <c r="DL8" s="17" t="s">
        <v>179</v>
      </c>
      <c r="DM8" s="17"/>
      <c r="DN8" s="16"/>
      <c r="DO8" s="16"/>
      <c r="DP8" s="17"/>
      <c r="DQ8" s="19">
        <f t="shared" si="20"/>
        <v>0</v>
      </c>
      <c r="DR8" s="20">
        <f t="shared" si="8"/>
        <v>0</v>
      </c>
      <c r="DS8" s="17" t="s">
        <v>179</v>
      </c>
      <c r="DT8" s="17"/>
      <c r="DU8" s="16"/>
      <c r="DV8" s="16"/>
      <c r="DW8" s="17"/>
      <c r="DX8" s="19">
        <f t="shared" si="21"/>
        <v>0</v>
      </c>
      <c r="DY8" s="20">
        <f t="shared" si="9"/>
        <v>0</v>
      </c>
      <c r="DZ8" s="17" t="s">
        <v>179</v>
      </c>
      <c r="EA8" s="17"/>
      <c r="EB8" s="26">
        <v>85</v>
      </c>
      <c r="EC8" s="16"/>
      <c r="ED8" s="17"/>
      <c r="EE8" s="19">
        <f t="shared" si="22"/>
        <v>1</v>
      </c>
      <c r="EF8" s="20">
        <f t="shared" si="10"/>
        <v>0</v>
      </c>
      <c r="EG8" s="17" t="s">
        <v>179</v>
      </c>
      <c r="EH8" s="17"/>
      <c r="EI8" s="27">
        <v>2026</v>
      </c>
      <c r="EJ8" s="28"/>
      <c r="EK8" s="29" t="str">
        <f>+VLOOKUP(B8,[1]Listas_desplega!$AI$22:$AJ$46,2,0)</f>
        <v>DC_PBM</v>
      </c>
      <c r="EL8" s="29" t="str">
        <f>+VLOOKUP(H8,[1]Listas_desplega!$BY$3:$BZ$7,2,0)</f>
        <v>T_2</v>
      </c>
      <c r="EM8" s="29" t="str">
        <f>+VLOOKUP(I8,[1]Listas_desplega!$BY$10:$BZ$23,2,0)</f>
        <v>T_2_C_2</v>
      </c>
      <c r="EN8" s="29" t="str">
        <f>+VLOOKUP(J8,[1]Listas_desplega!$BY$28:$BZ$54,2,0)</f>
        <v>T_2_C_2_ET_1</v>
      </c>
      <c r="EO8" s="29" t="str">
        <f>+VLOOKUP(K8,[1]Listas_desplega!$BY$58:$BZ$105,2,0)</f>
        <v>T_2_C_2_ET_1_CPT_7</v>
      </c>
      <c r="EP8" s="30" t="str">
        <f>+VLOOKUP(L8,[1]Listas_desplega!$J$3:$K$11,2,0)</f>
        <v>Eje_E_3</v>
      </c>
    </row>
    <row r="9" spans="1:147" s="31" customFormat="1" ht="44.25" customHeight="1" x14ac:dyDescent="0.3">
      <c r="A9" s="8" t="s">
        <v>151</v>
      </c>
      <c r="B9" s="8" t="s">
        <v>152</v>
      </c>
      <c r="C9" s="8" t="s">
        <v>180</v>
      </c>
      <c r="D9" s="8" t="s">
        <v>153</v>
      </c>
      <c r="E9" s="8" t="s">
        <v>154</v>
      </c>
      <c r="F9" s="9" t="s">
        <v>155</v>
      </c>
      <c r="G9" s="8" t="s">
        <v>156</v>
      </c>
      <c r="H9" s="8" t="s">
        <v>157</v>
      </c>
      <c r="I9" s="8" t="s">
        <v>181</v>
      </c>
      <c r="J9" s="8" t="s">
        <v>159</v>
      </c>
      <c r="K9" s="8" t="s">
        <v>160</v>
      </c>
      <c r="L9" s="8" t="s">
        <v>161</v>
      </c>
      <c r="M9" s="8" t="s">
        <v>162</v>
      </c>
      <c r="N9" s="14">
        <v>101</v>
      </c>
      <c r="O9" s="11" t="s">
        <v>228</v>
      </c>
      <c r="P9" s="12" t="s">
        <v>212</v>
      </c>
      <c r="Q9" s="11" t="s">
        <v>165</v>
      </c>
      <c r="R9" s="11" t="s">
        <v>229</v>
      </c>
      <c r="S9" s="11" t="s">
        <v>167</v>
      </c>
      <c r="T9" s="11" t="s">
        <v>188</v>
      </c>
      <c r="U9" s="11">
        <v>30</v>
      </c>
      <c r="V9" s="11" t="s">
        <v>230</v>
      </c>
      <c r="W9" s="12" t="s">
        <v>216</v>
      </c>
      <c r="X9" s="13" t="s">
        <v>171</v>
      </c>
      <c r="Y9" s="13"/>
      <c r="Z9" s="13"/>
      <c r="AA9" s="13"/>
      <c r="AB9" s="13"/>
      <c r="AC9" s="13"/>
      <c r="AD9" s="13"/>
      <c r="AE9" s="13"/>
      <c r="AF9" s="13"/>
      <c r="AG9" s="14"/>
      <c r="AH9" s="14"/>
      <c r="AI9" s="14"/>
      <c r="AJ9" s="14"/>
      <c r="AK9" s="14"/>
      <c r="AL9" s="14"/>
      <c r="AM9" s="14"/>
      <c r="AN9" s="14"/>
      <c r="AO9" s="14"/>
      <c r="AP9" s="14" t="s">
        <v>173</v>
      </c>
      <c r="AQ9" s="15"/>
      <c r="AR9" s="14"/>
      <c r="AS9" s="33">
        <v>0</v>
      </c>
      <c r="AT9" s="33">
        <v>671</v>
      </c>
      <c r="AU9" s="33">
        <v>4007</v>
      </c>
      <c r="AV9" s="33">
        <v>5000</v>
      </c>
      <c r="AW9" s="33">
        <v>5000</v>
      </c>
      <c r="AX9" s="33">
        <v>5000</v>
      </c>
      <c r="AY9" s="34"/>
      <c r="AZ9" s="34"/>
      <c r="BA9" s="34"/>
      <c r="BB9" s="34"/>
      <c r="BC9" s="16"/>
      <c r="BD9" s="16"/>
      <c r="BE9" s="17" t="s">
        <v>231</v>
      </c>
      <c r="BF9" s="18">
        <f t="shared" si="11"/>
        <v>0</v>
      </c>
      <c r="BG9" s="20">
        <f>+IF(BH9="SI",IFERROR((IF(BH9="SI",BD9,0)/AW9),"REVISAR"),0)</f>
        <v>0</v>
      </c>
      <c r="BH9" s="17" t="s">
        <v>174</v>
      </c>
      <c r="BI9" s="17" t="s">
        <v>232</v>
      </c>
      <c r="BJ9" s="16"/>
      <c r="BK9" s="16"/>
      <c r="BL9" s="17" t="s">
        <v>233</v>
      </c>
      <c r="BM9" s="19">
        <f t="shared" si="12"/>
        <v>0</v>
      </c>
      <c r="BN9" s="20">
        <f t="shared" si="0"/>
        <v>0</v>
      </c>
      <c r="BO9" s="17" t="s">
        <v>174</v>
      </c>
      <c r="BP9" s="21" t="s">
        <v>220</v>
      </c>
      <c r="BQ9" s="22"/>
      <c r="BR9" s="16"/>
      <c r="BS9" s="17" t="s">
        <v>234</v>
      </c>
      <c r="BT9" s="19">
        <f t="shared" si="13"/>
        <v>0</v>
      </c>
      <c r="BU9" s="20">
        <f t="shared" si="1"/>
        <v>0</v>
      </c>
      <c r="BV9" s="17" t="s">
        <v>174</v>
      </c>
      <c r="BW9" s="17" t="s">
        <v>222</v>
      </c>
      <c r="BX9" s="16"/>
      <c r="BY9" s="16"/>
      <c r="BZ9" s="17" t="s">
        <v>235</v>
      </c>
      <c r="CA9" s="19">
        <f t="shared" si="14"/>
        <v>0</v>
      </c>
      <c r="CB9" s="20">
        <f t="shared" si="2"/>
        <v>0</v>
      </c>
      <c r="CC9" s="17" t="s">
        <v>174</v>
      </c>
      <c r="CD9" s="17" t="s">
        <v>224</v>
      </c>
      <c r="CE9" s="16"/>
      <c r="CF9" s="16"/>
      <c r="CG9" s="17" t="s">
        <v>236</v>
      </c>
      <c r="CH9" s="19">
        <f t="shared" si="15"/>
        <v>0</v>
      </c>
      <c r="CI9" s="20">
        <f t="shared" si="3"/>
        <v>0</v>
      </c>
      <c r="CJ9" s="17" t="s">
        <v>174</v>
      </c>
      <c r="CK9" s="17" t="s">
        <v>202</v>
      </c>
      <c r="CL9" s="23"/>
      <c r="CM9" s="23"/>
      <c r="CN9" s="25" t="s">
        <v>237</v>
      </c>
      <c r="CO9" s="19">
        <f t="shared" si="16"/>
        <v>0</v>
      </c>
      <c r="CP9" s="20">
        <f t="shared" si="4"/>
        <v>0</v>
      </c>
      <c r="CQ9" s="17" t="s">
        <v>174</v>
      </c>
      <c r="CR9" s="17" t="s">
        <v>238</v>
      </c>
      <c r="CS9" s="16"/>
      <c r="CT9" s="16"/>
      <c r="CU9" s="17"/>
      <c r="CV9" s="19">
        <f t="shared" si="17"/>
        <v>0</v>
      </c>
      <c r="CW9" s="20">
        <f t="shared" si="5"/>
        <v>0</v>
      </c>
      <c r="CX9" s="17" t="s">
        <v>179</v>
      </c>
      <c r="CY9" s="17"/>
      <c r="CZ9" s="16"/>
      <c r="DA9" s="16"/>
      <c r="DB9" s="17"/>
      <c r="DC9" s="19">
        <f t="shared" si="18"/>
        <v>0</v>
      </c>
      <c r="DD9" s="20">
        <f t="shared" si="6"/>
        <v>0</v>
      </c>
      <c r="DE9" s="17" t="s">
        <v>179</v>
      </c>
      <c r="DF9" s="17"/>
      <c r="DG9" s="16"/>
      <c r="DH9" s="16"/>
      <c r="DI9" s="17"/>
      <c r="DJ9" s="19">
        <f t="shared" si="19"/>
        <v>0</v>
      </c>
      <c r="DK9" s="20">
        <f t="shared" si="7"/>
        <v>0</v>
      </c>
      <c r="DL9" s="17" t="s">
        <v>179</v>
      </c>
      <c r="DM9" s="17"/>
      <c r="DN9" s="16"/>
      <c r="DO9" s="16"/>
      <c r="DP9" s="17"/>
      <c r="DQ9" s="19">
        <f t="shared" si="20"/>
        <v>0</v>
      </c>
      <c r="DR9" s="20">
        <f t="shared" si="8"/>
        <v>0</v>
      </c>
      <c r="DS9" s="17" t="s">
        <v>179</v>
      </c>
      <c r="DT9" s="17"/>
      <c r="DU9" s="16"/>
      <c r="DV9" s="16"/>
      <c r="DW9" s="17"/>
      <c r="DX9" s="19">
        <f t="shared" si="21"/>
        <v>0</v>
      </c>
      <c r="DY9" s="20">
        <f t="shared" si="9"/>
        <v>0</v>
      </c>
      <c r="DZ9" s="17" t="s">
        <v>179</v>
      </c>
      <c r="EA9" s="17"/>
      <c r="EB9" s="26">
        <v>5000</v>
      </c>
      <c r="EC9" s="16"/>
      <c r="ED9" s="17"/>
      <c r="EE9" s="19">
        <f t="shared" si="22"/>
        <v>1</v>
      </c>
      <c r="EF9" s="20">
        <f t="shared" si="10"/>
        <v>0</v>
      </c>
      <c r="EG9" s="17" t="s">
        <v>179</v>
      </c>
      <c r="EH9" s="17"/>
      <c r="EI9" s="27">
        <v>2026</v>
      </c>
      <c r="EJ9" s="28"/>
      <c r="EK9" s="29" t="str">
        <f>+VLOOKUP(B9,[1]Listas_desplega!$AI$22:$AJ$46,2,0)</f>
        <v>DC_PBM</v>
      </c>
      <c r="EL9" s="29" t="str">
        <f>+VLOOKUP(H9,[1]Listas_desplega!$BY$3:$BZ$7,2,0)</f>
        <v>T_2</v>
      </c>
      <c r="EM9" s="29" t="str">
        <f>+VLOOKUP(I9,[1]Listas_desplega!$BY$10:$BZ$23,2,0)</f>
        <v>T_2_C_3</v>
      </c>
      <c r="EN9" s="29" t="str">
        <f>+VLOOKUP(J9,[1]Listas_desplega!$BY$28:$BZ$54,2,0)</f>
        <v>T_2_C_2_ET_1</v>
      </c>
      <c r="EO9" s="29" t="str">
        <f>+VLOOKUP(K9,[1]Listas_desplega!$BY$58:$BZ$105,2,0)</f>
        <v>T_2_C_2_ET_1_CPT_2</v>
      </c>
      <c r="EP9" s="30" t="str">
        <f>+VLOOKUP(L9,[1]Listas_desplega!$J$3:$K$11,2,0)</f>
        <v>Eje_E_2</v>
      </c>
    </row>
    <row r="10" spans="1:147" s="31" customFormat="1" ht="44.25" customHeight="1" x14ac:dyDescent="0.3">
      <c r="A10" s="8" t="s">
        <v>151</v>
      </c>
      <c r="B10" s="8" t="s">
        <v>152</v>
      </c>
      <c r="C10" s="8" t="s">
        <v>239</v>
      </c>
      <c r="D10" s="8" t="s">
        <v>153</v>
      </c>
      <c r="E10" s="8" t="s">
        <v>154</v>
      </c>
      <c r="F10" s="9" t="s">
        <v>155</v>
      </c>
      <c r="G10" s="8" t="s">
        <v>156</v>
      </c>
      <c r="H10" s="8" t="s">
        <v>157</v>
      </c>
      <c r="I10" s="8" t="s">
        <v>158</v>
      </c>
      <c r="J10" s="8" t="s">
        <v>159</v>
      </c>
      <c r="K10" s="8" t="s">
        <v>160</v>
      </c>
      <c r="L10" s="8" t="s">
        <v>161</v>
      </c>
      <c r="M10" s="8" t="s">
        <v>240</v>
      </c>
      <c r="N10" s="14">
        <v>102</v>
      </c>
      <c r="O10" s="11" t="s">
        <v>241</v>
      </c>
      <c r="P10" s="12" t="s">
        <v>212</v>
      </c>
      <c r="Q10" s="11" t="s">
        <v>186</v>
      </c>
      <c r="R10" s="11" t="s">
        <v>242</v>
      </c>
      <c r="S10" s="11" t="s">
        <v>167</v>
      </c>
      <c r="T10" s="11" t="s">
        <v>188</v>
      </c>
      <c r="U10" s="11">
        <v>30</v>
      </c>
      <c r="V10" s="11" t="s">
        <v>243</v>
      </c>
      <c r="W10" s="12" t="s">
        <v>216</v>
      </c>
      <c r="X10" s="13" t="s">
        <v>171</v>
      </c>
      <c r="Y10" s="13"/>
      <c r="Z10" s="13"/>
      <c r="AA10" s="13"/>
      <c r="AB10" s="13"/>
      <c r="AC10" s="13"/>
      <c r="AD10" s="13"/>
      <c r="AE10" s="13"/>
      <c r="AF10" s="13"/>
      <c r="AG10" s="14"/>
      <c r="AH10" s="14"/>
      <c r="AI10" s="14"/>
      <c r="AJ10" s="14"/>
      <c r="AK10" s="14"/>
      <c r="AL10" s="14"/>
      <c r="AM10" s="14"/>
      <c r="AN10" s="14"/>
      <c r="AO10" s="14"/>
      <c r="AP10" s="14" t="s">
        <v>173</v>
      </c>
      <c r="AQ10" s="15"/>
      <c r="AR10" s="14"/>
      <c r="AS10" s="14">
        <v>0</v>
      </c>
      <c r="AT10" s="35">
        <v>0</v>
      </c>
      <c r="AU10" s="35">
        <v>4000</v>
      </c>
      <c r="AV10" s="35">
        <v>4000</v>
      </c>
      <c r="AW10" s="35">
        <v>0</v>
      </c>
      <c r="AX10" s="35">
        <v>8000</v>
      </c>
      <c r="AY10" s="36"/>
      <c r="AZ10" s="36"/>
      <c r="BA10" s="36"/>
      <c r="BB10" s="36"/>
      <c r="BC10" s="16"/>
      <c r="BD10" s="16"/>
      <c r="BE10" s="17" t="s">
        <v>244</v>
      </c>
      <c r="BF10" s="18">
        <f t="shared" si="11"/>
        <v>0</v>
      </c>
      <c r="BG10" s="19">
        <f>IFERROR(BD10/AW10,0)</f>
        <v>0</v>
      </c>
      <c r="BH10" s="17" t="s">
        <v>174</v>
      </c>
      <c r="BI10" s="17" t="s">
        <v>245</v>
      </c>
      <c r="BJ10" s="16"/>
      <c r="BK10" s="16"/>
      <c r="BL10" s="17" t="s">
        <v>246</v>
      </c>
      <c r="BM10" s="19">
        <f t="shared" si="12"/>
        <v>0</v>
      </c>
      <c r="BN10" s="20" t="str">
        <f t="shared" si="0"/>
        <v>REVISAR</v>
      </c>
      <c r="BO10" s="17" t="s">
        <v>174</v>
      </c>
      <c r="BP10" s="21" t="s">
        <v>220</v>
      </c>
      <c r="BQ10" s="22"/>
      <c r="BR10" s="16"/>
      <c r="BS10" s="17" t="s">
        <v>247</v>
      </c>
      <c r="BT10" s="19">
        <f t="shared" si="13"/>
        <v>0</v>
      </c>
      <c r="BU10" s="20" t="str">
        <f t="shared" si="1"/>
        <v>REVISAR</v>
      </c>
      <c r="BV10" s="17" t="s">
        <v>174</v>
      </c>
      <c r="BW10" s="17" t="s">
        <v>248</v>
      </c>
      <c r="BX10" s="16"/>
      <c r="BY10" s="16"/>
      <c r="BZ10" s="17" t="s">
        <v>249</v>
      </c>
      <c r="CA10" s="19">
        <f t="shared" si="14"/>
        <v>0</v>
      </c>
      <c r="CB10" s="20" t="str">
        <f t="shared" si="2"/>
        <v>REVISAR</v>
      </c>
      <c r="CC10" s="17" t="s">
        <v>174</v>
      </c>
      <c r="CD10" s="17" t="s">
        <v>250</v>
      </c>
      <c r="CE10" s="16"/>
      <c r="CF10" s="16"/>
      <c r="CG10" s="17" t="s">
        <v>251</v>
      </c>
      <c r="CH10" s="19">
        <f t="shared" si="15"/>
        <v>0</v>
      </c>
      <c r="CI10" s="20" t="str">
        <f t="shared" si="3"/>
        <v>REVISAR</v>
      </c>
      <c r="CJ10" s="17" t="s">
        <v>174</v>
      </c>
      <c r="CK10" s="17" t="s">
        <v>252</v>
      </c>
      <c r="CL10" s="23"/>
      <c r="CM10" s="23"/>
      <c r="CN10" s="25" t="s">
        <v>253</v>
      </c>
      <c r="CO10" s="19">
        <f t="shared" si="16"/>
        <v>0</v>
      </c>
      <c r="CP10" s="20" t="str">
        <f t="shared" si="4"/>
        <v>REVISAR</v>
      </c>
      <c r="CQ10" s="17" t="s">
        <v>174</v>
      </c>
      <c r="CR10" s="17" t="s">
        <v>238</v>
      </c>
      <c r="CS10" s="16"/>
      <c r="CT10" s="16"/>
      <c r="CU10" s="17"/>
      <c r="CV10" s="19">
        <f t="shared" si="17"/>
        <v>0</v>
      </c>
      <c r="CW10" s="20" t="str">
        <f t="shared" si="5"/>
        <v>REVISAR</v>
      </c>
      <c r="CX10" s="17" t="s">
        <v>179</v>
      </c>
      <c r="CY10" s="17"/>
      <c r="CZ10" s="16"/>
      <c r="DA10" s="16"/>
      <c r="DB10" s="17"/>
      <c r="DC10" s="19">
        <f t="shared" si="18"/>
        <v>0</v>
      </c>
      <c r="DD10" s="20" t="str">
        <f t="shared" si="6"/>
        <v>REVISAR</v>
      </c>
      <c r="DE10" s="17" t="s">
        <v>179</v>
      </c>
      <c r="DF10" s="17"/>
      <c r="DG10" s="16"/>
      <c r="DH10" s="16"/>
      <c r="DI10" s="17"/>
      <c r="DJ10" s="19">
        <f t="shared" si="19"/>
        <v>0</v>
      </c>
      <c r="DK10" s="20" t="str">
        <f t="shared" si="7"/>
        <v>REVISAR</v>
      </c>
      <c r="DL10" s="17" t="s">
        <v>179</v>
      </c>
      <c r="DM10" s="17"/>
      <c r="DN10" s="16"/>
      <c r="DO10" s="16"/>
      <c r="DP10" s="17"/>
      <c r="DQ10" s="19">
        <f t="shared" si="20"/>
        <v>0</v>
      </c>
      <c r="DR10" s="20" t="str">
        <f t="shared" si="8"/>
        <v>REVISAR</v>
      </c>
      <c r="DS10" s="17" t="s">
        <v>179</v>
      </c>
      <c r="DT10" s="17"/>
      <c r="DU10" s="16"/>
      <c r="DV10" s="16"/>
      <c r="DW10" s="17"/>
      <c r="DX10" s="19">
        <f t="shared" si="21"/>
        <v>0</v>
      </c>
      <c r="DY10" s="20" t="str">
        <f t="shared" si="9"/>
        <v>REVISAR</v>
      </c>
      <c r="DZ10" s="17" t="s">
        <v>179</v>
      </c>
      <c r="EA10" s="17"/>
      <c r="EB10" s="26">
        <v>8000</v>
      </c>
      <c r="EC10" s="16"/>
      <c r="ED10" s="17"/>
      <c r="EE10" s="19">
        <f>+IFERROR(EB10/AX10,0)</f>
        <v>1</v>
      </c>
      <c r="EF10" s="20" t="str">
        <f t="shared" si="10"/>
        <v>REVISAR</v>
      </c>
      <c r="EG10" s="17" t="s">
        <v>179</v>
      </c>
      <c r="EH10" s="17"/>
      <c r="EI10" s="27">
        <v>2026</v>
      </c>
      <c r="EJ10" s="28"/>
      <c r="EK10" s="29" t="str">
        <f>+VLOOKUP(B10,[1]Listas_desplega!$AI$22:$AJ$46,2,0)</f>
        <v>DC_PBM</v>
      </c>
      <c r="EL10" s="29" t="str">
        <f>+VLOOKUP(H10,[1]Listas_desplega!$BY$3:$BZ$7,2,0)</f>
        <v>T_2</v>
      </c>
      <c r="EM10" s="29" t="str">
        <f>+VLOOKUP(I10,[1]Listas_desplega!$BY$10:$BZ$23,2,0)</f>
        <v>T_2_C_2</v>
      </c>
      <c r="EN10" s="29" t="str">
        <f>+VLOOKUP(J10,[1]Listas_desplega!$BY$28:$BZ$54,2,0)</f>
        <v>T_2_C_2_ET_1</v>
      </c>
      <c r="EO10" s="29" t="str">
        <f>+VLOOKUP(K10,[1]Listas_desplega!$BY$58:$BZ$105,2,0)</f>
        <v>T_2_C_2_ET_1_CPT_2</v>
      </c>
      <c r="EP10" s="30" t="str">
        <f>+VLOOKUP(L10,[1]Listas_desplega!$J$3:$K$11,2,0)</f>
        <v>Eje_E_2</v>
      </c>
    </row>
    <row r="11" spans="1:147" s="31" customFormat="1" ht="44.25" customHeight="1" x14ac:dyDescent="0.3">
      <c r="A11" s="8" t="s">
        <v>151</v>
      </c>
      <c r="B11" s="8" t="s">
        <v>152</v>
      </c>
      <c r="C11" s="8" t="s">
        <v>152</v>
      </c>
      <c r="D11" s="8" t="s">
        <v>153</v>
      </c>
      <c r="E11" s="8" t="s">
        <v>154</v>
      </c>
      <c r="F11" s="9" t="s">
        <v>155</v>
      </c>
      <c r="G11" s="8" t="s">
        <v>156</v>
      </c>
      <c r="H11" s="8" t="s">
        <v>157</v>
      </c>
      <c r="I11" s="8" t="s">
        <v>158</v>
      </c>
      <c r="J11" s="8" t="s">
        <v>159</v>
      </c>
      <c r="K11" s="8" t="s">
        <v>160</v>
      </c>
      <c r="L11" s="8" t="s">
        <v>161</v>
      </c>
      <c r="M11" s="8" t="s">
        <v>162</v>
      </c>
      <c r="N11" s="14">
        <v>104</v>
      </c>
      <c r="O11" s="11" t="s">
        <v>254</v>
      </c>
      <c r="P11" s="12" t="s">
        <v>164</v>
      </c>
      <c r="Q11" s="11" t="s">
        <v>165</v>
      </c>
      <c r="R11" s="11" t="s">
        <v>255</v>
      </c>
      <c r="S11" s="11" t="s">
        <v>167</v>
      </c>
      <c r="T11" s="11" t="s">
        <v>168</v>
      </c>
      <c r="U11" s="11">
        <v>30</v>
      </c>
      <c r="V11" s="11" t="s">
        <v>256</v>
      </c>
      <c r="W11" s="12" t="s">
        <v>216</v>
      </c>
      <c r="X11" s="13" t="s">
        <v>171</v>
      </c>
      <c r="Y11" s="13"/>
      <c r="Z11" s="13"/>
      <c r="AA11" s="13"/>
      <c r="AB11" s="13"/>
      <c r="AC11" s="13"/>
      <c r="AD11" s="13"/>
      <c r="AE11" s="13"/>
      <c r="AF11" s="13"/>
      <c r="AG11" s="14"/>
      <c r="AH11" s="14"/>
      <c r="AI11" s="14"/>
      <c r="AJ11" s="14"/>
      <c r="AK11" s="14"/>
      <c r="AL11" s="14"/>
      <c r="AM11" s="14"/>
      <c r="AN11" s="14"/>
      <c r="AO11" s="14"/>
      <c r="AP11" s="14" t="s">
        <v>173</v>
      </c>
      <c r="AQ11" s="15"/>
      <c r="AR11" s="14"/>
      <c r="AS11" s="14">
        <v>1891290</v>
      </c>
      <c r="AT11" s="14">
        <v>1900000</v>
      </c>
      <c r="AU11" s="14">
        <v>2100000</v>
      </c>
      <c r="AV11" s="14">
        <v>2300000</v>
      </c>
      <c r="AW11" s="14">
        <v>2567500</v>
      </c>
      <c r="AX11" s="14">
        <v>2567500</v>
      </c>
      <c r="AY11" s="8"/>
      <c r="AZ11" s="8"/>
      <c r="BA11" s="8"/>
      <c r="BB11" s="8"/>
      <c r="BC11" s="16"/>
      <c r="BD11" s="16"/>
      <c r="BE11" s="17" t="s">
        <v>257</v>
      </c>
      <c r="BF11" s="18">
        <f t="shared" si="11"/>
        <v>0</v>
      </c>
      <c r="BG11" s="20">
        <f>+IF(BH11="SI",IFERROR((IF(BH11="SI",BD11,0)/AW11),"REVISAR"),0)</f>
        <v>0</v>
      </c>
      <c r="BH11" s="17" t="s">
        <v>174</v>
      </c>
      <c r="BI11" s="17" t="s">
        <v>245</v>
      </c>
      <c r="BJ11" s="16"/>
      <c r="BK11" s="16"/>
      <c r="BL11" s="17" t="s">
        <v>258</v>
      </c>
      <c r="BM11" s="19">
        <f t="shared" si="12"/>
        <v>0</v>
      </c>
      <c r="BN11" s="20">
        <f t="shared" si="0"/>
        <v>0</v>
      </c>
      <c r="BO11" s="17" t="s">
        <v>174</v>
      </c>
      <c r="BP11" s="21" t="s">
        <v>220</v>
      </c>
      <c r="BQ11" s="22"/>
      <c r="BR11" s="16"/>
      <c r="BS11" s="17" t="s">
        <v>259</v>
      </c>
      <c r="BT11" s="19">
        <f t="shared" si="13"/>
        <v>0</v>
      </c>
      <c r="BU11" s="20">
        <f t="shared" si="1"/>
        <v>0</v>
      </c>
      <c r="BV11" s="17" t="s">
        <v>174</v>
      </c>
      <c r="BW11" s="17" t="s">
        <v>248</v>
      </c>
      <c r="BX11" s="16"/>
      <c r="BY11" s="16"/>
      <c r="BZ11" s="17" t="s">
        <v>260</v>
      </c>
      <c r="CA11" s="19">
        <f t="shared" si="14"/>
        <v>0</v>
      </c>
      <c r="CB11" s="20">
        <f t="shared" si="2"/>
        <v>0</v>
      </c>
      <c r="CC11" s="17" t="s">
        <v>174</v>
      </c>
      <c r="CD11" s="17" t="s">
        <v>250</v>
      </c>
      <c r="CE11" s="16"/>
      <c r="CF11" s="16"/>
      <c r="CG11" s="17" t="s">
        <v>261</v>
      </c>
      <c r="CH11" s="19">
        <f t="shared" si="15"/>
        <v>0</v>
      </c>
      <c r="CI11" s="20">
        <f t="shared" si="3"/>
        <v>0</v>
      </c>
      <c r="CJ11" s="17" t="s">
        <v>174</v>
      </c>
      <c r="CK11" s="17" t="s">
        <v>252</v>
      </c>
      <c r="CL11" s="23">
        <v>1283750</v>
      </c>
      <c r="CM11" s="23">
        <v>2378185</v>
      </c>
      <c r="CN11" s="25" t="s">
        <v>262</v>
      </c>
      <c r="CO11" s="19">
        <f t="shared" si="16"/>
        <v>0.5</v>
      </c>
      <c r="CP11" s="20">
        <f t="shared" si="4"/>
        <v>0.92626484907497564</v>
      </c>
      <c r="CQ11" s="17" t="s">
        <v>174</v>
      </c>
      <c r="CR11" s="17" t="s">
        <v>263</v>
      </c>
      <c r="CS11" s="16"/>
      <c r="CT11" s="16"/>
      <c r="CU11" s="17"/>
      <c r="CV11" s="19">
        <f t="shared" si="17"/>
        <v>0</v>
      </c>
      <c r="CW11" s="20">
        <f t="shared" si="5"/>
        <v>0.92626484907497564</v>
      </c>
      <c r="CX11" s="17" t="s">
        <v>179</v>
      </c>
      <c r="CY11" s="17"/>
      <c r="CZ11" s="16"/>
      <c r="DA11" s="16"/>
      <c r="DB11" s="17"/>
      <c r="DC11" s="19">
        <f t="shared" si="18"/>
        <v>0</v>
      </c>
      <c r="DD11" s="20">
        <f t="shared" si="6"/>
        <v>0.92626484907497564</v>
      </c>
      <c r="DE11" s="17" t="s">
        <v>179</v>
      </c>
      <c r="DF11" s="17"/>
      <c r="DG11" s="16"/>
      <c r="DH11" s="16"/>
      <c r="DI11" s="17"/>
      <c r="DJ11" s="19">
        <f t="shared" si="19"/>
        <v>0</v>
      </c>
      <c r="DK11" s="20">
        <f t="shared" si="7"/>
        <v>0.92626484907497564</v>
      </c>
      <c r="DL11" s="17" t="s">
        <v>179</v>
      </c>
      <c r="DM11" s="17"/>
      <c r="DN11" s="16"/>
      <c r="DO11" s="16"/>
      <c r="DP11" s="17"/>
      <c r="DQ11" s="19">
        <f t="shared" si="20"/>
        <v>0</v>
      </c>
      <c r="DR11" s="20">
        <f t="shared" si="8"/>
        <v>0.92626484907497564</v>
      </c>
      <c r="DS11" s="17" t="s">
        <v>179</v>
      </c>
      <c r="DT11" s="17"/>
      <c r="DU11" s="16"/>
      <c r="DV11" s="16"/>
      <c r="DW11" s="17"/>
      <c r="DX11" s="19">
        <f t="shared" si="21"/>
        <v>0</v>
      </c>
      <c r="DY11" s="20">
        <f t="shared" si="9"/>
        <v>0.92626484907497564</v>
      </c>
      <c r="DZ11" s="17" t="s">
        <v>179</v>
      </c>
      <c r="EA11" s="17"/>
      <c r="EB11" s="26">
        <v>2567500</v>
      </c>
      <c r="EC11" s="16"/>
      <c r="ED11" s="17"/>
      <c r="EE11" s="19">
        <f t="shared" si="22"/>
        <v>1</v>
      </c>
      <c r="EF11" s="20">
        <f t="shared" si="10"/>
        <v>0.92626484907497564</v>
      </c>
      <c r="EG11" s="17" t="s">
        <v>179</v>
      </c>
      <c r="EH11" s="17"/>
      <c r="EI11" s="27">
        <v>2026</v>
      </c>
      <c r="EJ11" s="28"/>
      <c r="EK11" s="29" t="str">
        <f>+VLOOKUP(B11,[1]Listas_desplega!$AI$22:$AJ$46,2,0)</f>
        <v>DC_PBM</v>
      </c>
      <c r="EL11" s="29" t="str">
        <f>+VLOOKUP(H11,[1]Listas_desplega!$BY$3:$BZ$7,2,0)</f>
        <v>T_2</v>
      </c>
      <c r="EM11" s="29" t="str">
        <f>+VLOOKUP(I11,[1]Listas_desplega!$BY$10:$BZ$23,2,0)</f>
        <v>T_2_C_2</v>
      </c>
      <c r="EN11" s="29" t="str">
        <f>+VLOOKUP(J11,[1]Listas_desplega!$BY$28:$BZ$54,2,0)</f>
        <v>T_2_C_2_ET_1</v>
      </c>
      <c r="EO11" s="29" t="str">
        <f>+VLOOKUP(K11,[1]Listas_desplega!$BY$58:$BZ$105,2,0)</f>
        <v>T_2_C_2_ET_1_CPT_2</v>
      </c>
      <c r="EP11" s="30" t="str">
        <f>+VLOOKUP(L11,[1]Listas_desplega!$J$3:$K$11,2,0)</f>
        <v>Eje_E_2</v>
      </c>
    </row>
    <row r="12" spans="1:147" s="31" customFormat="1" ht="44.25" customHeight="1" x14ac:dyDescent="0.3">
      <c r="A12" s="8" t="s">
        <v>151</v>
      </c>
      <c r="B12" s="8" t="s">
        <v>152</v>
      </c>
      <c r="C12" s="8" t="s">
        <v>239</v>
      </c>
      <c r="D12" s="8" t="s">
        <v>153</v>
      </c>
      <c r="E12" s="8" t="s">
        <v>154</v>
      </c>
      <c r="F12" s="9" t="s">
        <v>155</v>
      </c>
      <c r="G12" s="8" t="s">
        <v>156</v>
      </c>
      <c r="H12" s="8" t="s">
        <v>157</v>
      </c>
      <c r="I12" s="8" t="s">
        <v>158</v>
      </c>
      <c r="J12" s="8" t="s">
        <v>159</v>
      </c>
      <c r="K12" s="8" t="s">
        <v>160</v>
      </c>
      <c r="L12" s="8" t="s">
        <v>161</v>
      </c>
      <c r="M12" s="8" t="s">
        <v>240</v>
      </c>
      <c r="N12" s="14">
        <v>105</v>
      </c>
      <c r="O12" s="11" t="s">
        <v>264</v>
      </c>
      <c r="P12" s="12" t="s">
        <v>212</v>
      </c>
      <c r="Q12" s="11" t="s">
        <v>265</v>
      </c>
      <c r="R12" s="11" t="s">
        <v>266</v>
      </c>
      <c r="S12" s="11" t="s">
        <v>214</v>
      </c>
      <c r="T12" s="11" t="s">
        <v>188</v>
      </c>
      <c r="U12" s="11">
        <v>90</v>
      </c>
      <c r="V12" s="11" t="s">
        <v>267</v>
      </c>
      <c r="W12" s="12" t="s">
        <v>216</v>
      </c>
      <c r="X12" s="13" t="s">
        <v>171</v>
      </c>
      <c r="Y12" s="13"/>
      <c r="Z12" s="13"/>
      <c r="AA12" s="13"/>
      <c r="AB12" s="13"/>
      <c r="AC12" s="13"/>
      <c r="AD12" s="13"/>
      <c r="AE12" s="13"/>
      <c r="AF12" s="13"/>
      <c r="AG12" s="14"/>
      <c r="AH12" s="14"/>
      <c r="AI12" s="14"/>
      <c r="AJ12" s="14"/>
      <c r="AK12" s="14"/>
      <c r="AL12" s="14"/>
      <c r="AM12" s="14"/>
      <c r="AN12" s="14"/>
      <c r="AO12" s="14"/>
      <c r="AP12" s="14" t="s">
        <v>173</v>
      </c>
      <c r="AQ12" s="15"/>
      <c r="AR12" s="14"/>
      <c r="AS12" s="14">
        <v>60</v>
      </c>
      <c r="AT12" s="14">
        <v>53</v>
      </c>
      <c r="AU12" s="14">
        <v>51</v>
      </c>
      <c r="AV12" s="14">
        <v>48</v>
      </c>
      <c r="AW12" s="14">
        <v>45</v>
      </c>
      <c r="AX12" s="14">
        <v>45</v>
      </c>
      <c r="AY12" s="8"/>
      <c r="AZ12" s="8"/>
      <c r="BA12" s="8"/>
      <c r="BB12" s="8"/>
      <c r="BC12" s="37"/>
      <c r="BD12" s="16"/>
      <c r="BE12" s="17" t="s">
        <v>268</v>
      </c>
      <c r="BF12" s="19">
        <f>IFERROR((($AS12 - BC12) / ($AS12 - $AW12)), 0)</f>
        <v>4</v>
      </c>
      <c r="BG12" s="19">
        <f>IF(BH12="SI",IFERROR((($AS12 - BD12) / ($AS12 - $AW12)),"REVISAR"),AZ12)</f>
        <v>4</v>
      </c>
      <c r="BH12" s="17" t="s">
        <v>174</v>
      </c>
      <c r="BI12" s="17" t="s">
        <v>232</v>
      </c>
      <c r="BJ12" s="37"/>
      <c r="BK12" s="16"/>
      <c r="BL12" s="17" t="s">
        <v>269</v>
      </c>
      <c r="BM12" s="19">
        <f>IFERROR((($AS12 - BJ12) / ($AS12 - $AW12)), 0)</f>
        <v>4</v>
      </c>
      <c r="BN12" s="19">
        <f>IF(BO12="SI",IFERROR((($AS12 - BK12) / ($AS12 - $AW12)),"REVISAR"),BG12)</f>
        <v>4</v>
      </c>
      <c r="BO12" s="17" t="s">
        <v>174</v>
      </c>
      <c r="BP12" s="21" t="s">
        <v>270</v>
      </c>
      <c r="BQ12" s="37"/>
      <c r="BR12" s="16"/>
      <c r="BS12" s="17" t="s">
        <v>271</v>
      </c>
      <c r="BT12" s="19">
        <f>IFERROR((($AS12 - BQ12) / ($AS12 - $AW12)), 0)</f>
        <v>4</v>
      </c>
      <c r="BU12" s="19">
        <f>IF(BV12="SI",IFERROR((($AS12 - BR12) / ($AS12 - $AW12)),"REVISAR"),BN12)</f>
        <v>4</v>
      </c>
      <c r="BV12" s="17" t="s">
        <v>174</v>
      </c>
      <c r="BW12" s="17" t="s">
        <v>222</v>
      </c>
      <c r="BX12" s="37"/>
      <c r="BY12" s="16"/>
      <c r="BZ12" s="17" t="s">
        <v>272</v>
      </c>
      <c r="CA12" s="19">
        <f>IFERROR((($AS12 - BX12) / ($AS12 - $AW12)), 0)</f>
        <v>4</v>
      </c>
      <c r="CB12" s="19">
        <f>IF(CC12="SI",IFERROR((($AS12 - BY12) / ($AS12 - $AW12)),"REVISAR"),BU12)</f>
        <v>4</v>
      </c>
      <c r="CC12" s="17" t="s">
        <v>174</v>
      </c>
      <c r="CD12" s="17" t="s">
        <v>250</v>
      </c>
      <c r="CE12" s="37"/>
      <c r="CF12" s="16"/>
      <c r="CG12" s="17" t="s">
        <v>273</v>
      </c>
      <c r="CH12" s="19">
        <f>IFERROR((($AS12 - CE12) / ($AS12 - $AW12)), 0)</f>
        <v>4</v>
      </c>
      <c r="CI12" s="19">
        <f>IF(CJ12="SI",IFERROR((($AS12 - CF12) / ($AS12 - $AW12)),"REVISAR"),CB12)</f>
        <v>4</v>
      </c>
      <c r="CJ12" s="17" t="s">
        <v>174</v>
      </c>
      <c r="CK12" s="17" t="s">
        <v>252</v>
      </c>
      <c r="CL12" s="38"/>
      <c r="CM12" s="23"/>
      <c r="CN12" s="25" t="s">
        <v>274</v>
      </c>
      <c r="CO12" s="19">
        <f>IFERROR((($AS12 - CL12) / ($AS12 - $AW12)), 0)</f>
        <v>4</v>
      </c>
      <c r="CP12" s="19">
        <f>IF(CQ12="SI",IFERROR((($AS12 - CM12) / ($AS12 - $AW12)),"REVISAR"),CI12)</f>
        <v>4</v>
      </c>
      <c r="CQ12" s="17" t="s">
        <v>174</v>
      </c>
      <c r="CR12" s="17" t="s">
        <v>238</v>
      </c>
      <c r="CS12" s="37"/>
      <c r="CT12" s="16"/>
      <c r="CU12" s="17"/>
      <c r="CV12" s="19">
        <f>IFERROR((($AS12 - CS12) / ($AS12 - $AW12)), 0)</f>
        <v>4</v>
      </c>
      <c r="CW12" s="19">
        <f>IF(CX12="SI",IFERROR((($AS12 - CT12) / ($AS12 - $AW12)),"REVISAR"),CP12)</f>
        <v>4</v>
      </c>
      <c r="CX12" s="17" t="s">
        <v>179</v>
      </c>
      <c r="CY12" s="17"/>
      <c r="CZ12" s="37"/>
      <c r="DA12" s="16"/>
      <c r="DB12" s="17"/>
      <c r="DC12" s="19">
        <f>IFERROR((($AS12 - CZ12) / ($AS12 - $AW12)), 0)</f>
        <v>4</v>
      </c>
      <c r="DD12" s="19">
        <f>IF(DE12="SI",IFERROR((($AS12 - DA12) / ($AS12 - $AW12)),"REVISAR"),CW12)</f>
        <v>4</v>
      </c>
      <c r="DE12" s="17" t="s">
        <v>179</v>
      </c>
      <c r="DF12" s="17"/>
      <c r="DG12" s="37"/>
      <c r="DH12" s="16"/>
      <c r="DI12" s="17"/>
      <c r="DJ12" s="19">
        <f>IFERROR((($AS12 - DG12) / ($AS12 - $AW12)), 0)</f>
        <v>4</v>
      </c>
      <c r="DK12" s="19">
        <f>IF(DL12="SI",IFERROR((($AS12 - DH12) / ($AS12 - $AW12)),"REVISAR"),DD12)</f>
        <v>4</v>
      </c>
      <c r="DL12" s="17" t="s">
        <v>179</v>
      </c>
      <c r="DM12" s="17"/>
      <c r="DN12" s="37"/>
      <c r="DO12" s="16"/>
      <c r="DP12" s="17"/>
      <c r="DQ12" s="19">
        <f>IFERROR((($AS12 - DN12) / ($AS12 - $AW12)), 0)</f>
        <v>4</v>
      </c>
      <c r="DR12" s="19">
        <f>IF(DS12="SI",IFERROR((($AS12 - DO12) / ($AS12 - $AW12)),"REVISAR"),DK12)</f>
        <v>4</v>
      </c>
      <c r="DS12" s="17" t="s">
        <v>179</v>
      </c>
      <c r="DT12" s="17"/>
      <c r="DU12" s="37"/>
      <c r="DV12" s="16"/>
      <c r="DW12" s="17"/>
      <c r="DX12" s="19">
        <f>IFERROR((($AS12 - DU12) / ($AS12 - $AW12)), 0)</f>
        <v>4</v>
      </c>
      <c r="DY12" s="19">
        <f>IF(DZ12="SI",IFERROR((($AS12 - DV12) / ($AS12 - $AW12)),"REVISAR"),DR12)</f>
        <v>4</v>
      </c>
      <c r="DZ12" s="17" t="s">
        <v>179</v>
      </c>
      <c r="EA12" s="17"/>
      <c r="EB12" s="26">
        <v>45</v>
      </c>
      <c r="EC12" s="16"/>
      <c r="ED12" s="17"/>
      <c r="EE12" s="19">
        <f>IFERROR((($AS12 - EB12) / (AS12 - $AW12)), 0)</f>
        <v>1</v>
      </c>
      <c r="EF12" s="19">
        <f>IF(EG12="SI",IFERROR((($AS12 - EC12) / ($AS12 - $AW12)),"REVISAR"),DY12)</f>
        <v>4</v>
      </c>
      <c r="EG12" s="17" t="s">
        <v>179</v>
      </c>
      <c r="EH12" s="17"/>
      <c r="EI12" s="27">
        <v>2026</v>
      </c>
      <c r="EJ12" s="28"/>
      <c r="EK12" s="29" t="str">
        <f>+VLOOKUP(B12,[1]Listas_desplega!$AI$22:$AJ$46,2,0)</f>
        <v>DC_PBM</v>
      </c>
      <c r="EL12" s="29" t="str">
        <f>+VLOOKUP(H12,[1]Listas_desplega!$BY$3:$BZ$7,2,0)</f>
        <v>T_2</v>
      </c>
      <c r="EM12" s="29" t="str">
        <f>+VLOOKUP(I12,[1]Listas_desplega!$BY$10:$BZ$23,2,0)</f>
        <v>T_2_C_2</v>
      </c>
      <c r="EN12" s="29" t="str">
        <f>+VLOOKUP(J12,[1]Listas_desplega!$BY$28:$BZ$54,2,0)</f>
        <v>T_2_C_2_ET_1</v>
      </c>
      <c r="EO12" s="29" t="str">
        <f>+VLOOKUP(K12,[1]Listas_desplega!$BY$58:$BZ$105,2,0)</f>
        <v>T_2_C_2_ET_1_CPT_2</v>
      </c>
      <c r="EP12" s="30" t="str">
        <f>+VLOOKUP(L12,[1]Listas_desplega!$J$3:$K$11,2,0)</f>
        <v>Eje_E_2</v>
      </c>
    </row>
    <row r="13" spans="1:147" s="31" customFormat="1" ht="44.25" customHeight="1" x14ac:dyDescent="0.3">
      <c r="A13" s="8" t="s">
        <v>151</v>
      </c>
      <c r="B13" s="8" t="s">
        <v>152</v>
      </c>
      <c r="C13" s="8" t="s">
        <v>180</v>
      </c>
      <c r="D13" s="8" t="s">
        <v>153</v>
      </c>
      <c r="E13" s="8" t="s">
        <v>154</v>
      </c>
      <c r="F13" s="9" t="s">
        <v>155</v>
      </c>
      <c r="G13" s="8" t="s">
        <v>156</v>
      </c>
      <c r="H13" s="8" t="s">
        <v>157</v>
      </c>
      <c r="I13" s="8" t="s">
        <v>158</v>
      </c>
      <c r="J13" s="8" t="s">
        <v>159</v>
      </c>
      <c r="K13" s="8" t="s">
        <v>160</v>
      </c>
      <c r="L13" s="8" t="s">
        <v>161</v>
      </c>
      <c r="M13" s="8" t="s">
        <v>275</v>
      </c>
      <c r="N13" s="14">
        <v>90</v>
      </c>
      <c r="O13" s="11" t="s">
        <v>276</v>
      </c>
      <c r="P13" s="12" t="s">
        <v>212</v>
      </c>
      <c r="Q13" s="11" t="s">
        <v>277</v>
      </c>
      <c r="R13" s="11" t="s">
        <v>278</v>
      </c>
      <c r="S13" s="11" t="s">
        <v>167</v>
      </c>
      <c r="T13" s="11" t="s">
        <v>168</v>
      </c>
      <c r="U13" s="11">
        <v>30</v>
      </c>
      <c r="V13" s="11" t="s">
        <v>279</v>
      </c>
      <c r="W13" s="12" t="s">
        <v>216</v>
      </c>
      <c r="X13" s="13" t="s">
        <v>171</v>
      </c>
      <c r="Y13" s="13"/>
      <c r="Z13" s="13"/>
      <c r="AA13" s="13"/>
      <c r="AB13" s="13"/>
      <c r="AC13" s="13"/>
      <c r="AD13" s="13"/>
      <c r="AE13" s="13"/>
      <c r="AF13" s="13"/>
      <c r="AG13" s="14"/>
      <c r="AH13" s="14"/>
      <c r="AI13" s="14"/>
      <c r="AJ13" s="14"/>
      <c r="AK13" s="14"/>
      <c r="AL13" s="14"/>
      <c r="AM13" s="14"/>
      <c r="AN13" s="14"/>
      <c r="AO13" s="14"/>
      <c r="AP13" s="14" t="s">
        <v>173</v>
      </c>
      <c r="AQ13" s="15"/>
      <c r="AR13" s="14"/>
      <c r="AS13" s="14">
        <v>4360</v>
      </c>
      <c r="AT13" s="14">
        <v>4409</v>
      </c>
      <c r="AU13" s="14">
        <v>4909</v>
      </c>
      <c r="AV13" s="14">
        <v>5409</v>
      </c>
      <c r="AW13" s="14">
        <v>5739</v>
      </c>
      <c r="AX13" s="14">
        <v>5739</v>
      </c>
      <c r="AY13" s="8"/>
      <c r="AZ13" s="8"/>
      <c r="BA13" s="8"/>
      <c r="BB13" s="8"/>
      <c r="BC13" s="16"/>
      <c r="BD13" s="16"/>
      <c r="BE13" s="17" t="s">
        <v>280</v>
      </c>
      <c r="BF13" s="19">
        <f>IFERROR(((BC13-AS13)/(AW13-AS13)),0)</f>
        <v>-3.161711385061639</v>
      </c>
      <c r="BG13" s="20">
        <f>+IF(BH13="SI",IFERROR((((IF(BH13="SI",(BD13-AS13),0)))/(AW13-AS13)),"REVISAR"),0)</f>
        <v>-3.161711385061639</v>
      </c>
      <c r="BH13" s="17" t="s">
        <v>174</v>
      </c>
      <c r="BI13" s="17" t="s">
        <v>281</v>
      </c>
      <c r="BJ13" s="16"/>
      <c r="BK13" s="16"/>
      <c r="BL13" s="17" t="s">
        <v>282</v>
      </c>
      <c r="BM13" s="19">
        <f>IFERROR(((BJ13-AS13)/(AW13-AS13)),0)</f>
        <v>-3.161711385061639</v>
      </c>
      <c r="BN13" s="20">
        <f>+IF(BO13="SI",IFERROR((((IF(BO13="SI",(BK13-AS13),0)))/(AW13-AS13)),"REVISAR"),BG13)</f>
        <v>-3.161711385061639</v>
      </c>
      <c r="BO13" s="17" t="s">
        <v>174</v>
      </c>
      <c r="BP13" s="21" t="s">
        <v>220</v>
      </c>
      <c r="BQ13" s="22"/>
      <c r="BR13" s="16"/>
      <c r="BS13" s="17" t="s">
        <v>283</v>
      </c>
      <c r="BT13" s="19">
        <f>IFERROR(((BQ13-AS13)/(AW13-AS13)),0)</f>
        <v>-3.161711385061639</v>
      </c>
      <c r="BU13" s="20">
        <f>+IF(BV13="SI",IFERROR((((IF(BV13="SI",(BR13-AS13),0)))/(AW13-AS13)),"REVISAR"),BN13)</f>
        <v>-3.161711385061639</v>
      </c>
      <c r="BV13" s="17" t="s">
        <v>174</v>
      </c>
      <c r="BW13" s="17" t="s">
        <v>248</v>
      </c>
      <c r="BX13" s="16"/>
      <c r="BY13" s="16"/>
      <c r="BZ13" s="17" t="s">
        <v>284</v>
      </c>
      <c r="CA13" s="19">
        <f>IFERROR(((BX13-AS13)/(AW13-AS13)),0)</f>
        <v>-3.161711385061639</v>
      </c>
      <c r="CB13" s="20">
        <f>+IF(CC13="SI",IFERROR((((IF(CC13="SI",(BY13-AS13),0)))/(AW13-AS13)),"REVISAR"),BU13)</f>
        <v>-3.161711385061639</v>
      </c>
      <c r="CC13" s="17" t="s">
        <v>174</v>
      </c>
      <c r="CD13" s="17" t="s">
        <v>224</v>
      </c>
      <c r="CE13" s="16"/>
      <c r="CF13" s="16"/>
      <c r="CG13" s="17" t="s">
        <v>285</v>
      </c>
      <c r="CH13" s="19">
        <f>IFERROR(((CE13-AS13)/(AW13-AS13)),0)</f>
        <v>-3.161711385061639</v>
      </c>
      <c r="CI13" s="20">
        <f>+IF(CJ13="SI",IFERROR((((IF(CJ13="SI",(CF13-AS13),0)))/(AW13-AS13)),"REVISAR"),CB13)</f>
        <v>-3.161711385061639</v>
      </c>
      <c r="CJ13" s="17" t="s">
        <v>174</v>
      </c>
      <c r="CK13" s="17" t="s">
        <v>286</v>
      </c>
      <c r="CL13" s="23">
        <v>5500</v>
      </c>
      <c r="CM13" s="23"/>
      <c r="CN13" s="25" t="s">
        <v>287</v>
      </c>
      <c r="CO13" s="19">
        <f>IFERROR(((CL13-AS13)/(AW13-AS13)),0)</f>
        <v>0.82668600435097894</v>
      </c>
      <c r="CP13" s="20">
        <f>+IF(CQ13="SI",IFERROR((((IF(CQ13="SI",(CM13-AS13),0)))/(AW13-AS13)),"REVISAR"),CI13)</f>
        <v>-3.161711385061639</v>
      </c>
      <c r="CQ13" s="17" t="s">
        <v>174</v>
      </c>
      <c r="CR13" s="17" t="s">
        <v>227</v>
      </c>
      <c r="CS13" s="16"/>
      <c r="CT13" s="16"/>
      <c r="CU13" s="17"/>
      <c r="CV13" s="19">
        <f>IFERROR(((CS13-AS13)/(AW13-AS13)),0)</f>
        <v>-3.161711385061639</v>
      </c>
      <c r="CW13" s="20">
        <f>+IF(CX13="SI",IFERROR((((IF(CX13="SI",(CT13-AS13),0)))/(AW13-AS13)),"REVISAR"),CP13)</f>
        <v>-3.161711385061639</v>
      </c>
      <c r="CX13" s="17" t="s">
        <v>179</v>
      </c>
      <c r="CY13" s="17"/>
      <c r="CZ13" s="16"/>
      <c r="DA13" s="16"/>
      <c r="DB13" s="17"/>
      <c r="DC13" s="19">
        <f>IFERROR(((CZ13-AS13)/(AW13-AS13)),0)</f>
        <v>-3.161711385061639</v>
      </c>
      <c r="DD13" s="20">
        <f>+IF(DE13="SI",IFERROR((((IF(DE13="SI",(DA13-AS13),0)))/(AW13-AS13)),"REVISAR"),CW13)</f>
        <v>-3.161711385061639</v>
      </c>
      <c r="DE13" s="17" t="s">
        <v>179</v>
      </c>
      <c r="DF13" s="17"/>
      <c r="DG13" s="16"/>
      <c r="DH13" s="16"/>
      <c r="DI13" s="17"/>
      <c r="DJ13" s="19">
        <f>IFERROR(((DG13-AS13)/(AW13-AS13)),0)</f>
        <v>-3.161711385061639</v>
      </c>
      <c r="DK13" s="20">
        <f>+IF(DL13="SI",IFERROR((((IF(DL13="SI",(DH13-AS13),0)))/(AW13-AS13)),"REVISAR"),DD13)</f>
        <v>-3.161711385061639</v>
      </c>
      <c r="DL13" s="17" t="s">
        <v>179</v>
      </c>
      <c r="DM13" s="17"/>
      <c r="DN13" s="16"/>
      <c r="DO13" s="16"/>
      <c r="DP13" s="17"/>
      <c r="DQ13" s="19">
        <f>IFERROR(((DN13-AS13)/(AW13-AS13)),0)</f>
        <v>-3.161711385061639</v>
      </c>
      <c r="DR13" s="20">
        <f>+IF(DS13="SI",IFERROR((((IF(DS13="SI",(DO13-AS13),0)))/(AW13-AS13)),"REVISAR"),DK13)</f>
        <v>-3.161711385061639</v>
      </c>
      <c r="DS13" s="17" t="s">
        <v>179</v>
      </c>
      <c r="DT13" s="17"/>
      <c r="DU13" s="16"/>
      <c r="DV13" s="16"/>
      <c r="DW13" s="17"/>
      <c r="DX13" s="19">
        <f>IFERROR(((DU13-AS13)/(AW13-AS13)),0)</f>
        <v>-3.161711385061639</v>
      </c>
      <c r="DY13" s="20">
        <f>+IF(DZ13="SI",IFERROR((((IF(DZ13="SI",(DV13-AS13),0)))/(AW13-AS13)),"REVISAR"),DR13)</f>
        <v>-3.161711385061639</v>
      </c>
      <c r="DZ13" s="17" t="s">
        <v>179</v>
      </c>
      <c r="EA13" s="17"/>
      <c r="EB13" s="26">
        <v>5739</v>
      </c>
      <c r="EC13" s="16"/>
      <c r="ED13" s="17"/>
      <c r="EE13" s="19">
        <f>IFERROR(((EB13-AS13)/(AW13-AS13)),0)</f>
        <v>1</v>
      </c>
      <c r="EF13" s="20">
        <f>+IF(EG13="SI",IFERROR((((IF(EG13="SI",(EC13-AS13),0)))/(AW13-AS13)),"REVISAR"),DY13)</f>
        <v>-3.161711385061639</v>
      </c>
      <c r="EG13" s="17" t="s">
        <v>179</v>
      </c>
      <c r="EH13" s="17"/>
      <c r="EI13" s="27">
        <v>2026</v>
      </c>
      <c r="EJ13" s="28"/>
      <c r="EK13" s="29" t="str">
        <f>+VLOOKUP(B13,[1]Listas_desplega!$AI$22:$AJ$46,2,0)</f>
        <v>DC_PBM</v>
      </c>
      <c r="EL13" s="29" t="str">
        <f>+VLOOKUP(H13,[1]Listas_desplega!$BY$3:$BZ$7,2,0)</f>
        <v>T_2</v>
      </c>
      <c r="EM13" s="29" t="str">
        <f>+VLOOKUP(I13,[1]Listas_desplega!$BY$10:$BZ$23,2,0)</f>
        <v>T_2_C_2</v>
      </c>
      <c r="EN13" s="29" t="str">
        <f>+VLOOKUP(J13,[1]Listas_desplega!$BY$28:$BZ$54,2,0)</f>
        <v>T_2_C_2_ET_1</v>
      </c>
      <c r="EO13" s="29" t="str">
        <f>+VLOOKUP(K13,[1]Listas_desplega!$BY$58:$BZ$105,2,0)</f>
        <v>T_2_C_2_ET_1_CPT_2</v>
      </c>
      <c r="EP13" s="30" t="str">
        <f>+VLOOKUP(L13,[1]Listas_desplega!$J$3:$K$11,2,0)</f>
        <v>Eje_E_2</v>
      </c>
    </row>
    <row r="14" spans="1:147" s="31" customFormat="1" ht="44.25" customHeight="1" x14ac:dyDescent="0.3">
      <c r="A14" s="8" t="s">
        <v>151</v>
      </c>
      <c r="B14" s="8" t="s">
        <v>152</v>
      </c>
      <c r="C14" s="8" t="s">
        <v>239</v>
      </c>
      <c r="D14" s="8" t="s">
        <v>153</v>
      </c>
      <c r="E14" s="8" t="s">
        <v>154</v>
      </c>
      <c r="F14" s="9" t="s">
        <v>155</v>
      </c>
      <c r="G14" s="8" t="s">
        <v>156</v>
      </c>
      <c r="H14" s="8" t="s">
        <v>157</v>
      </c>
      <c r="I14" s="8" t="s">
        <v>158</v>
      </c>
      <c r="J14" s="8" t="s">
        <v>159</v>
      </c>
      <c r="K14" s="8" t="s">
        <v>160</v>
      </c>
      <c r="L14" s="8" t="s">
        <v>161</v>
      </c>
      <c r="M14" s="8" t="s">
        <v>240</v>
      </c>
      <c r="N14" s="14">
        <v>92</v>
      </c>
      <c r="O14" s="11" t="s">
        <v>288</v>
      </c>
      <c r="P14" s="12" t="s">
        <v>212</v>
      </c>
      <c r="Q14" s="11" t="s">
        <v>165</v>
      </c>
      <c r="R14" s="11" t="s">
        <v>289</v>
      </c>
      <c r="S14" s="11" t="s">
        <v>290</v>
      </c>
      <c r="T14" s="11" t="s">
        <v>291</v>
      </c>
      <c r="U14" s="11">
        <v>180</v>
      </c>
      <c r="V14" s="11" t="s">
        <v>292</v>
      </c>
      <c r="W14" s="12" t="s">
        <v>216</v>
      </c>
      <c r="X14" s="13" t="s">
        <v>171</v>
      </c>
      <c r="Y14" s="13"/>
      <c r="Z14" s="13"/>
      <c r="AA14" s="13"/>
      <c r="AB14" s="13"/>
      <c r="AC14" s="13"/>
      <c r="AD14" s="13"/>
      <c r="AE14" s="13"/>
      <c r="AF14" s="13"/>
      <c r="AG14" s="14"/>
      <c r="AH14" s="14"/>
      <c r="AI14" s="14"/>
      <c r="AJ14" s="14"/>
      <c r="AK14" s="14"/>
      <c r="AL14" s="14"/>
      <c r="AM14" s="14"/>
      <c r="AN14" s="14"/>
      <c r="AO14" s="14"/>
      <c r="AP14" s="14" t="s">
        <v>173</v>
      </c>
      <c r="AQ14" s="15"/>
      <c r="AR14" s="14"/>
      <c r="AS14" s="14">
        <v>44.5</v>
      </c>
      <c r="AT14" s="14">
        <v>45.5</v>
      </c>
      <c r="AU14" s="14"/>
      <c r="AV14" s="14">
        <v>46.5</v>
      </c>
      <c r="AW14" s="14">
        <v>46.5</v>
      </c>
      <c r="AX14" s="14">
        <v>46.5</v>
      </c>
      <c r="AY14" s="8"/>
      <c r="AZ14" s="8"/>
      <c r="BA14" s="8"/>
      <c r="BB14" s="8"/>
      <c r="BC14" s="16"/>
      <c r="BD14" s="16"/>
      <c r="BE14" s="17" t="s">
        <v>293</v>
      </c>
      <c r="BF14" s="18">
        <f t="shared" ref="BF14:BF16" si="23">IFERROR(BC14/AW14,0)</f>
        <v>0</v>
      </c>
      <c r="BG14" s="20">
        <f>+IF(BH14="SI",IFERROR((IF(BH14="SI",BD14,0)/AW14),"REVISAR"),0)</f>
        <v>0</v>
      </c>
      <c r="BH14" s="17" t="s">
        <v>174</v>
      </c>
      <c r="BI14" s="17" t="s">
        <v>232</v>
      </c>
      <c r="BJ14" s="16"/>
      <c r="BK14" s="16"/>
      <c r="BL14" s="17" t="s">
        <v>294</v>
      </c>
      <c r="BM14" s="19">
        <f t="shared" ref="BM14:BM16" si="24">+IFERROR(BJ14/AW14,0)</f>
        <v>0</v>
      </c>
      <c r="BN14" s="20">
        <f>+IF(BO14="SI",IFERROR((IF(BO14="SI",BK14,0)/AW14),"REVISAR"),BG14)</f>
        <v>0</v>
      </c>
      <c r="BO14" s="17" t="s">
        <v>174</v>
      </c>
      <c r="BP14" s="21" t="s">
        <v>270</v>
      </c>
      <c r="BQ14" s="22"/>
      <c r="BR14" s="16"/>
      <c r="BS14" s="17" t="s">
        <v>295</v>
      </c>
      <c r="BT14" s="19">
        <f t="shared" ref="BT14:BT16" si="25">+IFERROR(BQ14/AW14,0)</f>
        <v>0</v>
      </c>
      <c r="BU14" s="20">
        <f>+IF(BV14="SI",IFERROR((IF(BV14="SI",BR14,0)/AW14),"REVISAR"),BN14)</f>
        <v>0</v>
      </c>
      <c r="BV14" s="17" t="s">
        <v>174</v>
      </c>
      <c r="BW14" s="17" t="s">
        <v>222</v>
      </c>
      <c r="BX14" s="16"/>
      <c r="BY14" s="16"/>
      <c r="BZ14" s="17" t="s">
        <v>296</v>
      </c>
      <c r="CA14" s="19">
        <f t="shared" ref="CA14:CA16" si="26">+IFERROR(BX14/AW14,0)</f>
        <v>0</v>
      </c>
      <c r="CB14" s="20">
        <f>+IF(CC14="SI",IFERROR((IF(CC14="SI",BY14,0)/AW14),"REVISAR"),BU14)</f>
        <v>0</v>
      </c>
      <c r="CC14" s="17" t="s">
        <v>174</v>
      </c>
      <c r="CD14" s="17" t="s">
        <v>224</v>
      </c>
      <c r="CE14" s="16"/>
      <c r="CF14" s="16"/>
      <c r="CG14" s="17" t="s">
        <v>297</v>
      </c>
      <c r="CH14" s="19">
        <f t="shared" ref="CH14:CH16" si="27">+IFERROR(CE14/AW14,0)</f>
        <v>0</v>
      </c>
      <c r="CI14" s="20">
        <f>+IF(CJ14="SI",IFERROR((IF(CJ14="SI",CF14,0)/AW14),"REVISAR"),CB14)</f>
        <v>0</v>
      </c>
      <c r="CJ14" s="17" t="s">
        <v>174</v>
      </c>
      <c r="CK14" s="17" t="s">
        <v>286</v>
      </c>
      <c r="CL14" s="23"/>
      <c r="CM14" s="23"/>
      <c r="CN14" s="25" t="s">
        <v>298</v>
      </c>
      <c r="CO14" s="19">
        <f t="shared" ref="CO14:CO16" si="28">+IFERROR(CL14/AW14,0)</f>
        <v>0</v>
      </c>
      <c r="CP14" s="20">
        <f>+IF(CQ14="SI",IFERROR((IF(CQ14="SI",CM14,0)/AW14),"REVISAR"),CI14)</f>
        <v>0</v>
      </c>
      <c r="CQ14" s="17" t="s">
        <v>174</v>
      </c>
      <c r="CR14" s="17" t="s">
        <v>299</v>
      </c>
      <c r="CS14" s="16"/>
      <c r="CT14" s="16"/>
      <c r="CU14" s="17"/>
      <c r="CV14" s="19">
        <f t="shared" ref="CV14:CV16" si="29">+IFERROR(CS14/AW14,0)</f>
        <v>0</v>
      </c>
      <c r="CW14" s="20">
        <f>+IF(CX14="SI",IFERROR((IF(CX14="SI",CT14,0)/AW14),"REVISAR"),CP14)</f>
        <v>0</v>
      </c>
      <c r="CX14" s="17" t="s">
        <v>179</v>
      </c>
      <c r="CY14" s="17"/>
      <c r="CZ14" s="16"/>
      <c r="DA14" s="16"/>
      <c r="DB14" s="17"/>
      <c r="DC14" s="19">
        <f t="shared" ref="DC14:DC16" si="30">+IFERROR(CZ14/AW14,0)</f>
        <v>0</v>
      </c>
      <c r="DD14" s="20">
        <f>+IF(DE14="SI",IFERROR((IF(DE14="SI",DA14,0)/AW14),"REVISAR"),CW14)</f>
        <v>0</v>
      </c>
      <c r="DE14" s="17" t="s">
        <v>179</v>
      </c>
      <c r="DF14" s="17"/>
      <c r="DG14" s="16"/>
      <c r="DH14" s="16"/>
      <c r="DI14" s="17"/>
      <c r="DJ14" s="19">
        <f t="shared" ref="DJ14:DJ16" si="31">+IFERROR(DG14/AW14,0)</f>
        <v>0</v>
      </c>
      <c r="DK14" s="20">
        <f>+IF(DL14="SI",IFERROR((IF(DL14="SI",DH14,0)/AW14),"REVISAR"),DD14)</f>
        <v>0</v>
      </c>
      <c r="DL14" s="17" t="s">
        <v>179</v>
      </c>
      <c r="DM14" s="17"/>
      <c r="DN14" s="16"/>
      <c r="DO14" s="16"/>
      <c r="DP14" s="17"/>
      <c r="DQ14" s="19">
        <f t="shared" ref="DQ14:DQ16" si="32">+IFERROR(DN14/AW14,0)</f>
        <v>0</v>
      </c>
      <c r="DR14" s="20">
        <f>+IF(DS14="SI",IFERROR((IF(DS14="SI",DO14,0)/AW14),"REVISAR"),DK14)</f>
        <v>0</v>
      </c>
      <c r="DS14" s="17" t="s">
        <v>179</v>
      </c>
      <c r="DT14" s="17"/>
      <c r="DU14" s="16"/>
      <c r="DV14" s="16"/>
      <c r="DW14" s="17"/>
      <c r="DX14" s="19">
        <f t="shared" ref="DX14:DX16" si="33">+IFERROR(DU14/AW14,0)</f>
        <v>0</v>
      </c>
      <c r="DY14" s="20">
        <f>+IF(DZ14="SI",IFERROR((IF(DZ14="SI",DV14,0)/AW14),"REVISAR"),DR14)</f>
        <v>0</v>
      </c>
      <c r="DZ14" s="17" t="s">
        <v>179</v>
      </c>
      <c r="EA14" s="17"/>
      <c r="EB14" s="26">
        <v>46.5</v>
      </c>
      <c r="EC14" s="16"/>
      <c r="ED14" s="17"/>
      <c r="EE14" s="19">
        <f t="shared" si="22"/>
        <v>1</v>
      </c>
      <c r="EF14" s="20">
        <f>+IF(EG14="SI",IFERROR((IF(EG14="SI",EC14,0)/AW14),"REVISAR"),DY14)</f>
        <v>0</v>
      </c>
      <c r="EG14" s="17" t="s">
        <v>179</v>
      </c>
      <c r="EH14" s="17"/>
      <c r="EI14" s="27">
        <v>2026</v>
      </c>
      <c r="EJ14" s="28"/>
      <c r="EK14" s="29" t="str">
        <f>+VLOOKUP(B14,[1]Listas_desplega!$AI$22:$AJ$46,2,0)</f>
        <v>DC_PBM</v>
      </c>
      <c r="EL14" s="29" t="str">
        <f>+VLOOKUP(H14,[1]Listas_desplega!$BY$3:$BZ$7,2,0)</f>
        <v>T_2</v>
      </c>
      <c r="EM14" s="29" t="str">
        <f>+VLOOKUP(I14,[1]Listas_desplega!$BY$10:$BZ$23,2,0)</f>
        <v>T_2_C_2</v>
      </c>
      <c r="EN14" s="29" t="str">
        <f>+VLOOKUP(J14,[1]Listas_desplega!$BY$28:$BZ$54,2,0)</f>
        <v>T_2_C_2_ET_1</v>
      </c>
      <c r="EO14" s="29" t="str">
        <f>+VLOOKUP(K14,[1]Listas_desplega!$BY$58:$BZ$105,2,0)</f>
        <v>T_2_C_2_ET_1_CPT_2</v>
      </c>
      <c r="EP14" s="30" t="str">
        <f>+VLOOKUP(L14,[1]Listas_desplega!$J$3:$K$11,2,0)</f>
        <v>Eje_E_2</v>
      </c>
    </row>
    <row r="15" spans="1:147" s="31" customFormat="1" ht="44.25" customHeight="1" x14ac:dyDescent="0.3">
      <c r="A15" s="8" t="s">
        <v>151</v>
      </c>
      <c r="B15" s="8" t="s">
        <v>152</v>
      </c>
      <c r="C15" s="8" t="s">
        <v>239</v>
      </c>
      <c r="D15" s="8" t="s">
        <v>153</v>
      </c>
      <c r="E15" s="8" t="s">
        <v>154</v>
      </c>
      <c r="F15" s="9" t="s">
        <v>155</v>
      </c>
      <c r="G15" s="8" t="s">
        <v>156</v>
      </c>
      <c r="H15" s="8" t="s">
        <v>157</v>
      </c>
      <c r="I15" s="8" t="s">
        <v>158</v>
      </c>
      <c r="J15" s="8" t="s">
        <v>159</v>
      </c>
      <c r="K15" s="8" t="s">
        <v>160</v>
      </c>
      <c r="L15" s="8" t="s">
        <v>161</v>
      </c>
      <c r="M15" s="8" t="s">
        <v>240</v>
      </c>
      <c r="N15" s="14">
        <v>93</v>
      </c>
      <c r="O15" s="11" t="s">
        <v>300</v>
      </c>
      <c r="P15" s="12" t="s">
        <v>212</v>
      </c>
      <c r="Q15" s="11" t="s">
        <v>165</v>
      </c>
      <c r="R15" s="11" t="s">
        <v>301</v>
      </c>
      <c r="S15" s="11" t="s">
        <v>290</v>
      </c>
      <c r="T15" s="11" t="s">
        <v>291</v>
      </c>
      <c r="U15" s="11">
        <v>180</v>
      </c>
      <c r="V15" s="11" t="s">
        <v>302</v>
      </c>
      <c r="W15" s="12" t="s">
        <v>216</v>
      </c>
      <c r="X15" s="13" t="s">
        <v>171</v>
      </c>
      <c r="Y15" s="13"/>
      <c r="Z15" s="13"/>
      <c r="AA15" s="13"/>
      <c r="AB15" s="13"/>
      <c r="AC15" s="13"/>
      <c r="AD15" s="13"/>
      <c r="AE15" s="13"/>
      <c r="AF15" s="13"/>
      <c r="AG15" s="14"/>
      <c r="AH15" s="14"/>
      <c r="AI15" s="14"/>
      <c r="AJ15" s="14"/>
      <c r="AK15" s="14"/>
      <c r="AL15" s="14"/>
      <c r="AM15" s="14"/>
      <c r="AN15" s="14"/>
      <c r="AO15" s="14"/>
      <c r="AP15" s="14" t="s">
        <v>173</v>
      </c>
      <c r="AQ15" s="15"/>
      <c r="AR15" s="14"/>
      <c r="AS15" s="14">
        <v>28</v>
      </c>
      <c r="AT15" s="14">
        <v>29</v>
      </c>
      <c r="AU15" s="14"/>
      <c r="AV15" s="14">
        <v>30.5</v>
      </c>
      <c r="AW15" s="14">
        <v>30.5</v>
      </c>
      <c r="AX15" s="14">
        <v>30.5</v>
      </c>
      <c r="AY15" s="8"/>
      <c r="AZ15" s="8"/>
      <c r="BA15" s="8"/>
      <c r="BB15" s="8"/>
      <c r="BC15" s="16"/>
      <c r="BD15" s="16"/>
      <c r="BE15" s="17" t="s">
        <v>303</v>
      </c>
      <c r="BF15" s="18">
        <f t="shared" si="23"/>
        <v>0</v>
      </c>
      <c r="BG15" s="20">
        <f>+IF(BH15="SI",IFERROR((IF(BH15="SI",BD15,0)/AW15),"REVISAR"),0)</f>
        <v>0</v>
      </c>
      <c r="BH15" s="17" t="s">
        <v>174</v>
      </c>
      <c r="BI15" s="17" t="s">
        <v>232</v>
      </c>
      <c r="BJ15" s="16"/>
      <c r="BK15" s="16"/>
      <c r="BL15" s="17" t="s">
        <v>304</v>
      </c>
      <c r="BM15" s="19">
        <f t="shared" si="24"/>
        <v>0</v>
      </c>
      <c r="BN15" s="20">
        <f>+IF(BO15="SI",IFERROR((IF(BO15="SI",BK15,0)/AW15),"REVISAR"),BG15)</f>
        <v>0</v>
      </c>
      <c r="BO15" s="17" t="s">
        <v>174</v>
      </c>
      <c r="BP15" s="21" t="s">
        <v>270</v>
      </c>
      <c r="BQ15" s="22"/>
      <c r="BR15" s="16"/>
      <c r="BS15" s="17" t="s">
        <v>305</v>
      </c>
      <c r="BT15" s="19">
        <f t="shared" si="25"/>
        <v>0</v>
      </c>
      <c r="BU15" s="20">
        <f>+IF(BV15="SI",IFERROR((IF(BV15="SI",BR15,0)/AW15),"REVISAR"),BN15)</f>
        <v>0</v>
      </c>
      <c r="BV15" s="17" t="s">
        <v>174</v>
      </c>
      <c r="BW15" s="17" t="s">
        <v>222</v>
      </c>
      <c r="BX15" s="16"/>
      <c r="BY15" s="16"/>
      <c r="BZ15" s="17" t="s">
        <v>306</v>
      </c>
      <c r="CA15" s="19">
        <f t="shared" si="26"/>
        <v>0</v>
      </c>
      <c r="CB15" s="20">
        <f>+IF(CC15="SI",IFERROR((IF(CC15="SI",BY15,0)/AW15),"REVISAR"),BU15)</f>
        <v>0</v>
      </c>
      <c r="CC15" s="17" t="s">
        <v>174</v>
      </c>
      <c r="CD15" s="17" t="s">
        <v>224</v>
      </c>
      <c r="CE15" s="16"/>
      <c r="CF15" s="16"/>
      <c r="CG15" s="17" t="s">
        <v>307</v>
      </c>
      <c r="CH15" s="19">
        <f t="shared" si="27"/>
        <v>0</v>
      </c>
      <c r="CI15" s="20">
        <f>+IF(CJ15="SI",IFERROR((IF(CJ15="SI",CF15,0)/AW15),"REVISAR"),CB15)</f>
        <v>0</v>
      </c>
      <c r="CJ15" s="17" t="s">
        <v>174</v>
      </c>
      <c r="CK15" s="17" t="s">
        <v>286</v>
      </c>
      <c r="CL15" s="23"/>
      <c r="CM15" s="23"/>
      <c r="CN15" s="25" t="s">
        <v>308</v>
      </c>
      <c r="CO15" s="19">
        <f t="shared" si="28"/>
        <v>0</v>
      </c>
      <c r="CP15" s="20">
        <f>+IF(CQ15="SI",IFERROR((IF(CQ15="SI",CM15,0)/AW15),"REVISAR"),CI15)</f>
        <v>0</v>
      </c>
      <c r="CQ15" s="17" t="s">
        <v>174</v>
      </c>
      <c r="CR15" s="17" t="s">
        <v>299</v>
      </c>
      <c r="CS15" s="16"/>
      <c r="CT15" s="16"/>
      <c r="CU15" s="17"/>
      <c r="CV15" s="19">
        <f t="shared" si="29"/>
        <v>0</v>
      </c>
      <c r="CW15" s="20">
        <f>+IF(CX15="SI",IFERROR((IF(CX15="SI",CT15,0)/AW15),"REVISAR"),CP15)</f>
        <v>0</v>
      </c>
      <c r="CX15" s="17" t="s">
        <v>179</v>
      </c>
      <c r="CY15" s="17"/>
      <c r="CZ15" s="16"/>
      <c r="DA15" s="16"/>
      <c r="DB15" s="17"/>
      <c r="DC15" s="19">
        <f t="shared" si="30"/>
        <v>0</v>
      </c>
      <c r="DD15" s="20">
        <f>+IF(DE15="SI",IFERROR((IF(DE15="SI",DA15,0)/AW15),"REVISAR"),CW15)</f>
        <v>0</v>
      </c>
      <c r="DE15" s="17" t="s">
        <v>179</v>
      </c>
      <c r="DF15" s="17"/>
      <c r="DG15" s="16"/>
      <c r="DH15" s="16"/>
      <c r="DI15" s="17"/>
      <c r="DJ15" s="19">
        <f t="shared" si="31"/>
        <v>0</v>
      </c>
      <c r="DK15" s="20">
        <f>+IF(DL15="SI",IFERROR((IF(DL15="SI",DH15,0)/AW15),"REVISAR"),DD15)</f>
        <v>0</v>
      </c>
      <c r="DL15" s="17" t="s">
        <v>179</v>
      </c>
      <c r="DM15" s="17"/>
      <c r="DN15" s="16"/>
      <c r="DO15" s="16"/>
      <c r="DP15" s="17"/>
      <c r="DQ15" s="19">
        <f t="shared" si="32"/>
        <v>0</v>
      </c>
      <c r="DR15" s="20">
        <f>+IF(DS15="SI",IFERROR((IF(DS15="SI",DO15,0)/AW15),"REVISAR"),DK15)</f>
        <v>0</v>
      </c>
      <c r="DS15" s="17" t="s">
        <v>179</v>
      </c>
      <c r="DT15" s="17"/>
      <c r="DU15" s="16"/>
      <c r="DV15" s="16"/>
      <c r="DW15" s="17"/>
      <c r="DX15" s="19">
        <f t="shared" si="33"/>
        <v>0</v>
      </c>
      <c r="DY15" s="20">
        <f>+IF(DZ15="SI",IFERROR((IF(DZ15="SI",DV15,0)/AW15),"REVISAR"),DR15)</f>
        <v>0</v>
      </c>
      <c r="DZ15" s="17" t="s">
        <v>179</v>
      </c>
      <c r="EA15" s="17"/>
      <c r="EB15" s="26">
        <v>30.5</v>
      </c>
      <c r="EC15" s="16"/>
      <c r="ED15" s="17"/>
      <c r="EE15" s="19">
        <f t="shared" si="22"/>
        <v>1</v>
      </c>
      <c r="EF15" s="20">
        <f>+IF(EG15="SI",IFERROR((IF(EG15="SI",EC15,0)/AW15),"REVISAR"),DY15)</f>
        <v>0</v>
      </c>
      <c r="EG15" s="17" t="s">
        <v>179</v>
      </c>
      <c r="EH15" s="17"/>
      <c r="EI15" s="27">
        <v>2026</v>
      </c>
      <c r="EJ15" s="28"/>
      <c r="EK15" s="29" t="str">
        <f>+VLOOKUP(B15,[1]Listas_desplega!$AI$22:$AJ$46,2,0)</f>
        <v>DC_PBM</v>
      </c>
      <c r="EL15" s="29" t="str">
        <f>+VLOOKUP(H15,[1]Listas_desplega!$BY$3:$BZ$7,2,0)</f>
        <v>T_2</v>
      </c>
      <c r="EM15" s="29" t="str">
        <f>+VLOOKUP(I15,[1]Listas_desplega!$BY$10:$BZ$23,2,0)</f>
        <v>T_2_C_2</v>
      </c>
      <c r="EN15" s="29" t="str">
        <f>+VLOOKUP(J15,[1]Listas_desplega!$BY$28:$BZ$54,2,0)</f>
        <v>T_2_C_2_ET_1</v>
      </c>
      <c r="EO15" s="29" t="str">
        <f>+VLOOKUP(K15,[1]Listas_desplega!$BY$58:$BZ$105,2,0)</f>
        <v>T_2_C_2_ET_1_CPT_2</v>
      </c>
      <c r="EP15" s="30" t="str">
        <f>+VLOOKUP(L15,[1]Listas_desplega!$J$3:$K$11,2,0)</f>
        <v>Eje_E_2</v>
      </c>
    </row>
    <row r="16" spans="1:147" s="31" customFormat="1" ht="44.25" customHeight="1" x14ac:dyDescent="0.3">
      <c r="A16" s="8" t="s">
        <v>151</v>
      </c>
      <c r="B16" s="8" t="s">
        <v>152</v>
      </c>
      <c r="C16" s="8" t="s">
        <v>152</v>
      </c>
      <c r="D16" s="8" t="s">
        <v>153</v>
      </c>
      <c r="E16" s="8" t="s">
        <v>154</v>
      </c>
      <c r="F16" s="9" t="s">
        <v>155</v>
      </c>
      <c r="G16" s="8" t="s">
        <v>156</v>
      </c>
      <c r="H16" s="8" t="s">
        <v>157</v>
      </c>
      <c r="I16" s="8" t="s">
        <v>158</v>
      </c>
      <c r="J16" s="8" t="s">
        <v>159</v>
      </c>
      <c r="K16" s="8" t="s">
        <v>208</v>
      </c>
      <c r="L16" s="8" t="s">
        <v>209</v>
      </c>
      <c r="M16" s="8" t="s">
        <v>210</v>
      </c>
      <c r="N16" s="14">
        <v>95</v>
      </c>
      <c r="O16" s="11" t="s">
        <v>309</v>
      </c>
      <c r="P16" s="12" t="s">
        <v>212</v>
      </c>
      <c r="Q16" s="11" t="s">
        <v>165</v>
      </c>
      <c r="R16" s="11" t="s">
        <v>310</v>
      </c>
      <c r="S16" s="11" t="s">
        <v>214</v>
      </c>
      <c r="T16" s="11" t="s">
        <v>168</v>
      </c>
      <c r="U16" s="11">
        <v>30</v>
      </c>
      <c r="V16" s="11" t="s">
        <v>311</v>
      </c>
      <c r="W16" s="12" t="s">
        <v>216</v>
      </c>
      <c r="X16" s="13" t="s">
        <v>171</v>
      </c>
      <c r="Y16" s="13"/>
      <c r="Z16" s="13"/>
      <c r="AA16" s="13"/>
      <c r="AB16" s="13"/>
      <c r="AC16" s="13"/>
      <c r="AD16" s="13"/>
      <c r="AE16" s="13"/>
      <c r="AF16" s="13"/>
      <c r="AG16" s="14"/>
      <c r="AH16" s="14"/>
      <c r="AI16" s="14"/>
      <c r="AJ16" s="14"/>
      <c r="AK16" s="14"/>
      <c r="AL16" s="14"/>
      <c r="AM16" s="14"/>
      <c r="AN16" s="14"/>
      <c r="AO16" s="14"/>
      <c r="AP16" s="14" t="s">
        <v>173</v>
      </c>
      <c r="AQ16" s="15"/>
      <c r="AR16" s="14"/>
      <c r="AS16" s="14">
        <v>0</v>
      </c>
      <c r="AT16" s="14">
        <v>4</v>
      </c>
      <c r="AU16" s="14">
        <v>14</v>
      </c>
      <c r="AV16" s="14">
        <v>27</v>
      </c>
      <c r="AW16" s="14">
        <v>40</v>
      </c>
      <c r="AX16" s="14">
        <v>40</v>
      </c>
      <c r="AY16" s="8"/>
      <c r="AZ16" s="8"/>
      <c r="BA16" s="8"/>
      <c r="BB16" s="8"/>
      <c r="BC16" s="16"/>
      <c r="BD16" s="16"/>
      <c r="BE16" s="17" t="s">
        <v>312</v>
      </c>
      <c r="BF16" s="18">
        <f t="shared" si="23"/>
        <v>0</v>
      </c>
      <c r="BG16" s="20">
        <f>+IF(BH16="SI",IFERROR((IF(BH16="SI",BD16,0)/AW16),"REVISAR"),0)</f>
        <v>0</v>
      </c>
      <c r="BH16" s="17" t="s">
        <v>174</v>
      </c>
      <c r="BI16" s="17" t="s">
        <v>245</v>
      </c>
      <c r="BJ16" s="16"/>
      <c r="BK16" s="16"/>
      <c r="BL16" s="17" t="s">
        <v>313</v>
      </c>
      <c r="BM16" s="19">
        <f t="shared" si="24"/>
        <v>0</v>
      </c>
      <c r="BN16" s="20">
        <f>+IF(BO16="SI",IFERROR((IF(BO16="SI",BK16,0)/AW16),"REVISAR"),BG16)</f>
        <v>0</v>
      </c>
      <c r="BO16" s="17" t="s">
        <v>174</v>
      </c>
      <c r="BP16" s="21" t="s">
        <v>220</v>
      </c>
      <c r="BQ16" s="22"/>
      <c r="BR16" s="16"/>
      <c r="BS16" s="17" t="s">
        <v>314</v>
      </c>
      <c r="BT16" s="19">
        <f t="shared" si="25"/>
        <v>0</v>
      </c>
      <c r="BU16" s="20">
        <f>+IF(BV16="SI",IFERROR((IF(BV16="SI",BR16,0)/AW16),"REVISAR"),BN16)</f>
        <v>0</v>
      </c>
      <c r="BV16" s="17" t="s">
        <v>174</v>
      </c>
      <c r="BW16" s="17" t="s">
        <v>222</v>
      </c>
      <c r="BX16" s="16"/>
      <c r="BY16" s="16"/>
      <c r="BZ16" s="17" t="s">
        <v>315</v>
      </c>
      <c r="CA16" s="19">
        <f t="shared" si="26"/>
        <v>0</v>
      </c>
      <c r="CB16" s="20">
        <f>+IF(CC16="SI",IFERROR((IF(CC16="SI",BY16,0)/AW16),"REVISAR"),BU16)</f>
        <v>0</v>
      </c>
      <c r="CC16" s="17" t="s">
        <v>174</v>
      </c>
      <c r="CD16" s="17" t="s">
        <v>250</v>
      </c>
      <c r="CE16" s="16"/>
      <c r="CF16" s="16"/>
      <c r="CG16" s="17" t="s">
        <v>316</v>
      </c>
      <c r="CH16" s="19">
        <f t="shared" si="27"/>
        <v>0</v>
      </c>
      <c r="CI16" s="20">
        <f>+IF(CJ16="SI",IFERROR((IF(CJ16="SI",CF16,0)/AW16),"REVISAR"),CB16)</f>
        <v>0</v>
      </c>
      <c r="CJ16" s="17" t="s">
        <v>174</v>
      </c>
      <c r="CK16" s="17" t="s">
        <v>252</v>
      </c>
      <c r="CL16" s="23">
        <v>35</v>
      </c>
      <c r="CM16" s="23">
        <v>32.409999999999997</v>
      </c>
      <c r="CN16" s="25" t="s">
        <v>317</v>
      </c>
      <c r="CO16" s="19">
        <f t="shared" si="28"/>
        <v>0.875</v>
      </c>
      <c r="CP16" s="20">
        <f>+IF(CQ16="SI",IFERROR((IF(CQ16="SI",CM16,0)/AW16),"REVISAR"),CI16)</f>
        <v>0.81024999999999991</v>
      </c>
      <c r="CQ16" s="17" t="s">
        <v>174</v>
      </c>
      <c r="CR16" s="17" t="s">
        <v>318</v>
      </c>
      <c r="CS16" s="16"/>
      <c r="CT16" s="16"/>
      <c r="CU16" s="17"/>
      <c r="CV16" s="19">
        <f t="shared" si="29"/>
        <v>0</v>
      </c>
      <c r="CW16" s="20">
        <f>+IF(CX16="SI",IFERROR((IF(CX16="SI",CT16,0)/AW16),"REVISAR"),CP16)</f>
        <v>0.81024999999999991</v>
      </c>
      <c r="CX16" s="17" t="s">
        <v>179</v>
      </c>
      <c r="CY16" s="17"/>
      <c r="CZ16" s="16"/>
      <c r="DA16" s="16"/>
      <c r="DB16" s="17"/>
      <c r="DC16" s="19">
        <f t="shared" si="30"/>
        <v>0</v>
      </c>
      <c r="DD16" s="20">
        <f>+IF(DE16="SI",IFERROR((IF(DE16="SI",DA16,0)/AW16),"REVISAR"),CW16)</f>
        <v>0.81024999999999991</v>
      </c>
      <c r="DE16" s="17" t="s">
        <v>179</v>
      </c>
      <c r="DF16" s="17"/>
      <c r="DG16" s="16"/>
      <c r="DH16" s="16"/>
      <c r="DI16" s="17"/>
      <c r="DJ16" s="19">
        <f t="shared" si="31"/>
        <v>0</v>
      </c>
      <c r="DK16" s="20">
        <f>+IF(DL16="SI",IFERROR((IF(DL16="SI",DH16,0)/AW16),"REVISAR"),DD16)</f>
        <v>0.81024999999999991</v>
      </c>
      <c r="DL16" s="17" t="s">
        <v>179</v>
      </c>
      <c r="DM16" s="17"/>
      <c r="DN16" s="16"/>
      <c r="DO16" s="16"/>
      <c r="DP16" s="17"/>
      <c r="DQ16" s="19">
        <f t="shared" si="32"/>
        <v>0</v>
      </c>
      <c r="DR16" s="20">
        <f>+IF(DS16="SI",IFERROR((IF(DS16="SI",DO16,0)/AW16),"REVISAR"),DK16)</f>
        <v>0.81024999999999991</v>
      </c>
      <c r="DS16" s="17" t="s">
        <v>179</v>
      </c>
      <c r="DT16" s="17"/>
      <c r="DU16" s="16"/>
      <c r="DV16" s="16"/>
      <c r="DW16" s="17"/>
      <c r="DX16" s="19">
        <f t="shared" si="33"/>
        <v>0</v>
      </c>
      <c r="DY16" s="20">
        <f>+IF(DZ16="SI",IFERROR((IF(DZ16="SI",DV16,0)/AW16),"REVISAR"),DR16)</f>
        <v>0.81024999999999991</v>
      </c>
      <c r="DZ16" s="17" t="s">
        <v>179</v>
      </c>
      <c r="EA16" s="17"/>
      <c r="EB16" s="26">
        <v>40</v>
      </c>
      <c r="EC16" s="16"/>
      <c r="ED16" s="17"/>
      <c r="EE16" s="19">
        <f t="shared" si="22"/>
        <v>1</v>
      </c>
      <c r="EF16" s="20">
        <f>+IF(EG16="SI",IFERROR((IF(EG16="SI",EC16,0)/AW16),"REVISAR"),DY16)</f>
        <v>0.81024999999999991</v>
      </c>
      <c r="EG16" s="17" t="s">
        <v>179</v>
      </c>
      <c r="EH16" s="17"/>
      <c r="EI16" s="27">
        <v>2026</v>
      </c>
      <c r="EJ16" s="28"/>
      <c r="EK16" s="29" t="str">
        <f>+VLOOKUP(B16,[1]Listas_desplega!$AI$22:$AJ$46,2,0)</f>
        <v>DC_PBM</v>
      </c>
      <c r="EL16" s="29" t="str">
        <f>+VLOOKUP(H16,[1]Listas_desplega!$BY$3:$BZ$7,2,0)</f>
        <v>T_2</v>
      </c>
      <c r="EM16" s="29" t="str">
        <f>+VLOOKUP(I16,[1]Listas_desplega!$BY$10:$BZ$23,2,0)</f>
        <v>T_2_C_2</v>
      </c>
      <c r="EN16" s="29" t="str">
        <f>+VLOOKUP(J16,[1]Listas_desplega!$BY$28:$BZ$54,2,0)</f>
        <v>T_2_C_2_ET_1</v>
      </c>
      <c r="EO16" s="29" t="str">
        <f>+VLOOKUP(K16,[1]Listas_desplega!$BY$58:$BZ$105,2,0)</f>
        <v>T_2_C_2_ET_1_CPT_7</v>
      </c>
      <c r="EP16" s="30" t="str">
        <f>+VLOOKUP(L16,[1]Listas_desplega!$J$3:$K$11,2,0)</f>
        <v>Eje_E_3</v>
      </c>
    </row>
    <row r="17" spans="1:146" s="31" customFormat="1" ht="44.25" customHeight="1" x14ac:dyDescent="0.3">
      <c r="A17" s="8" t="s">
        <v>151</v>
      </c>
      <c r="B17" s="8" t="s">
        <v>152</v>
      </c>
      <c r="C17" s="8" t="s">
        <v>180</v>
      </c>
      <c r="D17" s="8" t="s">
        <v>153</v>
      </c>
      <c r="E17" s="8" t="s">
        <v>154</v>
      </c>
      <c r="F17" s="9" t="s">
        <v>155</v>
      </c>
      <c r="G17" s="8" t="s">
        <v>156</v>
      </c>
      <c r="H17" s="8" t="s">
        <v>157</v>
      </c>
      <c r="I17" s="8" t="s">
        <v>158</v>
      </c>
      <c r="J17" s="8" t="s">
        <v>159</v>
      </c>
      <c r="K17" s="8" t="s">
        <v>160</v>
      </c>
      <c r="L17" s="8" t="s">
        <v>161</v>
      </c>
      <c r="M17" s="8" t="s">
        <v>275</v>
      </c>
      <c r="N17" s="14">
        <v>96</v>
      </c>
      <c r="O17" s="11" t="s">
        <v>319</v>
      </c>
      <c r="P17" s="12" t="s">
        <v>212</v>
      </c>
      <c r="Q17" s="11" t="s">
        <v>277</v>
      </c>
      <c r="R17" s="11" t="s">
        <v>320</v>
      </c>
      <c r="S17" s="11" t="s">
        <v>214</v>
      </c>
      <c r="T17" s="11" t="s">
        <v>168</v>
      </c>
      <c r="U17" s="11">
        <v>30</v>
      </c>
      <c r="V17" s="11" t="s">
        <v>321</v>
      </c>
      <c r="W17" s="12" t="s">
        <v>216</v>
      </c>
      <c r="X17" s="13" t="s">
        <v>171</v>
      </c>
      <c r="Y17" s="13"/>
      <c r="Z17" s="13"/>
      <c r="AA17" s="13"/>
      <c r="AB17" s="13"/>
      <c r="AC17" s="13"/>
      <c r="AD17" s="13"/>
      <c r="AE17" s="13"/>
      <c r="AF17" s="13"/>
      <c r="AG17" s="14"/>
      <c r="AH17" s="14"/>
      <c r="AI17" s="14"/>
      <c r="AJ17" s="14"/>
      <c r="AK17" s="14"/>
      <c r="AL17" s="14"/>
      <c r="AM17" s="14"/>
      <c r="AN17" s="14"/>
      <c r="AO17" s="14"/>
      <c r="AP17" s="14" t="s">
        <v>173</v>
      </c>
      <c r="AQ17" s="15"/>
      <c r="AR17" s="14"/>
      <c r="AS17" s="14">
        <v>24</v>
      </c>
      <c r="AT17" s="14">
        <v>26</v>
      </c>
      <c r="AU17" s="14">
        <v>27</v>
      </c>
      <c r="AV17" s="14">
        <v>29</v>
      </c>
      <c r="AW17" s="14">
        <v>30</v>
      </c>
      <c r="AX17" s="14">
        <v>30</v>
      </c>
      <c r="AY17" s="8"/>
      <c r="AZ17" s="8"/>
      <c r="BA17" s="8"/>
      <c r="BB17" s="8"/>
      <c r="BC17" s="16"/>
      <c r="BD17" s="16"/>
      <c r="BE17" s="17" t="s">
        <v>322</v>
      </c>
      <c r="BF17" s="19">
        <f>IFERROR(((BC17-AS17)/(AW17-AS17)),0)</f>
        <v>-4</v>
      </c>
      <c r="BG17" s="20">
        <f>+IF(BH17="SI",IFERROR((((IF(BH17="SI",(BD17-AS17),0)))/(AW17-AS17)),"REVISAR"),0)</f>
        <v>-4</v>
      </c>
      <c r="BH17" s="17" t="s">
        <v>174</v>
      </c>
      <c r="BI17" s="17" t="s">
        <v>281</v>
      </c>
      <c r="BJ17" s="16"/>
      <c r="BK17" s="16"/>
      <c r="BL17" s="17" t="s">
        <v>323</v>
      </c>
      <c r="BM17" s="19">
        <f>IFERROR(((BJ17-AS17)/(AW17-AS17)),0)</f>
        <v>-4</v>
      </c>
      <c r="BN17" s="20">
        <f>+IF(BO17="SI",IFERROR((((IF(BO17="SI",(BK17-AS17),0)))/(AW17-AS17)),"REVISAR"),BG17)</f>
        <v>-4</v>
      </c>
      <c r="BO17" s="17" t="s">
        <v>174</v>
      </c>
      <c r="BP17" s="21" t="s">
        <v>270</v>
      </c>
      <c r="BQ17" s="22"/>
      <c r="BR17" s="16"/>
      <c r="BS17" s="17" t="s">
        <v>324</v>
      </c>
      <c r="BT17" s="19">
        <f>IFERROR(((BQ17-AS17)/(AW17-AS17)),0)</f>
        <v>-4</v>
      </c>
      <c r="BU17" s="20">
        <f>+IF(BV17="SI",IFERROR((((IF(BV17="SI",(BR17-AS17),0)))/(AW17-AS17)),"REVISAR"),BN17)</f>
        <v>-4</v>
      </c>
      <c r="BV17" s="17" t="s">
        <v>174</v>
      </c>
      <c r="BW17" s="17" t="s">
        <v>222</v>
      </c>
      <c r="BX17" s="16"/>
      <c r="BY17" s="16"/>
      <c r="BZ17" s="17" t="s">
        <v>325</v>
      </c>
      <c r="CA17" s="19">
        <f>IFERROR(((BX17-AS17)/(AW17-AS17)),0)</f>
        <v>-4</v>
      </c>
      <c r="CB17" s="20">
        <f>+IF(CC17="SI",IFERROR((((IF(CC17="SI",(BY17-AS17),0)))/(AW17-AS17)),"REVISAR"),BU17)</f>
        <v>-4</v>
      </c>
      <c r="CC17" s="17" t="s">
        <v>174</v>
      </c>
      <c r="CD17" s="17" t="s">
        <v>250</v>
      </c>
      <c r="CE17" s="16"/>
      <c r="CF17" s="16"/>
      <c r="CG17" s="17" t="s">
        <v>326</v>
      </c>
      <c r="CH17" s="19">
        <f>IFERROR(((CE17-AS17)/(AW17-AS17)),0)</f>
        <v>-4</v>
      </c>
      <c r="CI17" s="20">
        <f>+IF(CJ17="SI",IFERROR((((IF(CJ17="SI",(CF17-AS17),0)))/(AW17-AS17)),"REVISAR"),CB17)</f>
        <v>-4</v>
      </c>
      <c r="CJ17" s="17" t="s">
        <v>174</v>
      </c>
      <c r="CK17" s="17" t="s">
        <v>286</v>
      </c>
      <c r="CL17" s="23">
        <v>28</v>
      </c>
      <c r="CM17" s="23"/>
      <c r="CN17" s="25" t="s">
        <v>327</v>
      </c>
      <c r="CO17" s="19">
        <f>IFERROR(((CL17-AS17)/(AW17-AS17)),0)</f>
        <v>0.66666666666666663</v>
      </c>
      <c r="CP17" s="20">
        <f>+IF(CQ17="SI",IFERROR((((IF(CQ17="SI",(CM17-AS17),0)))/(AW17-AS17)),"REVISAR"),CI17)</f>
        <v>-4</v>
      </c>
      <c r="CQ17" s="17" t="s">
        <v>174</v>
      </c>
      <c r="CR17" s="17" t="s">
        <v>328</v>
      </c>
      <c r="CS17" s="16"/>
      <c r="CT17" s="16"/>
      <c r="CU17" s="17"/>
      <c r="CV17" s="19">
        <f>IFERROR(((CS17-AS17)/(AW17-AS17)),0)</f>
        <v>-4</v>
      </c>
      <c r="CW17" s="20">
        <f>+IF(CX17="SI",IFERROR((((IF(CX17="SI",(CT17-AS17),0)))/(AW17-AS17)),"REVISAR"),CP17)</f>
        <v>-4</v>
      </c>
      <c r="CX17" s="17" t="s">
        <v>179</v>
      </c>
      <c r="CY17" s="17"/>
      <c r="CZ17" s="16"/>
      <c r="DA17" s="16"/>
      <c r="DB17" s="17"/>
      <c r="DC17" s="19">
        <f>IFERROR(((CZ17-AS17)/(AW17-AS17)),0)</f>
        <v>-4</v>
      </c>
      <c r="DD17" s="20">
        <f>+IF(DE17="SI",IFERROR((((IF(DE17="SI",(DA17-AS17),0)))/(AW17-AS17)),"REVISAR"),CW17)</f>
        <v>-4</v>
      </c>
      <c r="DE17" s="17" t="s">
        <v>179</v>
      </c>
      <c r="DF17" s="17"/>
      <c r="DG17" s="16"/>
      <c r="DH17" s="16"/>
      <c r="DI17" s="17"/>
      <c r="DJ17" s="19">
        <f>IFERROR(((DG17-AS17)/(AW17-AS17)),0)</f>
        <v>-4</v>
      </c>
      <c r="DK17" s="20">
        <f>+IF(DL17="SI",IFERROR((((IF(DL17="SI",(DH17-AS17),0)))/(AW17-AS17)),"REVISAR"),DD17)</f>
        <v>-4</v>
      </c>
      <c r="DL17" s="17" t="s">
        <v>179</v>
      </c>
      <c r="DM17" s="17"/>
      <c r="DN17" s="16"/>
      <c r="DO17" s="16"/>
      <c r="DP17" s="17"/>
      <c r="DQ17" s="19">
        <f>IFERROR(((DN17-AS17)/(AW17-AS17)),0)</f>
        <v>-4</v>
      </c>
      <c r="DR17" s="20">
        <f>+IF(DS17="SI",IFERROR((((IF(DS17="SI",(DO17-AS17),0)))/(AW17-AS17)),"REVISAR"),DK17)</f>
        <v>-4</v>
      </c>
      <c r="DS17" s="17" t="s">
        <v>179</v>
      </c>
      <c r="DT17" s="17"/>
      <c r="DU17" s="16"/>
      <c r="DV17" s="16"/>
      <c r="DW17" s="17"/>
      <c r="DX17" s="19">
        <f>IFERROR(((DU17-AS17)/(AW17-AS17)),0)</f>
        <v>-4</v>
      </c>
      <c r="DY17" s="20">
        <f>+IF(DZ17="SI",IFERROR((((IF(DZ17="SI",(DV17-AS17),0)))/(AW17-AS17)),"REVISAR"),DR17)</f>
        <v>-4</v>
      </c>
      <c r="DZ17" s="17" t="s">
        <v>179</v>
      </c>
      <c r="EA17" s="17"/>
      <c r="EB17" s="26">
        <v>30</v>
      </c>
      <c r="EC17" s="16"/>
      <c r="ED17" s="17"/>
      <c r="EE17" s="19">
        <f>IFERROR(((EB17-AS17)/(AW17-AS17)),0)</f>
        <v>1</v>
      </c>
      <c r="EF17" s="20">
        <f>+IF(EG17="SI",IFERROR((((IF(EG17="SI",(EC17-AS17),0)))/(AW17-AS17)),"REVISAR"),DY17)</f>
        <v>-4</v>
      </c>
      <c r="EG17" s="17" t="s">
        <v>179</v>
      </c>
      <c r="EH17" s="17"/>
      <c r="EI17" s="27">
        <v>2026</v>
      </c>
      <c r="EJ17" s="28"/>
      <c r="EK17" s="29" t="str">
        <f>+VLOOKUP(B17,[1]Listas_desplega!$AI$22:$AJ$46,2,0)</f>
        <v>DC_PBM</v>
      </c>
      <c r="EL17" s="29" t="str">
        <f>+VLOOKUP(H17,[1]Listas_desplega!$BY$3:$BZ$7,2,0)</f>
        <v>T_2</v>
      </c>
      <c r="EM17" s="29" t="str">
        <f>+VLOOKUP(I17,[1]Listas_desplega!$BY$10:$BZ$23,2,0)</f>
        <v>T_2_C_2</v>
      </c>
      <c r="EN17" s="29" t="str">
        <f>+VLOOKUP(J17,[1]Listas_desplega!$BY$28:$BZ$54,2,0)</f>
        <v>T_2_C_2_ET_1</v>
      </c>
      <c r="EO17" s="29" t="str">
        <f>+VLOOKUP(K17,[1]Listas_desplega!$BY$58:$BZ$105,2,0)</f>
        <v>T_2_C_2_ET_1_CPT_2</v>
      </c>
      <c r="EP17" s="30" t="str">
        <f>+VLOOKUP(L17,[1]Listas_desplega!$J$3:$K$11,2,0)</f>
        <v>Eje_E_2</v>
      </c>
    </row>
    <row r="18" spans="1:146" s="31" customFormat="1" ht="44.25" customHeight="1" x14ac:dyDescent="0.3">
      <c r="A18" s="8" t="s">
        <v>151</v>
      </c>
      <c r="B18" s="8" t="s">
        <v>152</v>
      </c>
      <c r="C18" s="8" t="s">
        <v>180</v>
      </c>
      <c r="D18" s="8" t="s">
        <v>153</v>
      </c>
      <c r="E18" s="8" t="s">
        <v>154</v>
      </c>
      <c r="F18" s="9" t="s">
        <v>155</v>
      </c>
      <c r="G18" s="8" t="s">
        <v>156</v>
      </c>
      <c r="H18" s="8" t="s">
        <v>157</v>
      </c>
      <c r="I18" s="8" t="s">
        <v>158</v>
      </c>
      <c r="J18" s="8" t="s">
        <v>159</v>
      </c>
      <c r="K18" s="8" t="s">
        <v>195</v>
      </c>
      <c r="L18" s="8" t="s">
        <v>196</v>
      </c>
      <c r="M18" s="8" t="s">
        <v>197</v>
      </c>
      <c r="N18" s="14">
        <v>242</v>
      </c>
      <c r="O18" s="11" t="s">
        <v>329</v>
      </c>
      <c r="P18" s="12" t="s">
        <v>164</v>
      </c>
      <c r="Q18" s="11" t="s">
        <v>186</v>
      </c>
      <c r="R18" s="11" t="s">
        <v>330</v>
      </c>
      <c r="S18" s="11" t="s">
        <v>214</v>
      </c>
      <c r="T18" s="11" t="s">
        <v>188</v>
      </c>
      <c r="U18" s="11">
        <v>15</v>
      </c>
      <c r="V18" s="11" t="s">
        <v>331</v>
      </c>
      <c r="W18" s="12" t="s">
        <v>332</v>
      </c>
      <c r="X18" s="13" t="s">
        <v>171</v>
      </c>
      <c r="Y18" s="13"/>
      <c r="Z18" s="13"/>
      <c r="AA18" s="13"/>
      <c r="AB18" s="13"/>
      <c r="AC18" s="13"/>
      <c r="AD18" s="13"/>
      <c r="AE18" s="13"/>
      <c r="AF18" s="13" t="s">
        <v>173</v>
      </c>
      <c r="AG18" s="14"/>
      <c r="AH18" s="14"/>
      <c r="AI18" s="14"/>
      <c r="AJ18" s="14"/>
      <c r="AK18" s="14"/>
      <c r="AL18" s="14"/>
      <c r="AM18" s="14"/>
      <c r="AN18" s="14"/>
      <c r="AO18" s="14"/>
      <c r="AP18" s="14"/>
      <c r="AQ18" s="15"/>
      <c r="AR18" s="14"/>
      <c r="AS18" s="14">
        <v>0</v>
      </c>
      <c r="AT18" s="14">
        <v>40</v>
      </c>
      <c r="AU18" s="14">
        <v>30</v>
      </c>
      <c r="AV18" s="14">
        <v>25</v>
      </c>
      <c r="AW18" s="14">
        <v>5</v>
      </c>
      <c r="AX18" s="14">
        <v>100</v>
      </c>
      <c r="AY18" s="8"/>
      <c r="AZ18" s="8"/>
      <c r="BA18" s="8"/>
      <c r="BB18" s="8"/>
      <c r="BC18" s="16"/>
      <c r="BD18" s="16"/>
      <c r="BE18" s="17" t="s">
        <v>333</v>
      </c>
      <c r="BF18" s="18">
        <f t="shared" ref="BF18:BF23" si="34">IFERROR(BC18/AW18,0)</f>
        <v>0</v>
      </c>
      <c r="BG18" s="20">
        <f>+IF(BH18="SI",IFERROR((((IF(BH18="SI",(BD18-AS18),0)))/(AW18-AS18)),"REVISAR"),0)</f>
        <v>0</v>
      </c>
      <c r="BH18" s="17" t="s">
        <v>174</v>
      </c>
      <c r="BI18" s="17" t="s">
        <v>334</v>
      </c>
      <c r="BJ18" s="16"/>
      <c r="BK18" s="16"/>
      <c r="BL18" s="17" t="s">
        <v>335</v>
      </c>
      <c r="BM18" s="19">
        <f t="shared" ref="BM18:BM23" si="35">+IFERROR(BJ18/AW18,0)</f>
        <v>0</v>
      </c>
      <c r="BN18" s="20">
        <f>+IF(BO18="SI",IFERROR((((IF(BO18="SI",(BK18-AS18),0)))/(AW18-AS18)),"REVISAR"),BG18)</f>
        <v>0</v>
      </c>
      <c r="BO18" s="17" t="s">
        <v>174</v>
      </c>
      <c r="BP18" s="21" t="s">
        <v>336</v>
      </c>
      <c r="BQ18" s="22"/>
      <c r="BR18" s="16"/>
      <c r="BS18" s="17" t="s">
        <v>337</v>
      </c>
      <c r="BT18" s="19">
        <f t="shared" ref="BT18:BT23" si="36">+IFERROR(BQ18/AW18,0)</f>
        <v>0</v>
      </c>
      <c r="BU18" s="20">
        <f>+IF(BV18="SI",IFERROR((((IF(BV18="SI",(BR18-AS18),0)))/(AW18-AS18)),"REVISAR"),BN18)</f>
        <v>0</v>
      </c>
      <c r="BV18" s="17" t="s">
        <v>338</v>
      </c>
      <c r="BW18" s="17" t="s">
        <v>339</v>
      </c>
      <c r="BX18" s="16"/>
      <c r="BY18" s="16"/>
      <c r="BZ18" s="17" t="s">
        <v>340</v>
      </c>
      <c r="CA18" s="19">
        <f t="shared" ref="CA18:CA23" si="37">+IFERROR(BX18/AW18,0)</f>
        <v>0</v>
      </c>
      <c r="CB18" s="20">
        <f>+IF(CC18="SI",IFERROR((((IF(CC18="SI",(BY18-AS18),0)))/(AW18-AS18)),"REVISAR"),BU18)</f>
        <v>0</v>
      </c>
      <c r="CC18" s="17" t="s">
        <v>174</v>
      </c>
      <c r="CD18" s="17" t="s">
        <v>341</v>
      </c>
      <c r="CE18" s="16"/>
      <c r="CF18" s="16"/>
      <c r="CG18" s="17" t="s">
        <v>342</v>
      </c>
      <c r="CH18" s="19">
        <f t="shared" ref="CH18:CH23" si="38">+IFERROR(CE18/AW18,0)</f>
        <v>0</v>
      </c>
      <c r="CI18" s="20">
        <f>+IF(CJ18="SI",IFERROR((((IF(CJ18="SI",(CF18-AS18),0)))/(AW18-AS18)),"REVISAR"),CB18)</f>
        <v>0</v>
      </c>
      <c r="CJ18" s="17" t="s">
        <v>174</v>
      </c>
      <c r="CK18" s="17" t="s">
        <v>343</v>
      </c>
      <c r="CL18" s="23"/>
      <c r="CM18" s="23"/>
      <c r="CN18" s="25" t="s">
        <v>344</v>
      </c>
      <c r="CO18" s="19">
        <f t="shared" ref="CO18:CO23" si="39">+IFERROR(CL18/AW18,0)</f>
        <v>0</v>
      </c>
      <c r="CP18" s="20">
        <f>+IF(CQ18="SI",IFERROR((((IF(CQ18="SI",(CM18-AS18),0)))/(AW18-AS18)),"REVISAR"),CI18)</f>
        <v>0</v>
      </c>
      <c r="CQ18" s="17" t="s">
        <v>338</v>
      </c>
      <c r="CR18" s="17" t="s">
        <v>345</v>
      </c>
      <c r="CS18" s="16"/>
      <c r="CT18" s="16"/>
      <c r="CU18" s="17"/>
      <c r="CV18" s="19">
        <f t="shared" ref="CV18:CV23" si="40">+IFERROR(CS18/AW18,0)</f>
        <v>0</v>
      </c>
      <c r="CW18" s="20">
        <f>+IF(CX18="SI",IFERROR((((IF(CX18="SI",(CT18-AS18),0)))/(AW18-AS18)),"REVISAR"),CP18)</f>
        <v>0</v>
      </c>
      <c r="CX18" s="17" t="s">
        <v>179</v>
      </c>
      <c r="CY18" s="17"/>
      <c r="CZ18" s="16"/>
      <c r="DA18" s="16"/>
      <c r="DB18" s="17"/>
      <c r="DC18" s="19">
        <f t="shared" ref="DC18:DC23" si="41">+IFERROR(CZ18/AW18,0)</f>
        <v>0</v>
      </c>
      <c r="DD18" s="20">
        <f>+IF(DE18="SI",IFERROR((((IF(DE18="SI",(DA18-AS18),0)))/(AW18-AS18)),"REVISAR"),CW18)</f>
        <v>0</v>
      </c>
      <c r="DE18" s="17" t="s">
        <v>179</v>
      </c>
      <c r="DF18" s="17"/>
      <c r="DG18" s="16"/>
      <c r="DH18" s="16"/>
      <c r="DI18" s="17"/>
      <c r="DJ18" s="19">
        <f t="shared" ref="DJ18:DJ23" si="42">+IFERROR(DG18/AW18,0)</f>
        <v>0</v>
      </c>
      <c r="DK18" s="20">
        <f>+IF(DL18="SI",IFERROR((((IF(DL18="SI",(DH18-AS18),0)))/(AW18-AS18)),"REVISAR"),DD18)</f>
        <v>0</v>
      </c>
      <c r="DL18" s="17" t="s">
        <v>179</v>
      </c>
      <c r="DM18" s="17"/>
      <c r="DN18" s="16"/>
      <c r="DO18" s="16"/>
      <c r="DP18" s="17"/>
      <c r="DQ18" s="19">
        <f t="shared" ref="DQ18:DQ23" si="43">+IFERROR(DN18/AW18,0)</f>
        <v>0</v>
      </c>
      <c r="DR18" s="20">
        <f>+IF(DS18="SI",IFERROR((((IF(DS18="SI",(DO18-AS18),0)))/(AW18-AS18)),"REVISAR"),DK18)</f>
        <v>0</v>
      </c>
      <c r="DS18" s="17" t="s">
        <v>179</v>
      </c>
      <c r="DT18" s="17"/>
      <c r="DU18" s="16"/>
      <c r="DV18" s="16"/>
      <c r="DW18" s="17"/>
      <c r="DX18" s="19">
        <f t="shared" ref="DX18:DX23" si="44">+IFERROR(DU18/AW18,0)</f>
        <v>0</v>
      </c>
      <c r="DY18" s="20">
        <f>+IF(DZ18="SI",IFERROR((((IF(DZ18="SI",(DV18-AS18),0)))/(AW18-AS18)),"REVISAR"),DR18)</f>
        <v>0</v>
      </c>
      <c r="DZ18" s="17" t="s">
        <v>179</v>
      </c>
      <c r="EA18" s="17"/>
      <c r="EB18" s="26">
        <v>5</v>
      </c>
      <c r="EC18" s="16"/>
      <c r="ED18" s="17"/>
      <c r="EE18" s="19">
        <f t="shared" si="22"/>
        <v>1</v>
      </c>
      <c r="EF18" s="20">
        <f>+IF(EG18="SI",IFERROR((((IF(EG18="SI",(EC18-AS18),0)))/(AW18-AS18)),"REVISAR"),DY18)</f>
        <v>0</v>
      </c>
      <c r="EG18" s="17" t="s">
        <v>179</v>
      </c>
      <c r="EH18" s="17"/>
      <c r="EI18" s="27">
        <v>2026</v>
      </c>
      <c r="EJ18" s="28"/>
      <c r="EK18" s="29" t="str">
        <f>+VLOOKUP(B18,[1]Listas_desplega!$AI$22:$AJ$46,2,0)</f>
        <v>DC_PBM</v>
      </c>
      <c r="EL18" s="29" t="str">
        <f>+VLOOKUP(H18,[1]Listas_desplega!$BY$3:$BZ$7,2,0)</f>
        <v>T_2</v>
      </c>
      <c r="EM18" s="29" t="str">
        <f>+VLOOKUP(I18,[1]Listas_desplega!$BY$10:$BZ$23,2,0)</f>
        <v>T_2_C_2</v>
      </c>
      <c r="EN18" s="29" t="str">
        <f>+VLOOKUP(J18,[1]Listas_desplega!$BY$28:$BZ$54,2,0)</f>
        <v>T_2_C_2_ET_1</v>
      </c>
      <c r="EO18" s="29" t="str">
        <f>+VLOOKUP(K18,[1]Listas_desplega!$BY$58:$BZ$105,2,0)</f>
        <v>T_2_C_2_ET_1_CPT_6</v>
      </c>
      <c r="EP18" s="30" t="str">
        <f>+VLOOKUP(L18,[1]Listas_desplega!$J$3:$K$11,2,0)</f>
        <v>Eje_E_5</v>
      </c>
    </row>
    <row r="19" spans="1:146" s="31" customFormat="1" ht="44.25" customHeight="1" x14ac:dyDescent="0.3">
      <c r="A19" s="8" t="s">
        <v>151</v>
      </c>
      <c r="B19" s="8" t="s">
        <v>152</v>
      </c>
      <c r="C19" s="8" t="s">
        <v>180</v>
      </c>
      <c r="D19" s="8" t="s">
        <v>153</v>
      </c>
      <c r="E19" s="8" t="s">
        <v>154</v>
      </c>
      <c r="F19" s="9" t="s">
        <v>155</v>
      </c>
      <c r="G19" s="8" t="s">
        <v>156</v>
      </c>
      <c r="H19" s="8" t="s">
        <v>157</v>
      </c>
      <c r="I19" s="8" t="s">
        <v>158</v>
      </c>
      <c r="J19" s="8" t="s">
        <v>159</v>
      </c>
      <c r="K19" s="8" t="s">
        <v>195</v>
      </c>
      <c r="L19" s="8" t="s">
        <v>196</v>
      </c>
      <c r="M19" s="8" t="s">
        <v>197</v>
      </c>
      <c r="N19" s="14">
        <v>407</v>
      </c>
      <c r="O19" s="11" t="s">
        <v>346</v>
      </c>
      <c r="P19" s="12" t="s">
        <v>164</v>
      </c>
      <c r="Q19" s="11" t="s">
        <v>186</v>
      </c>
      <c r="R19" s="11" t="s">
        <v>347</v>
      </c>
      <c r="S19" s="11" t="s">
        <v>167</v>
      </c>
      <c r="T19" s="11" t="s">
        <v>188</v>
      </c>
      <c r="U19" s="11">
        <v>15</v>
      </c>
      <c r="V19" s="11" t="s">
        <v>331</v>
      </c>
      <c r="W19" s="12" t="s">
        <v>332</v>
      </c>
      <c r="X19" s="13" t="s">
        <v>171</v>
      </c>
      <c r="Y19" s="13" t="s">
        <v>173</v>
      </c>
      <c r="Z19" s="13" t="s">
        <v>173</v>
      </c>
      <c r="AA19" s="13" t="s">
        <v>173</v>
      </c>
      <c r="AB19" s="13"/>
      <c r="AC19" s="13" t="s">
        <v>173</v>
      </c>
      <c r="AD19" s="13"/>
      <c r="AE19" s="13"/>
      <c r="AF19" s="13"/>
      <c r="AG19" s="14"/>
      <c r="AH19" s="14"/>
      <c r="AI19" s="14"/>
      <c r="AJ19" s="14"/>
      <c r="AK19" s="14"/>
      <c r="AL19" s="14"/>
      <c r="AM19" s="14"/>
      <c r="AN19" s="14"/>
      <c r="AO19" s="14"/>
      <c r="AP19" s="14"/>
      <c r="AQ19" s="15"/>
      <c r="AR19" s="14"/>
      <c r="AS19" s="14">
        <v>0</v>
      </c>
      <c r="AT19" s="14">
        <v>10</v>
      </c>
      <c r="AU19" s="14">
        <v>30</v>
      </c>
      <c r="AV19" s="14">
        <v>30</v>
      </c>
      <c r="AW19" s="14">
        <v>30</v>
      </c>
      <c r="AX19" s="14">
        <v>100</v>
      </c>
      <c r="AY19" s="8"/>
      <c r="AZ19" s="8"/>
      <c r="BA19" s="8"/>
      <c r="BB19" s="8"/>
      <c r="BC19" s="16"/>
      <c r="BD19" s="16"/>
      <c r="BE19" s="17" t="s">
        <v>348</v>
      </c>
      <c r="BF19" s="18">
        <f t="shared" si="34"/>
        <v>0</v>
      </c>
      <c r="BG19" s="20">
        <f>+IF(BH19="SI",IFERROR((((IF(BH19="SI",(BD19-AS19),0)))/(AW19-AS19)),"REVISAR"),0)</f>
        <v>0</v>
      </c>
      <c r="BH19" s="17" t="s">
        <v>174</v>
      </c>
      <c r="BI19" s="17" t="s">
        <v>334</v>
      </c>
      <c r="BJ19" s="16"/>
      <c r="BK19" s="16"/>
      <c r="BL19" s="17" t="s">
        <v>349</v>
      </c>
      <c r="BM19" s="19">
        <f t="shared" si="35"/>
        <v>0</v>
      </c>
      <c r="BN19" s="20">
        <f>+IF(BO19="SI",IFERROR((((IF(BO19="SI",(BK19-AS19),0)))/(AW19-AS19)),"REVISAR"),BG19)</f>
        <v>0</v>
      </c>
      <c r="BO19" s="17" t="s">
        <v>174</v>
      </c>
      <c r="BP19" s="21" t="s">
        <v>350</v>
      </c>
      <c r="BQ19" s="22"/>
      <c r="BR19" s="16"/>
      <c r="BS19" s="17" t="s">
        <v>351</v>
      </c>
      <c r="BT19" s="19">
        <f t="shared" si="36"/>
        <v>0</v>
      </c>
      <c r="BU19" s="20">
        <f>+IF(BV19="SI",IFERROR((((IF(BV19="SI",(BR19-AS19),0)))/(AW19-AS19)),"REVISAR"),BN19)</f>
        <v>0</v>
      </c>
      <c r="BV19" s="17" t="s">
        <v>338</v>
      </c>
      <c r="BW19" s="17" t="s">
        <v>339</v>
      </c>
      <c r="BX19" s="16"/>
      <c r="BY19" s="16"/>
      <c r="BZ19" s="17" t="s">
        <v>352</v>
      </c>
      <c r="CA19" s="19">
        <f t="shared" si="37"/>
        <v>0</v>
      </c>
      <c r="CB19" s="20">
        <f>+IF(CC19="SI",IFERROR((((IF(CC19="SI",(BY19-AS19),0)))/(AW19-AS19)),"REVISAR"),BU19)</f>
        <v>0</v>
      </c>
      <c r="CC19" s="17" t="s">
        <v>338</v>
      </c>
      <c r="CD19" s="17" t="s">
        <v>353</v>
      </c>
      <c r="CE19" s="16"/>
      <c r="CF19" s="16"/>
      <c r="CG19" s="17" t="s">
        <v>354</v>
      </c>
      <c r="CH19" s="19">
        <f t="shared" si="38"/>
        <v>0</v>
      </c>
      <c r="CI19" s="20">
        <f>+IF(CJ19="SI",IFERROR((((IF(CJ19="SI",(CF19-AS19),0)))/(AW19-AS19)),"REVISAR"),CB19)</f>
        <v>0</v>
      </c>
      <c r="CJ19" s="17" t="s">
        <v>174</v>
      </c>
      <c r="CK19" s="17" t="s">
        <v>343</v>
      </c>
      <c r="CL19" s="23"/>
      <c r="CM19" s="39"/>
      <c r="CN19" s="25" t="s">
        <v>355</v>
      </c>
      <c r="CO19" s="19">
        <f t="shared" si="39"/>
        <v>0</v>
      </c>
      <c r="CP19" s="20">
        <f>+IF(CQ19="SI",IFERROR((((IF(CQ19="SI",(CM19-AS19),0)))/(AW19-AS19)),"REVISAR"),CI19)</f>
        <v>0</v>
      </c>
      <c r="CQ19" s="17" t="s">
        <v>338</v>
      </c>
      <c r="CR19" s="17" t="s">
        <v>345</v>
      </c>
      <c r="CS19" s="16"/>
      <c r="CT19" s="16"/>
      <c r="CU19" s="17"/>
      <c r="CV19" s="19">
        <f t="shared" si="40"/>
        <v>0</v>
      </c>
      <c r="CW19" s="20">
        <f>+IF(CX19="SI",IFERROR((((IF(CX19="SI",(CT19-AS19),0)))/(AW19-AS19)),"REVISAR"),CP19)</f>
        <v>0</v>
      </c>
      <c r="CX19" s="17" t="s">
        <v>179</v>
      </c>
      <c r="CY19" s="17"/>
      <c r="CZ19" s="16"/>
      <c r="DA19" s="16"/>
      <c r="DB19" s="17"/>
      <c r="DC19" s="19">
        <f t="shared" si="41"/>
        <v>0</v>
      </c>
      <c r="DD19" s="20">
        <f>+IF(DE19="SI",IFERROR((((IF(DE19="SI",(DA19-AS19),0)))/(AW19-AS19)),"REVISAR"),CW19)</f>
        <v>0</v>
      </c>
      <c r="DE19" s="17" t="s">
        <v>179</v>
      </c>
      <c r="DF19" s="17"/>
      <c r="DG19" s="16"/>
      <c r="DH19" s="16"/>
      <c r="DI19" s="17"/>
      <c r="DJ19" s="19">
        <f t="shared" si="42"/>
        <v>0</v>
      </c>
      <c r="DK19" s="20">
        <f>+IF(DL19="SI",IFERROR((((IF(DL19="SI",(DH19-AS19),0)))/(AW19-AS19)),"REVISAR"),DD19)</f>
        <v>0</v>
      </c>
      <c r="DL19" s="17" t="s">
        <v>179</v>
      </c>
      <c r="DM19" s="17"/>
      <c r="DN19" s="16"/>
      <c r="DO19" s="16"/>
      <c r="DP19" s="17"/>
      <c r="DQ19" s="19">
        <f t="shared" si="43"/>
        <v>0</v>
      </c>
      <c r="DR19" s="20">
        <f>+IF(DS19="SI",IFERROR((((IF(DS19="SI",(DO19-AS19),0)))/(AW19-AS19)),"REVISAR"),DK19)</f>
        <v>0</v>
      </c>
      <c r="DS19" s="17" t="s">
        <v>179</v>
      </c>
      <c r="DT19" s="17"/>
      <c r="DU19" s="16"/>
      <c r="DV19" s="16"/>
      <c r="DW19" s="17"/>
      <c r="DX19" s="19">
        <f t="shared" si="44"/>
        <v>0</v>
      </c>
      <c r="DY19" s="20">
        <f>+IF(DZ19="SI",IFERROR((((IF(DZ19="SI",(DV19-AS19),0)))/(AW19-AS19)),"REVISAR"),DR19)</f>
        <v>0</v>
      </c>
      <c r="DZ19" s="17" t="s">
        <v>179</v>
      </c>
      <c r="EA19" s="17"/>
      <c r="EB19" s="26">
        <v>30</v>
      </c>
      <c r="EC19" s="16"/>
      <c r="ED19" s="17"/>
      <c r="EE19" s="19">
        <f t="shared" si="22"/>
        <v>1</v>
      </c>
      <c r="EF19" s="20">
        <f>+IF(EG19="SI",IFERROR((((IF(EG19="SI",(EC19-AS19),0)))/(AW19-AS19)),"REVISAR"),DY19)</f>
        <v>0</v>
      </c>
      <c r="EG19" s="17" t="s">
        <v>179</v>
      </c>
      <c r="EH19" s="17"/>
      <c r="EI19" s="27">
        <v>2026</v>
      </c>
      <c r="EJ19" s="28"/>
      <c r="EK19" s="29" t="str">
        <f>+VLOOKUP(B19,[1]Listas_desplega!$AI$22:$AJ$46,2,0)</f>
        <v>DC_PBM</v>
      </c>
      <c r="EL19" s="29" t="str">
        <f>+VLOOKUP(H19,[1]Listas_desplega!$BY$3:$BZ$7,2,0)</f>
        <v>T_2</v>
      </c>
      <c r="EM19" s="29" t="str">
        <f>+VLOOKUP(I19,[1]Listas_desplega!$BY$10:$BZ$23,2,0)</f>
        <v>T_2_C_2</v>
      </c>
      <c r="EN19" s="29" t="str">
        <f>+VLOOKUP(J19,[1]Listas_desplega!$BY$28:$BZ$54,2,0)</f>
        <v>T_2_C_2_ET_1</v>
      </c>
      <c r="EO19" s="29" t="str">
        <f>+VLOOKUP(K19,[1]Listas_desplega!$BY$58:$BZ$105,2,0)</f>
        <v>T_2_C_2_ET_1_CPT_6</v>
      </c>
      <c r="EP19" s="30" t="str">
        <f>+VLOOKUP(L19,[1]Listas_desplega!$J$3:$K$11,2,0)</f>
        <v>Eje_E_5</v>
      </c>
    </row>
    <row r="20" spans="1:146" s="31" customFormat="1" ht="44.25" customHeight="1" x14ac:dyDescent="0.3">
      <c r="A20" s="8" t="s">
        <v>151</v>
      </c>
      <c r="B20" s="8" t="s">
        <v>152</v>
      </c>
      <c r="C20" s="8" t="s">
        <v>180</v>
      </c>
      <c r="D20" s="8" t="s">
        <v>153</v>
      </c>
      <c r="E20" s="8" t="s">
        <v>154</v>
      </c>
      <c r="F20" s="9" t="s">
        <v>155</v>
      </c>
      <c r="G20" s="8" t="s">
        <v>156</v>
      </c>
      <c r="H20" s="8" t="s">
        <v>157</v>
      </c>
      <c r="I20" s="8" t="s">
        <v>158</v>
      </c>
      <c r="J20" s="8" t="s">
        <v>159</v>
      </c>
      <c r="K20" s="8" t="s">
        <v>195</v>
      </c>
      <c r="L20" s="8" t="s">
        <v>196</v>
      </c>
      <c r="M20" s="8" t="s">
        <v>197</v>
      </c>
      <c r="N20" s="14">
        <v>465</v>
      </c>
      <c r="O20" s="11" t="s">
        <v>356</v>
      </c>
      <c r="P20" s="12" t="s">
        <v>164</v>
      </c>
      <c r="Q20" s="11" t="s">
        <v>186</v>
      </c>
      <c r="R20" s="11" t="s">
        <v>357</v>
      </c>
      <c r="S20" s="11" t="s">
        <v>214</v>
      </c>
      <c r="T20" s="11" t="s">
        <v>168</v>
      </c>
      <c r="U20" s="11">
        <v>15</v>
      </c>
      <c r="V20" s="11" t="s">
        <v>358</v>
      </c>
      <c r="W20" s="12" t="s">
        <v>332</v>
      </c>
      <c r="X20" s="13" t="s">
        <v>171</v>
      </c>
      <c r="Y20" s="13"/>
      <c r="Z20" s="13"/>
      <c r="AA20" s="13"/>
      <c r="AB20" s="13"/>
      <c r="AC20" s="13"/>
      <c r="AD20" s="13"/>
      <c r="AE20" s="13" t="s">
        <v>173</v>
      </c>
      <c r="AF20" s="13"/>
      <c r="AG20" s="14"/>
      <c r="AH20" s="14"/>
      <c r="AI20" s="14"/>
      <c r="AJ20" s="14"/>
      <c r="AK20" s="14"/>
      <c r="AL20" s="14"/>
      <c r="AM20" s="14"/>
      <c r="AN20" s="14"/>
      <c r="AO20" s="14"/>
      <c r="AP20" s="14"/>
      <c r="AQ20" s="15"/>
      <c r="AR20" s="14"/>
      <c r="AS20" s="40">
        <v>0</v>
      </c>
      <c r="AT20" s="41">
        <v>0</v>
      </c>
      <c r="AU20" s="41">
        <v>20</v>
      </c>
      <c r="AV20" s="41">
        <v>40</v>
      </c>
      <c r="AW20" s="41">
        <v>40</v>
      </c>
      <c r="AX20" s="41">
        <v>100</v>
      </c>
      <c r="AY20" s="42"/>
      <c r="AZ20" s="42"/>
      <c r="BA20" s="42"/>
      <c r="BB20" s="42"/>
      <c r="BC20" s="16"/>
      <c r="BD20" s="16"/>
      <c r="BE20" s="17" t="s">
        <v>359</v>
      </c>
      <c r="BF20" s="18">
        <f t="shared" si="34"/>
        <v>0</v>
      </c>
      <c r="BG20" s="19">
        <f>IFERROR(BD20/AW20,0)</f>
        <v>0</v>
      </c>
      <c r="BH20" s="17" t="s">
        <v>174</v>
      </c>
      <c r="BI20" s="17" t="s">
        <v>334</v>
      </c>
      <c r="BJ20" s="16"/>
      <c r="BK20" s="16"/>
      <c r="BL20" s="17" t="s">
        <v>360</v>
      </c>
      <c r="BM20" s="19">
        <f t="shared" si="35"/>
        <v>0</v>
      </c>
      <c r="BN20" s="20">
        <f>+IF(BO20="SI",IFERROR((IF(BO20="SI",BK20,0)/AW20),"REVISAR"),BG20)</f>
        <v>0</v>
      </c>
      <c r="BO20" s="17" t="s">
        <v>174</v>
      </c>
      <c r="BP20" s="21" t="s">
        <v>350</v>
      </c>
      <c r="BQ20" s="22"/>
      <c r="BR20" s="16"/>
      <c r="BS20" s="17" t="s">
        <v>361</v>
      </c>
      <c r="BT20" s="19">
        <f t="shared" si="36"/>
        <v>0</v>
      </c>
      <c r="BU20" s="20">
        <f>+IF(BV20="SI",IFERROR((IF(BV20="SI",BR20,0)/AW20),"REVISAR"),BN20)</f>
        <v>0</v>
      </c>
      <c r="BV20" s="17" t="s">
        <v>338</v>
      </c>
      <c r="BW20" s="17" t="s">
        <v>339</v>
      </c>
      <c r="BX20" s="16"/>
      <c r="BY20" s="16"/>
      <c r="BZ20" s="17" t="s">
        <v>362</v>
      </c>
      <c r="CA20" s="19">
        <f t="shared" si="37"/>
        <v>0</v>
      </c>
      <c r="CB20" s="20">
        <f>+IF(CC20="SI",IFERROR((IF(CC20="SI",BY20,0)/AW20),"REVISAR"),BU20)</f>
        <v>0</v>
      </c>
      <c r="CC20" s="17" t="s">
        <v>338</v>
      </c>
      <c r="CD20" s="17" t="s">
        <v>353</v>
      </c>
      <c r="CE20" s="16"/>
      <c r="CF20" s="16"/>
      <c r="CG20" s="17" t="s">
        <v>363</v>
      </c>
      <c r="CH20" s="19">
        <f t="shared" si="38"/>
        <v>0</v>
      </c>
      <c r="CI20" s="20">
        <f>+IF(CJ20="SI",IFERROR((IF(CJ20="SI",CF20,0)/AW20),"REVISAR"),CB20)</f>
        <v>0</v>
      </c>
      <c r="CJ20" s="17" t="s">
        <v>174</v>
      </c>
      <c r="CK20" s="17" t="s">
        <v>343</v>
      </c>
      <c r="CL20" s="23">
        <v>20</v>
      </c>
      <c r="CM20" s="23">
        <v>61</v>
      </c>
      <c r="CN20" s="25" t="s">
        <v>364</v>
      </c>
      <c r="CO20" s="19">
        <f t="shared" si="39"/>
        <v>0.5</v>
      </c>
      <c r="CP20" s="20">
        <f>+IF(CQ20="SI",IFERROR((IF(CQ20="SI",CM20,0)/AW20),"REVISAR"),CI20)</f>
        <v>1.5249999999999999</v>
      </c>
      <c r="CQ20" s="17" t="s">
        <v>174</v>
      </c>
      <c r="CR20" s="17" t="s">
        <v>345</v>
      </c>
      <c r="CS20" s="16"/>
      <c r="CT20" s="16"/>
      <c r="CU20" s="17"/>
      <c r="CV20" s="19">
        <f t="shared" si="40"/>
        <v>0</v>
      </c>
      <c r="CW20" s="20">
        <f>+IF(CX20="SI",IFERROR((IF(CX20="SI",CT20,0)/AW20),"REVISAR"),CP20)</f>
        <v>1.5249999999999999</v>
      </c>
      <c r="CX20" s="17" t="s">
        <v>179</v>
      </c>
      <c r="CY20" s="17"/>
      <c r="CZ20" s="16"/>
      <c r="DA20" s="16"/>
      <c r="DB20" s="17"/>
      <c r="DC20" s="19">
        <f t="shared" si="41"/>
        <v>0</v>
      </c>
      <c r="DD20" s="20">
        <f>+IF(DE20="SI",IFERROR((IF(DE20="SI",DA20,0)/AW20),"REVISAR"),CW20)</f>
        <v>1.5249999999999999</v>
      </c>
      <c r="DE20" s="17" t="s">
        <v>179</v>
      </c>
      <c r="DF20" s="17"/>
      <c r="DG20" s="16"/>
      <c r="DH20" s="16"/>
      <c r="DI20" s="17"/>
      <c r="DJ20" s="19">
        <f t="shared" si="42"/>
        <v>0</v>
      </c>
      <c r="DK20" s="20">
        <f>+IF(DL20="SI",IFERROR((IF(DL20="SI",DH20,0)/AW20),"REVISAR"),DD20)</f>
        <v>1.5249999999999999</v>
      </c>
      <c r="DL20" s="17" t="s">
        <v>179</v>
      </c>
      <c r="DM20" s="17"/>
      <c r="DN20" s="16"/>
      <c r="DO20" s="16"/>
      <c r="DP20" s="17"/>
      <c r="DQ20" s="19">
        <f t="shared" si="43"/>
        <v>0</v>
      </c>
      <c r="DR20" s="20">
        <f>+IF(DS20="SI",IFERROR((IF(DS20="SI",DO20,0)/AW20),"REVISAR"),DK20)</f>
        <v>1.5249999999999999</v>
      </c>
      <c r="DS20" s="17" t="s">
        <v>179</v>
      </c>
      <c r="DT20" s="17"/>
      <c r="DU20" s="16"/>
      <c r="DV20" s="16"/>
      <c r="DW20" s="17"/>
      <c r="DX20" s="19">
        <f t="shared" si="44"/>
        <v>0</v>
      </c>
      <c r="DY20" s="20">
        <f>+IF(DZ20="SI",IFERROR((IF(DZ20="SI",DV20,0)/AW20),"REVISAR"),DR20)</f>
        <v>1.5249999999999999</v>
      </c>
      <c r="DZ20" s="17" t="s">
        <v>179</v>
      </c>
      <c r="EA20" s="17"/>
      <c r="EB20" s="26">
        <v>40</v>
      </c>
      <c r="EC20" s="16"/>
      <c r="ED20" s="17"/>
      <c r="EE20" s="19">
        <f t="shared" si="22"/>
        <v>1</v>
      </c>
      <c r="EF20" s="20">
        <f>+IF(EG20="SI",IFERROR((IF(EG20="SI",EC20,0)/AW20),"REVISAR"),DY20)</f>
        <v>1.5249999999999999</v>
      </c>
      <c r="EG20" s="17" t="s">
        <v>179</v>
      </c>
      <c r="EH20" s="17"/>
      <c r="EI20" s="27">
        <v>2026</v>
      </c>
      <c r="EJ20" s="28"/>
      <c r="EK20" s="29" t="str">
        <f>+VLOOKUP(B20,[1]Listas_desplega!$AI$22:$AJ$46,2,0)</f>
        <v>DC_PBM</v>
      </c>
      <c r="EL20" s="29" t="str">
        <f>+VLOOKUP(H20,[1]Listas_desplega!$BY$3:$BZ$7,2,0)</f>
        <v>T_2</v>
      </c>
      <c r="EM20" s="29" t="str">
        <f>+VLOOKUP(I20,[1]Listas_desplega!$BY$10:$BZ$23,2,0)</f>
        <v>T_2_C_2</v>
      </c>
      <c r="EN20" s="29" t="str">
        <f>+VLOOKUP(J20,[1]Listas_desplega!$BY$28:$BZ$54,2,0)</f>
        <v>T_2_C_2_ET_1</v>
      </c>
      <c r="EO20" s="29" t="str">
        <f>+VLOOKUP(K20,[1]Listas_desplega!$BY$58:$BZ$105,2,0)</f>
        <v>T_2_C_2_ET_1_CPT_6</v>
      </c>
      <c r="EP20" s="30" t="str">
        <f>+VLOOKUP(L20,[1]Listas_desplega!$J$3:$K$11,2,0)</f>
        <v>Eje_E_5</v>
      </c>
    </row>
    <row r="21" spans="1:146" s="31" customFormat="1" ht="44.25" customHeight="1" x14ac:dyDescent="0.3">
      <c r="A21" s="8" t="s">
        <v>151</v>
      </c>
      <c r="B21" s="8" t="s">
        <v>152</v>
      </c>
      <c r="C21" s="8" t="s">
        <v>180</v>
      </c>
      <c r="D21" s="8" t="s">
        <v>153</v>
      </c>
      <c r="E21" s="8" t="s">
        <v>154</v>
      </c>
      <c r="F21" s="9" t="s">
        <v>155</v>
      </c>
      <c r="G21" s="8" t="s">
        <v>156</v>
      </c>
      <c r="H21" s="8" t="s">
        <v>157</v>
      </c>
      <c r="I21" s="8" t="s">
        <v>158</v>
      </c>
      <c r="J21" s="8" t="s">
        <v>159</v>
      </c>
      <c r="K21" s="8" t="s">
        <v>182</v>
      </c>
      <c r="L21" s="8" t="s">
        <v>183</v>
      </c>
      <c r="M21" s="8" t="s">
        <v>365</v>
      </c>
      <c r="N21" s="14">
        <v>469</v>
      </c>
      <c r="O21" s="11" t="s">
        <v>366</v>
      </c>
      <c r="P21" s="12" t="s">
        <v>164</v>
      </c>
      <c r="Q21" s="11" t="s">
        <v>186</v>
      </c>
      <c r="R21" s="11" t="s">
        <v>367</v>
      </c>
      <c r="S21" s="11" t="s">
        <v>167</v>
      </c>
      <c r="T21" s="11" t="s">
        <v>168</v>
      </c>
      <c r="U21" s="11">
        <v>30</v>
      </c>
      <c r="V21" s="11" t="s">
        <v>368</v>
      </c>
      <c r="W21" s="12" t="s">
        <v>332</v>
      </c>
      <c r="X21" s="13" t="s">
        <v>171</v>
      </c>
      <c r="Y21" s="13"/>
      <c r="Z21" s="13"/>
      <c r="AA21" s="13"/>
      <c r="AB21" s="13"/>
      <c r="AC21" s="13"/>
      <c r="AD21" s="13"/>
      <c r="AE21" s="13" t="s">
        <v>173</v>
      </c>
      <c r="AF21" s="13"/>
      <c r="AG21" s="14"/>
      <c r="AH21" s="14"/>
      <c r="AI21" s="14"/>
      <c r="AJ21" s="14"/>
      <c r="AK21" s="14"/>
      <c r="AL21" s="14"/>
      <c r="AM21" s="14"/>
      <c r="AN21" s="14"/>
      <c r="AO21" s="14"/>
      <c r="AP21" s="14"/>
      <c r="AQ21" s="15"/>
      <c r="AR21" s="14"/>
      <c r="AS21" s="40">
        <v>0</v>
      </c>
      <c r="AT21" s="41">
        <v>0</v>
      </c>
      <c r="AU21" s="41">
        <v>480</v>
      </c>
      <c r="AV21" s="41">
        <v>0</v>
      </c>
      <c r="AW21" s="41">
        <v>2020</v>
      </c>
      <c r="AX21" s="41">
        <v>2500</v>
      </c>
      <c r="AY21" s="42"/>
      <c r="AZ21" s="42"/>
      <c r="BA21" s="42"/>
      <c r="BB21" s="42"/>
      <c r="BC21" s="16"/>
      <c r="BD21" s="16"/>
      <c r="BE21" s="17" t="s">
        <v>369</v>
      </c>
      <c r="BF21" s="18">
        <f t="shared" si="34"/>
        <v>0</v>
      </c>
      <c r="BG21" s="19">
        <f>IFERROR(BD21/AW21,0)</f>
        <v>0</v>
      </c>
      <c r="BH21" s="17" t="s">
        <v>174</v>
      </c>
      <c r="BI21" s="17" t="s">
        <v>370</v>
      </c>
      <c r="BJ21" s="16"/>
      <c r="BK21" s="16"/>
      <c r="BL21" s="17" t="s">
        <v>371</v>
      </c>
      <c r="BM21" s="19">
        <f t="shared" si="35"/>
        <v>0</v>
      </c>
      <c r="BN21" s="20">
        <f>+IF(BO21="SI",IFERROR((IF(BO21="SI",BK21,0)/AW21),"REVISAR"),BG21)</f>
        <v>0</v>
      </c>
      <c r="BO21" s="17" t="s">
        <v>174</v>
      </c>
      <c r="BP21" s="21" t="s">
        <v>372</v>
      </c>
      <c r="BQ21" s="22"/>
      <c r="BR21" s="16"/>
      <c r="BS21" s="17" t="s">
        <v>373</v>
      </c>
      <c r="BT21" s="19">
        <f t="shared" si="36"/>
        <v>0</v>
      </c>
      <c r="BU21" s="20">
        <f>+IF(BV21="SI",IFERROR((IF(BV21="SI",BR21,0)/AW21),"REVISAR"),BN21)</f>
        <v>0</v>
      </c>
      <c r="BV21" s="17" t="s">
        <v>338</v>
      </c>
      <c r="BW21" s="17" t="s">
        <v>339</v>
      </c>
      <c r="BX21" s="16"/>
      <c r="BY21" s="16"/>
      <c r="BZ21" s="17" t="s">
        <v>374</v>
      </c>
      <c r="CA21" s="19">
        <f t="shared" si="37"/>
        <v>0</v>
      </c>
      <c r="CB21" s="20">
        <f>+IF(CC21="SI",IFERROR((IF(CC21="SI",BY21,0)/AW21),"REVISAR"),BU21)</f>
        <v>0</v>
      </c>
      <c r="CC21" s="17" t="s">
        <v>338</v>
      </c>
      <c r="CD21" s="17" t="s">
        <v>353</v>
      </c>
      <c r="CE21" s="16"/>
      <c r="CF21" s="16"/>
      <c r="CG21" s="17" t="s">
        <v>375</v>
      </c>
      <c r="CH21" s="19">
        <f t="shared" si="38"/>
        <v>0</v>
      </c>
      <c r="CI21" s="20">
        <f>+IF(CJ21="SI",IFERROR((IF(CJ21="SI",CF21,0)/AW21),"REVISAR"),CB21)</f>
        <v>0</v>
      </c>
      <c r="CJ21" s="17" t="s">
        <v>174</v>
      </c>
      <c r="CK21" s="17" t="s">
        <v>343</v>
      </c>
      <c r="CL21" s="23">
        <v>1000</v>
      </c>
      <c r="CM21" s="23"/>
      <c r="CN21" s="43" t="s">
        <v>376</v>
      </c>
      <c r="CO21" s="19">
        <f t="shared" si="39"/>
        <v>0.49504950495049505</v>
      </c>
      <c r="CP21" s="20">
        <f>+IF(CQ21="SI",IFERROR((IF(CQ21="SI",CM21,0)/AW21),"REVISAR"),CI21)</f>
        <v>0</v>
      </c>
      <c r="CQ21" s="17" t="s">
        <v>338</v>
      </c>
      <c r="CR21" s="17" t="s">
        <v>345</v>
      </c>
      <c r="CS21" s="16"/>
      <c r="CT21" s="16"/>
      <c r="CU21" s="17"/>
      <c r="CV21" s="19">
        <f t="shared" si="40"/>
        <v>0</v>
      </c>
      <c r="CW21" s="20">
        <f>+IF(CX21="SI",IFERROR((IF(CX21="SI",CT21,0)/AW21),"REVISAR"),CP21)</f>
        <v>0</v>
      </c>
      <c r="CX21" s="17" t="s">
        <v>179</v>
      </c>
      <c r="CY21" s="17"/>
      <c r="CZ21" s="16"/>
      <c r="DA21" s="16"/>
      <c r="DB21" s="17"/>
      <c r="DC21" s="19">
        <f t="shared" si="41"/>
        <v>0</v>
      </c>
      <c r="DD21" s="20">
        <f>+IF(DE21="SI",IFERROR((IF(DE21="SI",DA21,0)/AW21),"REVISAR"),CW21)</f>
        <v>0</v>
      </c>
      <c r="DE21" s="17" t="s">
        <v>179</v>
      </c>
      <c r="DF21" s="17"/>
      <c r="DG21" s="16"/>
      <c r="DH21" s="16"/>
      <c r="DI21" s="17"/>
      <c r="DJ21" s="19">
        <f t="shared" si="42"/>
        <v>0</v>
      </c>
      <c r="DK21" s="20">
        <f>+IF(DL21="SI",IFERROR((IF(DL21="SI",DH21,0)/AW21),"REVISAR"),DD21)</f>
        <v>0</v>
      </c>
      <c r="DL21" s="17" t="s">
        <v>179</v>
      </c>
      <c r="DM21" s="17"/>
      <c r="DN21" s="16"/>
      <c r="DO21" s="16"/>
      <c r="DP21" s="17"/>
      <c r="DQ21" s="19">
        <f t="shared" si="43"/>
        <v>0</v>
      </c>
      <c r="DR21" s="20">
        <f>+IF(DS21="SI",IFERROR((IF(DS21="SI",DO21,0)/AW21),"REVISAR"),DK21)</f>
        <v>0</v>
      </c>
      <c r="DS21" s="17" t="s">
        <v>179</v>
      </c>
      <c r="DT21" s="17"/>
      <c r="DU21" s="16"/>
      <c r="DV21" s="16"/>
      <c r="DW21" s="17"/>
      <c r="DX21" s="19">
        <f t="shared" si="44"/>
        <v>0</v>
      </c>
      <c r="DY21" s="20">
        <f>+IF(DZ21="SI",IFERROR((IF(DZ21="SI",DV21,0)/AW21),"REVISAR"),DR21)</f>
        <v>0</v>
      </c>
      <c r="DZ21" s="17" t="s">
        <v>179</v>
      </c>
      <c r="EA21" s="17"/>
      <c r="EB21" s="26">
        <v>2020</v>
      </c>
      <c r="EC21" s="16"/>
      <c r="ED21" s="17"/>
      <c r="EE21" s="19">
        <f t="shared" si="22"/>
        <v>1</v>
      </c>
      <c r="EF21" s="20">
        <f>+IF(EG21="SI",IFERROR((IF(EG21="SI",EC21,0)/AW21),"REVISAR"),DY21)</f>
        <v>0</v>
      </c>
      <c r="EG21" s="17" t="s">
        <v>179</v>
      </c>
      <c r="EH21" s="17"/>
      <c r="EI21" s="27">
        <v>2026</v>
      </c>
      <c r="EJ21" s="28"/>
      <c r="EK21" s="29" t="str">
        <f>+VLOOKUP(B21,[1]Listas_desplega!$AI$22:$AJ$46,2,0)</f>
        <v>DC_PBM</v>
      </c>
      <c r="EL21" s="29" t="str">
        <f>+VLOOKUP(H21,[1]Listas_desplega!$BY$3:$BZ$7,2,0)</f>
        <v>T_2</v>
      </c>
      <c r="EM21" s="29" t="str">
        <f>+VLOOKUP(I21,[1]Listas_desplega!$BY$10:$BZ$23,2,0)</f>
        <v>T_2_C_2</v>
      </c>
      <c r="EN21" s="29" t="str">
        <f>+VLOOKUP(J21,[1]Listas_desplega!$BY$28:$BZ$54,2,0)</f>
        <v>T_2_C_2_ET_1</v>
      </c>
      <c r="EO21" s="29" t="str">
        <f>+VLOOKUP(K21,[1]Listas_desplega!$BY$58:$BZ$105,2,0)</f>
        <v>T_2_C_2_ET_1_CPT_3</v>
      </c>
      <c r="EP21" s="30" t="str">
        <f>+VLOOKUP(L21,[1]Listas_desplega!$J$3:$K$11,2,0)</f>
        <v>Eje_E_4</v>
      </c>
    </row>
    <row r="22" spans="1:146" s="31" customFormat="1" ht="44.25" customHeight="1" x14ac:dyDescent="0.3">
      <c r="A22" s="8" t="s">
        <v>151</v>
      </c>
      <c r="B22" s="8" t="s">
        <v>152</v>
      </c>
      <c r="C22" s="8" t="s">
        <v>239</v>
      </c>
      <c r="D22" s="8" t="s">
        <v>153</v>
      </c>
      <c r="E22" s="8" t="s">
        <v>154</v>
      </c>
      <c r="F22" s="9" t="s">
        <v>155</v>
      </c>
      <c r="G22" s="8" t="s">
        <v>156</v>
      </c>
      <c r="H22" s="8" t="s">
        <v>157</v>
      </c>
      <c r="I22" s="8" t="s">
        <v>158</v>
      </c>
      <c r="J22" s="8" t="s">
        <v>159</v>
      </c>
      <c r="K22" s="8" t="s">
        <v>195</v>
      </c>
      <c r="L22" s="8" t="s">
        <v>196</v>
      </c>
      <c r="M22" s="8" t="s">
        <v>377</v>
      </c>
      <c r="N22" s="14">
        <v>108</v>
      </c>
      <c r="O22" s="11" t="s">
        <v>378</v>
      </c>
      <c r="P22" s="12" t="s">
        <v>164</v>
      </c>
      <c r="Q22" s="11" t="s">
        <v>186</v>
      </c>
      <c r="R22" s="11" t="s">
        <v>379</v>
      </c>
      <c r="S22" s="11" t="s">
        <v>167</v>
      </c>
      <c r="T22" s="11" t="s">
        <v>168</v>
      </c>
      <c r="U22" s="11">
        <v>30</v>
      </c>
      <c r="V22" s="11" t="s">
        <v>380</v>
      </c>
      <c r="W22" s="12" t="s">
        <v>170</v>
      </c>
      <c r="X22" s="13" t="s">
        <v>171</v>
      </c>
      <c r="Y22" s="13"/>
      <c r="Z22" s="13"/>
      <c r="AA22" s="13"/>
      <c r="AB22" s="13"/>
      <c r="AC22" s="13"/>
      <c r="AD22" s="13"/>
      <c r="AE22" s="13"/>
      <c r="AF22" s="13"/>
      <c r="AG22" s="14"/>
      <c r="AH22" s="14"/>
      <c r="AI22" s="14"/>
      <c r="AJ22" s="14"/>
      <c r="AK22" s="14" t="s">
        <v>173</v>
      </c>
      <c r="AL22" s="14"/>
      <c r="AM22" s="14"/>
      <c r="AN22" s="14"/>
      <c r="AO22" s="14"/>
      <c r="AP22" s="14"/>
      <c r="AQ22" s="15" t="s">
        <v>173</v>
      </c>
      <c r="AR22" s="14"/>
      <c r="AS22" s="40">
        <v>0</v>
      </c>
      <c r="AT22" s="41">
        <v>0</v>
      </c>
      <c r="AU22" s="41">
        <v>0</v>
      </c>
      <c r="AV22" s="41">
        <v>67</v>
      </c>
      <c r="AW22" s="41">
        <v>30</v>
      </c>
      <c r="AX22" s="41">
        <v>97</v>
      </c>
      <c r="AY22" s="42"/>
      <c r="AZ22" s="42"/>
      <c r="BA22" s="42"/>
      <c r="BB22" s="42"/>
      <c r="BC22" s="16"/>
      <c r="BD22" s="16"/>
      <c r="BE22" s="17"/>
      <c r="BF22" s="18">
        <f t="shared" si="34"/>
        <v>0</v>
      </c>
      <c r="BG22" s="19">
        <f>IFERROR(BD22/AW22,0)</f>
        <v>0</v>
      </c>
      <c r="BH22" s="17" t="s">
        <v>174</v>
      </c>
      <c r="BI22" s="17" t="s">
        <v>175</v>
      </c>
      <c r="BJ22" s="16"/>
      <c r="BK22" s="16"/>
      <c r="BL22" s="17"/>
      <c r="BM22" s="19">
        <f t="shared" si="35"/>
        <v>0</v>
      </c>
      <c r="BN22" s="20">
        <f>+IF(BO22="SI",IFERROR((IF(BO22="SI",BK22,0)/AW22),"REVISAR"),BG22)</f>
        <v>0</v>
      </c>
      <c r="BO22" s="17" t="s">
        <v>174</v>
      </c>
      <c r="BP22" s="21" t="s">
        <v>175</v>
      </c>
      <c r="BQ22" s="22"/>
      <c r="BR22" s="16"/>
      <c r="BS22" s="17"/>
      <c r="BT22" s="19">
        <f t="shared" si="36"/>
        <v>0</v>
      </c>
      <c r="BU22" s="20">
        <f>+IF(BV22="SI",IFERROR((IF(BV22="SI",BR22,0)/AW22),"REVISAR"),BN22)</f>
        <v>0</v>
      </c>
      <c r="BV22" s="17" t="s">
        <v>174</v>
      </c>
      <c r="BW22" s="17" t="s">
        <v>175</v>
      </c>
      <c r="BX22" s="16"/>
      <c r="BY22" s="16"/>
      <c r="BZ22" s="17"/>
      <c r="CA22" s="19">
        <f t="shared" si="37"/>
        <v>0</v>
      </c>
      <c r="CB22" s="20">
        <f>+IF(CC22="SI",IFERROR((IF(CC22="SI",BY22,0)/AW22),"REVISAR"),BU22)</f>
        <v>0</v>
      </c>
      <c r="CC22" s="17" t="s">
        <v>174</v>
      </c>
      <c r="CD22" s="17" t="s">
        <v>175</v>
      </c>
      <c r="CE22" s="16"/>
      <c r="CF22" s="16"/>
      <c r="CG22" s="17"/>
      <c r="CH22" s="19">
        <f t="shared" si="38"/>
        <v>0</v>
      </c>
      <c r="CI22" s="20">
        <f>+IF(CJ22="SI",IFERROR((IF(CJ22="SI",CF22,0)/AW22),"REVISAR"),CB22)</f>
        <v>0</v>
      </c>
      <c r="CJ22" s="17" t="s">
        <v>174</v>
      </c>
      <c r="CK22" s="17"/>
      <c r="CL22" s="23">
        <v>15</v>
      </c>
      <c r="CM22" s="23">
        <v>9</v>
      </c>
      <c r="CN22" s="25" t="s">
        <v>381</v>
      </c>
      <c r="CO22" s="19">
        <f t="shared" si="39"/>
        <v>0.5</v>
      </c>
      <c r="CP22" s="20">
        <f>+IF(CQ22="SI",IFERROR((IF(CQ22="SI",CM22,0)/AW22),"REVISAR"),CI22)</f>
        <v>0.3</v>
      </c>
      <c r="CQ22" s="17" t="s">
        <v>174</v>
      </c>
      <c r="CR22" s="17" t="s">
        <v>382</v>
      </c>
      <c r="CS22" s="16"/>
      <c r="CT22" s="16"/>
      <c r="CU22" s="17"/>
      <c r="CV22" s="19">
        <f t="shared" si="40"/>
        <v>0</v>
      </c>
      <c r="CW22" s="20">
        <f>+IF(CX22="SI",IFERROR((IF(CX22="SI",CT22,0)/AW22),"REVISAR"),CP22)</f>
        <v>0.3</v>
      </c>
      <c r="CX22" s="17" t="s">
        <v>179</v>
      </c>
      <c r="CY22" s="17"/>
      <c r="CZ22" s="16"/>
      <c r="DA22" s="16"/>
      <c r="DB22" s="17"/>
      <c r="DC22" s="19">
        <f t="shared" si="41"/>
        <v>0</v>
      </c>
      <c r="DD22" s="20">
        <f>+IF(DE22="SI",IFERROR((IF(DE22="SI",DA22,0)/AW22),"REVISAR"),CW22)</f>
        <v>0.3</v>
      </c>
      <c r="DE22" s="17" t="s">
        <v>179</v>
      </c>
      <c r="DF22" s="17"/>
      <c r="DG22" s="16"/>
      <c r="DH22" s="16"/>
      <c r="DI22" s="17"/>
      <c r="DJ22" s="19">
        <f t="shared" si="42"/>
        <v>0</v>
      </c>
      <c r="DK22" s="20">
        <f>+IF(DL22="SI",IFERROR((IF(DL22="SI",DH22,0)/AW22),"REVISAR"),DD22)</f>
        <v>0.3</v>
      </c>
      <c r="DL22" s="17" t="s">
        <v>179</v>
      </c>
      <c r="DM22" s="17"/>
      <c r="DN22" s="16"/>
      <c r="DO22" s="16"/>
      <c r="DP22" s="17"/>
      <c r="DQ22" s="19">
        <f t="shared" si="43"/>
        <v>0</v>
      </c>
      <c r="DR22" s="20">
        <f>+IF(DS22="SI",IFERROR((IF(DS22="SI",DO22,0)/AW22),"REVISAR"),DK22)</f>
        <v>0.3</v>
      </c>
      <c r="DS22" s="17" t="s">
        <v>179</v>
      </c>
      <c r="DT22" s="17"/>
      <c r="DU22" s="16"/>
      <c r="DV22" s="16"/>
      <c r="DW22" s="17"/>
      <c r="DX22" s="19">
        <f t="shared" si="44"/>
        <v>0</v>
      </c>
      <c r="DY22" s="20">
        <f>+IF(DZ22="SI",IFERROR((IF(DZ22="SI",DV22,0)/AW22),"REVISAR"),DR22)</f>
        <v>0.3</v>
      </c>
      <c r="DZ22" s="17" t="s">
        <v>179</v>
      </c>
      <c r="EA22" s="17"/>
      <c r="EB22" s="26">
        <v>30</v>
      </c>
      <c r="EC22" s="16"/>
      <c r="ED22" s="17"/>
      <c r="EE22" s="19">
        <f t="shared" si="22"/>
        <v>1</v>
      </c>
      <c r="EF22" s="20">
        <f>+IF(EG22="SI",IFERROR((IF(EG22="SI",EC22,0)/AW22),"REVISAR"),DY22)</f>
        <v>0.3</v>
      </c>
      <c r="EG22" s="17" t="s">
        <v>179</v>
      </c>
      <c r="EH22" s="17"/>
      <c r="EI22" s="27">
        <v>2026</v>
      </c>
      <c r="EJ22" s="28"/>
      <c r="EK22" s="29" t="str">
        <f>+VLOOKUP(B22,[1]Listas_desplega!$AI$22:$AJ$46,2,0)</f>
        <v>DC_PBM</v>
      </c>
      <c r="EL22" s="29" t="str">
        <f>+VLOOKUP(H22,[1]Listas_desplega!$BY$3:$BZ$7,2,0)</f>
        <v>T_2</v>
      </c>
      <c r="EM22" s="29" t="str">
        <f>+VLOOKUP(I22,[1]Listas_desplega!$BY$10:$BZ$23,2,0)</f>
        <v>T_2_C_2</v>
      </c>
      <c r="EN22" s="29" t="str">
        <f>+VLOOKUP(J22,[1]Listas_desplega!$BY$28:$BZ$54,2,0)</f>
        <v>T_2_C_2_ET_1</v>
      </c>
      <c r="EO22" s="29" t="str">
        <f>+VLOOKUP(K22,[1]Listas_desplega!$BY$58:$BZ$105,2,0)</f>
        <v>T_2_C_2_ET_1_CPT_6</v>
      </c>
      <c r="EP22" s="30" t="str">
        <f>+VLOOKUP(L22,[1]Listas_desplega!$J$3:$K$11,2,0)</f>
        <v>Eje_E_5</v>
      </c>
    </row>
    <row r="23" spans="1:146" s="31" customFormat="1" ht="44.25" customHeight="1" x14ac:dyDescent="0.3">
      <c r="A23" s="8" t="s">
        <v>151</v>
      </c>
      <c r="B23" s="8" t="s">
        <v>152</v>
      </c>
      <c r="C23" s="8" t="s">
        <v>239</v>
      </c>
      <c r="D23" s="8" t="s">
        <v>153</v>
      </c>
      <c r="E23" s="8" t="s">
        <v>154</v>
      </c>
      <c r="F23" s="9" t="s">
        <v>155</v>
      </c>
      <c r="G23" s="8" t="s">
        <v>156</v>
      </c>
      <c r="H23" s="8" t="s">
        <v>157</v>
      </c>
      <c r="I23" s="8" t="s">
        <v>158</v>
      </c>
      <c r="J23" s="8" t="s">
        <v>159</v>
      </c>
      <c r="K23" s="8" t="s">
        <v>383</v>
      </c>
      <c r="L23" s="8" t="s">
        <v>161</v>
      </c>
      <c r="M23" s="8" t="s">
        <v>162</v>
      </c>
      <c r="N23" s="14">
        <v>110</v>
      </c>
      <c r="O23" s="11" t="s">
        <v>384</v>
      </c>
      <c r="P23" s="12" t="s">
        <v>164</v>
      </c>
      <c r="Q23" s="11" t="s">
        <v>186</v>
      </c>
      <c r="R23" s="11" t="s">
        <v>385</v>
      </c>
      <c r="S23" s="11" t="s">
        <v>214</v>
      </c>
      <c r="T23" s="11" t="s">
        <v>200</v>
      </c>
      <c r="U23" s="11">
        <v>30</v>
      </c>
      <c r="V23" s="11" t="s">
        <v>386</v>
      </c>
      <c r="W23" s="12" t="s">
        <v>170</v>
      </c>
      <c r="X23" s="13" t="s">
        <v>171</v>
      </c>
      <c r="Y23" s="13"/>
      <c r="Z23" s="13"/>
      <c r="AA23" s="13"/>
      <c r="AB23" s="13"/>
      <c r="AC23" s="13"/>
      <c r="AD23" s="13"/>
      <c r="AE23" s="13"/>
      <c r="AF23" s="13"/>
      <c r="AG23" s="14"/>
      <c r="AH23" s="14"/>
      <c r="AI23" s="14"/>
      <c r="AJ23" s="14"/>
      <c r="AK23" s="14"/>
      <c r="AL23" s="14"/>
      <c r="AM23" s="14"/>
      <c r="AN23" s="14"/>
      <c r="AO23" s="14"/>
      <c r="AP23" s="14" t="s">
        <v>173</v>
      </c>
      <c r="AQ23" s="15"/>
      <c r="AR23" s="14"/>
      <c r="AS23" s="40"/>
      <c r="AT23" s="41"/>
      <c r="AU23" s="41"/>
      <c r="AV23" s="41">
        <v>50</v>
      </c>
      <c r="AW23" s="41">
        <v>100</v>
      </c>
      <c r="AX23" s="41">
        <v>100</v>
      </c>
      <c r="AY23" s="42"/>
      <c r="AZ23" s="42"/>
      <c r="BA23" s="42"/>
      <c r="BB23" s="42"/>
      <c r="BC23" s="16"/>
      <c r="BD23" s="16"/>
      <c r="BE23" s="17"/>
      <c r="BF23" s="18">
        <f t="shared" si="34"/>
        <v>0</v>
      </c>
      <c r="BG23" s="19">
        <f>IFERROR(BD23/AW23,0)</f>
        <v>0</v>
      </c>
      <c r="BH23" s="17" t="s">
        <v>174</v>
      </c>
      <c r="BI23" s="17" t="s">
        <v>202</v>
      </c>
      <c r="BJ23" s="16"/>
      <c r="BK23" s="16"/>
      <c r="BL23" s="17"/>
      <c r="BM23" s="19">
        <f t="shared" si="35"/>
        <v>0</v>
      </c>
      <c r="BN23" s="20">
        <f>+IF(BO23="SI",IFERROR((IF(BO23="SI",BK23,0)/AW23),"REVISAR"),BG23)</f>
        <v>0</v>
      </c>
      <c r="BO23" s="17" t="s">
        <v>174</v>
      </c>
      <c r="BP23" s="21" t="s">
        <v>202</v>
      </c>
      <c r="BQ23" s="22">
        <v>5</v>
      </c>
      <c r="BR23" s="16">
        <v>30</v>
      </c>
      <c r="BS23" s="17" t="s">
        <v>387</v>
      </c>
      <c r="BT23" s="19">
        <f t="shared" si="36"/>
        <v>0.05</v>
      </c>
      <c r="BU23" s="20">
        <f>+IF(BV23="SI",IFERROR((IF(BV23="SI",BR23,0)/AW23),"REVISAR"),BN23)</f>
        <v>0.3</v>
      </c>
      <c r="BV23" s="17" t="s">
        <v>174</v>
      </c>
      <c r="BW23" s="17" t="s">
        <v>388</v>
      </c>
      <c r="BX23" s="16"/>
      <c r="BY23" s="16"/>
      <c r="BZ23" s="17"/>
      <c r="CA23" s="19">
        <f t="shared" si="37"/>
        <v>0</v>
      </c>
      <c r="CB23" s="20">
        <f>+IF(CC23="SI",IFERROR((IF(CC23="SI",BY23,0)/AW23),"REVISAR"),BU23)</f>
        <v>0</v>
      </c>
      <c r="CC23" s="17" t="s">
        <v>174</v>
      </c>
      <c r="CD23" s="17" t="s">
        <v>202</v>
      </c>
      <c r="CE23" s="16"/>
      <c r="CF23" s="16"/>
      <c r="CG23" s="17"/>
      <c r="CH23" s="19">
        <f t="shared" si="38"/>
        <v>0</v>
      </c>
      <c r="CI23" s="20">
        <f>+IF(CJ23="SI",IFERROR((IF(CJ23="SI",CF23,0)/AW23),"REVISAR"),CB23)</f>
        <v>0</v>
      </c>
      <c r="CJ23" s="17" t="s">
        <v>174</v>
      </c>
      <c r="CK23" s="17"/>
      <c r="CL23" s="23">
        <v>15</v>
      </c>
      <c r="CM23" s="23">
        <v>30</v>
      </c>
      <c r="CN23" s="44" t="s">
        <v>389</v>
      </c>
      <c r="CO23" s="19">
        <f t="shared" si="39"/>
        <v>0.15</v>
      </c>
      <c r="CP23" s="20">
        <f>+IF(CQ23="SI",IFERROR((IF(CQ23="SI",CM23,0)/AW23),"REVISAR"),CI23)</f>
        <v>0.3</v>
      </c>
      <c r="CQ23" s="17" t="s">
        <v>174</v>
      </c>
      <c r="CR23" s="17" t="s">
        <v>390</v>
      </c>
      <c r="CS23" s="16"/>
      <c r="CT23" s="16"/>
      <c r="CU23" s="17"/>
      <c r="CV23" s="19">
        <f t="shared" si="40"/>
        <v>0</v>
      </c>
      <c r="CW23" s="20">
        <f>+IF(CX23="SI",IFERROR((IF(CX23="SI",CT23,0)/AW23),"REVISAR"),CP23)</f>
        <v>0.3</v>
      </c>
      <c r="CX23" s="17" t="s">
        <v>179</v>
      </c>
      <c r="CY23" s="17"/>
      <c r="CZ23" s="16"/>
      <c r="DA23" s="16"/>
      <c r="DB23" s="17"/>
      <c r="DC23" s="19">
        <f t="shared" si="41"/>
        <v>0</v>
      </c>
      <c r="DD23" s="20">
        <f>+IF(DE23="SI",IFERROR((IF(DE23="SI",DA23,0)/AW23),"REVISAR"),CW23)</f>
        <v>0.3</v>
      </c>
      <c r="DE23" s="17" t="s">
        <v>179</v>
      </c>
      <c r="DF23" s="17"/>
      <c r="DG23" s="16">
        <v>30</v>
      </c>
      <c r="DH23" s="16"/>
      <c r="DI23" s="17"/>
      <c r="DJ23" s="19">
        <f t="shared" si="42"/>
        <v>0.3</v>
      </c>
      <c r="DK23" s="20">
        <f>+IF(DL23="SI",IFERROR((IF(DL23="SI",DH23,0)/AW23),"REVISAR"),DD23)</f>
        <v>0.3</v>
      </c>
      <c r="DL23" s="17" t="s">
        <v>179</v>
      </c>
      <c r="DM23" s="17"/>
      <c r="DN23" s="16"/>
      <c r="DO23" s="16"/>
      <c r="DP23" s="17"/>
      <c r="DQ23" s="19">
        <f t="shared" si="43"/>
        <v>0</v>
      </c>
      <c r="DR23" s="20">
        <f>+IF(DS23="SI",IFERROR((IF(DS23="SI",DO23,0)/AW23),"REVISAR"),DK23)</f>
        <v>0.3</v>
      </c>
      <c r="DS23" s="17" t="s">
        <v>179</v>
      </c>
      <c r="DT23" s="17"/>
      <c r="DU23" s="16"/>
      <c r="DV23" s="16"/>
      <c r="DW23" s="17"/>
      <c r="DX23" s="19">
        <f t="shared" si="44"/>
        <v>0</v>
      </c>
      <c r="DY23" s="20">
        <f>+IF(DZ23="SI",IFERROR((IF(DZ23="SI",DV23,0)/AW23),"REVISAR"),DR23)</f>
        <v>0.3</v>
      </c>
      <c r="DZ23" s="17" t="s">
        <v>179</v>
      </c>
      <c r="EA23" s="17"/>
      <c r="EB23" s="26">
        <v>100</v>
      </c>
      <c r="EC23" s="16"/>
      <c r="ED23" s="17"/>
      <c r="EE23" s="19">
        <f t="shared" si="22"/>
        <v>1</v>
      </c>
      <c r="EF23" s="20">
        <f>+IF(EG23="SI",IFERROR((IF(EG23="SI",EC23,0)/AW23),"REVISAR"),DY23)</f>
        <v>0.3</v>
      </c>
      <c r="EG23" s="17" t="s">
        <v>179</v>
      </c>
      <c r="EH23" s="17"/>
      <c r="EI23" s="27">
        <v>2026</v>
      </c>
      <c r="EJ23" s="28"/>
      <c r="EK23" s="29" t="str">
        <f>+VLOOKUP(B23,[1]Listas_desplega!$AI$22:$AJ$46,2,0)</f>
        <v>DC_PBM</v>
      </c>
      <c r="EL23" s="29" t="str">
        <f>+VLOOKUP(H23,[1]Listas_desplega!$BY$3:$BZ$7,2,0)</f>
        <v>T_2</v>
      </c>
      <c r="EM23" s="29" t="str">
        <f>+VLOOKUP(I23,[1]Listas_desplega!$BY$10:$BZ$23,2,0)</f>
        <v>T_2_C_2</v>
      </c>
      <c r="EN23" s="29" t="str">
        <f>+VLOOKUP(J23,[1]Listas_desplega!$BY$28:$BZ$54,2,0)</f>
        <v>T_2_C_2_ET_1</v>
      </c>
      <c r="EO23" s="29" t="str">
        <f>+VLOOKUP(K23,[1]Listas_desplega!$BY$58:$BZ$105,2,0)</f>
        <v>T_2_C_2_ET_1_CPT_5</v>
      </c>
      <c r="EP23" s="30" t="str">
        <f>+VLOOKUP(L23,[1]Listas_desplega!$J$3:$K$11,2,0)</f>
        <v>Eje_E_2</v>
      </c>
    </row>
    <row r="24" spans="1:146" s="31" customFormat="1" ht="44.25" customHeight="1" x14ac:dyDescent="0.3">
      <c r="A24" s="8" t="s">
        <v>151</v>
      </c>
      <c r="B24" s="8" t="s">
        <v>152</v>
      </c>
      <c r="C24" s="8" t="s">
        <v>152</v>
      </c>
      <c r="D24" s="8" t="s">
        <v>153</v>
      </c>
      <c r="E24" s="8" t="s">
        <v>154</v>
      </c>
      <c r="F24" s="9" t="s">
        <v>155</v>
      </c>
      <c r="G24" s="8" t="s">
        <v>156</v>
      </c>
      <c r="H24" s="8" t="s">
        <v>157</v>
      </c>
      <c r="I24" s="8" t="s">
        <v>158</v>
      </c>
      <c r="J24" s="8" t="s">
        <v>159</v>
      </c>
      <c r="K24" s="8" t="s">
        <v>208</v>
      </c>
      <c r="L24" s="8" t="s">
        <v>209</v>
      </c>
      <c r="M24" s="8" t="s">
        <v>210</v>
      </c>
      <c r="N24" s="14" t="s">
        <v>391</v>
      </c>
      <c r="O24" s="11" t="s">
        <v>392</v>
      </c>
      <c r="P24" s="12" t="s">
        <v>164</v>
      </c>
      <c r="Q24" s="11" t="s">
        <v>277</v>
      </c>
      <c r="R24" s="11" t="s">
        <v>393</v>
      </c>
      <c r="S24" s="11" t="s">
        <v>214</v>
      </c>
      <c r="T24" s="11" t="s">
        <v>188</v>
      </c>
      <c r="U24" s="11">
        <v>30</v>
      </c>
      <c r="V24" s="11" t="s">
        <v>393</v>
      </c>
      <c r="W24" s="12" t="s">
        <v>394</v>
      </c>
      <c r="X24" s="13" t="s">
        <v>171</v>
      </c>
      <c r="Y24" s="13"/>
      <c r="Z24" s="13"/>
      <c r="AA24" s="13"/>
      <c r="AB24" s="13"/>
      <c r="AC24" s="13"/>
      <c r="AD24" s="13"/>
      <c r="AE24" s="13"/>
      <c r="AF24" s="13"/>
      <c r="AG24" s="14"/>
      <c r="AH24" s="14"/>
      <c r="AI24" s="14"/>
      <c r="AJ24" s="14"/>
      <c r="AK24" s="14"/>
      <c r="AL24" s="14"/>
      <c r="AM24" s="14"/>
      <c r="AN24" s="14"/>
      <c r="AO24" s="14"/>
      <c r="AP24" s="14"/>
      <c r="AQ24" s="15"/>
      <c r="AR24" s="14" t="s">
        <v>173</v>
      </c>
      <c r="AS24" s="40"/>
      <c r="AT24" s="41">
        <v>132</v>
      </c>
      <c r="AU24" s="41">
        <v>132</v>
      </c>
      <c r="AV24" s="41">
        <v>132</v>
      </c>
      <c r="AW24" s="41">
        <v>132</v>
      </c>
      <c r="AX24" s="41">
        <v>132</v>
      </c>
      <c r="AY24" s="42"/>
      <c r="AZ24" s="42"/>
      <c r="BA24" s="42"/>
      <c r="BB24" s="42"/>
      <c r="BC24" s="16"/>
      <c r="BD24" s="16"/>
      <c r="BE24" s="17"/>
      <c r="BF24" s="19">
        <f>IFERROR(((BC24-AS24)/(AW24-AS24)),0)</f>
        <v>0</v>
      </c>
      <c r="BG24" s="20">
        <f>+IF(BH24="SI",IFERROR((((IF(BH24="SI",(BD24-AS24),0)))/(AW24-AS24)),"REVISAR"),0)</f>
        <v>0</v>
      </c>
      <c r="BH24" s="17" t="s">
        <v>179</v>
      </c>
      <c r="BI24" s="17"/>
      <c r="BJ24" s="16"/>
      <c r="BK24" s="16"/>
      <c r="BL24" s="17"/>
      <c r="BM24" s="19">
        <f>IFERROR(((BJ24-AS24)/(AW24-AS24)),0)</f>
        <v>0</v>
      </c>
      <c r="BN24" s="20">
        <f>+IF(BO24="SI",IFERROR((((IF(BO24="SI",(BK24-AS24),0)))/(AW24-AS24)),"REVISAR"),BG24)</f>
        <v>0</v>
      </c>
      <c r="BO24" s="17" t="s">
        <v>179</v>
      </c>
      <c r="BP24" s="21"/>
      <c r="BQ24" s="22"/>
      <c r="BR24" s="16"/>
      <c r="BS24" s="17" t="s">
        <v>395</v>
      </c>
      <c r="BT24" s="19">
        <f>IFERROR(((BQ24-AS24)/(AW24-AS24)),0)</f>
        <v>0</v>
      </c>
      <c r="BU24" s="20">
        <f>+IF(BV24="SI",IFERROR((((IF(BV24="SI",(BR24-AS24),0)))/(AW24-AS24)),"REVISAR"),BN24)</f>
        <v>0</v>
      </c>
      <c r="BV24" s="17" t="s">
        <v>338</v>
      </c>
      <c r="BW24" s="17" t="s">
        <v>396</v>
      </c>
      <c r="BX24" s="16"/>
      <c r="BY24" s="16"/>
      <c r="BZ24" s="17"/>
      <c r="CA24" s="19">
        <f>IFERROR(((BX24-AS24)/(AW24-AS24)),0)</f>
        <v>0</v>
      </c>
      <c r="CB24" s="20">
        <f>+IF(CC24="SI",IFERROR((((IF(CC24="SI",(BY24-AS24),0)))/(AW24-AS24)),"REVISAR"),BU24)</f>
        <v>0</v>
      </c>
      <c r="CC24" s="17" t="s">
        <v>179</v>
      </c>
      <c r="CD24" s="17"/>
      <c r="CE24" s="16"/>
      <c r="CF24" s="16"/>
      <c r="CG24" s="17"/>
      <c r="CH24" s="19">
        <f>IFERROR(((CE24-AS24)/(AW24-AS24)),0)</f>
        <v>0</v>
      </c>
      <c r="CI24" s="20">
        <f>+IF(CJ24="SI",IFERROR((((IF(CJ24="SI",(CF24-AS24),0)))/(AW24-AS24)),"REVISAR"),CB24)</f>
        <v>0</v>
      </c>
      <c r="CJ24" s="17" t="s">
        <v>179</v>
      </c>
      <c r="CK24" s="17"/>
      <c r="CL24" s="23"/>
      <c r="CM24" s="45"/>
      <c r="CN24" s="46" t="s">
        <v>397</v>
      </c>
      <c r="CO24" s="19">
        <f>IFERROR(((CL24-AS24)/(AW24-AS24)),0)</f>
        <v>0</v>
      </c>
      <c r="CP24" s="20">
        <f>+IF(CQ24="SI",IFERROR((((IF(CQ24="SI",(CM24-AS24),0)))/(AW24-AS24)),"REVISAR"),CI24)</f>
        <v>0</v>
      </c>
      <c r="CQ24" s="17" t="s">
        <v>338</v>
      </c>
      <c r="CR24" s="17" t="s">
        <v>398</v>
      </c>
      <c r="CS24" s="16"/>
      <c r="CT24" s="16"/>
      <c r="CU24" s="17"/>
      <c r="CV24" s="19">
        <f>IFERROR(((CS24-AS24)/(AW24-AS24)),0)</f>
        <v>0</v>
      </c>
      <c r="CW24" s="20">
        <f>+IF(CX24="SI",IFERROR((((IF(CX24="SI",(CT24-AS24),0)))/(AW24-AS24)),"REVISAR"),CP24)</f>
        <v>0</v>
      </c>
      <c r="CX24" s="17" t="s">
        <v>179</v>
      </c>
      <c r="CY24" s="17"/>
      <c r="CZ24" s="16"/>
      <c r="DA24" s="16"/>
      <c r="DB24" s="17"/>
      <c r="DC24" s="19">
        <f>IFERROR(((CZ24-AS24)/(AW24-AS24)),0)</f>
        <v>0</v>
      </c>
      <c r="DD24" s="20">
        <f>+IF(DE24="SI",IFERROR((((IF(DE24="SI",(DA24-AS24),0)))/(AW24-AS24)),"REVISAR"),CW24)</f>
        <v>0</v>
      </c>
      <c r="DE24" s="17" t="s">
        <v>179</v>
      </c>
      <c r="DF24" s="17"/>
      <c r="DG24" s="16"/>
      <c r="DH24" s="16"/>
      <c r="DI24" s="17"/>
      <c r="DJ24" s="19">
        <f>IFERROR(((DG24-AS24)/(AW24-AS24)),0)</f>
        <v>0</v>
      </c>
      <c r="DK24" s="20">
        <f>+IF(DL24="SI",IFERROR((((IF(DL24="SI",(DH24-AS24),0)))/(AW24-AS24)),"REVISAR"),DD24)</f>
        <v>0</v>
      </c>
      <c r="DL24" s="17" t="s">
        <v>179</v>
      </c>
      <c r="DM24" s="17"/>
      <c r="DN24" s="16"/>
      <c r="DO24" s="16"/>
      <c r="DP24" s="17"/>
      <c r="DQ24" s="19">
        <f>IFERROR(((DN24-AS24)/(AW24-AS24)),0)</f>
        <v>0</v>
      </c>
      <c r="DR24" s="20">
        <f>+IF(DS24="SI",IFERROR((((IF(DS24="SI",(DO24-AS24),0)))/(AW24-AS24)),"REVISAR"),DK24)</f>
        <v>0</v>
      </c>
      <c r="DS24" s="17" t="s">
        <v>179</v>
      </c>
      <c r="DT24" s="17"/>
      <c r="DU24" s="16"/>
      <c r="DV24" s="16"/>
      <c r="DW24" s="17"/>
      <c r="DX24" s="19">
        <f>IFERROR(((DU24-AS24)/(AW24-AS24)),0)</f>
        <v>0</v>
      </c>
      <c r="DY24" s="20">
        <f>+IF(DZ24="SI",IFERROR((((IF(DZ24="SI",(DV24-AS24),0)))/(AW24-AS24)),"REVISAR"),DR24)</f>
        <v>0</v>
      </c>
      <c r="DZ24" s="17" t="s">
        <v>179</v>
      </c>
      <c r="EA24" s="17"/>
      <c r="EB24" s="26">
        <v>132</v>
      </c>
      <c r="EC24" s="16"/>
      <c r="ED24" s="17"/>
      <c r="EE24" s="19">
        <f>IFERROR(((EB24-AS24)/(AW24-AS24)),0)</f>
        <v>1</v>
      </c>
      <c r="EF24" s="20">
        <f>+IF(EG24="SI",IFERROR((((IF(EG24="SI",(EC24-AS24),0)))/(AW24-AS24)),"REVISAR"),DY24)</f>
        <v>0</v>
      </c>
      <c r="EG24" s="17" t="s">
        <v>179</v>
      </c>
      <c r="EH24" s="17"/>
      <c r="EI24" s="27">
        <v>2026</v>
      </c>
      <c r="EJ24" s="28"/>
      <c r="EK24" s="29" t="str">
        <f>+VLOOKUP(B24,[1]Listas_desplega!$AI$22:$AJ$46,2,0)</f>
        <v>DC_PBM</v>
      </c>
      <c r="EL24" s="29" t="str">
        <f>+VLOOKUP(H24,[1]Listas_desplega!$BY$3:$BZ$7,2,0)</f>
        <v>T_2</v>
      </c>
      <c r="EM24" s="29" t="str">
        <f>+VLOOKUP(I24,[1]Listas_desplega!$BY$10:$BZ$23,2,0)</f>
        <v>T_2_C_2</v>
      </c>
      <c r="EN24" s="29" t="str">
        <f>+VLOOKUP(J24,[1]Listas_desplega!$BY$28:$BZ$54,2,0)</f>
        <v>T_2_C_2_ET_1</v>
      </c>
      <c r="EO24" s="29" t="str">
        <f>+VLOOKUP(K24,[1]Listas_desplega!$BY$58:$BZ$105,2,0)</f>
        <v>T_2_C_2_ET_1_CPT_7</v>
      </c>
      <c r="EP24" s="30" t="str">
        <f>+VLOOKUP(L24,[1]Listas_desplega!$J$3:$K$11,2,0)</f>
        <v>Eje_E_3</v>
      </c>
    </row>
    <row r="25" spans="1:146" s="31" customFormat="1" ht="44.25" customHeight="1" x14ac:dyDescent="0.3">
      <c r="A25" s="8" t="s">
        <v>151</v>
      </c>
      <c r="B25" s="8" t="s">
        <v>152</v>
      </c>
      <c r="C25" s="8" t="s">
        <v>152</v>
      </c>
      <c r="D25" s="8" t="s">
        <v>153</v>
      </c>
      <c r="E25" s="8" t="s">
        <v>154</v>
      </c>
      <c r="F25" s="9" t="s">
        <v>155</v>
      </c>
      <c r="G25" s="8" t="s">
        <v>156</v>
      </c>
      <c r="H25" s="8" t="s">
        <v>157</v>
      </c>
      <c r="I25" s="8" t="s">
        <v>158</v>
      </c>
      <c r="J25" s="8" t="s">
        <v>159</v>
      </c>
      <c r="K25" s="8" t="s">
        <v>208</v>
      </c>
      <c r="L25" s="8" t="s">
        <v>209</v>
      </c>
      <c r="M25" s="8" t="s">
        <v>210</v>
      </c>
      <c r="N25" s="14" t="s">
        <v>399</v>
      </c>
      <c r="O25" s="11" t="s">
        <v>400</v>
      </c>
      <c r="P25" s="12" t="s">
        <v>164</v>
      </c>
      <c r="Q25" s="11" t="s">
        <v>277</v>
      </c>
      <c r="R25" s="11" t="s">
        <v>401</v>
      </c>
      <c r="S25" s="11" t="s">
        <v>214</v>
      </c>
      <c r="T25" s="11" t="s">
        <v>188</v>
      </c>
      <c r="U25" s="11">
        <v>30</v>
      </c>
      <c r="V25" s="11" t="s">
        <v>401</v>
      </c>
      <c r="W25" s="12" t="s">
        <v>394</v>
      </c>
      <c r="X25" s="13" t="s">
        <v>171</v>
      </c>
      <c r="Y25" s="13"/>
      <c r="Z25" s="13"/>
      <c r="AA25" s="13"/>
      <c r="AB25" s="13"/>
      <c r="AC25" s="13"/>
      <c r="AD25" s="13"/>
      <c r="AE25" s="13"/>
      <c r="AF25" s="13"/>
      <c r="AG25" s="14"/>
      <c r="AH25" s="14"/>
      <c r="AI25" s="14"/>
      <c r="AJ25" s="14"/>
      <c r="AK25" s="14"/>
      <c r="AL25" s="14"/>
      <c r="AM25" s="14"/>
      <c r="AN25" s="14"/>
      <c r="AO25" s="14"/>
      <c r="AP25" s="14"/>
      <c r="AQ25" s="15"/>
      <c r="AR25" s="14" t="s">
        <v>173</v>
      </c>
      <c r="AS25" s="40"/>
      <c r="AT25" s="40">
        <v>27</v>
      </c>
      <c r="AU25" s="40">
        <v>27</v>
      </c>
      <c r="AV25" s="40">
        <v>27</v>
      </c>
      <c r="AW25" s="40">
        <v>27</v>
      </c>
      <c r="AX25" s="40">
        <v>27</v>
      </c>
      <c r="AY25" s="47"/>
      <c r="AZ25" s="47"/>
      <c r="BA25" s="47"/>
      <c r="BB25" s="47"/>
      <c r="BC25" s="16"/>
      <c r="BD25" s="16"/>
      <c r="BE25" s="17"/>
      <c r="BF25" s="19">
        <f>IFERROR(((BC25-AS25)/(AW25-AS25)),0)</f>
        <v>0</v>
      </c>
      <c r="BG25" s="20">
        <f>+IF(BH25="SI",IFERROR((((IF(BH25="SI",(BD25-AS25),0)))/(AW25-AS25)),"REVISAR"),0)</f>
        <v>0</v>
      </c>
      <c r="BH25" s="17" t="s">
        <v>179</v>
      </c>
      <c r="BI25" s="17"/>
      <c r="BJ25" s="16"/>
      <c r="BK25" s="16"/>
      <c r="BL25" s="17"/>
      <c r="BM25" s="19">
        <f>IFERROR(((BJ25-AS25)/(AW25-AS25)),0)</f>
        <v>0</v>
      </c>
      <c r="BN25" s="20">
        <f>+IF(BO25="SI",IFERROR((((IF(BO25="SI",(BK25-AS25),0)))/(AW25-AS25)),"REVISAR"),BG25)</f>
        <v>0</v>
      </c>
      <c r="BO25" s="17" t="s">
        <v>179</v>
      </c>
      <c r="BP25" s="21"/>
      <c r="BQ25" s="22"/>
      <c r="BR25" s="16"/>
      <c r="BS25" s="17" t="s">
        <v>402</v>
      </c>
      <c r="BT25" s="19">
        <f>IFERROR(((BQ25-AS25)/(AW25-AS25)),0)</f>
        <v>0</v>
      </c>
      <c r="BU25" s="20">
        <f>+IF(BV25="SI",IFERROR((((IF(BV25="SI",(BR25-AS25),0)))/(AW25-AS25)),"REVISAR"),BN25)</f>
        <v>0</v>
      </c>
      <c r="BV25" s="17" t="s">
        <v>338</v>
      </c>
      <c r="BW25" s="17" t="s">
        <v>396</v>
      </c>
      <c r="BX25" s="16"/>
      <c r="BY25" s="16"/>
      <c r="BZ25" s="17"/>
      <c r="CA25" s="19">
        <f>IFERROR(((BX25-AS25)/(AW25-AS25)),0)</f>
        <v>0</v>
      </c>
      <c r="CB25" s="20">
        <f>+IF(CC25="SI",IFERROR((((IF(CC25="SI",(BY25-AS25),0)))/(AW25-AS25)),"REVISAR"),BU25)</f>
        <v>0</v>
      </c>
      <c r="CC25" s="17" t="s">
        <v>179</v>
      </c>
      <c r="CD25" s="17"/>
      <c r="CE25" s="16"/>
      <c r="CF25" s="16"/>
      <c r="CG25" s="17"/>
      <c r="CH25" s="19">
        <f>IFERROR(((CE25-AS25)/(AW25-AS25)),0)</f>
        <v>0</v>
      </c>
      <c r="CI25" s="20">
        <f>+IF(CJ25="SI",IFERROR((((IF(CJ25="SI",(CF25-AS25),0)))/(AW25-AS25)),"REVISAR"),CB25)</f>
        <v>0</v>
      </c>
      <c r="CJ25" s="17" t="s">
        <v>179</v>
      </c>
      <c r="CK25" s="17"/>
      <c r="CL25" s="23"/>
      <c r="CM25" s="23"/>
      <c r="CN25" s="46" t="s">
        <v>403</v>
      </c>
      <c r="CO25" s="19">
        <f>IFERROR(((CL25-AS25)/(AW25-AS25)),0)</f>
        <v>0</v>
      </c>
      <c r="CP25" s="20">
        <f>+IF(CQ25="SI",IFERROR((((IF(CQ25="SI",(CM25-AS25),0)))/(AW25-AS25)),"REVISAR"),CI25)</f>
        <v>0</v>
      </c>
      <c r="CQ25" s="17" t="s">
        <v>338</v>
      </c>
      <c r="CR25" s="17" t="s">
        <v>398</v>
      </c>
      <c r="CS25" s="16"/>
      <c r="CT25" s="16"/>
      <c r="CU25" s="17"/>
      <c r="CV25" s="19">
        <f>IFERROR(((CS25-AS25)/(AW25-AS25)),0)</f>
        <v>0</v>
      </c>
      <c r="CW25" s="20">
        <f>+IF(CX25="SI",IFERROR((((IF(CX25="SI",(CT25-AS25),0)))/(AW25-AS25)),"REVISAR"),CP25)</f>
        <v>0</v>
      </c>
      <c r="CX25" s="17" t="s">
        <v>179</v>
      </c>
      <c r="CY25" s="17"/>
      <c r="CZ25" s="16"/>
      <c r="DA25" s="16"/>
      <c r="DB25" s="17"/>
      <c r="DC25" s="19">
        <f>IFERROR(((CZ25-AS25)/(AW25-AS25)),0)</f>
        <v>0</v>
      </c>
      <c r="DD25" s="20">
        <f>+IF(DE25="SI",IFERROR((((IF(DE25="SI",(DA25-AS25),0)))/(AW25-AS25)),"REVISAR"),CW25)</f>
        <v>0</v>
      </c>
      <c r="DE25" s="17" t="s">
        <v>179</v>
      </c>
      <c r="DF25" s="17"/>
      <c r="DG25" s="16"/>
      <c r="DH25" s="16"/>
      <c r="DI25" s="17"/>
      <c r="DJ25" s="19">
        <f>IFERROR(((DG25-AS25)/(AW25-AS25)),0)</f>
        <v>0</v>
      </c>
      <c r="DK25" s="20">
        <f>+IF(DL25="SI",IFERROR((((IF(DL25="SI",(DH25-AS25),0)))/(AW25-AS25)),"REVISAR"),DD25)</f>
        <v>0</v>
      </c>
      <c r="DL25" s="17" t="s">
        <v>179</v>
      </c>
      <c r="DM25" s="17"/>
      <c r="DN25" s="16"/>
      <c r="DO25" s="16"/>
      <c r="DP25" s="17"/>
      <c r="DQ25" s="19">
        <f>IFERROR(((DN25-AS25)/(AW25-AS25)),0)</f>
        <v>0</v>
      </c>
      <c r="DR25" s="20">
        <f>+IF(DS25="SI",IFERROR((((IF(DS25="SI",(DO25-AS25),0)))/(AW25-AS25)),"REVISAR"),DK25)</f>
        <v>0</v>
      </c>
      <c r="DS25" s="17" t="s">
        <v>179</v>
      </c>
      <c r="DT25" s="17"/>
      <c r="DU25" s="16"/>
      <c r="DV25" s="16"/>
      <c r="DW25" s="17"/>
      <c r="DX25" s="19">
        <f>IFERROR(((DU25-AS25)/(AW25-AS25)),0)</f>
        <v>0</v>
      </c>
      <c r="DY25" s="20">
        <f>+IF(DZ25="SI",IFERROR((((IF(DZ25="SI",(DV25-AS25),0)))/(AW25-AS25)),"REVISAR"),DR25)</f>
        <v>0</v>
      </c>
      <c r="DZ25" s="17" t="s">
        <v>179</v>
      </c>
      <c r="EA25" s="17"/>
      <c r="EB25" s="26">
        <v>27</v>
      </c>
      <c r="EC25" s="16"/>
      <c r="ED25" s="17"/>
      <c r="EE25" s="19">
        <f>IFERROR(((EB25-AS25)/(AW25-AS25)),0)</f>
        <v>1</v>
      </c>
      <c r="EF25" s="20">
        <f>+IF(EG25="SI",IFERROR((((IF(EG25="SI",(EC25-AS25),0)))/(AW25-AS25)),"REVISAR"),DY25)</f>
        <v>0</v>
      </c>
      <c r="EG25" s="17" t="s">
        <v>179</v>
      </c>
      <c r="EH25" s="17"/>
      <c r="EI25" s="27">
        <v>2026</v>
      </c>
      <c r="EJ25" s="28"/>
      <c r="EK25" s="29" t="str">
        <f>+VLOOKUP(B25,[1]Listas_desplega!$AI$22:$AJ$46,2,0)</f>
        <v>DC_PBM</v>
      </c>
      <c r="EL25" s="29" t="str">
        <f>+VLOOKUP(H25,[1]Listas_desplega!$BY$3:$BZ$7,2,0)</f>
        <v>T_2</v>
      </c>
      <c r="EM25" s="29" t="str">
        <f>+VLOOKUP(I25,[1]Listas_desplega!$BY$10:$BZ$23,2,0)</f>
        <v>T_2_C_2</v>
      </c>
      <c r="EN25" s="29" t="str">
        <f>+VLOOKUP(J25,[1]Listas_desplega!$BY$28:$BZ$54,2,0)</f>
        <v>T_2_C_2_ET_1</v>
      </c>
      <c r="EO25" s="29" t="str">
        <f>+VLOOKUP(K25,[1]Listas_desplega!$BY$58:$BZ$105,2,0)</f>
        <v>T_2_C_2_ET_1_CPT_7</v>
      </c>
      <c r="EP25" s="30" t="str">
        <f>+VLOOKUP(L25,[1]Listas_desplega!$J$3:$K$11,2,0)</f>
        <v>Eje_E_3</v>
      </c>
    </row>
    <row r="26" spans="1:146" s="31" customFormat="1" ht="44.25" customHeight="1" x14ac:dyDescent="0.3">
      <c r="A26" s="8" t="s">
        <v>151</v>
      </c>
      <c r="B26" s="8" t="s">
        <v>152</v>
      </c>
      <c r="C26" s="8" t="s">
        <v>152</v>
      </c>
      <c r="D26" s="8" t="s">
        <v>153</v>
      </c>
      <c r="E26" s="8" t="s">
        <v>154</v>
      </c>
      <c r="F26" s="9" t="s">
        <v>155</v>
      </c>
      <c r="G26" s="8" t="s">
        <v>156</v>
      </c>
      <c r="H26" s="8" t="s">
        <v>157</v>
      </c>
      <c r="I26" s="8" t="s">
        <v>158</v>
      </c>
      <c r="J26" s="8" t="s">
        <v>159</v>
      </c>
      <c r="K26" s="8" t="s">
        <v>182</v>
      </c>
      <c r="L26" s="8" t="s">
        <v>183</v>
      </c>
      <c r="M26" s="8" t="s">
        <v>184</v>
      </c>
      <c r="N26" s="14" t="s">
        <v>404</v>
      </c>
      <c r="O26" s="48" t="s">
        <v>405</v>
      </c>
      <c r="P26" s="12" t="s">
        <v>164</v>
      </c>
      <c r="Q26" s="11" t="s">
        <v>186</v>
      </c>
      <c r="R26" s="48" t="s">
        <v>406</v>
      </c>
      <c r="S26" s="48" t="s">
        <v>167</v>
      </c>
      <c r="T26" s="48" t="s">
        <v>188</v>
      </c>
      <c r="U26" s="48">
        <v>30</v>
      </c>
      <c r="V26" s="48" t="s">
        <v>407</v>
      </c>
      <c r="W26" s="12" t="s">
        <v>394</v>
      </c>
      <c r="X26" s="13" t="s">
        <v>171</v>
      </c>
      <c r="Y26" s="13"/>
      <c r="Z26" s="13"/>
      <c r="AA26" s="13"/>
      <c r="AB26" s="13"/>
      <c r="AC26" s="13"/>
      <c r="AD26" s="13"/>
      <c r="AE26" s="13"/>
      <c r="AF26" s="13"/>
      <c r="AG26" s="14"/>
      <c r="AH26" s="14"/>
      <c r="AI26" s="14"/>
      <c r="AJ26" s="14"/>
      <c r="AK26" s="14"/>
      <c r="AL26" s="14"/>
      <c r="AM26" s="14"/>
      <c r="AN26" s="14"/>
      <c r="AO26" s="14"/>
      <c r="AP26" s="14"/>
      <c r="AQ26" s="15"/>
      <c r="AR26" s="14" t="s">
        <v>173</v>
      </c>
      <c r="AS26" s="49"/>
      <c r="AT26" s="50" t="s">
        <v>408</v>
      </c>
      <c r="AU26" s="50"/>
      <c r="AV26" s="50"/>
      <c r="AW26" s="50"/>
      <c r="AX26" s="50"/>
      <c r="AY26" s="51"/>
      <c r="AZ26" s="51"/>
      <c r="BA26" s="51"/>
      <c r="BB26" s="51"/>
      <c r="BC26" s="16"/>
      <c r="BD26" s="16"/>
      <c r="BE26" s="17"/>
      <c r="BF26" s="18">
        <f t="shared" ref="BF26:BF27" si="45">IFERROR(BC26/AW26,0)</f>
        <v>0</v>
      </c>
      <c r="BG26" s="19">
        <f>IFERROR(BD26/AW26,0)</f>
        <v>0</v>
      </c>
      <c r="BH26" s="17" t="s">
        <v>179</v>
      </c>
      <c r="BI26" s="17"/>
      <c r="BJ26" s="16"/>
      <c r="BK26" s="16"/>
      <c r="BL26" s="17"/>
      <c r="BM26" s="19">
        <f t="shared" ref="BM26:BM27" si="46">+IFERROR(BJ26/AW26,0)</f>
        <v>0</v>
      </c>
      <c r="BN26" s="20">
        <f>+IF(BO26="SI",IFERROR((IF(BO26="SI",BK26,0)/AW26),"REVISAR"),BG26)</f>
        <v>0</v>
      </c>
      <c r="BO26" s="17" t="s">
        <v>179</v>
      </c>
      <c r="BP26" s="21"/>
      <c r="BQ26" s="22"/>
      <c r="BR26" s="16"/>
      <c r="BS26" s="17" t="s">
        <v>409</v>
      </c>
      <c r="BT26" s="19">
        <f t="shared" ref="BT26:BT27" si="47">+IFERROR(BQ26/AW26,0)</f>
        <v>0</v>
      </c>
      <c r="BU26" s="20">
        <f>+IF(BV26="SI",IFERROR((IF(BV26="SI",BR26,0)/AW26),"REVISAR"),BN26)</f>
        <v>0</v>
      </c>
      <c r="BV26" s="17" t="s">
        <v>338</v>
      </c>
      <c r="BW26" s="17" t="s">
        <v>410</v>
      </c>
      <c r="BX26" s="16"/>
      <c r="BY26" s="16"/>
      <c r="BZ26" s="17"/>
      <c r="CA26" s="19">
        <f t="shared" ref="CA26:CA27" si="48">+IFERROR(BX26/AW26,0)</f>
        <v>0</v>
      </c>
      <c r="CB26" s="20">
        <f>+IF(CC26="SI",IFERROR((IF(CC26="SI",BY26,0)/AW26),"REVISAR"),BU26)</f>
        <v>0</v>
      </c>
      <c r="CC26" s="17" t="s">
        <v>179</v>
      </c>
      <c r="CD26" s="17"/>
      <c r="CE26" s="16"/>
      <c r="CF26" s="16"/>
      <c r="CG26" s="17"/>
      <c r="CH26" s="19">
        <f t="shared" ref="CH26:CH27" si="49">+IFERROR(CE26/AW26,0)</f>
        <v>0</v>
      </c>
      <c r="CI26" s="20">
        <f>+IF(CJ26="SI",IFERROR((IF(CJ26="SI",CF26,0)/AW26),"REVISAR"),CB26)</f>
        <v>0</v>
      </c>
      <c r="CJ26" s="17" t="s">
        <v>179</v>
      </c>
      <c r="CK26" s="17"/>
      <c r="CL26" s="23"/>
      <c r="CM26" s="23"/>
      <c r="CN26" s="44" t="s">
        <v>411</v>
      </c>
      <c r="CO26" s="19">
        <f t="shared" ref="CO26:CO27" si="50">+IFERROR(CL26/AW26,0)</f>
        <v>0</v>
      </c>
      <c r="CP26" s="20">
        <f>+IF(CQ26="SI",IFERROR((IF(CQ26="SI",CM26,0)/AW26),"REVISAR"),CI26)</f>
        <v>0</v>
      </c>
      <c r="CQ26" s="17" t="s">
        <v>338</v>
      </c>
      <c r="CR26" s="17" t="s">
        <v>412</v>
      </c>
      <c r="CS26" s="16"/>
      <c r="CT26" s="16"/>
      <c r="CU26" s="17"/>
      <c r="CV26" s="19">
        <f t="shared" ref="CV26:CV27" si="51">+IFERROR(CS26/AW26,0)</f>
        <v>0</v>
      </c>
      <c r="CW26" s="20">
        <f>+IF(CX26="SI",IFERROR((IF(CX26="SI",CT26,0)/AW26),"REVISAR"),CP26)</f>
        <v>0</v>
      </c>
      <c r="CX26" s="17" t="s">
        <v>179</v>
      </c>
      <c r="CY26" s="17"/>
      <c r="CZ26" s="16"/>
      <c r="DA26" s="16"/>
      <c r="DB26" s="17"/>
      <c r="DC26" s="19">
        <f t="shared" ref="DC26:DC27" si="52">+IFERROR(CZ26/AW26,0)</f>
        <v>0</v>
      </c>
      <c r="DD26" s="20">
        <f>+IF(DE26="SI",IFERROR((IF(DE26="SI",DA26,0)/AW26),"REVISAR"),CW26)</f>
        <v>0</v>
      </c>
      <c r="DE26" s="17" t="s">
        <v>179</v>
      </c>
      <c r="DF26" s="17"/>
      <c r="DG26" s="16"/>
      <c r="DH26" s="16"/>
      <c r="DI26" s="17"/>
      <c r="DJ26" s="19">
        <f t="shared" ref="DJ26:DJ27" si="53">+IFERROR(DG26/AW26,0)</f>
        <v>0</v>
      </c>
      <c r="DK26" s="20">
        <f>+IF(DL26="SI",IFERROR((IF(DL26="SI",DH26,0)/AW26),"REVISAR"),DD26)</f>
        <v>0</v>
      </c>
      <c r="DL26" s="17" t="s">
        <v>179</v>
      </c>
      <c r="DM26" s="17"/>
      <c r="DN26" s="16"/>
      <c r="DO26" s="16"/>
      <c r="DP26" s="17"/>
      <c r="DQ26" s="19">
        <f t="shared" ref="DQ26:DQ27" si="54">+IFERROR(DN26/AW26,0)</f>
        <v>0</v>
      </c>
      <c r="DR26" s="20">
        <f>+IF(DS26="SI",IFERROR((IF(DS26="SI",DO26,0)/AW26),"REVISAR"),DK26)</f>
        <v>0</v>
      </c>
      <c r="DS26" s="17" t="s">
        <v>179</v>
      </c>
      <c r="DT26" s="17"/>
      <c r="DU26" s="16"/>
      <c r="DV26" s="16"/>
      <c r="DW26" s="17"/>
      <c r="DX26" s="19">
        <f t="shared" ref="DX26:DX27" si="55">+IFERROR(DU26/AW26,0)</f>
        <v>0</v>
      </c>
      <c r="DY26" s="20">
        <f>+IF(DZ26="SI",IFERROR((IF(DZ26="SI",DV26,0)/AW26),"REVISAR"),DR26)</f>
        <v>0</v>
      </c>
      <c r="DZ26" s="17" t="s">
        <v>179</v>
      </c>
      <c r="EA26" s="17"/>
      <c r="EB26" s="26"/>
      <c r="EC26" s="16"/>
      <c r="ED26" s="17"/>
      <c r="EE26" s="19">
        <f t="shared" si="22"/>
        <v>0</v>
      </c>
      <c r="EF26" s="20">
        <f>+IF(EG26="SI",IFERROR((IF(EG26="SI",EC26,0)/AW26),"REVISAR"),DY26)</f>
        <v>0</v>
      </c>
      <c r="EG26" s="17" t="s">
        <v>179</v>
      </c>
      <c r="EH26" s="17"/>
      <c r="EI26" s="27">
        <v>2026</v>
      </c>
      <c r="EJ26" s="28"/>
      <c r="EK26" s="29" t="str">
        <f>+VLOOKUP(B26,[1]Listas_desplega!$AI$22:$AJ$46,2,0)</f>
        <v>DC_PBM</v>
      </c>
      <c r="EL26" s="29" t="str">
        <f>+VLOOKUP(H26,[1]Listas_desplega!$BY$3:$BZ$7,2,0)</f>
        <v>T_2</v>
      </c>
      <c r="EM26" s="29" t="str">
        <f>+VLOOKUP(I26,[1]Listas_desplega!$BY$10:$BZ$23,2,0)</f>
        <v>T_2_C_2</v>
      </c>
      <c r="EN26" s="29" t="str">
        <f>+VLOOKUP(J26,[1]Listas_desplega!$BY$28:$BZ$54,2,0)</f>
        <v>T_2_C_2_ET_1</v>
      </c>
      <c r="EO26" s="29" t="str">
        <f>+VLOOKUP(K26,[1]Listas_desplega!$BY$58:$BZ$105,2,0)</f>
        <v>T_2_C_2_ET_1_CPT_3</v>
      </c>
      <c r="EP26" s="30" t="str">
        <f>+VLOOKUP(L26,[1]Listas_desplega!$J$3:$K$11,2,0)</f>
        <v>Eje_E_4</v>
      </c>
    </row>
    <row r="27" spans="1:146" s="31" customFormat="1" ht="44.25" customHeight="1" x14ac:dyDescent="0.3">
      <c r="A27" s="8" t="s">
        <v>151</v>
      </c>
      <c r="B27" s="8" t="s">
        <v>152</v>
      </c>
      <c r="C27" s="8" t="s">
        <v>152</v>
      </c>
      <c r="D27" s="8" t="s">
        <v>153</v>
      </c>
      <c r="E27" s="8" t="s">
        <v>154</v>
      </c>
      <c r="F27" s="9" t="s">
        <v>155</v>
      </c>
      <c r="G27" s="8" t="s">
        <v>156</v>
      </c>
      <c r="H27" s="8" t="s">
        <v>157</v>
      </c>
      <c r="I27" s="8" t="s">
        <v>158</v>
      </c>
      <c r="J27" s="8"/>
      <c r="K27" s="8" t="s">
        <v>160</v>
      </c>
      <c r="L27" s="8" t="s">
        <v>161</v>
      </c>
      <c r="M27" s="8" t="s">
        <v>162</v>
      </c>
      <c r="N27" s="14">
        <v>106</v>
      </c>
      <c r="O27" s="48" t="s">
        <v>413</v>
      </c>
      <c r="P27" s="12" t="s">
        <v>212</v>
      </c>
      <c r="Q27" s="11" t="s">
        <v>186</v>
      </c>
      <c r="R27" s="48" t="s">
        <v>414</v>
      </c>
      <c r="S27" s="11" t="s">
        <v>214</v>
      </c>
      <c r="T27" s="48" t="s">
        <v>168</v>
      </c>
      <c r="U27" s="48">
        <v>30</v>
      </c>
      <c r="V27" s="48" t="s">
        <v>415</v>
      </c>
      <c r="W27" s="12" t="s">
        <v>216</v>
      </c>
      <c r="X27" s="13" t="s">
        <v>171</v>
      </c>
      <c r="Y27" s="13"/>
      <c r="Z27" s="13"/>
      <c r="AA27" s="13"/>
      <c r="AB27" s="13"/>
      <c r="AC27" s="13"/>
      <c r="AD27" s="13"/>
      <c r="AE27" s="13"/>
      <c r="AF27" s="13"/>
      <c r="AG27" s="14"/>
      <c r="AH27" s="14"/>
      <c r="AI27" s="14"/>
      <c r="AJ27" s="14"/>
      <c r="AK27" s="14"/>
      <c r="AL27" s="14"/>
      <c r="AM27" s="14"/>
      <c r="AN27" s="14"/>
      <c r="AO27" s="14"/>
      <c r="AP27" s="14" t="s">
        <v>173</v>
      </c>
      <c r="AQ27" s="15"/>
      <c r="AR27" s="14"/>
      <c r="AS27" s="49">
        <v>0</v>
      </c>
      <c r="AT27" s="52">
        <v>0.44</v>
      </c>
      <c r="AU27" s="50">
        <v>2.52</v>
      </c>
      <c r="AV27" s="50">
        <v>2.52</v>
      </c>
      <c r="AW27" s="50">
        <v>2.52</v>
      </c>
      <c r="AX27" s="50">
        <v>8</v>
      </c>
      <c r="AY27" s="51"/>
      <c r="AZ27" s="51"/>
      <c r="BA27" s="51"/>
      <c r="BB27" s="51"/>
      <c r="BC27" s="16"/>
      <c r="BD27" s="16"/>
      <c r="BE27" s="17" t="s">
        <v>416</v>
      </c>
      <c r="BF27" s="18">
        <f t="shared" si="45"/>
        <v>0</v>
      </c>
      <c r="BG27" s="19">
        <f>IFERROR(BD27/AW27,0)</f>
        <v>0</v>
      </c>
      <c r="BH27" s="17" t="s">
        <v>174</v>
      </c>
      <c r="BI27" s="17" t="s">
        <v>417</v>
      </c>
      <c r="BJ27" s="16"/>
      <c r="BK27" s="16"/>
      <c r="BL27" s="17" t="s">
        <v>418</v>
      </c>
      <c r="BM27" s="19">
        <f t="shared" si="46"/>
        <v>0</v>
      </c>
      <c r="BN27" s="20">
        <f>+IF(BO27="SI",IFERROR((IF(BO27="SI",BK27,0)/AW27),"REVISAR"),BG27)</f>
        <v>0</v>
      </c>
      <c r="BO27" s="17" t="s">
        <v>174</v>
      </c>
      <c r="BP27" s="21" t="s">
        <v>220</v>
      </c>
      <c r="BQ27" s="22"/>
      <c r="BR27" s="16"/>
      <c r="BS27" s="17" t="s">
        <v>419</v>
      </c>
      <c r="BT27" s="19">
        <f t="shared" si="47"/>
        <v>0</v>
      </c>
      <c r="BU27" s="20">
        <f>+IF(BV27="SI",IFERROR((IF(BV27="SI",BR27,0)/AW27),"REVISAR"),BN27)</f>
        <v>0</v>
      </c>
      <c r="BV27" s="17" t="s">
        <v>174</v>
      </c>
      <c r="BW27" s="17" t="s">
        <v>248</v>
      </c>
      <c r="BX27" s="16"/>
      <c r="BY27" s="16"/>
      <c r="BZ27" s="17" t="s">
        <v>420</v>
      </c>
      <c r="CA27" s="19">
        <f t="shared" si="48"/>
        <v>0</v>
      </c>
      <c r="CB27" s="20">
        <f>+IF(CC27="SI",IFERROR((IF(CC27="SI",BY27,0)/AW27),"REVISAR"),BU27)</f>
        <v>0</v>
      </c>
      <c r="CC27" s="17" t="s">
        <v>174</v>
      </c>
      <c r="CD27" s="17" t="s">
        <v>421</v>
      </c>
      <c r="CE27" s="16"/>
      <c r="CF27" s="16"/>
      <c r="CG27" s="17" t="s">
        <v>422</v>
      </c>
      <c r="CH27" s="19">
        <f t="shared" si="49"/>
        <v>0</v>
      </c>
      <c r="CI27" s="20">
        <f>+IF(CJ27="SI",IFERROR((IF(CJ27="SI",CF27,0)/AW27),"REVISAR"),CB27)</f>
        <v>0</v>
      </c>
      <c r="CJ27" s="17" t="s">
        <v>174</v>
      </c>
      <c r="CK27" s="17" t="s">
        <v>423</v>
      </c>
      <c r="CL27" s="23">
        <v>1.5</v>
      </c>
      <c r="CM27" s="45"/>
      <c r="CN27" s="46" t="s">
        <v>424</v>
      </c>
      <c r="CO27" s="19">
        <f t="shared" si="50"/>
        <v>0.59523809523809523</v>
      </c>
      <c r="CP27" s="20">
        <f>+IF(CQ27="SI",IFERROR((IF(CQ27="SI",CM27,0)/AW27),"REVISAR"),CI27)</f>
        <v>0</v>
      </c>
      <c r="CQ27" s="17" t="s">
        <v>174</v>
      </c>
      <c r="CR27" s="17" t="s">
        <v>425</v>
      </c>
      <c r="CS27" s="16"/>
      <c r="CT27" s="16"/>
      <c r="CU27" s="17"/>
      <c r="CV27" s="19">
        <f t="shared" si="51"/>
        <v>0</v>
      </c>
      <c r="CW27" s="20">
        <f>+IF(CX27="SI",IFERROR((IF(CX27="SI",CT27,0)/AW27),"REVISAR"),CP27)</f>
        <v>0</v>
      </c>
      <c r="CX27" s="17" t="s">
        <v>179</v>
      </c>
      <c r="CY27" s="17"/>
      <c r="CZ27" s="16"/>
      <c r="DA27" s="16"/>
      <c r="DB27" s="17"/>
      <c r="DC27" s="19">
        <f t="shared" si="52"/>
        <v>0</v>
      </c>
      <c r="DD27" s="20">
        <f>+IF(DE27="SI",IFERROR((IF(DE27="SI",DA27,0)/AW27),"REVISAR"),CW27)</f>
        <v>0</v>
      </c>
      <c r="DE27" s="17" t="s">
        <v>179</v>
      </c>
      <c r="DF27" s="17"/>
      <c r="DG27" s="16"/>
      <c r="DH27" s="16"/>
      <c r="DI27" s="17"/>
      <c r="DJ27" s="19">
        <f t="shared" si="53"/>
        <v>0</v>
      </c>
      <c r="DK27" s="20">
        <f>+IF(DL27="SI",IFERROR((IF(DL27="SI",DH27,0)/AW27),"REVISAR"),DD27)</f>
        <v>0</v>
      </c>
      <c r="DL27" s="17" t="s">
        <v>179</v>
      </c>
      <c r="DM27" s="17"/>
      <c r="DN27" s="16"/>
      <c r="DO27" s="16"/>
      <c r="DP27" s="17"/>
      <c r="DQ27" s="19">
        <f t="shared" si="54"/>
        <v>0</v>
      </c>
      <c r="DR27" s="20">
        <f>+IF(DS27="SI",IFERROR((IF(DS27="SI",DO27,0)/AW27),"REVISAR"),DK27)</f>
        <v>0</v>
      </c>
      <c r="DS27" s="17" t="s">
        <v>179</v>
      </c>
      <c r="DT27" s="17"/>
      <c r="DU27" s="16"/>
      <c r="DV27" s="16"/>
      <c r="DW27" s="17"/>
      <c r="DX27" s="19">
        <f t="shared" si="55"/>
        <v>0</v>
      </c>
      <c r="DY27" s="20">
        <f>+IF(DZ27="SI",IFERROR((IF(DZ27="SI",DV27,0)/AW27),"REVISAR"),DR27)</f>
        <v>0</v>
      </c>
      <c r="DZ27" s="17" t="s">
        <v>179</v>
      </c>
      <c r="EA27" s="17"/>
      <c r="EB27" s="26">
        <v>2.52</v>
      </c>
      <c r="EC27" s="16"/>
      <c r="ED27" s="17"/>
      <c r="EE27" s="19">
        <f t="shared" si="22"/>
        <v>1</v>
      </c>
      <c r="EF27" s="20">
        <f>+IF(EG27="SI",IFERROR((IF(EG27="SI",EC27,0)/AW27),"REVISAR"),DY27)</f>
        <v>0</v>
      </c>
      <c r="EG27" s="17" t="s">
        <v>179</v>
      </c>
      <c r="EH27" s="17"/>
      <c r="EI27" s="27">
        <v>2026</v>
      </c>
      <c r="EJ27" s="28"/>
      <c r="EK27" s="29" t="str">
        <f>+VLOOKUP(B27,[1]Listas_desplega!$AI$22:$AJ$46,2,0)</f>
        <v>DC_PBM</v>
      </c>
      <c r="EL27" s="29" t="str">
        <f>+VLOOKUP(H27,[1]Listas_desplega!$BY$3:$BZ$7,2,0)</f>
        <v>T_2</v>
      </c>
      <c r="EM27" s="29" t="str">
        <f>+VLOOKUP(I27,[1]Listas_desplega!$BY$10:$BZ$23,2,0)</f>
        <v>T_2_C_2</v>
      </c>
      <c r="EN27" s="29" t="e">
        <f>+VLOOKUP(J27,[1]Listas_desplega!$BY$28:$BZ$54,2,0)</f>
        <v>#N/A</v>
      </c>
      <c r="EO27" s="29" t="str">
        <f>+VLOOKUP(K27,[1]Listas_desplega!$BY$58:$BZ$105,2,0)</f>
        <v>T_2_C_2_ET_1_CPT_2</v>
      </c>
      <c r="EP27" s="30" t="str">
        <f>+VLOOKUP(L27,[1]Listas_desplega!$J$3:$K$11,2,0)</f>
        <v>Eje_E_2</v>
      </c>
    </row>
    <row r="28" spans="1:146" s="31" customFormat="1" ht="44.25" customHeight="1" x14ac:dyDescent="0.3">
      <c r="A28" s="8" t="s">
        <v>151</v>
      </c>
      <c r="B28" s="8" t="s">
        <v>426</v>
      </c>
      <c r="C28" s="8" t="s">
        <v>427</v>
      </c>
      <c r="D28" s="8" t="s">
        <v>153</v>
      </c>
      <c r="E28" s="8" t="s">
        <v>154</v>
      </c>
      <c r="F28" s="9" t="s">
        <v>155</v>
      </c>
      <c r="G28" s="8" t="s">
        <v>428</v>
      </c>
      <c r="H28" s="8" t="s">
        <v>157</v>
      </c>
      <c r="I28" s="8" t="s">
        <v>158</v>
      </c>
      <c r="J28" s="8" t="s">
        <v>159</v>
      </c>
      <c r="K28" s="8" t="s">
        <v>429</v>
      </c>
      <c r="L28" s="8" t="s">
        <v>209</v>
      </c>
      <c r="M28" s="8" t="s">
        <v>210</v>
      </c>
      <c r="N28" s="14" t="s">
        <v>430</v>
      </c>
      <c r="O28" s="13" t="s">
        <v>431</v>
      </c>
      <c r="P28" s="12" t="s">
        <v>432</v>
      </c>
      <c r="Q28" s="11" t="s">
        <v>433</v>
      </c>
      <c r="R28" s="13" t="s">
        <v>434</v>
      </c>
      <c r="S28" s="13" t="s">
        <v>214</v>
      </c>
      <c r="T28" s="13" t="s">
        <v>188</v>
      </c>
      <c r="U28" s="13">
        <v>120</v>
      </c>
      <c r="V28" s="13" t="s">
        <v>435</v>
      </c>
      <c r="W28" s="12" t="s">
        <v>394</v>
      </c>
      <c r="X28" s="13"/>
      <c r="Y28" s="13"/>
      <c r="Z28" s="13" t="s">
        <v>172</v>
      </c>
      <c r="AA28" s="13" t="s">
        <v>172</v>
      </c>
      <c r="AB28" s="13" t="s">
        <v>172</v>
      </c>
      <c r="AC28" s="13" t="s">
        <v>172</v>
      </c>
      <c r="AD28" s="13" t="s">
        <v>172</v>
      </c>
      <c r="AE28" s="13" t="s">
        <v>172</v>
      </c>
      <c r="AF28" s="13" t="s">
        <v>172</v>
      </c>
      <c r="AG28" s="14" t="s">
        <v>172</v>
      </c>
      <c r="AH28" s="14" t="s">
        <v>436</v>
      </c>
      <c r="AI28" s="14" t="s">
        <v>172</v>
      </c>
      <c r="AJ28" s="14" t="s">
        <v>172</v>
      </c>
      <c r="AK28" s="14" t="s">
        <v>172</v>
      </c>
      <c r="AL28" s="14" t="s">
        <v>172</v>
      </c>
      <c r="AM28" s="14" t="s">
        <v>172</v>
      </c>
      <c r="AN28" s="14" t="s">
        <v>172</v>
      </c>
      <c r="AO28" s="14" t="s">
        <v>172</v>
      </c>
      <c r="AP28" s="14" t="s">
        <v>172</v>
      </c>
      <c r="AQ28" s="15" t="s">
        <v>172</v>
      </c>
      <c r="AR28" s="14" t="s">
        <v>172</v>
      </c>
      <c r="AS28" s="49">
        <v>9</v>
      </c>
      <c r="AT28" s="52">
        <v>11</v>
      </c>
      <c r="AU28" s="52">
        <v>12</v>
      </c>
      <c r="AV28" s="52">
        <v>14</v>
      </c>
      <c r="AW28" s="52">
        <v>15</v>
      </c>
      <c r="AX28" s="52">
        <v>15</v>
      </c>
      <c r="AY28" s="53"/>
      <c r="AZ28" s="53"/>
      <c r="BA28" s="53"/>
      <c r="BB28" s="53"/>
      <c r="BC28" s="16"/>
      <c r="BD28" s="16"/>
      <c r="BE28" s="17"/>
      <c r="BF28" s="19">
        <f>IFERROR(((BC28-AS28)/(AW28-AS28)),0)</f>
        <v>-1.5</v>
      </c>
      <c r="BG28" s="20">
        <f>+IF(BH28="SI",IFERROR((((IF(BH28="SI",(BD28-AS28),0)))/(AW28-AS28)),"REVISAR"),0)</f>
        <v>0</v>
      </c>
      <c r="BH28" s="17" t="s">
        <v>179</v>
      </c>
      <c r="BI28" s="17"/>
      <c r="BJ28" s="16"/>
      <c r="BK28" s="16"/>
      <c r="BL28" s="17"/>
      <c r="BM28" s="19">
        <f>IFERROR(((BJ28-AS28)/(AW28-AS28)),0)</f>
        <v>-1.5</v>
      </c>
      <c r="BN28" s="20">
        <f>+IF(BO28="SI",IFERROR((((IF(BO28="SI",(BK28-AS28),0)))/(AW28-AS28)),"REVISAR"),BG28)</f>
        <v>0</v>
      </c>
      <c r="BO28" s="17" t="s">
        <v>179</v>
      </c>
      <c r="BP28" s="21"/>
      <c r="BQ28" s="22"/>
      <c r="BR28" s="16"/>
      <c r="BS28" s="17"/>
      <c r="BT28" s="19">
        <f>IFERROR(((BQ28-AS28)/(AW28-AS28)),0)</f>
        <v>-1.5</v>
      </c>
      <c r="BU28" s="20">
        <f>+IF(BV28="SI",IFERROR((((IF(BV28="SI",(BR28-AS28),0)))/(AW28-AS28)),"REVISAR"),BN28)</f>
        <v>0</v>
      </c>
      <c r="BV28" s="17" t="s">
        <v>437</v>
      </c>
      <c r="BW28" s="17" t="s">
        <v>438</v>
      </c>
      <c r="BX28" s="16"/>
      <c r="BY28" s="16"/>
      <c r="BZ28" s="17"/>
      <c r="CA28" s="19">
        <f>IFERROR(((BX28-AS28)/(AW28-AS28)),0)</f>
        <v>-1.5</v>
      </c>
      <c r="CB28" s="20">
        <f>+IF(CC28="SI",IFERROR((((IF(CC28="SI",(BY28-AS28),0)))/(AW28-AS28)),"REVISAR"),BU28)</f>
        <v>0</v>
      </c>
      <c r="CC28" s="17" t="s">
        <v>179</v>
      </c>
      <c r="CD28" s="17"/>
      <c r="CE28" s="16"/>
      <c r="CF28" s="16"/>
      <c r="CG28" s="17"/>
      <c r="CH28" s="19">
        <f>IFERROR(((CE28-AS28)/(AW28-AS28)),0)</f>
        <v>-1.5</v>
      </c>
      <c r="CI28" s="20">
        <f>+IF(CJ28="SI",IFERROR((((IF(CJ28="SI",(CF28-AS28),0)))/(AW28-AS28)),"REVISAR"),CB28)</f>
        <v>0</v>
      </c>
      <c r="CJ28" s="17" t="s">
        <v>179</v>
      </c>
      <c r="CK28" s="17"/>
      <c r="CL28" s="23"/>
      <c r="CM28" s="23"/>
      <c r="CN28" s="17"/>
      <c r="CO28" s="19">
        <f>IFERROR(((CL28-AS28)/(AW28-AS28)),0)</f>
        <v>-1.5</v>
      </c>
      <c r="CP28" s="20">
        <f>+IF(CQ28="SI",IFERROR((((IF(CQ28="SI",(CM28-AS28),0)))/(AW28-AS28)),"REVISAR"),CI28)</f>
        <v>0</v>
      </c>
      <c r="CQ28" s="17" t="s">
        <v>437</v>
      </c>
      <c r="CR28" s="17" t="s">
        <v>438</v>
      </c>
      <c r="CS28" s="16"/>
      <c r="CT28" s="16"/>
      <c r="CU28" s="17"/>
      <c r="CV28" s="19">
        <f>IFERROR(((CS28-AS28)/(AW28-AS28)),0)</f>
        <v>-1.5</v>
      </c>
      <c r="CW28" s="20">
        <f>+IF(CX28="SI",IFERROR((((IF(CX28="SI",(CT28-AS28),0)))/(AW28-AS28)),"REVISAR"),CP28)</f>
        <v>0</v>
      </c>
      <c r="CX28" s="17" t="s">
        <v>179</v>
      </c>
      <c r="CY28" s="17"/>
      <c r="CZ28" s="16"/>
      <c r="DA28" s="16"/>
      <c r="DB28" s="17"/>
      <c r="DC28" s="19">
        <f>IFERROR(((CZ28-AS28)/(AW28-AS28)),0)</f>
        <v>-1.5</v>
      </c>
      <c r="DD28" s="20">
        <f>+IF(DE28="SI",IFERROR((((IF(DE28="SI",(DA28-AS28),0)))/(AW28-AS28)),"REVISAR"),CW28)</f>
        <v>0</v>
      </c>
      <c r="DE28" s="17" t="s">
        <v>179</v>
      </c>
      <c r="DF28" s="17"/>
      <c r="DG28" s="16"/>
      <c r="DH28" s="16"/>
      <c r="DI28" s="17"/>
      <c r="DJ28" s="19">
        <f>IFERROR(((DG28-AS28)/(AW28-AS28)),0)</f>
        <v>-1.5</v>
      </c>
      <c r="DK28" s="20">
        <f>+IF(DL28="SI",IFERROR((((IF(DL28="SI",(DH28-AS28),0)))/(AW28-AS28)),"REVISAR"),DD28)</f>
        <v>0</v>
      </c>
      <c r="DL28" s="17" t="s">
        <v>179</v>
      </c>
      <c r="DM28" s="17"/>
      <c r="DN28" s="16"/>
      <c r="DO28" s="16"/>
      <c r="DP28" s="17"/>
      <c r="DQ28" s="19">
        <f>IFERROR(((DN28-AS28)/(AW28-AS28)),0)</f>
        <v>-1.5</v>
      </c>
      <c r="DR28" s="20">
        <f>+IF(DS28="SI",IFERROR((((IF(DS28="SI",(DO28-AS28),0)))/(AW28-AS28)),"REVISAR"),DK28)</f>
        <v>0</v>
      </c>
      <c r="DS28" s="17" t="s">
        <v>179</v>
      </c>
      <c r="DT28" s="17"/>
      <c r="DU28" s="16"/>
      <c r="DV28" s="16"/>
      <c r="DW28" s="17"/>
      <c r="DX28" s="19">
        <f>IFERROR(((DU28-AS28)/(AW28-AS28)),0)</f>
        <v>-1.5</v>
      </c>
      <c r="DY28" s="20">
        <f>+IF(DZ28="SI",IFERROR((((IF(DZ28="SI",(DV28-AS28),0)))/(AW28-AS28)),"REVISAR"),DR28)</f>
        <v>0</v>
      </c>
      <c r="DZ28" s="17" t="s">
        <v>179</v>
      </c>
      <c r="EA28" s="17"/>
      <c r="EB28" s="26">
        <v>15</v>
      </c>
      <c r="EC28" s="16"/>
      <c r="ED28" s="17"/>
      <c r="EE28" s="19">
        <f>IFERROR(((EB28-AS28)/(AW28-AS28)),0)</f>
        <v>1</v>
      </c>
      <c r="EF28" s="20">
        <f>+IF(EG28="SI",IFERROR((((IF(EG28="SI",(EC28-AS28),0)))/(AW28-AS28)),"REVISAR"),DY28)</f>
        <v>0</v>
      </c>
      <c r="EG28" s="17" t="s">
        <v>179</v>
      </c>
      <c r="EH28" s="17"/>
      <c r="EI28" s="27">
        <v>2026</v>
      </c>
      <c r="EJ28" s="28"/>
      <c r="EK28" s="29"/>
      <c r="EL28" s="29"/>
      <c r="EM28" s="29"/>
      <c r="EN28" s="29"/>
      <c r="EO28" s="29"/>
      <c r="EP28" s="30"/>
    </row>
    <row r="29" spans="1:146" s="31" customFormat="1" ht="44.25" customHeight="1" x14ac:dyDescent="0.3">
      <c r="A29" s="8" t="s">
        <v>151</v>
      </c>
      <c r="B29" s="8" t="s">
        <v>426</v>
      </c>
      <c r="C29" s="8" t="s">
        <v>427</v>
      </c>
      <c r="D29" s="8" t="s">
        <v>153</v>
      </c>
      <c r="E29" s="8" t="s">
        <v>154</v>
      </c>
      <c r="F29" s="9" t="s">
        <v>155</v>
      </c>
      <c r="G29" s="8" t="s">
        <v>428</v>
      </c>
      <c r="H29" s="8" t="s">
        <v>157</v>
      </c>
      <c r="I29" s="8" t="s">
        <v>158</v>
      </c>
      <c r="J29" s="8" t="s">
        <v>159</v>
      </c>
      <c r="K29" s="8" t="s">
        <v>429</v>
      </c>
      <c r="L29" s="8" t="s">
        <v>209</v>
      </c>
      <c r="M29" s="8" t="s">
        <v>210</v>
      </c>
      <c r="N29" s="14" t="s">
        <v>439</v>
      </c>
      <c r="O29" s="48" t="s">
        <v>440</v>
      </c>
      <c r="P29" s="12" t="s">
        <v>432</v>
      </c>
      <c r="Q29" s="11" t="s">
        <v>433</v>
      </c>
      <c r="R29" s="48" t="s">
        <v>441</v>
      </c>
      <c r="S29" s="48" t="s">
        <v>214</v>
      </c>
      <c r="T29" s="48" t="s">
        <v>188</v>
      </c>
      <c r="U29" s="48">
        <v>120</v>
      </c>
      <c r="V29" s="48" t="s">
        <v>435</v>
      </c>
      <c r="W29" s="12" t="s">
        <v>394</v>
      </c>
      <c r="X29" s="13"/>
      <c r="Y29" s="13"/>
      <c r="Z29" s="13" t="s">
        <v>172</v>
      </c>
      <c r="AA29" s="13" t="s">
        <v>172</v>
      </c>
      <c r="AB29" s="13" t="s">
        <v>172</v>
      </c>
      <c r="AC29" s="13" t="s">
        <v>172</v>
      </c>
      <c r="AD29" s="13" t="s">
        <v>172</v>
      </c>
      <c r="AE29" s="13" t="s">
        <v>172</v>
      </c>
      <c r="AF29" s="13" t="s">
        <v>172</v>
      </c>
      <c r="AG29" s="14" t="s">
        <v>172</v>
      </c>
      <c r="AH29" s="14" t="s">
        <v>436</v>
      </c>
      <c r="AI29" s="14" t="s">
        <v>172</v>
      </c>
      <c r="AJ29" s="14" t="s">
        <v>172</v>
      </c>
      <c r="AK29" s="14" t="s">
        <v>172</v>
      </c>
      <c r="AL29" s="14" t="s">
        <v>172</v>
      </c>
      <c r="AM29" s="14" t="s">
        <v>172</v>
      </c>
      <c r="AN29" s="14" t="s">
        <v>172</v>
      </c>
      <c r="AO29" s="14" t="s">
        <v>172</v>
      </c>
      <c r="AP29" s="14" t="s">
        <v>172</v>
      </c>
      <c r="AQ29" s="15" t="s">
        <v>172</v>
      </c>
      <c r="AR29" s="14" t="s">
        <v>172</v>
      </c>
      <c r="AS29" s="49">
        <v>19</v>
      </c>
      <c r="AT29" s="52">
        <v>22</v>
      </c>
      <c r="AU29" s="50">
        <v>26</v>
      </c>
      <c r="AV29" s="50">
        <v>29</v>
      </c>
      <c r="AW29" s="50">
        <v>31</v>
      </c>
      <c r="AX29" s="50">
        <v>31</v>
      </c>
      <c r="AY29" s="51"/>
      <c r="AZ29" s="51"/>
      <c r="BA29" s="51"/>
      <c r="BB29" s="51"/>
      <c r="BC29" s="16"/>
      <c r="BD29" s="16"/>
      <c r="BE29" s="17"/>
      <c r="BF29" s="19">
        <f>IFERROR(((BC29-AS29)/(AW29-AS29)),0)</f>
        <v>-1.5833333333333333</v>
      </c>
      <c r="BG29" s="20">
        <f>+IF(BH29="SI",IFERROR((((IF(BH29="SI",(BD29-AS29),0)))/(AW29-AS29)),"REVISAR"),0)</f>
        <v>0</v>
      </c>
      <c r="BH29" s="17" t="s">
        <v>179</v>
      </c>
      <c r="BI29" s="17"/>
      <c r="BJ29" s="16"/>
      <c r="BK29" s="16"/>
      <c r="BL29" s="17"/>
      <c r="BM29" s="19">
        <f>IFERROR(((BJ29-AS29)/(AW29-AS29)),0)</f>
        <v>-1.5833333333333333</v>
      </c>
      <c r="BN29" s="20">
        <f>+IF(BO29="SI",IFERROR((((IF(BO29="SI",(BK29-AS29),0)))/(AW29-AS29)),"REVISAR"),BG29)</f>
        <v>0</v>
      </c>
      <c r="BO29" s="17" t="s">
        <v>179</v>
      </c>
      <c r="BP29" s="21"/>
      <c r="BQ29" s="22"/>
      <c r="BR29" s="16"/>
      <c r="BS29" s="17"/>
      <c r="BT29" s="19">
        <f>IFERROR(((BQ29-AS29)/(AW29-AS29)),0)</f>
        <v>-1.5833333333333333</v>
      </c>
      <c r="BU29" s="20">
        <f>+IF(BV29="SI",IFERROR((((IF(BV29="SI",(BR29-AS29),0)))/(AW29-AS29)),"REVISAR"),BN29)</f>
        <v>0</v>
      </c>
      <c r="BV29" s="17" t="s">
        <v>437</v>
      </c>
      <c r="BW29" s="17" t="s">
        <v>438</v>
      </c>
      <c r="BX29" s="16"/>
      <c r="BY29" s="16"/>
      <c r="BZ29" s="17"/>
      <c r="CA29" s="19">
        <f>IFERROR(((BX29-AS29)/(AW29-AS29)),0)</f>
        <v>-1.5833333333333333</v>
      </c>
      <c r="CB29" s="20">
        <f>+IF(CC29="SI",IFERROR((((IF(CC29="SI",(BY29-AS29),0)))/(AW29-AS29)),"REVISAR"),BU29)</f>
        <v>0</v>
      </c>
      <c r="CC29" s="17" t="s">
        <v>179</v>
      </c>
      <c r="CD29" s="17"/>
      <c r="CE29" s="16"/>
      <c r="CF29" s="16"/>
      <c r="CG29" s="17"/>
      <c r="CH29" s="19">
        <f>IFERROR(((CE29-AS29)/(AW29-AS29)),0)</f>
        <v>-1.5833333333333333</v>
      </c>
      <c r="CI29" s="20">
        <f>+IF(CJ29="SI",IFERROR((((IF(CJ29="SI",(CF29-AS29),0)))/(AW29-AS29)),"REVISAR"),CB29)</f>
        <v>0</v>
      </c>
      <c r="CJ29" s="17" t="s">
        <v>179</v>
      </c>
      <c r="CK29" s="17"/>
      <c r="CL29" s="23"/>
      <c r="CM29" s="23"/>
      <c r="CN29" s="17" t="s">
        <v>442</v>
      </c>
      <c r="CO29" s="19">
        <f>IFERROR(((CL29-AS29)/(AW29-AS29)),0)</f>
        <v>-1.5833333333333333</v>
      </c>
      <c r="CP29" s="20">
        <f>+IF(CQ29="SI",IFERROR((((IF(CQ29="SI",(CM29-AS29),0)))/(AW29-AS29)),"REVISAR"),CI29)</f>
        <v>0</v>
      </c>
      <c r="CQ29" s="17" t="s">
        <v>338</v>
      </c>
      <c r="CR29" s="17" t="s">
        <v>438</v>
      </c>
      <c r="CS29" s="16"/>
      <c r="CT29" s="16"/>
      <c r="CU29" s="17"/>
      <c r="CV29" s="19">
        <f>IFERROR(((CS29-AS29)/(AW29-AS29)),0)</f>
        <v>-1.5833333333333333</v>
      </c>
      <c r="CW29" s="20">
        <f>+IF(CX29="SI",IFERROR((((IF(CX29="SI",(CT29-AS29),0)))/(AW29-AS29)),"REVISAR"),CP29)</f>
        <v>0</v>
      </c>
      <c r="CX29" s="17" t="s">
        <v>179</v>
      </c>
      <c r="CY29" s="17"/>
      <c r="CZ29" s="16"/>
      <c r="DA29" s="16"/>
      <c r="DB29" s="17"/>
      <c r="DC29" s="19">
        <f>IFERROR(((CZ29-AS29)/(AW29-AS29)),0)</f>
        <v>-1.5833333333333333</v>
      </c>
      <c r="DD29" s="20">
        <f>+IF(DE29="SI",IFERROR((((IF(DE29="SI",(DA29-AS29),0)))/(AW29-AS29)),"REVISAR"),CW29)</f>
        <v>0</v>
      </c>
      <c r="DE29" s="17" t="s">
        <v>179</v>
      </c>
      <c r="DF29" s="17"/>
      <c r="DG29" s="16"/>
      <c r="DH29" s="16"/>
      <c r="DI29" s="17"/>
      <c r="DJ29" s="19">
        <f>IFERROR(((DG29-AS29)/(AW29-AS29)),0)</f>
        <v>-1.5833333333333333</v>
      </c>
      <c r="DK29" s="20">
        <f>+IF(DL29="SI",IFERROR((((IF(DL29="SI",(DH29-AS29),0)))/(AW29-AS29)),"REVISAR"),DD29)</f>
        <v>0</v>
      </c>
      <c r="DL29" s="17" t="s">
        <v>179</v>
      </c>
      <c r="DM29" s="17"/>
      <c r="DN29" s="16"/>
      <c r="DO29" s="16"/>
      <c r="DP29" s="17"/>
      <c r="DQ29" s="19">
        <f>IFERROR(((DN29-AS29)/(AW29-AS29)),0)</f>
        <v>-1.5833333333333333</v>
      </c>
      <c r="DR29" s="20">
        <f>+IF(DS29="SI",IFERROR((((IF(DS29="SI",(DO29-AS29),0)))/(AW29-AS29)),"REVISAR"),DK29)</f>
        <v>0</v>
      </c>
      <c r="DS29" s="17" t="s">
        <v>179</v>
      </c>
      <c r="DT29" s="17"/>
      <c r="DU29" s="16"/>
      <c r="DV29" s="16"/>
      <c r="DW29" s="17"/>
      <c r="DX29" s="19">
        <f>IFERROR(((DU29-AS29)/(AW29-AS29)),0)</f>
        <v>-1.5833333333333333</v>
      </c>
      <c r="DY29" s="20">
        <f>+IF(DZ29="SI",IFERROR((((IF(DZ29="SI",(DV29-AS29),0)))/(AW29-AS29)),"REVISAR"),DR29)</f>
        <v>0</v>
      </c>
      <c r="DZ29" s="17" t="s">
        <v>179</v>
      </c>
      <c r="EA29" s="17"/>
      <c r="EB29" s="26">
        <v>31</v>
      </c>
      <c r="EC29" s="16"/>
      <c r="ED29" s="17"/>
      <c r="EE29" s="19">
        <f>IFERROR(((EB29-AS29)/(AW29-AS29)),0)</f>
        <v>1</v>
      </c>
      <c r="EF29" s="20">
        <f>+IF(EG29="SI",IFERROR((((IF(EG29="SI",(EC29-AS29),0)))/(AW29-AS29)),"REVISAR"),DY29)</f>
        <v>0</v>
      </c>
      <c r="EG29" s="17" t="s">
        <v>179</v>
      </c>
      <c r="EH29" s="17"/>
      <c r="EI29" s="27">
        <v>2026</v>
      </c>
      <c r="EJ29" s="28"/>
      <c r="EK29" s="29" t="str">
        <f>+VLOOKUP(B29,[1]Listas_desplega!$AI$22:$AJ$46,2,0)</f>
        <v>DCE</v>
      </c>
      <c r="EL29" s="29" t="str">
        <f>+VLOOKUP(H29,[1]Listas_desplega!$BY$3:$BZ$7,2,0)</f>
        <v>T_2</v>
      </c>
      <c r="EM29" s="29" t="str">
        <f>+VLOOKUP(I29,[1]Listas_desplega!$BY$10:$BZ$23,2,0)</f>
        <v>T_2_C_2</v>
      </c>
      <c r="EN29" s="29" t="str">
        <f>+VLOOKUP(J29,[1]Listas_desplega!$BY$28:$BZ$54,2,0)</f>
        <v>T_2_C_2_ET_1</v>
      </c>
      <c r="EO29" s="29" t="str">
        <f>+VLOOKUP(K29,[1]Listas_desplega!$BY$58:$BZ$105,2,0)</f>
        <v>T_2_C_2_ET_1_CPT_8</v>
      </c>
      <c r="EP29" s="30" t="str">
        <f>+VLOOKUP(L29,[1]Listas_desplega!$J$3:$K$11,2,0)</f>
        <v>Eje_E_3</v>
      </c>
    </row>
    <row r="30" spans="1:146" s="31" customFormat="1" ht="44.25" customHeight="1" x14ac:dyDescent="0.3">
      <c r="A30" s="8" t="s">
        <v>151</v>
      </c>
      <c r="B30" s="8" t="s">
        <v>426</v>
      </c>
      <c r="C30" s="8" t="s">
        <v>427</v>
      </c>
      <c r="D30" s="8" t="s">
        <v>153</v>
      </c>
      <c r="E30" s="8" t="s">
        <v>154</v>
      </c>
      <c r="F30" s="9" t="s">
        <v>155</v>
      </c>
      <c r="G30" s="8" t="s">
        <v>443</v>
      </c>
      <c r="H30" s="8" t="s">
        <v>157</v>
      </c>
      <c r="I30" s="8" t="s">
        <v>158</v>
      </c>
      <c r="J30" s="8" t="s">
        <v>159</v>
      </c>
      <c r="K30" s="8" t="s">
        <v>429</v>
      </c>
      <c r="L30" s="8" t="s">
        <v>209</v>
      </c>
      <c r="M30" s="8" t="s">
        <v>210</v>
      </c>
      <c r="N30" s="14" t="s">
        <v>444</v>
      </c>
      <c r="O30" s="48" t="s">
        <v>445</v>
      </c>
      <c r="P30" s="12" t="s">
        <v>432</v>
      </c>
      <c r="Q30" s="11" t="s">
        <v>165</v>
      </c>
      <c r="R30" s="48" t="s">
        <v>446</v>
      </c>
      <c r="S30" s="48" t="s">
        <v>214</v>
      </c>
      <c r="T30" s="48" t="s">
        <v>168</v>
      </c>
      <c r="U30" s="48">
        <v>120</v>
      </c>
      <c r="V30" s="48" t="s">
        <v>447</v>
      </c>
      <c r="W30" s="12" t="s">
        <v>394</v>
      </c>
      <c r="X30" s="13"/>
      <c r="Y30" s="13"/>
      <c r="Z30" s="13" t="s">
        <v>172</v>
      </c>
      <c r="AA30" s="13" t="s">
        <v>172</v>
      </c>
      <c r="AB30" s="13" t="s">
        <v>172</v>
      </c>
      <c r="AC30" s="13" t="s">
        <v>172</v>
      </c>
      <c r="AD30" s="13" t="s">
        <v>172</v>
      </c>
      <c r="AE30" s="13" t="s">
        <v>172</v>
      </c>
      <c r="AF30" s="13" t="s">
        <v>172</v>
      </c>
      <c r="AG30" s="14" t="s">
        <v>172</v>
      </c>
      <c r="AH30" s="14" t="s">
        <v>172</v>
      </c>
      <c r="AI30" s="14" t="s">
        <v>172</v>
      </c>
      <c r="AJ30" s="14" t="s">
        <v>172</v>
      </c>
      <c r="AK30" s="14" t="s">
        <v>172</v>
      </c>
      <c r="AL30" s="14" t="s">
        <v>172</v>
      </c>
      <c r="AM30" s="14" t="s">
        <v>172</v>
      </c>
      <c r="AN30" s="14" t="s">
        <v>172</v>
      </c>
      <c r="AO30" s="14" t="s">
        <v>172</v>
      </c>
      <c r="AP30" s="14" t="s">
        <v>172</v>
      </c>
      <c r="AQ30" s="15" t="s">
        <v>172</v>
      </c>
      <c r="AR30" s="14" t="s">
        <v>172</v>
      </c>
      <c r="AS30" s="49">
        <v>100</v>
      </c>
      <c r="AT30" s="52">
        <v>100</v>
      </c>
      <c r="AU30" s="50">
        <v>100</v>
      </c>
      <c r="AV30" s="50">
        <v>100</v>
      </c>
      <c r="AW30" s="50">
        <v>100</v>
      </c>
      <c r="AX30" s="50">
        <v>100</v>
      </c>
      <c r="AY30" s="51"/>
      <c r="AZ30" s="51"/>
      <c r="BA30" s="51"/>
      <c r="BB30" s="51"/>
      <c r="BC30" s="16"/>
      <c r="BD30" s="16"/>
      <c r="BE30" s="17"/>
      <c r="BF30" s="18">
        <f t="shared" ref="BF30:BF32" si="56">IFERROR(BC30/AW30,0)</f>
        <v>0</v>
      </c>
      <c r="BG30" s="19">
        <f>IFERROR(BD30/AW30,0)</f>
        <v>0</v>
      </c>
      <c r="BH30" s="17" t="s">
        <v>179</v>
      </c>
      <c r="BI30" s="17"/>
      <c r="BJ30" s="16"/>
      <c r="BK30" s="16"/>
      <c r="BL30" s="17"/>
      <c r="BM30" s="19">
        <f t="shared" ref="BM30:BM32" si="57">+IFERROR(BJ30/AW30,0)</f>
        <v>0</v>
      </c>
      <c r="BN30" s="20">
        <f>+IF(BO30="SI",IFERROR((IF(BO30="SI",BK30,0)/AW30),"REVISAR"),BG30)</f>
        <v>0</v>
      </c>
      <c r="BO30" s="17" t="s">
        <v>179</v>
      </c>
      <c r="BP30" s="21"/>
      <c r="BQ30" s="22"/>
      <c r="BR30" s="16"/>
      <c r="BS30" s="17"/>
      <c r="BT30" s="19">
        <f t="shared" ref="BT30:BT32" si="58">+IFERROR(BQ30/AW30,0)</f>
        <v>0</v>
      </c>
      <c r="BU30" s="20">
        <f>+IF(BV30="SI",IFERROR((IF(BV30="SI",BR30,0)/AW30),"REVISAR"),BN30)</f>
        <v>0</v>
      </c>
      <c r="BV30" s="17" t="s">
        <v>437</v>
      </c>
      <c r="BW30" s="17" t="s">
        <v>448</v>
      </c>
      <c r="BX30" s="16"/>
      <c r="BY30" s="16"/>
      <c r="BZ30" s="17"/>
      <c r="CA30" s="19">
        <f t="shared" ref="CA30:CA32" si="59">+IFERROR(BX30/AW30,0)</f>
        <v>0</v>
      </c>
      <c r="CB30" s="20">
        <f>+IF(CC30="SI",IFERROR((IF(CC30="SI",BY30,0)/AW30),"REVISAR"),BU30)</f>
        <v>0</v>
      </c>
      <c r="CC30" s="17" t="s">
        <v>179</v>
      </c>
      <c r="CD30" s="17"/>
      <c r="CE30" s="16"/>
      <c r="CF30" s="16"/>
      <c r="CG30" s="17"/>
      <c r="CH30" s="19">
        <f t="shared" ref="CH30:CH32" si="60">+IFERROR(CE30/AW30,0)</f>
        <v>0</v>
      </c>
      <c r="CI30" s="20">
        <f>+IF(CJ30="SI",IFERROR((IF(CJ30="SI",CF30,0)/AW30),"REVISAR"),CB30)</f>
        <v>0</v>
      </c>
      <c r="CJ30" s="17" t="s">
        <v>179</v>
      </c>
      <c r="CK30" s="17"/>
      <c r="CL30" s="23">
        <v>50</v>
      </c>
      <c r="CM30" s="23"/>
      <c r="CN30" s="17" t="s">
        <v>449</v>
      </c>
      <c r="CO30" s="19">
        <f t="shared" ref="CO30:CO32" si="61">+IFERROR(CL30/AW30,0)</f>
        <v>0.5</v>
      </c>
      <c r="CP30" s="20">
        <f>+IF(CQ30="SI",IFERROR((IF(CQ30="SI",CM30,0)/AW30),"REVISAR"),CI30)</f>
        <v>0</v>
      </c>
      <c r="CQ30" s="17" t="s">
        <v>174</v>
      </c>
      <c r="CR30" s="17" t="s">
        <v>450</v>
      </c>
      <c r="CS30" s="16"/>
      <c r="CT30" s="16"/>
      <c r="CU30" s="17"/>
      <c r="CV30" s="19">
        <f t="shared" ref="CV30:CV32" si="62">+IFERROR(CS30/AW30,0)</f>
        <v>0</v>
      </c>
      <c r="CW30" s="20">
        <f>+IF(CX30="SI",IFERROR((IF(CX30="SI",CT30,0)/AW30),"REVISAR"),CP30)</f>
        <v>0</v>
      </c>
      <c r="CX30" s="17" t="s">
        <v>179</v>
      </c>
      <c r="CY30" s="17"/>
      <c r="CZ30" s="16"/>
      <c r="DA30" s="16"/>
      <c r="DB30" s="17"/>
      <c r="DC30" s="19">
        <f t="shared" ref="DC30:DC32" si="63">+IFERROR(CZ30/AW30,0)</f>
        <v>0</v>
      </c>
      <c r="DD30" s="20">
        <f>+IF(DE30="SI",IFERROR((IF(DE30="SI",DA30,0)/AW30),"REVISAR"),CW30)</f>
        <v>0</v>
      </c>
      <c r="DE30" s="17" t="s">
        <v>179</v>
      </c>
      <c r="DF30" s="17"/>
      <c r="DG30" s="16"/>
      <c r="DH30" s="16"/>
      <c r="DI30" s="17"/>
      <c r="DJ30" s="19">
        <f t="shared" ref="DJ30:DJ32" si="64">+IFERROR(DG30/AW30,0)</f>
        <v>0</v>
      </c>
      <c r="DK30" s="20">
        <f>+IF(DL30="SI",IFERROR((IF(DL30="SI",DH30,0)/AW30),"REVISAR"),DD30)</f>
        <v>0</v>
      </c>
      <c r="DL30" s="17" t="s">
        <v>179</v>
      </c>
      <c r="DM30" s="17"/>
      <c r="DN30" s="16"/>
      <c r="DO30" s="16"/>
      <c r="DP30" s="17"/>
      <c r="DQ30" s="19">
        <f t="shared" ref="DQ30:DQ32" si="65">+IFERROR(DN30/AW30,0)</f>
        <v>0</v>
      </c>
      <c r="DR30" s="20">
        <f>+IF(DS30="SI",IFERROR((IF(DS30="SI",DO30,0)/AW30),"REVISAR"),DK30)</f>
        <v>0</v>
      </c>
      <c r="DS30" s="17" t="s">
        <v>179</v>
      </c>
      <c r="DT30" s="17"/>
      <c r="DU30" s="16"/>
      <c r="DV30" s="16"/>
      <c r="DW30" s="17"/>
      <c r="DX30" s="19">
        <f t="shared" ref="DX30:DX32" si="66">+IFERROR(DU30/AW30,0)</f>
        <v>0</v>
      </c>
      <c r="DY30" s="20">
        <f>+IF(DZ30="SI",IFERROR((IF(DZ30="SI",DV30,0)/AW30),"REVISAR"),DR30)</f>
        <v>0</v>
      </c>
      <c r="DZ30" s="17" t="s">
        <v>179</v>
      </c>
      <c r="EA30" s="17"/>
      <c r="EB30" s="26">
        <v>100</v>
      </c>
      <c r="EC30" s="16"/>
      <c r="ED30" s="17"/>
      <c r="EE30" s="19">
        <f t="shared" si="22"/>
        <v>1</v>
      </c>
      <c r="EF30" s="20">
        <f>+IF(EG30="SI",IFERROR((IF(EG30="SI",EC30,0)/AW30),"REVISAR"),DY30)</f>
        <v>0</v>
      </c>
      <c r="EG30" s="17" t="s">
        <v>179</v>
      </c>
      <c r="EH30" s="17"/>
      <c r="EI30" s="27">
        <v>2026</v>
      </c>
      <c r="EJ30" s="28"/>
      <c r="EK30" s="29" t="str">
        <f>+VLOOKUP(B30,[1]Listas_desplega!$AI$22:$AJ$46,2,0)</f>
        <v>DCE</v>
      </c>
      <c r="EL30" s="29" t="str">
        <f>+VLOOKUP(H30,[1]Listas_desplega!$BY$3:$BZ$7,2,0)</f>
        <v>T_2</v>
      </c>
      <c r="EM30" s="29" t="str">
        <f>+VLOOKUP(I30,[1]Listas_desplega!$BY$10:$BZ$23,2,0)</f>
        <v>T_2_C_2</v>
      </c>
      <c r="EN30" s="29" t="str">
        <f>+VLOOKUP(J30,[1]Listas_desplega!$BY$28:$BZ$54,2,0)</f>
        <v>T_2_C_2_ET_1</v>
      </c>
      <c r="EO30" s="29" t="str">
        <f>+VLOOKUP(K30,[1]Listas_desplega!$BY$58:$BZ$105,2,0)</f>
        <v>T_2_C_2_ET_1_CPT_8</v>
      </c>
      <c r="EP30" s="30" t="str">
        <f>+VLOOKUP(L30,[1]Listas_desplega!$J$3:$K$11,2,0)</f>
        <v>Eje_E_3</v>
      </c>
    </row>
    <row r="31" spans="1:146" s="31" customFormat="1" ht="44.25" customHeight="1" x14ac:dyDescent="0.3">
      <c r="A31" s="8" t="s">
        <v>151</v>
      </c>
      <c r="B31" s="8" t="s">
        <v>426</v>
      </c>
      <c r="C31" s="8" t="s">
        <v>427</v>
      </c>
      <c r="D31" s="8" t="s">
        <v>153</v>
      </c>
      <c r="E31" s="8" t="s">
        <v>154</v>
      </c>
      <c r="F31" s="9" t="s">
        <v>155</v>
      </c>
      <c r="G31" s="8" t="s">
        <v>451</v>
      </c>
      <c r="H31" s="8" t="s">
        <v>157</v>
      </c>
      <c r="I31" s="8" t="s">
        <v>158</v>
      </c>
      <c r="J31" s="8" t="s">
        <v>159</v>
      </c>
      <c r="K31" s="8" t="s">
        <v>429</v>
      </c>
      <c r="L31" s="8" t="s">
        <v>209</v>
      </c>
      <c r="M31" s="8" t="s">
        <v>210</v>
      </c>
      <c r="N31" s="14" t="s">
        <v>452</v>
      </c>
      <c r="O31" s="48" t="s">
        <v>453</v>
      </c>
      <c r="P31" s="12" t="s">
        <v>164</v>
      </c>
      <c r="Q31" s="11" t="s">
        <v>186</v>
      </c>
      <c r="R31" s="48" t="s">
        <v>454</v>
      </c>
      <c r="S31" s="48" t="s">
        <v>167</v>
      </c>
      <c r="T31" s="48" t="s">
        <v>188</v>
      </c>
      <c r="U31" s="48">
        <v>120</v>
      </c>
      <c r="V31" s="48" t="s">
        <v>455</v>
      </c>
      <c r="W31" s="12" t="s">
        <v>394</v>
      </c>
      <c r="X31" s="13"/>
      <c r="Y31" s="13"/>
      <c r="Z31" s="13" t="s">
        <v>172</v>
      </c>
      <c r="AA31" s="13" t="s">
        <v>172</v>
      </c>
      <c r="AB31" s="13" t="s">
        <v>172</v>
      </c>
      <c r="AC31" s="13" t="s">
        <v>172</v>
      </c>
      <c r="AD31" s="13" t="s">
        <v>172</v>
      </c>
      <c r="AE31" s="13" t="s">
        <v>172</v>
      </c>
      <c r="AF31" s="13" t="s">
        <v>172</v>
      </c>
      <c r="AG31" s="14" t="s">
        <v>172</v>
      </c>
      <c r="AH31" s="14" t="s">
        <v>172</v>
      </c>
      <c r="AI31" s="14" t="s">
        <v>436</v>
      </c>
      <c r="AJ31" s="14" t="s">
        <v>172</v>
      </c>
      <c r="AK31" s="14" t="s">
        <v>172</v>
      </c>
      <c r="AL31" s="14" t="s">
        <v>172</v>
      </c>
      <c r="AM31" s="14" t="s">
        <v>172</v>
      </c>
      <c r="AN31" s="14" t="s">
        <v>172</v>
      </c>
      <c r="AO31" s="14" t="s">
        <v>172</v>
      </c>
      <c r="AP31" s="14" t="s">
        <v>172</v>
      </c>
      <c r="AQ31" s="15" t="s">
        <v>172</v>
      </c>
      <c r="AR31" s="14" t="s">
        <v>172</v>
      </c>
      <c r="AS31" s="49">
        <v>8000</v>
      </c>
      <c r="AT31" s="40">
        <v>2000</v>
      </c>
      <c r="AU31" s="50">
        <v>2000</v>
      </c>
      <c r="AV31" s="50">
        <v>2000</v>
      </c>
      <c r="AW31" s="50">
        <v>2000</v>
      </c>
      <c r="AX31" s="50">
        <v>8000</v>
      </c>
      <c r="AY31" s="51"/>
      <c r="AZ31" s="51"/>
      <c r="BA31" s="51"/>
      <c r="BB31" s="51"/>
      <c r="BC31" s="16"/>
      <c r="BD31" s="16"/>
      <c r="BE31" s="17"/>
      <c r="BF31" s="18">
        <f t="shared" si="56"/>
        <v>0</v>
      </c>
      <c r="BG31" s="19">
        <f>IFERROR(BD31/AW31,0)</f>
        <v>0</v>
      </c>
      <c r="BH31" s="17" t="s">
        <v>179</v>
      </c>
      <c r="BI31" s="17"/>
      <c r="BJ31" s="16"/>
      <c r="BK31" s="16"/>
      <c r="BL31" s="17"/>
      <c r="BM31" s="19">
        <f t="shared" si="57"/>
        <v>0</v>
      </c>
      <c r="BN31" s="20">
        <f>+IF(BO31="SI",IFERROR((IF(BO31="SI",BK31,0)/AW31),"REVISAR"),BG31)</f>
        <v>0</v>
      </c>
      <c r="BO31" s="17" t="s">
        <v>179</v>
      </c>
      <c r="BP31" s="21"/>
      <c r="BQ31" s="22"/>
      <c r="BR31" s="16"/>
      <c r="BS31" s="17"/>
      <c r="BT31" s="19">
        <f t="shared" si="58"/>
        <v>0</v>
      </c>
      <c r="BU31" s="20">
        <f>+IF(BV31="SI",IFERROR((IF(BV31="SI",BR31,0)/AW31),"REVISAR"),BN31)</f>
        <v>0</v>
      </c>
      <c r="BV31" s="17" t="s">
        <v>437</v>
      </c>
      <c r="BW31" s="17" t="s">
        <v>448</v>
      </c>
      <c r="BX31" s="16"/>
      <c r="BY31" s="16"/>
      <c r="BZ31" s="17"/>
      <c r="CA31" s="19">
        <f t="shared" si="59"/>
        <v>0</v>
      </c>
      <c r="CB31" s="20">
        <f>+IF(CC31="SI",IFERROR((IF(CC31="SI",BY31,0)/AW31),"REVISAR"),BU31)</f>
        <v>0</v>
      </c>
      <c r="CC31" s="17" t="s">
        <v>179</v>
      </c>
      <c r="CD31" s="17"/>
      <c r="CE31" s="16"/>
      <c r="CF31" s="16"/>
      <c r="CG31" s="17"/>
      <c r="CH31" s="19">
        <f t="shared" si="60"/>
        <v>0</v>
      </c>
      <c r="CI31" s="20">
        <f>+IF(CJ31="SI",IFERROR((IF(CJ31="SI",CF31,0)/AW31),"REVISAR"),CB31)</f>
        <v>0</v>
      </c>
      <c r="CJ31" s="17" t="s">
        <v>179</v>
      </c>
      <c r="CK31" s="17"/>
      <c r="CL31" s="23"/>
      <c r="CM31" s="23"/>
      <c r="CN31" s="17" t="s">
        <v>456</v>
      </c>
      <c r="CO31" s="19">
        <f t="shared" si="61"/>
        <v>0</v>
      </c>
      <c r="CP31" s="20">
        <f>+IF(CQ31="SI",IFERROR((IF(CQ31="SI",CM31,0)/AW31),"REVISAR"),CI31)</f>
        <v>0</v>
      </c>
      <c r="CQ31" s="17" t="s">
        <v>174</v>
      </c>
      <c r="CR31" s="17" t="s">
        <v>457</v>
      </c>
      <c r="CS31" s="16"/>
      <c r="CT31" s="16"/>
      <c r="CU31" s="17"/>
      <c r="CV31" s="19">
        <f t="shared" si="62"/>
        <v>0</v>
      </c>
      <c r="CW31" s="20">
        <f>+IF(CX31="SI",IFERROR((IF(CX31="SI",CT31,0)/AW31),"REVISAR"),CP31)</f>
        <v>0</v>
      </c>
      <c r="CX31" s="17" t="s">
        <v>179</v>
      </c>
      <c r="CY31" s="17"/>
      <c r="CZ31" s="16"/>
      <c r="DA31" s="16"/>
      <c r="DB31" s="17"/>
      <c r="DC31" s="19">
        <f t="shared" si="63"/>
        <v>0</v>
      </c>
      <c r="DD31" s="20">
        <f>+IF(DE31="SI",IFERROR((IF(DE31="SI",DA31,0)/AW31),"REVISAR"),CW31)</f>
        <v>0</v>
      </c>
      <c r="DE31" s="17" t="s">
        <v>179</v>
      </c>
      <c r="DF31" s="17"/>
      <c r="DG31" s="16"/>
      <c r="DH31" s="16"/>
      <c r="DI31" s="17"/>
      <c r="DJ31" s="19">
        <f t="shared" si="64"/>
        <v>0</v>
      </c>
      <c r="DK31" s="20">
        <f>+IF(DL31="SI",IFERROR((IF(DL31="SI",DH31,0)/AW31),"REVISAR"),DD31)</f>
        <v>0</v>
      </c>
      <c r="DL31" s="17" t="s">
        <v>179</v>
      </c>
      <c r="DM31" s="17"/>
      <c r="DN31" s="16"/>
      <c r="DO31" s="16"/>
      <c r="DP31" s="17"/>
      <c r="DQ31" s="19">
        <f t="shared" si="65"/>
        <v>0</v>
      </c>
      <c r="DR31" s="20">
        <f>+IF(DS31="SI",IFERROR((IF(DS31="SI",DO31,0)/AW31),"REVISAR"),DK31)</f>
        <v>0</v>
      </c>
      <c r="DS31" s="17" t="s">
        <v>179</v>
      </c>
      <c r="DT31" s="17"/>
      <c r="DU31" s="16"/>
      <c r="DV31" s="16"/>
      <c r="DW31" s="17"/>
      <c r="DX31" s="19">
        <f t="shared" si="66"/>
        <v>0</v>
      </c>
      <c r="DY31" s="20">
        <f>+IF(DZ31="SI",IFERROR((IF(DZ31="SI",DV31,0)/AW31),"REVISAR"),DR31)</f>
        <v>0</v>
      </c>
      <c r="DZ31" s="17" t="s">
        <v>179</v>
      </c>
      <c r="EA31" s="17"/>
      <c r="EB31" s="26">
        <v>2000</v>
      </c>
      <c r="EC31" s="16"/>
      <c r="ED31" s="17"/>
      <c r="EE31" s="19">
        <f t="shared" si="22"/>
        <v>1</v>
      </c>
      <c r="EF31" s="20">
        <f>+IF(EG31="SI",IFERROR((IF(EG31="SI",EC31,0)/AW31),"REVISAR"),DY31)</f>
        <v>0</v>
      </c>
      <c r="EG31" s="17" t="s">
        <v>179</v>
      </c>
      <c r="EH31" s="17"/>
      <c r="EI31" s="27">
        <v>2026</v>
      </c>
      <c r="EJ31" s="28"/>
      <c r="EK31" s="29" t="str">
        <f>+VLOOKUP(B31,[1]Listas_desplega!$AI$22:$AJ$46,2,0)</f>
        <v>DCE</v>
      </c>
      <c r="EL31" s="29" t="str">
        <f>+VLOOKUP(H31,[1]Listas_desplega!$BY$3:$BZ$7,2,0)</f>
        <v>T_2</v>
      </c>
      <c r="EM31" s="29" t="str">
        <f>+VLOOKUP(I31,[1]Listas_desplega!$BY$10:$BZ$23,2,0)</f>
        <v>T_2_C_2</v>
      </c>
      <c r="EN31" s="29" t="str">
        <f>+VLOOKUP(J31,[1]Listas_desplega!$BY$28:$BZ$54,2,0)</f>
        <v>T_2_C_2_ET_1</v>
      </c>
      <c r="EO31" s="29" t="str">
        <f>+VLOOKUP(K31,[1]Listas_desplega!$BY$58:$BZ$105,2,0)</f>
        <v>T_2_C_2_ET_1_CPT_8</v>
      </c>
      <c r="EP31" s="30" t="str">
        <f>+VLOOKUP(L31,[1]Listas_desplega!$J$3:$K$11,2,0)</f>
        <v>Eje_E_3</v>
      </c>
    </row>
    <row r="32" spans="1:146" s="31" customFormat="1" ht="44.25" customHeight="1" x14ac:dyDescent="0.3">
      <c r="A32" s="8" t="s">
        <v>151</v>
      </c>
      <c r="B32" s="8" t="s">
        <v>426</v>
      </c>
      <c r="C32" s="8" t="s">
        <v>427</v>
      </c>
      <c r="D32" s="8" t="s">
        <v>153</v>
      </c>
      <c r="E32" s="8" t="s">
        <v>154</v>
      </c>
      <c r="F32" s="9" t="s">
        <v>155</v>
      </c>
      <c r="G32" s="8" t="s">
        <v>451</v>
      </c>
      <c r="H32" s="8" t="s">
        <v>157</v>
      </c>
      <c r="I32" s="8" t="s">
        <v>158</v>
      </c>
      <c r="J32" s="8" t="s">
        <v>159</v>
      </c>
      <c r="K32" s="8" t="s">
        <v>429</v>
      </c>
      <c r="L32" s="8" t="s">
        <v>209</v>
      </c>
      <c r="M32" s="8" t="s">
        <v>210</v>
      </c>
      <c r="N32" s="14" t="s">
        <v>458</v>
      </c>
      <c r="O32" s="13" t="s">
        <v>459</v>
      </c>
      <c r="P32" s="12" t="s">
        <v>164</v>
      </c>
      <c r="Q32" s="11" t="s">
        <v>186</v>
      </c>
      <c r="R32" s="13" t="s">
        <v>460</v>
      </c>
      <c r="S32" s="13" t="s">
        <v>167</v>
      </c>
      <c r="T32" s="13" t="s">
        <v>188</v>
      </c>
      <c r="U32" s="13">
        <v>120</v>
      </c>
      <c r="V32" s="13" t="s">
        <v>455</v>
      </c>
      <c r="W32" s="12" t="s">
        <v>394</v>
      </c>
      <c r="X32" s="13"/>
      <c r="Y32" s="13"/>
      <c r="Z32" s="13" t="s">
        <v>172</v>
      </c>
      <c r="AA32" s="13" t="s">
        <v>172</v>
      </c>
      <c r="AB32" s="13" t="s">
        <v>172</v>
      </c>
      <c r="AC32" s="13" t="s">
        <v>172</v>
      </c>
      <c r="AD32" s="13" t="s">
        <v>172</v>
      </c>
      <c r="AE32" s="13" t="s">
        <v>172</v>
      </c>
      <c r="AF32" s="13" t="s">
        <v>172</v>
      </c>
      <c r="AG32" s="14" t="s">
        <v>172</v>
      </c>
      <c r="AH32" s="14" t="s">
        <v>172</v>
      </c>
      <c r="AI32" s="14" t="s">
        <v>436</v>
      </c>
      <c r="AJ32" s="14" t="s">
        <v>172</v>
      </c>
      <c r="AK32" s="14" t="s">
        <v>172</v>
      </c>
      <c r="AL32" s="14" t="s">
        <v>172</v>
      </c>
      <c r="AM32" s="14" t="s">
        <v>172</v>
      </c>
      <c r="AN32" s="14" t="s">
        <v>172</v>
      </c>
      <c r="AO32" s="14" t="s">
        <v>172</v>
      </c>
      <c r="AP32" s="14" t="s">
        <v>172</v>
      </c>
      <c r="AQ32" s="15" t="s">
        <v>172</v>
      </c>
      <c r="AR32" s="14" t="s">
        <v>172</v>
      </c>
      <c r="AS32" s="49">
        <v>2500</v>
      </c>
      <c r="AT32" s="40">
        <v>500</v>
      </c>
      <c r="AU32" s="40">
        <v>500</v>
      </c>
      <c r="AV32" s="40">
        <v>500</v>
      </c>
      <c r="AW32" s="40">
        <v>500</v>
      </c>
      <c r="AX32" s="40">
        <v>2000</v>
      </c>
      <c r="AY32" s="47"/>
      <c r="AZ32" s="47"/>
      <c r="BA32" s="47"/>
      <c r="BB32" s="47"/>
      <c r="BC32" s="16"/>
      <c r="BD32" s="16"/>
      <c r="BE32" s="17"/>
      <c r="BF32" s="18">
        <f t="shared" si="56"/>
        <v>0</v>
      </c>
      <c r="BG32" s="19">
        <f>IFERROR(BD32/AW32,0)</f>
        <v>0</v>
      </c>
      <c r="BH32" s="17" t="s">
        <v>179</v>
      </c>
      <c r="BI32" s="17"/>
      <c r="BJ32" s="16"/>
      <c r="BK32" s="16"/>
      <c r="BL32" s="17"/>
      <c r="BM32" s="19">
        <f t="shared" si="57"/>
        <v>0</v>
      </c>
      <c r="BN32" s="20">
        <f>+IF(BO32="SI",IFERROR((IF(BO32="SI",BK32,0)/AW32),"REVISAR"),BG32)</f>
        <v>0</v>
      </c>
      <c r="BO32" s="17" t="s">
        <v>179</v>
      </c>
      <c r="BP32" s="21"/>
      <c r="BQ32" s="22"/>
      <c r="BR32" s="16"/>
      <c r="BS32" s="17"/>
      <c r="BT32" s="19">
        <f t="shared" si="58"/>
        <v>0</v>
      </c>
      <c r="BU32" s="20">
        <f>+IF(BV32="SI",IFERROR((IF(BV32="SI",BR32,0)/AW32),"REVISAR"),BN32)</f>
        <v>0</v>
      </c>
      <c r="BV32" s="17" t="s">
        <v>437</v>
      </c>
      <c r="BW32" s="17" t="s">
        <v>448</v>
      </c>
      <c r="BX32" s="16"/>
      <c r="BY32" s="16"/>
      <c r="BZ32" s="17"/>
      <c r="CA32" s="19">
        <f t="shared" si="59"/>
        <v>0</v>
      </c>
      <c r="CB32" s="20">
        <f>+IF(CC32="SI",IFERROR((IF(CC32="SI",BY32,0)/AW32),"REVISAR"),BU32)</f>
        <v>0</v>
      </c>
      <c r="CC32" s="17" t="s">
        <v>179</v>
      </c>
      <c r="CD32" s="17"/>
      <c r="CE32" s="16"/>
      <c r="CF32" s="16"/>
      <c r="CG32" s="17"/>
      <c r="CH32" s="19">
        <f t="shared" si="60"/>
        <v>0</v>
      </c>
      <c r="CI32" s="20">
        <f>+IF(CJ32="SI",IFERROR((IF(CJ32="SI",CF32,0)/AW32),"REVISAR"),CB32)</f>
        <v>0</v>
      </c>
      <c r="CJ32" s="17" t="s">
        <v>179</v>
      </c>
      <c r="CK32" s="17"/>
      <c r="CL32" s="23"/>
      <c r="CM32" s="23"/>
      <c r="CN32" s="17" t="s">
        <v>461</v>
      </c>
      <c r="CO32" s="19">
        <f t="shared" si="61"/>
        <v>0</v>
      </c>
      <c r="CP32" s="20">
        <f>+IF(CQ32="SI",IFERROR((IF(CQ32="SI",CM32,0)/AW32),"REVISAR"),CI32)</f>
        <v>0</v>
      </c>
      <c r="CQ32" s="17" t="s">
        <v>174</v>
      </c>
      <c r="CR32" s="17" t="s">
        <v>457</v>
      </c>
      <c r="CS32" s="16"/>
      <c r="CT32" s="16"/>
      <c r="CU32" s="17"/>
      <c r="CV32" s="19">
        <f t="shared" si="62"/>
        <v>0</v>
      </c>
      <c r="CW32" s="20">
        <f>+IF(CX32="SI",IFERROR((IF(CX32="SI",CT32,0)/AW32),"REVISAR"),CP32)</f>
        <v>0</v>
      </c>
      <c r="CX32" s="17" t="s">
        <v>179</v>
      </c>
      <c r="CY32" s="17"/>
      <c r="CZ32" s="16"/>
      <c r="DA32" s="16"/>
      <c r="DB32" s="17"/>
      <c r="DC32" s="19">
        <f t="shared" si="63"/>
        <v>0</v>
      </c>
      <c r="DD32" s="20">
        <f>+IF(DE32="SI",IFERROR((IF(DE32="SI",DA32,0)/AW32),"REVISAR"),CW32)</f>
        <v>0</v>
      </c>
      <c r="DE32" s="17" t="s">
        <v>179</v>
      </c>
      <c r="DF32" s="17"/>
      <c r="DG32" s="16"/>
      <c r="DH32" s="16"/>
      <c r="DI32" s="17"/>
      <c r="DJ32" s="19">
        <f t="shared" si="64"/>
        <v>0</v>
      </c>
      <c r="DK32" s="20">
        <f>+IF(DL32="SI",IFERROR((IF(DL32="SI",DH32,0)/AW32),"REVISAR"),DD32)</f>
        <v>0</v>
      </c>
      <c r="DL32" s="17" t="s">
        <v>179</v>
      </c>
      <c r="DM32" s="17"/>
      <c r="DN32" s="16"/>
      <c r="DO32" s="16"/>
      <c r="DP32" s="17"/>
      <c r="DQ32" s="19">
        <f t="shared" si="65"/>
        <v>0</v>
      </c>
      <c r="DR32" s="20">
        <f>+IF(DS32="SI",IFERROR((IF(DS32="SI",DO32,0)/AW32),"REVISAR"),DK32)</f>
        <v>0</v>
      </c>
      <c r="DS32" s="17" t="s">
        <v>179</v>
      </c>
      <c r="DT32" s="17"/>
      <c r="DU32" s="16"/>
      <c r="DV32" s="16"/>
      <c r="DW32" s="17"/>
      <c r="DX32" s="19">
        <f t="shared" si="66"/>
        <v>0</v>
      </c>
      <c r="DY32" s="20">
        <f>+IF(DZ32="SI",IFERROR((IF(DZ32="SI",DV32,0)/AW32),"REVISAR"),DR32)</f>
        <v>0</v>
      </c>
      <c r="DZ32" s="17" t="s">
        <v>179</v>
      </c>
      <c r="EA32" s="17"/>
      <c r="EB32" s="26">
        <v>500</v>
      </c>
      <c r="EC32" s="16"/>
      <c r="ED32" s="17"/>
      <c r="EE32" s="19">
        <f t="shared" si="22"/>
        <v>1</v>
      </c>
      <c r="EF32" s="20">
        <f>+IF(EG32="SI",IFERROR((IF(EG32="SI",EC32,0)/AW32),"REVISAR"),DY32)</f>
        <v>0</v>
      </c>
      <c r="EG32" s="17" t="s">
        <v>179</v>
      </c>
      <c r="EH32" s="17"/>
      <c r="EI32" s="27">
        <v>2026</v>
      </c>
      <c r="EJ32" s="28"/>
      <c r="EK32" s="29" t="str">
        <f>+VLOOKUP(B32,[1]Listas_desplega!$AI$22:$AJ$46,2,0)</f>
        <v>DCE</v>
      </c>
      <c r="EL32" s="29" t="str">
        <f>+VLOOKUP(H32,[1]Listas_desplega!$BY$3:$BZ$7,2,0)</f>
        <v>T_2</v>
      </c>
      <c r="EM32" s="29" t="str">
        <f>+VLOOKUP(I32,[1]Listas_desplega!$BY$10:$BZ$23,2,0)</f>
        <v>T_2_C_2</v>
      </c>
      <c r="EN32" s="29" t="str">
        <f>+VLOOKUP(J32,[1]Listas_desplega!$BY$28:$BZ$54,2,0)</f>
        <v>T_2_C_2_ET_1</v>
      </c>
      <c r="EO32" s="29" t="str">
        <f>+VLOOKUP(K32,[1]Listas_desplega!$BY$58:$BZ$105,2,0)</f>
        <v>T_2_C_2_ET_1_CPT_8</v>
      </c>
      <c r="EP32" s="30" t="str">
        <f>+VLOOKUP(L32,[1]Listas_desplega!$J$3:$K$11,2,0)</f>
        <v>Eje_E_3</v>
      </c>
    </row>
    <row r="33" spans="1:146" s="31" customFormat="1" ht="44.25" customHeight="1" x14ac:dyDescent="0.3">
      <c r="A33" s="8" t="s">
        <v>151</v>
      </c>
      <c r="B33" s="8" t="s">
        <v>426</v>
      </c>
      <c r="C33" s="8" t="s">
        <v>427</v>
      </c>
      <c r="D33" s="8" t="s">
        <v>153</v>
      </c>
      <c r="E33" s="8" t="s">
        <v>154</v>
      </c>
      <c r="F33" s="9" t="s">
        <v>155</v>
      </c>
      <c r="G33" s="8" t="s">
        <v>428</v>
      </c>
      <c r="H33" s="8" t="s">
        <v>157</v>
      </c>
      <c r="I33" s="8" t="s">
        <v>158</v>
      </c>
      <c r="J33" s="8" t="s">
        <v>159</v>
      </c>
      <c r="K33" s="8" t="s">
        <v>429</v>
      </c>
      <c r="L33" s="8" t="s">
        <v>209</v>
      </c>
      <c r="M33" s="8" t="s">
        <v>210</v>
      </c>
      <c r="N33" s="14" t="s">
        <v>462</v>
      </c>
      <c r="O33" s="48" t="s">
        <v>463</v>
      </c>
      <c r="P33" s="12" t="s">
        <v>164</v>
      </c>
      <c r="Q33" s="11" t="s">
        <v>277</v>
      </c>
      <c r="R33" s="48" t="s">
        <v>464</v>
      </c>
      <c r="S33" s="48" t="s">
        <v>214</v>
      </c>
      <c r="T33" s="48" t="s">
        <v>188</v>
      </c>
      <c r="U33" s="48">
        <v>120</v>
      </c>
      <c r="V33" s="48" t="s">
        <v>465</v>
      </c>
      <c r="W33" s="12" t="s">
        <v>394</v>
      </c>
      <c r="X33" s="13"/>
      <c r="Y33" s="13"/>
      <c r="Z33" s="13"/>
      <c r="AA33" s="13"/>
      <c r="AB33" s="13"/>
      <c r="AC33" s="13"/>
      <c r="AD33" s="13"/>
      <c r="AE33" s="13"/>
      <c r="AF33" s="13"/>
      <c r="AG33" s="14"/>
      <c r="AH33" s="14" t="s">
        <v>436</v>
      </c>
      <c r="AI33" s="14"/>
      <c r="AJ33" s="14"/>
      <c r="AK33" s="14"/>
      <c r="AL33" s="14"/>
      <c r="AM33" s="14"/>
      <c r="AN33" s="14"/>
      <c r="AO33" s="14"/>
      <c r="AP33" s="14"/>
      <c r="AQ33" s="15"/>
      <c r="AR33" s="14"/>
      <c r="AS33" s="49">
        <v>9</v>
      </c>
      <c r="AT33" s="40">
        <v>11</v>
      </c>
      <c r="AU33" s="50">
        <v>12</v>
      </c>
      <c r="AV33" s="50">
        <v>14</v>
      </c>
      <c r="AW33" s="50">
        <v>15</v>
      </c>
      <c r="AX33" s="50">
        <v>15</v>
      </c>
      <c r="AY33" s="51"/>
      <c r="AZ33" s="51"/>
      <c r="BA33" s="51"/>
      <c r="BB33" s="51"/>
      <c r="BC33" s="16"/>
      <c r="BD33" s="16"/>
      <c r="BE33" s="17"/>
      <c r="BF33" s="19">
        <f>IFERROR(((BC33-AS33)/(AW33-AS33)),0)</f>
        <v>-1.5</v>
      </c>
      <c r="BG33" s="20">
        <f>+IF(BH33="SI",IFERROR((((IF(BH33="SI",(BD33-AS33),0)))/(AW33-AS33)),"REVISAR"),0)</f>
        <v>0</v>
      </c>
      <c r="BH33" s="17" t="s">
        <v>179</v>
      </c>
      <c r="BI33" s="17"/>
      <c r="BJ33" s="16"/>
      <c r="BK33" s="16"/>
      <c r="BL33" s="17"/>
      <c r="BM33" s="19">
        <f>IFERROR(((BJ33-AS33)/(AW33-AS33)),0)</f>
        <v>-1.5</v>
      </c>
      <c r="BN33" s="20">
        <f>+IF(BO33="SI",IFERROR((((IF(BO33="SI",(BK33-AS33),0)))/(AW33-AS33)),"REVISAR"),BG33)</f>
        <v>0</v>
      </c>
      <c r="BO33" s="17" t="s">
        <v>179</v>
      </c>
      <c r="BP33" s="21"/>
      <c r="BQ33" s="22"/>
      <c r="BR33" s="16"/>
      <c r="BS33" s="17"/>
      <c r="BT33" s="19">
        <f>IFERROR(((BQ33-AS33)/(AW33-AS33)),0)</f>
        <v>-1.5</v>
      </c>
      <c r="BU33" s="20">
        <f>+IF(BV33="SI",IFERROR((((IF(BV33="SI",(BR33-AS33),0)))/(AW33-AS33)),"REVISAR"),BN33)</f>
        <v>0</v>
      </c>
      <c r="BV33" s="17" t="s">
        <v>437</v>
      </c>
      <c r="BW33" s="17" t="s">
        <v>438</v>
      </c>
      <c r="BX33" s="16"/>
      <c r="BY33" s="16"/>
      <c r="BZ33" s="17"/>
      <c r="CA33" s="19">
        <f>IFERROR(((BX33-AS33)/(AW33-AS33)),0)</f>
        <v>-1.5</v>
      </c>
      <c r="CB33" s="20">
        <f>+IF(CC33="SI",IFERROR((((IF(CC33="SI",(BY33-AS33),0)))/(AW33-AS33)),"REVISAR"),BU33)</f>
        <v>0</v>
      </c>
      <c r="CC33" s="17" t="s">
        <v>179</v>
      </c>
      <c r="CD33" s="17"/>
      <c r="CE33" s="16"/>
      <c r="CF33" s="16"/>
      <c r="CG33" s="17"/>
      <c r="CH33" s="19">
        <f>IFERROR(((CE33-AS33)/(AW33-AS33)),0)</f>
        <v>-1.5</v>
      </c>
      <c r="CI33" s="20">
        <f>+IF(CJ33="SI",IFERROR((((IF(CJ33="SI",(CF33-AS33),0)))/(AW33-AS33)),"REVISAR"),CB33)</f>
        <v>0</v>
      </c>
      <c r="CJ33" s="17" t="s">
        <v>179</v>
      </c>
      <c r="CK33" s="17"/>
      <c r="CL33" s="23"/>
      <c r="CM33" s="23"/>
      <c r="CN33" s="17" t="s">
        <v>466</v>
      </c>
      <c r="CO33" s="19">
        <f>IFERROR(((CL33-AS33)/(AW33-AS33)),0)</f>
        <v>-1.5</v>
      </c>
      <c r="CP33" s="20">
        <f>+IF(CQ33="SI",IFERROR((((IF(CQ33="SI",(CM33-AS33),0)))/(AW33-AS33)),"REVISAR"),CI33)</f>
        <v>0</v>
      </c>
      <c r="CQ33" s="17" t="s">
        <v>338</v>
      </c>
      <c r="CR33" s="17" t="s">
        <v>438</v>
      </c>
      <c r="CS33" s="16"/>
      <c r="CT33" s="16"/>
      <c r="CU33" s="17"/>
      <c r="CV33" s="19">
        <f>IFERROR(((CS33-AS33)/(AW33-AS33)),0)</f>
        <v>-1.5</v>
      </c>
      <c r="CW33" s="20">
        <f>+IF(CX33="SI",IFERROR((((IF(CX33="SI",(CT33-AS33),0)))/(AW33-AS33)),"REVISAR"),CP33)</f>
        <v>0</v>
      </c>
      <c r="CX33" s="17" t="s">
        <v>179</v>
      </c>
      <c r="CY33" s="17"/>
      <c r="CZ33" s="16"/>
      <c r="DA33" s="16"/>
      <c r="DB33" s="17"/>
      <c r="DC33" s="19">
        <f>IFERROR(((CZ33-AS33)/(AW33-AS33)),0)</f>
        <v>-1.5</v>
      </c>
      <c r="DD33" s="20">
        <f>+IF(DE33="SI",IFERROR((((IF(DE33="SI",(DA33-AS33),0)))/(AW33-AS33)),"REVISAR"),CW33)</f>
        <v>0</v>
      </c>
      <c r="DE33" s="17" t="s">
        <v>179</v>
      </c>
      <c r="DF33" s="17"/>
      <c r="DG33" s="16"/>
      <c r="DH33" s="16"/>
      <c r="DI33" s="17"/>
      <c r="DJ33" s="19">
        <f>IFERROR(((DG33-AS33)/(AW33-AS33)),0)</f>
        <v>-1.5</v>
      </c>
      <c r="DK33" s="20">
        <f>+IF(DL33="SI",IFERROR((((IF(DL33="SI",(DH33-AS33),0)))/(AW33-AS33)),"REVISAR"),DD33)</f>
        <v>0</v>
      </c>
      <c r="DL33" s="17" t="s">
        <v>179</v>
      </c>
      <c r="DM33" s="17"/>
      <c r="DN33" s="16"/>
      <c r="DO33" s="16"/>
      <c r="DP33" s="17"/>
      <c r="DQ33" s="19">
        <f>IFERROR(((DN33-AS33)/(AW33-AS33)),0)</f>
        <v>-1.5</v>
      </c>
      <c r="DR33" s="20">
        <f>+IF(DS33="SI",IFERROR((((IF(DS33="SI",(DO33-AS33),0)))/(AW33-AS33)),"REVISAR"),DK33)</f>
        <v>0</v>
      </c>
      <c r="DS33" s="17" t="s">
        <v>179</v>
      </c>
      <c r="DT33" s="17"/>
      <c r="DU33" s="16"/>
      <c r="DV33" s="16"/>
      <c r="DW33" s="17"/>
      <c r="DX33" s="19">
        <f>IFERROR(((DU33-AS33)/(AW33-AS33)),0)</f>
        <v>-1.5</v>
      </c>
      <c r="DY33" s="20">
        <f>+IF(DZ33="SI",IFERROR((((IF(DZ33="SI",(DV33-AS33),0)))/(AW33-AS33)),"REVISAR"),DR33)</f>
        <v>0</v>
      </c>
      <c r="DZ33" s="17" t="s">
        <v>179</v>
      </c>
      <c r="EA33" s="17"/>
      <c r="EB33" s="26">
        <v>15</v>
      </c>
      <c r="EC33" s="16"/>
      <c r="ED33" s="17"/>
      <c r="EE33" s="19">
        <f>IFERROR(((EB33-AS33)/(AW33-AS33)),0)</f>
        <v>1</v>
      </c>
      <c r="EF33" s="20">
        <f>+IF(EG33="SI",IFERROR((((IF(EG33="SI",(EC33-AS33),0)))/(AW33-AS33)),"REVISAR"),DY33)</f>
        <v>0</v>
      </c>
      <c r="EG33" s="17" t="s">
        <v>179</v>
      </c>
      <c r="EH33" s="17"/>
      <c r="EI33" s="27">
        <v>2026</v>
      </c>
      <c r="EJ33" s="28"/>
      <c r="EK33" s="29" t="str">
        <f>+VLOOKUP(B33,[1]Listas_desplega!$AI$22:$AJ$46,2,0)</f>
        <v>DCE</v>
      </c>
      <c r="EL33" s="29" t="str">
        <f>+VLOOKUP(H33,[1]Listas_desplega!$BY$3:$BZ$7,2,0)</f>
        <v>T_2</v>
      </c>
      <c r="EM33" s="29" t="str">
        <f>+VLOOKUP(I33,[1]Listas_desplega!$BY$10:$BZ$23,2,0)</f>
        <v>T_2_C_2</v>
      </c>
      <c r="EN33" s="29" t="str">
        <f>+VLOOKUP(J33,[1]Listas_desplega!$BY$28:$BZ$54,2,0)</f>
        <v>T_2_C_2_ET_1</v>
      </c>
      <c r="EO33" s="29" t="str">
        <f>+VLOOKUP(K33,[1]Listas_desplega!$BY$58:$BZ$105,2,0)</f>
        <v>T_2_C_2_ET_1_CPT_8</v>
      </c>
      <c r="EP33" s="30" t="str">
        <f>+VLOOKUP(L33,[1]Listas_desplega!$J$3:$K$11,2,0)</f>
        <v>Eje_E_3</v>
      </c>
    </row>
    <row r="34" spans="1:146" s="31" customFormat="1" ht="44.25" customHeight="1" x14ac:dyDescent="0.3">
      <c r="A34" s="8" t="s">
        <v>151</v>
      </c>
      <c r="B34" s="8" t="s">
        <v>426</v>
      </c>
      <c r="C34" s="8" t="s">
        <v>427</v>
      </c>
      <c r="D34" s="8" t="s">
        <v>153</v>
      </c>
      <c r="E34" s="8" t="s">
        <v>154</v>
      </c>
      <c r="F34" s="9" t="s">
        <v>155</v>
      </c>
      <c r="G34" s="8" t="s">
        <v>428</v>
      </c>
      <c r="H34" s="8" t="s">
        <v>157</v>
      </c>
      <c r="I34" s="8" t="s">
        <v>158</v>
      </c>
      <c r="J34" s="8" t="s">
        <v>159</v>
      </c>
      <c r="K34" s="8" t="s">
        <v>429</v>
      </c>
      <c r="L34" s="8" t="s">
        <v>209</v>
      </c>
      <c r="M34" s="8" t="s">
        <v>210</v>
      </c>
      <c r="N34" s="14" t="s">
        <v>467</v>
      </c>
      <c r="O34" s="48" t="s">
        <v>468</v>
      </c>
      <c r="P34" s="12" t="s">
        <v>164</v>
      </c>
      <c r="Q34" s="11" t="s">
        <v>277</v>
      </c>
      <c r="R34" s="48" t="s">
        <v>469</v>
      </c>
      <c r="S34" s="11" t="s">
        <v>214</v>
      </c>
      <c r="T34" s="48" t="s">
        <v>188</v>
      </c>
      <c r="U34" s="48">
        <v>120</v>
      </c>
      <c r="V34" s="48" t="s">
        <v>470</v>
      </c>
      <c r="W34" s="12" t="s">
        <v>394</v>
      </c>
      <c r="X34" s="13"/>
      <c r="Y34" s="13"/>
      <c r="Z34" s="13"/>
      <c r="AA34" s="13"/>
      <c r="AB34" s="13"/>
      <c r="AC34" s="13"/>
      <c r="AD34" s="13"/>
      <c r="AE34" s="13"/>
      <c r="AF34" s="13"/>
      <c r="AG34" s="14"/>
      <c r="AH34" s="14"/>
      <c r="AI34" s="14" t="s">
        <v>436</v>
      </c>
      <c r="AJ34" s="14"/>
      <c r="AK34" s="14"/>
      <c r="AL34" s="14"/>
      <c r="AM34" s="14"/>
      <c r="AN34" s="14"/>
      <c r="AO34" s="14"/>
      <c r="AP34" s="14"/>
      <c r="AQ34" s="15"/>
      <c r="AR34" s="14"/>
      <c r="AS34" s="49">
        <v>19</v>
      </c>
      <c r="AT34" s="40">
        <v>22</v>
      </c>
      <c r="AU34" s="50">
        <v>26</v>
      </c>
      <c r="AV34" s="50">
        <v>29</v>
      </c>
      <c r="AW34" s="50">
        <v>31</v>
      </c>
      <c r="AX34" s="50">
        <v>31</v>
      </c>
      <c r="AY34" s="51"/>
      <c r="AZ34" s="51"/>
      <c r="BA34" s="51"/>
      <c r="BB34" s="51"/>
      <c r="BC34" s="16"/>
      <c r="BD34" s="16"/>
      <c r="BE34" s="17"/>
      <c r="BF34" s="19">
        <f>IFERROR(((BC34-AS34)/(AW34-AS34)),0)</f>
        <v>-1.5833333333333333</v>
      </c>
      <c r="BG34" s="20">
        <f>+IF(BH34="SI",IFERROR((((IF(BH34="SI",(BD34-AS34),0)))/(AW34-AS34)),"REVISAR"),0)</f>
        <v>0</v>
      </c>
      <c r="BH34" s="17" t="s">
        <v>179</v>
      </c>
      <c r="BI34" s="17"/>
      <c r="BJ34" s="16"/>
      <c r="BK34" s="16"/>
      <c r="BL34" s="17"/>
      <c r="BM34" s="19">
        <f>IFERROR(((BJ34-AS34)/(AW34-AS34)),0)</f>
        <v>-1.5833333333333333</v>
      </c>
      <c r="BN34" s="20">
        <f>+IF(BO34="SI",IFERROR((((IF(BO34="SI",(BK34-AS34),0)))/(AW34-AS34)),"REVISAR"),BG34)</f>
        <v>0</v>
      </c>
      <c r="BO34" s="17" t="s">
        <v>179</v>
      </c>
      <c r="BP34" s="21"/>
      <c r="BQ34" s="22"/>
      <c r="BR34" s="16"/>
      <c r="BS34" s="17"/>
      <c r="BT34" s="19">
        <f>IFERROR(((BQ34-AS34)/(AW34-AS34)),0)</f>
        <v>-1.5833333333333333</v>
      </c>
      <c r="BU34" s="20">
        <f>+IF(BV34="SI",IFERROR((((IF(BV34="SI",(BR34-AS34),0)))/(AW34-AS34)),"REVISAR"),BN34)</f>
        <v>0</v>
      </c>
      <c r="BV34" s="17" t="s">
        <v>437</v>
      </c>
      <c r="BW34" s="17" t="s">
        <v>438</v>
      </c>
      <c r="BX34" s="16"/>
      <c r="BY34" s="16"/>
      <c r="BZ34" s="17"/>
      <c r="CA34" s="19">
        <f>IFERROR(((BX34-AS34)/(AW34-AS34)),0)</f>
        <v>-1.5833333333333333</v>
      </c>
      <c r="CB34" s="20">
        <f>+IF(CC34="SI",IFERROR((((IF(CC34="SI",(BY34-AS34),0)))/(AW34-AS34)),"REVISAR"),BU34)</f>
        <v>0</v>
      </c>
      <c r="CC34" s="17" t="s">
        <v>179</v>
      </c>
      <c r="CD34" s="17"/>
      <c r="CE34" s="16"/>
      <c r="CF34" s="16"/>
      <c r="CG34" s="17"/>
      <c r="CH34" s="19">
        <f>IFERROR(((CE34-AS34)/(AW34-AS34)),0)</f>
        <v>-1.5833333333333333</v>
      </c>
      <c r="CI34" s="20">
        <f>+IF(CJ34="SI",IFERROR((((IF(CJ34="SI",(CF34-AS34),0)))/(AW34-AS34)),"REVISAR"),CB34)</f>
        <v>0</v>
      </c>
      <c r="CJ34" s="17" t="s">
        <v>179</v>
      </c>
      <c r="CK34" s="17"/>
      <c r="CL34" s="23"/>
      <c r="CM34" s="23"/>
      <c r="CN34" s="17" t="s">
        <v>471</v>
      </c>
      <c r="CO34" s="19">
        <f>IFERROR(((CL34-AS34)/(AW34-AS34)),0)</f>
        <v>-1.5833333333333333</v>
      </c>
      <c r="CP34" s="20">
        <f>+IF(CQ34="SI",IFERROR((((IF(CQ34="SI",(CM34-AS34),0)))/(AW34-AS34)),"REVISAR"),CI34)</f>
        <v>0</v>
      </c>
      <c r="CQ34" s="17" t="s">
        <v>338</v>
      </c>
      <c r="CR34" s="17" t="s">
        <v>438</v>
      </c>
      <c r="CS34" s="16"/>
      <c r="CT34" s="16"/>
      <c r="CU34" s="17"/>
      <c r="CV34" s="19">
        <f>IFERROR(((CS34-AS34)/(AW34-AS34)),0)</f>
        <v>-1.5833333333333333</v>
      </c>
      <c r="CW34" s="20">
        <f>+IF(CX34="SI",IFERROR((((IF(CX34="SI",(CT34-AS34),0)))/(AW34-AS34)),"REVISAR"),CP34)</f>
        <v>0</v>
      </c>
      <c r="CX34" s="17" t="s">
        <v>179</v>
      </c>
      <c r="CY34" s="17"/>
      <c r="CZ34" s="16"/>
      <c r="DA34" s="16"/>
      <c r="DB34" s="17"/>
      <c r="DC34" s="19">
        <f>IFERROR(((CZ34-AS34)/(AW34-AS34)),0)</f>
        <v>-1.5833333333333333</v>
      </c>
      <c r="DD34" s="20">
        <f>+IF(DE34="SI",IFERROR((((IF(DE34="SI",(DA34-AS34),0)))/(AW34-AS34)),"REVISAR"),CW34)</f>
        <v>0</v>
      </c>
      <c r="DE34" s="17" t="s">
        <v>179</v>
      </c>
      <c r="DF34" s="17"/>
      <c r="DG34" s="16"/>
      <c r="DH34" s="16"/>
      <c r="DI34" s="17"/>
      <c r="DJ34" s="19">
        <f>IFERROR(((DG34-AS34)/(AW34-AS34)),0)</f>
        <v>-1.5833333333333333</v>
      </c>
      <c r="DK34" s="20">
        <f>+IF(DL34="SI",IFERROR((((IF(DL34="SI",(DH34-AS34),0)))/(AW34-AS34)),"REVISAR"),DD34)</f>
        <v>0</v>
      </c>
      <c r="DL34" s="17" t="s">
        <v>179</v>
      </c>
      <c r="DM34" s="17"/>
      <c r="DN34" s="16"/>
      <c r="DO34" s="16"/>
      <c r="DP34" s="17"/>
      <c r="DQ34" s="19">
        <f>IFERROR(((DN34-AS34)/(AW34-AS34)),0)</f>
        <v>-1.5833333333333333</v>
      </c>
      <c r="DR34" s="20">
        <f>+IF(DS34="SI",IFERROR((((IF(DS34="SI",(DO34-AS34),0)))/(AW34-AS34)),"REVISAR"),DK34)</f>
        <v>0</v>
      </c>
      <c r="DS34" s="17" t="s">
        <v>179</v>
      </c>
      <c r="DT34" s="17"/>
      <c r="DU34" s="16"/>
      <c r="DV34" s="16"/>
      <c r="DW34" s="17"/>
      <c r="DX34" s="19">
        <f>IFERROR(((DU34-AS34)/(AW34-AS34)),0)</f>
        <v>-1.5833333333333333</v>
      </c>
      <c r="DY34" s="20">
        <f>+IF(DZ34="SI",IFERROR((((IF(DZ34="SI",(DV34-AS34),0)))/(AW34-AS34)),"REVISAR"),DR34)</f>
        <v>0</v>
      </c>
      <c r="DZ34" s="17" t="s">
        <v>179</v>
      </c>
      <c r="EA34" s="17"/>
      <c r="EB34" s="26">
        <v>31</v>
      </c>
      <c r="EC34" s="16"/>
      <c r="ED34" s="17"/>
      <c r="EE34" s="19">
        <f>IFERROR(((EB34-AS34)/(AW34-AS34)),0)</f>
        <v>1</v>
      </c>
      <c r="EF34" s="20">
        <f>+IF(EG34="SI",IFERROR((((IF(EG34="SI",(EC34-AS34),0)))/(AW34-AS34)),"REVISAR"),DY34)</f>
        <v>0</v>
      </c>
      <c r="EG34" s="17" t="s">
        <v>179</v>
      </c>
      <c r="EH34" s="17"/>
      <c r="EI34" s="27">
        <v>2026</v>
      </c>
      <c r="EJ34" s="28"/>
      <c r="EK34" s="29" t="str">
        <f>+VLOOKUP(B34,[1]Listas_desplega!$AI$22:$AJ$46,2,0)</f>
        <v>DCE</v>
      </c>
      <c r="EL34" s="29" t="str">
        <f>+VLOOKUP(H34,[1]Listas_desplega!$BY$3:$BZ$7,2,0)</f>
        <v>T_2</v>
      </c>
      <c r="EM34" s="29" t="str">
        <f>+VLOOKUP(I34,[1]Listas_desplega!$BY$10:$BZ$23,2,0)</f>
        <v>T_2_C_2</v>
      </c>
      <c r="EN34" s="29" t="str">
        <f>+VLOOKUP(J34,[1]Listas_desplega!$BY$28:$BZ$54,2,0)</f>
        <v>T_2_C_2_ET_1</v>
      </c>
      <c r="EO34" s="29" t="str">
        <f>+VLOOKUP(K34,[1]Listas_desplega!$BY$58:$BZ$105,2,0)</f>
        <v>T_2_C_2_ET_1_CPT_8</v>
      </c>
      <c r="EP34" s="30" t="str">
        <f>+VLOOKUP(L34,[1]Listas_desplega!$J$3:$K$11,2,0)</f>
        <v>Eje_E_3</v>
      </c>
    </row>
    <row r="35" spans="1:146" s="31" customFormat="1" ht="44.25" customHeight="1" x14ac:dyDescent="0.3">
      <c r="A35" s="8" t="s">
        <v>151</v>
      </c>
      <c r="B35" s="8" t="s">
        <v>426</v>
      </c>
      <c r="C35" s="8" t="s">
        <v>427</v>
      </c>
      <c r="D35" s="8" t="s">
        <v>153</v>
      </c>
      <c r="E35" s="8" t="s">
        <v>154</v>
      </c>
      <c r="F35" s="9" t="s">
        <v>155</v>
      </c>
      <c r="G35" s="8" t="s">
        <v>451</v>
      </c>
      <c r="H35" s="8" t="s">
        <v>157</v>
      </c>
      <c r="I35" s="8" t="s">
        <v>158</v>
      </c>
      <c r="J35" s="8" t="s">
        <v>159</v>
      </c>
      <c r="K35" s="8" t="s">
        <v>429</v>
      </c>
      <c r="L35" s="8" t="s">
        <v>209</v>
      </c>
      <c r="M35" s="8" t="s">
        <v>210</v>
      </c>
      <c r="N35" s="14" t="s">
        <v>472</v>
      </c>
      <c r="O35" s="48" t="s">
        <v>473</v>
      </c>
      <c r="P35" s="12" t="s">
        <v>212</v>
      </c>
      <c r="Q35" s="11" t="s">
        <v>474</v>
      </c>
      <c r="R35" s="48" t="s">
        <v>475</v>
      </c>
      <c r="S35" s="48" t="s">
        <v>214</v>
      </c>
      <c r="T35" s="48" t="s">
        <v>188</v>
      </c>
      <c r="U35" s="48">
        <v>120</v>
      </c>
      <c r="V35" s="48" t="s">
        <v>476</v>
      </c>
      <c r="W35" s="12" t="s">
        <v>394</v>
      </c>
      <c r="X35" s="13"/>
      <c r="Y35" s="13"/>
      <c r="Z35" s="13"/>
      <c r="AA35" s="13"/>
      <c r="AB35" s="13"/>
      <c r="AC35" s="13"/>
      <c r="AD35" s="13"/>
      <c r="AE35" s="13"/>
      <c r="AF35" s="13"/>
      <c r="AG35" s="14"/>
      <c r="AH35" s="14"/>
      <c r="AI35" s="14"/>
      <c r="AJ35" s="14"/>
      <c r="AK35" s="14"/>
      <c r="AL35" s="14"/>
      <c r="AM35" s="14"/>
      <c r="AN35" s="14"/>
      <c r="AO35" s="14"/>
      <c r="AP35" s="14"/>
      <c r="AQ35" s="15"/>
      <c r="AR35" s="14"/>
      <c r="AS35" s="49">
        <v>11</v>
      </c>
      <c r="AT35" s="40">
        <v>10</v>
      </c>
      <c r="AU35" s="40">
        <v>10</v>
      </c>
      <c r="AV35" s="40">
        <v>9</v>
      </c>
      <c r="AW35" s="40">
        <v>9</v>
      </c>
      <c r="AX35" s="40">
        <v>9</v>
      </c>
      <c r="AY35" s="47"/>
      <c r="AZ35" s="47"/>
      <c r="BA35" s="47"/>
      <c r="BB35" s="47"/>
      <c r="BC35" s="16"/>
      <c r="BD35" s="16"/>
      <c r="BE35" s="17"/>
      <c r="BF35" s="19">
        <f>IFERROR((($AS35 - BC35) / ($AS35 - $AW35)), 0)</f>
        <v>5.5</v>
      </c>
      <c r="BG35" s="19">
        <f>IF(BH35="SI",IFERROR((($AS35 - BD35) / ($AS35 - $AW35)),"REVISAR"),AZ35)</f>
        <v>0</v>
      </c>
      <c r="BH35" s="17" t="s">
        <v>179</v>
      </c>
      <c r="BI35" s="17"/>
      <c r="BJ35" s="16"/>
      <c r="BK35" s="16"/>
      <c r="BL35" s="17"/>
      <c r="BM35" s="19">
        <f>IFERROR((($AS35 - BJ35) / ($AS35 - $AW35)), 0)</f>
        <v>5.5</v>
      </c>
      <c r="BN35" s="19">
        <f>IF(BO35="SI",IFERROR((($AS35 - BK35) / ($AS35 - $AW35)),"REVISAR"),BG35)</f>
        <v>0</v>
      </c>
      <c r="BO35" s="17" t="s">
        <v>179</v>
      </c>
      <c r="BP35" s="21"/>
      <c r="BQ35" s="22"/>
      <c r="BR35" s="16"/>
      <c r="BS35" s="17"/>
      <c r="BT35" s="19">
        <f>IFERROR((($AS35 - BQ35) / ($AS35 - $AW35)), 0)</f>
        <v>5.5</v>
      </c>
      <c r="BU35" s="19">
        <f>IF(BV35="SI",IFERROR((($AS35 - BR35) / ($AS35 - $AW35)),"REVISAR"),BN35)</f>
        <v>0</v>
      </c>
      <c r="BV35" s="17" t="s">
        <v>437</v>
      </c>
      <c r="BW35" s="17" t="s">
        <v>477</v>
      </c>
      <c r="BX35" s="16"/>
      <c r="BY35" s="16"/>
      <c r="BZ35" s="17"/>
      <c r="CA35" s="19">
        <f>IFERROR((($AS35 - BX35) / ($AS35 - $AW35)), 0)</f>
        <v>5.5</v>
      </c>
      <c r="CB35" s="19">
        <f>IF(CC35="SI",IFERROR((($AS35 - BY35) / ($AS35 - $AW35)),"REVISAR"),BU35)</f>
        <v>0</v>
      </c>
      <c r="CC35" s="17" t="s">
        <v>179</v>
      </c>
      <c r="CD35" s="17"/>
      <c r="CE35" s="16"/>
      <c r="CF35" s="16"/>
      <c r="CG35" s="17"/>
      <c r="CH35" s="19">
        <f>IFERROR((($AS35 - CE35) / ($AS35 - $AW35)), 0)</f>
        <v>5.5</v>
      </c>
      <c r="CI35" s="19">
        <f>IF(CJ35="SI",IFERROR((($AS35 - CF35) / ($AS35 - $AW35)),"REVISAR"),CB35)</f>
        <v>0</v>
      </c>
      <c r="CJ35" s="17" t="s">
        <v>179</v>
      </c>
      <c r="CK35" s="17"/>
      <c r="CL35" s="23"/>
      <c r="CM35" s="23"/>
      <c r="CN35" s="17" t="s">
        <v>478</v>
      </c>
      <c r="CO35" s="19">
        <f>IFERROR((($AS35 - CL35) / ($AS35 - $AW35)), 0)</f>
        <v>5.5</v>
      </c>
      <c r="CP35" s="19">
        <f>IF(CQ35="SI",IFERROR((($AS35 - CM35) / ($AS35 - $AW35)),"REVISAR"),CI35)</f>
        <v>0</v>
      </c>
      <c r="CQ35" s="17" t="s">
        <v>338</v>
      </c>
      <c r="CR35" s="17" t="s">
        <v>479</v>
      </c>
      <c r="CS35" s="16"/>
      <c r="CT35" s="16"/>
      <c r="CU35" s="17"/>
      <c r="CV35" s="19">
        <f>IFERROR((($AS35 - CS35) / ($AS35 - $AW35)), 0)</f>
        <v>5.5</v>
      </c>
      <c r="CW35" s="19">
        <f>IF(CX35="SI",IFERROR((($AS35 - CT35) / ($AS35 - $AW35)),"REVISAR"),CP35)</f>
        <v>0</v>
      </c>
      <c r="CX35" s="17" t="s">
        <v>179</v>
      </c>
      <c r="CY35" s="17"/>
      <c r="CZ35" s="16"/>
      <c r="DA35" s="16"/>
      <c r="DB35" s="17"/>
      <c r="DC35" s="19">
        <f>IFERROR((($AS35 - CZ35) / ($AS35 - $AW35)), 0)</f>
        <v>5.5</v>
      </c>
      <c r="DD35" s="19">
        <f>IF(DE35="SI",IFERROR((($AS35 - DA35) / ($AS35 - $AW35)),"REVISAR"),CW35)</f>
        <v>0</v>
      </c>
      <c r="DE35" s="17" t="s">
        <v>179</v>
      </c>
      <c r="DF35" s="17"/>
      <c r="DG35" s="16"/>
      <c r="DH35" s="16"/>
      <c r="DI35" s="17"/>
      <c r="DJ35" s="19">
        <f>IFERROR((($AS35 - DG35) / ($AS35 - $AW35)), 0)</f>
        <v>5.5</v>
      </c>
      <c r="DK35" s="19">
        <f>IF(DL35="SI",IFERROR((($AS35 - DH35) / ($AS35 - $AW35)),"REVISAR"),DD35)</f>
        <v>0</v>
      </c>
      <c r="DL35" s="17" t="s">
        <v>179</v>
      </c>
      <c r="DM35" s="17"/>
      <c r="DN35" s="16"/>
      <c r="DO35" s="16"/>
      <c r="DP35" s="17"/>
      <c r="DQ35" s="19">
        <f>IFERROR((($AS35 - DN35) / ($AS35 - $AW35)), 0)</f>
        <v>5.5</v>
      </c>
      <c r="DR35" s="19">
        <f>IF(DS35="SI",IFERROR((($AS35 - DO35) / ($AS35 - $AW35)),"REVISAR"),DK35)</f>
        <v>0</v>
      </c>
      <c r="DS35" s="17" t="s">
        <v>179</v>
      </c>
      <c r="DT35" s="17"/>
      <c r="DU35" s="16"/>
      <c r="DV35" s="16"/>
      <c r="DW35" s="17"/>
      <c r="DX35" s="19">
        <f>IFERROR((($AS35 - DU35) / ($AS35 - $AW35)), 0)</f>
        <v>5.5</v>
      </c>
      <c r="DY35" s="19">
        <f>IF(DZ35="SI",IFERROR((($AS35 - DV35) / ($AS35 - $AW35)),"REVISAR"),DR35)</f>
        <v>0</v>
      </c>
      <c r="DZ35" s="17" t="s">
        <v>179</v>
      </c>
      <c r="EA35" s="17"/>
      <c r="EB35" s="26">
        <v>9</v>
      </c>
      <c r="EC35" s="16"/>
      <c r="ED35" s="17"/>
      <c r="EE35" s="19">
        <f>IFERROR((($AS35 - EB35) / (AS35 - $AW35)), 0)</f>
        <v>1</v>
      </c>
      <c r="EF35" s="19">
        <f>IF(EG35="SI",IFERROR((($AS35 - EC35) / ($AS35 - $AW35)),"REVISAR"),DY35)</f>
        <v>0</v>
      </c>
      <c r="EG35" s="17" t="s">
        <v>179</v>
      </c>
      <c r="EH35" s="17"/>
      <c r="EI35" s="27">
        <v>2026</v>
      </c>
      <c r="EJ35" s="28"/>
      <c r="EK35" s="29" t="str">
        <f>+VLOOKUP(B35,[1]Listas_desplega!$AI$22:$AJ$46,2,0)</f>
        <v>DCE</v>
      </c>
      <c r="EL35" s="29" t="str">
        <f>+VLOOKUP(H35,[1]Listas_desplega!$BY$3:$BZ$7,2,0)</f>
        <v>T_2</v>
      </c>
      <c r="EM35" s="29" t="str">
        <f>+VLOOKUP(I35,[1]Listas_desplega!$BY$10:$BZ$23,2,0)</f>
        <v>T_2_C_2</v>
      </c>
      <c r="EN35" s="29" t="str">
        <f>+VLOOKUP(J35,[1]Listas_desplega!$BY$28:$BZ$54,2,0)</f>
        <v>T_2_C_2_ET_1</v>
      </c>
      <c r="EO35" s="29" t="str">
        <f>+VLOOKUP(K35,[1]Listas_desplega!$BY$58:$BZ$105,2,0)</f>
        <v>T_2_C_2_ET_1_CPT_8</v>
      </c>
      <c r="EP35" s="30" t="str">
        <f>+VLOOKUP(L35,[1]Listas_desplega!$J$3:$K$11,2,0)</f>
        <v>Eje_E_3</v>
      </c>
    </row>
    <row r="36" spans="1:146" s="31" customFormat="1" ht="69.75" customHeight="1" x14ac:dyDescent="0.3">
      <c r="A36" s="8" t="s">
        <v>151</v>
      </c>
      <c r="B36" s="8" t="s">
        <v>426</v>
      </c>
      <c r="C36" s="8" t="s">
        <v>427</v>
      </c>
      <c r="D36" s="8" t="s">
        <v>153</v>
      </c>
      <c r="E36" s="8" t="s">
        <v>154</v>
      </c>
      <c r="F36" s="9" t="s">
        <v>155</v>
      </c>
      <c r="G36" s="8" t="s">
        <v>451</v>
      </c>
      <c r="H36" s="8" t="s">
        <v>157</v>
      </c>
      <c r="I36" s="8" t="s">
        <v>158</v>
      </c>
      <c r="J36" s="8" t="s">
        <v>159</v>
      </c>
      <c r="K36" s="8" t="s">
        <v>429</v>
      </c>
      <c r="L36" s="8" t="s">
        <v>209</v>
      </c>
      <c r="M36" s="8" t="s">
        <v>210</v>
      </c>
      <c r="N36" s="14" t="s">
        <v>480</v>
      </c>
      <c r="O36" s="48" t="s">
        <v>481</v>
      </c>
      <c r="P36" s="12" t="s">
        <v>212</v>
      </c>
      <c r="Q36" s="11" t="s">
        <v>474</v>
      </c>
      <c r="R36" s="48" t="s">
        <v>482</v>
      </c>
      <c r="S36" s="48" t="s">
        <v>214</v>
      </c>
      <c r="T36" s="48" t="s">
        <v>188</v>
      </c>
      <c r="U36" s="48">
        <v>120</v>
      </c>
      <c r="V36" s="48" t="s">
        <v>476</v>
      </c>
      <c r="W36" s="12" t="s">
        <v>394</v>
      </c>
      <c r="X36" s="13"/>
      <c r="Y36" s="13"/>
      <c r="Z36" s="13"/>
      <c r="AA36" s="13"/>
      <c r="AB36" s="13"/>
      <c r="AC36" s="13"/>
      <c r="AD36" s="13"/>
      <c r="AE36" s="13"/>
      <c r="AF36" s="13"/>
      <c r="AG36" s="14"/>
      <c r="AH36" s="14"/>
      <c r="AI36" s="14"/>
      <c r="AJ36" s="14"/>
      <c r="AK36" s="14"/>
      <c r="AL36" s="14"/>
      <c r="AM36" s="14"/>
      <c r="AN36" s="14"/>
      <c r="AO36" s="14"/>
      <c r="AP36" s="14"/>
      <c r="AQ36" s="15"/>
      <c r="AR36" s="14"/>
      <c r="AS36" s="49">
        <v>11</v>
      </c>
      <c r="AT36" s="40">
        <v>10</v>
      </c>
      <c r="AU36" s="40">
        <v>10</v>
      </c>
      <c r="AV36" s="40">
        <v>9</v>
      </c>
      <c r="AW36" s="40">
        <v>9</v>
      </c>
      <c r="AX36" s="40">
        <v>9</v>
      </c>
      <c r="AY36" s="47"/>
      <c r="AZ36" s="47"/>
      <c r="BA36" s="47"/>
      <c r="BB36" s="47"/>
      <c r="BC36" s="16"/>
      <c r="BD36" s="16"/>
      <c r="BE36" s="17"/>
      <c r="BF36" s="19">
        <f>IFERROR((($AS36 - BC36) / ($AS36 - $AW36)), 0)</f>
        <v>5.5</v>
      </c>
      <c r="BG36" s="19">
        <f>IF(BH36="SI",IFERROR((($AS36 - BD36) / ($AS36 - $AW36)),"REVISAR"),AZ36)</f>
        <v>0</v>
      </c>
      <c r="BH36" s="17" t="s">
        <v>179</v>
      </c>
      <c r="BI36" s="17"/>
      <c r="BJ36" s="16"/>
      <c r="BK36" s="16"/>
      <c r="BL36" s="17"/>
      <c r="BM36" s="19">
        <f>IFERROR((($AS36 - BJ36) / ($AS36 - $AW36)), 0)</f>
        <v>5.5</v>
      </c>
      <c r="BN36" s="19">
        <f>IF(BO36="SI",IFERROR((($AS36 - BK36) / ($AS36 - $AW36)),"REVISAR"),BG36)</f>
        <v>0</v>
      </c>
      <c r="BO36" s="17" t="s">
        <v>179</v>
      </c>
      <c r="BP36" s="21"/>
      <c r="BQ36" s="22"/>
      <c r="BR36" s="16"/>
      <c r="BS36" s="17"/>
      <c r="BT36" s="19">
        <f>IFERROR((($AS36 - BQ36) / ($AS36 - $AW36)), 0)</f>
        <v>5.5</v>
      </c>
      <c r="BU36" s="19">
        <f>IF(BV36="SI",IFERROR((($AS36 - BR36) / ($AS36 - $AW36)),"REVISAR"),BN36)</f>
        <v>0</v>
      </c>
      <c r="BV36" s="17" t="s">
        <v>437</v>
      </c>
      <c r="BW36" s="17" t="s">
        <v>477</v>
      </c>
      <c r="BX36" s="16"/>
      <c r="BY36" s="16"/>
      <c r="BZ36" s="17"/>
      <c r="CA36" s="19">
        <f>IFERROR((($AS36 - BX36) / ($AS36 - $AW36)), 0)</f>
        <v>5.5</v>
      </c>
      <c r="CB36" s="19">
        <f>IF(CC36="SI",IFERROR((($AS36 - BY36) / ($AS36 - $AW36)),"REVISAR"),BU36)</f>
        <v>0</v>
      </c>
      <c r="CC36" s="17" t="s">
        <v>179</v>
      </c>
      <c r="CD36" s="17"/>
      <c r="CE36" s="16"/>
      <c r="CF36" s="16"/>
      <c r="CG36" s="17"/>
      <c r="CH36" s="19">
        <f>IFERROR((($AS36 - CE36) / ($AS36 - $AW36)), 0)</f>
        <v>5.5</v>
      </c>
      <c r="CI36" s="19">
        <f>IF(CJ36="SI",IFERROR((($AS36 - CF36) / ($AS36 - $AW36)),"REVISAR"),CB36)</f>
        <v>0</v>
      </c>
      <c r="CJ36" s="17" t="s">
        <v>179</v>
      </c>
      <c r="CK36" s="17"/>
      <c r="CL36" s="23"/>
      <c r="CM36" s="23"/>
      <c r="CN36" s="17" t="s">
        <v>483</v>
      </c>
      <c r="CO36" s="19">
        <f>IFERROR((($AS36 - CL36) / ($AS36 - $AW36)), 0)</f>
        <v>5.5</v>
      </c>
      <c r="CP36" s="19">
        <f>IF(CQ36="SI",IFERROR((($AS36 - CM36) / ($AS36 - $AW36)),"REVISAR"),CI36)</f>
        <v>0</v>
      </c>
      <c r="CQ36" s="17" t="s">
        <v>338</v>
      </c>
      <c r="CR36" s="17" t="s">
        <v>484</v>
      </c>
      <c r="CS36" s="16"/>
      <c r="CT36" s="16"/>
      <c r="CU36" s="17"/>
      <c r="CV36" s="19">
        <f>IFERROR((($AS36 - CS36) / ($AS36 - $AW36)), 0)</f>
        <v>5.5</v>
      </c>
      <c r="CW36" s="19">
        <f>IF(CX36="SI",IFERROR((($AS36 - CT36) / ($AS36 - $AW36)),"REVISAR"),CP36)</f>
        <v>0</v>
      </c>
      <c r="CX36" s="17" t="s">
        <v>179</v>
      </c>
      <c r="CY36" s="17"/>
      <c r="CZ36" s="16"/>
      <c r="DA36" s="16"/>
      <c r="DB36" s="17"/>
      <c r="DC36" s="19">
        <f>IFERROR((($AS36 - CZ36) / ($AS36 - $AW36)), 0)</f>
        <v>5.5</v>
      </c>
      <c r="DD36" s="19">
        <f>IF(DE36="SI",IFERROR((($AS36 - DA36) / ($AS36 - $AW36)),"REVISAR"),CW36)</f>
        <v>0</v>
      </c>
      <c r="DE36" s="17" t="s">
        <v>179</v>
      </c>
      <c r="DF36" s="17"/>
      <c r="DG36" s="16"/>
      <c r="DH36" s="16"/>
      <c r="DI36" s="17"/>
      <c r="DJ36" s="19">
        <f>IFERROR((($AS36 - DG36) / ($AS36 - $AW36)), 0)</f>
        <v>5.5</v>
      </c>
      <c r="DK36" s="19">
        <f>IF(DL36="SI",IFERROR((($AS36 - DH36) / ($AS36 - $AW36)),"REVISAR"),DD36)</f>
        <v>0</v>
      </c>
      <c r="DL36" s="17" t="s">
        <v>179</v>
      </c>
      <c r="DM36" s="17"/>
      <c r="DN36" s="16"/>
      <c r="DO36" s="16"/>
      <c r="DP36" s="17"/>
      <c r="DQ36" s="19">
        <f>IFERROR((($AS36 - DN36) / ($AS36 - $AW36)), 0)</f>
        <v>5.5</v>
      </c>
      <c r="DR36" s="19">
        <f>IF(DS36="SI",IFERROR((($AS36 - DO36) / ($AS36 - $AW36)),"REVISAR"),DK36)</f>
        <v>0</v>
      </c>
      <c r="DS36" s="17" t="s">
        <v>179</v>
      </c>
      <c r="DT36" s="17"/>
      <c r="DU36" s="16"/>
      <c r="DV36" s="16"/>
      <c r="DW36" s="17"/>
      <c r="DX36" s="19">
        <f>IFERROR((($AS36 - DU36) / ($AS36 - $AW36)), 0)</f>
        <v>5.5</v>
      </c>
      <c r="DY36" s="19">
        <f>IF(DZ36="SI",IFERROR((($AS36 - DV36) / ($AS36 - $AW36)),"REVISAR"),DR36)</f>
        <v>0</v>
      </c>
      <c r="DZ36" s="17" t="s">
        <v>179</v>
      </c>
      <c r="EA36" s="17"/>
      <c r="EB36" s="26">
        <v>9</v>
      </c>
      <c r="EC36" s="16"/>
      <c r="ED36" s="17"/>
      <c r="EE36" s="19">
        <f>IFERROR((($AS36 - EB36) / (AS36 - $AW36)), 0)</f>
        <v>1</v>
      </c>
      <c r="EF36" s="19">
        <f>IF(EG36="SI",IFERROR((($AS36 - EC36) / ($AS36 - $AW36)),"REVISAR"),DY36)</f>
        <v>0</v>
      </c>
      <c r="EG36" s="17" t="s">
        <v>179</v>
      </c>
      <c r="EH36" s="17"/>
      <c r="EI36" s="27">
        <v>2026</v>
      </c>
      <c r="EJ36" s="28"/>
      <c r="EK36" s="29" t="str">
        <f>+VLOOKUP(B36,[1]Listas_desplega!$AI$22:$AJ$46,2,0)</f>
        <v>DCE</v>
      </c>
      <c r="EL36" s="29" t="str">
        <f>+VLOOKUP(H36,[1]Listas_desplega!$BY$3:$BZ$7,2,0)</f>
        <v>T_2</v>
      </c>
      <c r="EM36" s="29" t="str">
        <f>+VLOOKUP(I36,[1]Listas_desplega!$BY$10:$BZ$23,2,0)</f>
        <v>T_2_C_2</v>
      </c>
      <c r="EN36" s="29" t="str">
        <f>+VLOOKUP(J36,[1]Listas_desplega!$BY$28:$BZ$54,2,0)</f>
        <v>T_2_C_2_ET_1</v>
      </c>
      <c r="EO36" s="29" t="str">
        <f>+VLOOKUP(K36,[1]Listas_desplega!$BY$58:$BZ$105,2,0)</f>
        <v>T_2_C_2_ET_1_CPT_8</v>
      </c>
      <c r="EP36" s="30" t="str">
        <f>+VLOOKUP(L36,[1]Listas_desplega!$J$3:$K$11,2,0)</f>
        <v>Eje_E_3</v>
      </c>
    </row>
    <row r="37" spans="1:146" s="31" customFormat="1" ht="44.25" customHeight="1" x14ac:dyDescent="0.3">
      <c r="A37" s="8" t="s">
        <v>151</v>
      </c>
      <c r="B37" s="8" t="s">
        <v>426</v>
      </c>
      <c r="C37" s="8" t="s">
        <v>427</v>
      </c>
      <c r="D37" s="8" t="s">
        <v>153</v>
      </c>
      <c r="E37" s="8" t="s">
        <v>154</v>
      </c>
      <c r="F37" s="9" t="s">
        <v>155</v>
      </c>
      <c r="G37" s="8" t="s">
        <v>428</v>
      </c>
      <c r="H37" s="8" t="s">
        <v>157</v>
      </c>
      <c r="I37" s="8" t="s">
        <v>158</v>
      </c>
      <c r="J37" s="8" t="s">
        <v>159</v>
      </c>
      <c r="K37" s="8" t="s">
        <v>429</v>
      </c>
      <c r="L37" s="8" t="s">
        <v>209</v>
      </c>
      <c r="M37" s="8" t="s">
        <v>210</v>
      </c>
      <c r="N37" s="14" t="s">
        <v>485</v>
      </c>
      <c r="O37" s="48" t="s">
        <v>486</v>
      </c>
      <c r="P37" s="12" t="s">
        <v>212</v>
      </c>
      <c r="Q37" s="11" t="s">
        <v>277</v>
      </c>
      <c r="R37" s="48" t="s">
        <v>487</v>
      </c>
      <c r="S37" s="11" t="s">
        <v>214</v>
      </c>
      <c r="T37" s="48" t="s">
        <v>188</v>
      </c>
      <c r="U37" s="48">
        <v>60</v>
      </c>
      <c r="V37" s="48" t="s">
        <v>435</v>
      </c>
      <c r="W37" s="12" t="s">
        <v>394</v>
      </c>
      <c r="X37" s="13"/>
      <c r="Y37" s="13"/>
      <c r="Z37" s="13"/>
      <c r="AA37" s="13"/>
      <c r="AB37" s="13"/>
      <c r="AC37" s="13"/>
      <c r="AD37" s="13"/>
      <c r="AE37" s="13"/>
      <c r="AF37" s="13"/>
      <c r="AG37" s="14"/>
      <c r="AH37" s="14"/>
      <c r="AI37" s="14"/>
      <c r="AJ37" s="14"/>
      <c r="AK37" s="14"/>
      <c r="AL37" s="14"/>
      <c r="AM37" s="14"/>
      <c r="AN37" s="14"/>
      <c r="AO37" s="14"/>
      <c r="AP37" s="14"/>
      <c r="AQ37" s="15"/>
      <c r="AR37" s="14"/>
      <c r="AS37" s="49">
        <v>59</v>
      </c>
      <c r="AT37" s="40">
        <v>60</v>
      </c>
      <c r="AU37" s="50">
        <v>66</v>
      </c>
      <c r="AV37" s="50">
        <v>84</v>
      </c>
      <c r="AW37" s="50">
        <v>100</v>
      </c>
      <c r="AX37" s="50">
        <v>100</v>
      </c>
      <c r="AY37" s="51"/>
      <c r="AZ37" s="51"/>
      <c r="BA37" s="51"/>
      <c r="BB37" s="51"/>
      <c r="BC37" s="16"/>
      <c r="BD37" s="16"/>
      <c r="BE37" s="17"/>
      <c r="BF37" s="19">
        <f>IFERROR(((BC37-AS37)/(AW37-AS37)),0)</f>
        <v>-1.4390243902439024</v>
      </c>
      <c r="BG37" s="20">
        <f>+IF(BH37="SI",IFERROR((((IF(BH37="SI",(BD37-AS37),0)))/(AW37-AS37)),"REVISAR"),0)</f>
        <v>0</v>
      </c>
      <c r="BH37" s="17" t="s">
        <v>179</v>
      </c>
      <c r="BI37" s="17"/>
      <c r="BJ37" s="16"/>
      <c r="BK37" s="16"/>
      <c r="BL37" s="17"/>
      <c r="BM37" s="19">
        <f>IFERROR(((BJ37-AS37)/(AW37-AS37)),0)</f>
        <v>-1.4390243902439024</v>
      </c>
      <c r="BN37" s="20">
        <f>+IF(BO37="SI",IFERROR((((IF(BO37="SI",(BK37-AS37),0)))/(AW37-AS37)),"REVISAR"),BG37)</f>
        <v>0</v>
      </c>
      <c r="BO37" s="17" t="s">
        <v>179</v>
      </c>
      <c r="BP37" s="21"/>
      <c r="BQ37" s="22"/>
      <c r="BR37" s="16"/>
      <c r="BS37" s="17"/>
      <c r="BT37" s="19">
        <f>IFERROR(((BQ37-AS37)/(AW37-AS37)),0)</f>
        <v>-1.4390243902439024</v>
      </c>
      <c r="BU37" s="20">
        <f>+IF(BV37="SI",IFERROR((((IF(BV37="SI",(BR37-AS37),0)))/(AW37-AS37)),"REVISAR"),BN37)</f>
        <v>0</v>
      </c>
      <c r="BV37" s="17" t="s">
        <v>437</v>
      </c>
      <c r="BW37" s="17" t="s">
        <v>488</v>
      </c>
      <c r="BX37" s="16"/>
      <c r="BY37" s="16"/>
      <c r="BZ37" s="17"/>
      <c r="CA37" s="19">
        <f>IFERROR(((BX37-AS37)/(AW37-AS37)),0)</f>
        <v>-1.4390243902439024</v>
      </c>
      <c r="CB37" s="20">
        <f>+IF(CC37="SI",IFERROR((((IF(CC37="SI",(BY37-AS37),0)))/(AW37-AS37)),"REVISAR"),BU37)</f>
        <v>0</v>
      </c>
      <c r="CC37" s="17" t="s">
        <v>179</v>
      </c>
      <c r="CD37" s="17"/>
      <c r="CE37" s="16"/>
      <c r="CF37" s="16"/>
      <c r="CG37" s="17"/>
      <c r="CH37" s="19">
        <f>IFERROR(((CE37-AS37)/(AW37-AS37)),0)</f>
        <v>-1.4390243902439024</v>
      </c>
      <c r="CI37" s="20">
        <f>+IF(CJ37="SI",IFERROR((((IF(CJ37="SI",(CF37-AS37),0)))/(AW37-AS37)),"REVISAR"),CB37)</f>
        <v>0</v>
      </c>
      <c r="CJ37" s="17" t="s">
        <v>179</v>
      </c>
      <c r="CK37" s="17"/>
      <c r="CL37" s="23"/>
      <c r="CM37" s="23"/>
      <c r="CN37" s="17" t="s">
        <v>489</v>
      </c>
      <c r="CO37" s="19">
        <f>IFERROR(((CL37-AS37)/(AW37-AS37)),0)</f>
        <v>-1.4390243902439024</v>
      </c>
      <c r="CP37" s="20">
        <f>+IF(CQ37="SI",IFERROR((((IF(CQ37="SI",(CM37-AS37),0)))/(AW37-AS37)),"REVISAR"),CI37)</f>
        <v>0</v>
      </c>
      <c r="CQ37" s="17" t="s">
        <v>338</v>
      </c>
      <c r="CR37" s="17" t="s">
        <v>490</v>
      </c>
      <c r="CS37" s="16"/>
      <c r="CT37" s="16"/>
      <c r="CU37" s="17"/>
      <c r="CV37" s="19">
        <f>IFERROR(((CS37-AS37)/(AW37-AS37)),0)</f>
        <v>-1.4390243902439024</v>
      </c>
      <c r="CW37" s="20">
        <f>+IF(CX37="SI",IFERROR((((IF(CX37="SI",(CT37-AS37),0)))/(AW37-AS37)),"REVISAR"),CP37)</f>
        <v>0</v>
      </c>
      <c r="CX37" s="17" t="s">
        <v>179</v>
      </c>
      <c r="CY37" s="17"/>
      <c r="CZ37" s="16"/>
      <c r="DA37" s="16"/>
      <c r="DB37" s="17"/>
      <c r="DC37" s="19">
        <f>IFERROR(((CZ37-AS37)/(AW37-AS37)),0)</f>
        <v>-1.4390243902439024</v>
      </c>
      <c r="DD37" s="20">
        <f>+IF(DE37="SI",IFERROR((((IF(DE37="SI",(DA37-AS37),0)))/(AW37-AS37)),"REVISAR"),CW37)</f>
        <v>0</v>
      </c>
      <c r="DE37" s="17" t="s">
        <v>179</v>
      </c>
      <c r="DF37" s="17"/>
      <c r="DG37" s="16"/>
      <c r="DH37" s="16"/>
      <c r="DI37" s="17"/>
      <c r="DJ37" s="19">
        <f>IFERROR(((DG37-AS37)/(AW37-AS37)),0)</f>
        <v>-1.4390243902439024</v>
      </c>
      <c r="DK37" s="20">
        <f>+IF(DL37="SI",IFERROR((((IF(DL37="SI",(DH37-AS37),0)))/(AW37-AS37)),"REVISAR"),DD37)</f>
        <v>0</v>
      </c>
      <c r="DL37" s="17" t="s">
        <v>179</v>
      </c>
      <c r="DM37" s="17"/>
      <c r="DN37" s="16"/>
      <c r="DO37" s="16"/>
      <c r="DP37" s="17"/>
      <c r="DQ37" s="19">
        <f>IFERROR(((DN37-AS37)/(AW37-AS37)),0)</f>
        <v>-1.4390243902439024</v>
      </c>
      <c r="DR37" s="20">
        <f>+IF(DS37="SI",IFERROR((((IF(DS37="SI",(DO37-AS37),0)))/(AW37-AS37)),"REVISAR"),DK37)</f>
        <v>0</v>
      </c>
      <c r="DS37" s="17" t="s">
        <v>179</v>
      </c>
      <c r="DT37" s="17"/>
      <c r="DU37" s="16"/>
      <c r="DV37" s="16"/>
      <c r="DW37" s="17"/>
      <c r="DX37" s="19">
        <f>IFERROR(((DU37-AS37)/(AW37-AS37)),0)</f>
        <v>-1.4390243902439024</v>
      </c>
      <c r="DY37" s="20">
        <f>+IF(DZ37="SI",IFERROR((((IF(DZ37="SI",(DV37-AS37),0)))/(AW37-AS37)),"REVISAR"),DR37)</f>
        <v>0</v>
      </c>
      <c r="DZ37" s="17" t="s">
        <v>179</v>
      </c>
      <c r="EA37" s="17"/>
      <c r="EB37" s="26">
        <v>100</v>
      </c>
      <c r="EC37" s="16"/>
      <c r="ED37" s="17"/>
      <c r="EE37" s="19">
        <f>IFERROR(((EB37-AS37)/(AW37-AS37)),0)</f>
        <v>1</v>
      </c>
      <c r="EF37" s="20">
        <f>+IF(EG37="SI",IFERROR((((IF(EG37="SI",(EC37-AS37),0)))/(AW37-AS37)),"REVISAR"),DY37)</f>
        <v>0</v>
      </c>
      <c r="EG37" s="17" t="s">
        <v>179</v>
      </c>
      <c r="EH37" s="17"/>
      <c r="EI37" s="27">
        <v>2026</v>
      </c>
      <c r="EJ37" s="28"/>
      <c r="EK37" s="29" t="str">
        <f>+VLOOKUP(B37,[1]Listas_desplega!$AI$22:$AJ$46,2,0)</f>
        <v>DCE</v>
      </c>
      <c r="EL37" s="29" t="str">
        <f>+VLOOKUP(H37,[1]Listas_desplega!$BY$3:$BZ$7,2,0)</f>
        <v>T_2</v>
      </c>
      <c r="EM37" s="29" t="str">
        <f>+VLOOKUP(I37,[1]Listas_desplega!$BY$10:$BZ$23,2,0)</f>
        <v>T_2_C_2</v>
      </c>
      <c r="EN37" s="29" t="str">
        <f>+VLOOKUP(J37,[1]Listas_desplega!$BY$28:$BZ$54,2,0)</f>
        <v>T_2_C_2_ET_1</v>
      </c>
      <c r="EO37" s="29" t="str">
        <f>+VLOOKUP(K37,[1]Listas_desplega!$BY$58:$BZ$105,2,0)</f>
        <v>T_2_C_2_ET_1_CPT_8</v>
      </c>
      <c r="EP37" s="30" t="str">
        <f>+VLOOKUP(L37,[1]Listas_desplega!$J$3:$K$11,2,0)</f>
        <v>Eje_E_3</v>
      </c>
    </row>
    <row r="38" spans="1:146" s="31" customFormat="1" ht="44.25" customHeight="1" x14ac:dyDescent="0.3">
      <c r="A38" s="8" t="s">
        <v>151</v>
      </c>
      <c r="B38" s="8" t="s">
        <v>426</v>
      </c>
      <c r="C38" s="8" t="s">
        <v>427</v>
      </c>
      <c r="D38" s="8" t="s">
        <v>153</v>
      </c>
      <c r="E38" s="8" t="s">
        <v>154</v>
      </c>
      <c r="F38" s="9" t="s">
        <v>155</v>
      </c>
      <c r="G38" s="8" t="s">
        <v>451</v>
      </c>
      <c r="H38" s="8" t="s">
        <v>157</v>
      </c>
      <c r="I38" s="8" t="s">
        <v>158</v>
      </c>
      <c r="J38" s="8" t="s">
        <v>159</v>
      </c>
      <c r="K38" s="8" t="s">
        <v>429</v>
      </c>
      <c r="L38" s="8" t="s">
        <v>209</v>
      </c>
      <c r="M38" s="8" t="s">
        <v>210</v>
      </c>
      <c r="N38" s="14">
        <v>7</v>
      </c>
      <c r="O38" s="48" t="s">
        <v>491</v>
      </c>
      <c r="P38" s="12" t="s">
        <v>492</v>
      </c>
      <c r="Q38" s="11" t="s">
        <v>493</v>
      </c>
      <c r="R38" s="48" t="s">
        <v>494</v>
      </c>
      <c r="S38" s="11" t="s">
        <v>167</v>
      </c>
      <c r="T38" s="48" t="s">
        <v>200</v>
      </c>
      <c r="U38" s="48">
        <v>0</v>
      </c>
      <c r="V38" s="48" t="s">
        <v>495</v>
      </c>
      <c r="W38" s="12" t="s">
        <v>170</v>
      </c>
      <c r="X38" s="13"/>
      <c r="Y38" s="13"/>
      <c r="Z38" s="13"/>
      <c r="AA38" s="13"/>
      <c r="AB38" s="13"/>
      <c r="AC38" s="13"/>
      <c r="AD38" s="13"/>
      <c r="AE38" s="13"/>
      <c r="AF38" s="13"/>
      <c r="AG38" s="14"/>
      <c r="AH38" s="14"/>
      <c r="AI38" s="14"/>
      <c r="AJ38" s="14"/>
      <c r="AK38" s="14"/>
      <c r="AL38" s="14"/>
      <c r="AM38" s="14"/>
      <c r="AN38" s="14"/>
      <c r="AO38" s="14"/>
      <c r="AP38" s="14"/>
      <c r="AQ38" s="15"/>
      <c r="AR38" s="14"/>
      <c r="AS38" s="49">
        <v>97</v>
      </c>
      <c r="AT38" s="52">
        <v>97</v>
      </c>
      <c r="AU38" s="40">
        <v>97</v>
      </c>
      <c r="AV38" s="40">
        <v>97</v>
      </c>
      <c r="AW38" s="40">
        <v>97</v>
      </c>
      <c r="AX38" s="40">
        <v>97</v>
      </c>
      <c r="AY38" s="47"/>
      <c r="AZ38" s="47"/>
      <c r="BA38" s="47"/>
      <c r="BB38" s="47"/>
      <c r="BC38" s="16"/>
      <c r="BD38" s="16"/>
      <c r="BE38" s="17"/>
      <c r="BF38" s="18">
        <f t="shared" ref="BF38:BF39" si="67">IFERROR(BC38/AW38,0)</f>
        <v>0</v>
      </c>
      <c r="BG38" s="20">
        <f>+IF(BH38="SI",IFERROR((((IF(BH38="SI",(BD38-AS38),0)))/(AW38-AS38)),"REVISAR"),0)</f>
        <v>0</v>
      </c>
      <c r="BH38" s="17" t="s">
        <v>179</v>
      </c>
      <c r="BI38" s="17"/>
      <c r="BJ38" s="16"/>
      <c r="BK38" s="16"/>
      <c r="BL38" s="17"/>
      <c r="BM38" s="19">
        <f t="shared" ref="BM38:BM39" si="68">+IFERROR(BJ38/AW38,0)</f>
        <v>0</v>
      </c>
      <c r="BN38" s="20">
        <f>+IF(BO38="SI",IFERROR((((IF(BO38="SI",(BK38-AS38),0)))/(AW38-AS38)),"REVISAR"),BG38)</f>
        <v>0</v>
      </c>
      <c r="BO38" s="17" t="s">
        <v>179</v>
      </c>
      <c r="BP38" s="21"/>
      <c r="BQ38" s="22">
        <v>5</v>
      </c>
      <c r="BR38" s="16">
        <v>27</v>
      </c>
      <c r="BS38" s="17" t="s">
        <v>496</v>
      </c>
      <c r="BT38" s="19">
        <f t="shared" ref="BT38:BT39" si="69">+IFERROR(BQ38/AW38,0)</f>
        <v>5.1546391752577317E-2</v>
      </c>
      <c r="BU38" s="20">
        <f>+IF(BV38="SI",IFERROR((((IF(BV38="SI",(BR38-AS38),0)))/(AW38-AS38)),"REVISAR"),BN38)</f>
        <v>0</v>
      </c>
      <c r="BV38" s="17" t="s">
        <v>338</v>
      </c>
      <c r="BW38" s="17"/>
      <c r="BX38" s="16"/>
      <c r="BY38" s="16"/>
      <c r="BZ38" s="17"/>
      <c r="CA38" s="19">
        <f t="shared" ref="CA38:CA39" si="70">+IFERROR(BX38/AW38,0)</f>
        <v>0</v>
      </c>
      <c r="CB38" s="20">
        <f>+IF(CC38="SI",IFERROR((((IF(CC38="SI",(BY38-AS38),0)))/(AW38-AS38)),"REVISAR"),BU38)</f>
        <v>0</v>
      </c>
      <c r="CC38" s="17" t="s">
        <v>179</v>
      </c>
      <c r="CD38" s="17"/>
      <c r="CE38" s="16"/>
      <c r="CF38" s="16"/>
      <c r="CG38" s="17"/>
      <c r="CH38" s="19">
        <f t="shared" ref="CH38:CH39" si="71">+IFERROR(CE38/AW38,0)</f>
        <v>0</v>
      </c>
      <c r="CI38" s="20">
        <f>+IF(CJ38="SI",IFERROR((((IF(CJ38="SI",(CF38-AS38),0)))/(AW38-AS38)),"REVISAR"),CB38)</f>
        <v>0</v>
      </c>
      <c r="CJ38" s="17" t="s">
        <v>179</v>
      </c>
      <c r="CK38" s="17"/>
      <c r="CL38" s="23">
        <v>15</v>
      </c>
      <c r="CM38" s="23">
        <v>84</v>
      </c>
      <c r="CN38" s="17" t="s">
        <v>497</v>
      </c>
      <c r="CO38" s="19">
        <f t="shared" ref="CO38:CO39" si="72">+IFERROR(CL38/AW38,0)</f>
        <v>0.15463917525773196</v>
      </c>
      <c r="CP38" s="20">
        <f>+IF(CQ38="SI",IFERROR((((IF(CQ38="SI",(CM38),0)))/(AW38)),"REVISAR"),CI38)</f>
        <v>0.865979381443299</v>
      </c>
      <c r="CQ38" s="17" t="s">
        <v>174</v>
      </c>
      <c r="CR38" s="17" t="s">
        <v>498</v>
      </c>
      <c r="CS38" s="16">
        <v>0</v>
      </c>
      <c r="CT38" s="16"/>
      <c r="CU38" s="17"/>
      <c r="CV38" s="19">
        <f t="shared" ref="CV38:CV39" si="73">+IFERROR(CS38/AW38,0)</f>
        <v>0</v>
      </c>
      <c r="CW38" s="20">
        <f>+IF(CX38="SI",IFERROR((((IF(CX38="SI",(CT38-AS38),0)))/(AW38-AS38)),"REVISAR"),CP38)</f>
        <v>0.865979381443299</v>
      </c>
      <c r="CX38" s="17" t="s">
        <v>179</v>
      </c>
      <c r="CY38" s="17"/>
      <c r="CZ38" s="16"/>
      <c r="DA38" s="16"/>
      <c r="DB38" s="17"/>
      <c r="DC38" s="19">
        <f t="shared" ref="DC38:DC39" si="74">+IFERROR(CZ38/AW38,0)</f>
        <v>0</v>
      </c>
      <c r="DD38" s="20">
        <f>+IF(DE38="SI",IFERROR((((IF(DE38="SI",(DA38-AS38),0)))/(AW38-AS38)),"REVISAR"),CW38)</f>
        <v>0.865979381443299</v>
      </c>
      <c r="DE38" s="17" t="s">
        <v>179</v>
      </c>
      <c r="DF38" s="17"/>
      <c r="DG38" s="16">
        <v>30</v>
      </c>
      <c r="DH38" s="16"/>
      <c r="DI38" s="17"/>
      <c r="DJ38" s="19">
        <f t="shared" ref="DJ38:DJ39" si="75">+IFERROR(DG38/AW38,0)</f>
        <v>0.30927835051546393</v>
      </c>
      <c r="DK38" s="20">
        <f>+IF(DL38="SI",IFERROR((((IF(DL38="SI",(DH38-AS38),0)))/(AW38-AS38)),"REVISAR"),DD38)</f>
        <v>0.865979381443299</v>
      </c>
      <c r="DL38" s="17" t="s">
        <v>179</v>
      </c>
      <c r="DM38" s="17"/>
      <c r="DN38" s="16"/>
      <c r="DO38" s="16"/>
      <c r="DP38" s="17"/>
      <c r="DQ38" s="19">
        <f t="shared" ref="DQ38:DQ39" si="76">+IFERROR(DN38/AW38,0)</f>
        <v>0</v>
      </c>
      <c r="DR38" s="20">
        <f>+IF(DS38="SI",IFERROR((((IF(DS38="SI",(DO38-AS38),0)))/(AW38-AS38)),"REVISAR"),DK38)</f>
        <v>0.865979381443299</v>
      </c>
      <c r="DS38" s="17" t="s">
        <v>179</v>
      </c>
      <c r="DT38" s="17"/>
      <c r="DU38" s="16"/>
      <c r="DV38" s="16"/>
      <c r="DW38" s="17"/>
      <c r="DX38" s="19">
        <f t="shared" ref="DX38:DX39" si="77">+IFERROR(DU38/AW38,0)</f>
        <v>0</v>
      </c>
      <c r="DY38" s="20">
        <f>+IF(DZ38="SI",IFERROR((((IF(DZ38="SI",(DV38-AS38),0)))/(AW38-AS38)),"REVISAR"),DR38)</f>
        <v>0.865979381443299</v>
      </c>
      <c r="DZ38" s="17" t="s">
        <v>179</v>
      </c>
      <c r="EA38" s="17"/>
      <c r="EB38" s="26">
        <v>97</v>
      </c>
      <c r="EC38" s="16"/>
      <c r="ED38" s="17"/>
      <c r="EE38" s="19">
        <f t="shared" si="22"/>
        <v>1</v>
      </c>
      <c r="EF38" s="20">
        <f>+IF(EG38="SI",IFERROR((((IF(EG38="SI",(EC38-AS38),0)))/(AW38-AS38)),"REVISAR"),DY38)</f>
        <v>0.865979381443299</v>
      </c>
      <c r="EG38" s="17" t="s">
        <v>179</v>
      </c>
      <c r="EH38" s="17"/>
      <c r="EI38" s="27">
        <v>2026</v>
      </c>
      <c r="EJ38" s="28"/>
      <c r="EK38" s="29" t="str">
        <f>+VLOOKUP(B38,[1]Listas_desplega!$AI$22:$AJ$46,2,0)</f>
        <v>DCE</v>
      </c>
      <c r="EL38" s="29" t="str">
        <f>+VLOOKUP(H38,[1]Listas_desplega!$BY$3:$BZ$7,2,0)</f>
        <v>T_2</v>
      </c>
      <c r="EM38" s="29" t="str">
        <f>+VLOOKUP(I38,[1]Listas_desplega!$BY$10:$BZ$23,2,0)</f>
        <v>T_2_C_2</v>
      </c>
      <c r="EN38" s="29" t="str">
        <f>+VLOOKUP(J38,[1]Listas_desplega!$BY$28:$BZ$54,2,0)</f>
        <v>T_2_C_2_ET_1</v>
      </c>
      <c r="EO38" s="29" t="str">
        <f>+VLOOKUP(K38,[1]Listas_desplega!$BY$58:$BZ$105,2,0)</f>
        <v>T_2_C_2_ET_1_CPT_8</v>
      </c>
      <c r="EP38" s="30" t="str">
        <f>+VLOOKUP(L38,[1]Listas_desplega!$J$3:$K$11,2,0)</f>
        <v>Eje_E_3</v>
      </c>
    </row>
    <row r="39" spans="1:146" s="31" customFormat="1" ht="44.25" customHeight="1" x14ac:dyDescent="0.3">
      <c r="A39" s="8" t="s">
        <v>151</v>
      </c>
      <c r="B39" s="8" t="s">
        <v>426</v>
      </c>
      <c r="C39" s="8" t="s">
        <v>427</v>
      </c>
      <c r="D39" s="8" t="s">
        <v>153</v>
      </c>
      <c r="E39" s="8" t="s">
        <v>154</v>
      </c>
      <c r="F39" s="9" t="s">
        <v>155</v>
      </c>
      <c r="G39" s="8" t="s">
        <v>451</v>
      </c>
      <c r="H39" s="8" t="s">
        <v>157</v>
      </c>
      <c r="I39" s="8" t="s">
        <v>158</v>
      </c>
      <c r="J39" s="8" t="s">
        <v>159</v>
      </c>
      <c r="K39" s="8" t="s">
        <v>429</v>
      </c>
      <c r="L39" s="8" t="s">
        <v>209</v>
      </c>
      <c r="M39" s="8" t="s">
        <v>210</v>
      </c>
      <c r="N39" s="14">
        <v>94</v>
      </c>
      <c r="O39" s="48" t="s">
        <v>499</v>
      </c>
      <c r="P39" s="12" t="s">
        <v>212</v>
      </c>
      <c r="Q39" s="11" t="s">
        <v>186</v>
      </c>
      <c r="R39" s="48" t="s">
        <v>500</v>
      </c>
      <c r="S39" s="11" t="s">
        <v>167</v>
      </c>
      <c r="T39" s="48" t="s">
        <v>188</v>
      </c>
      <c r="U39" s="48">
        <v>180</v>
      </c>
      <c r="V39" s="48" t="s">
        <v>501</v>
      </c>
      <c r="W39" s="12" t="s">
        <v>216</v>
      </c>
      <c r="X39" s="13"/>
      <c r="Y39" s="13"/>
      <c r="Z39" s="13"/>
      <c r="AA39" s="13"/>
      <c r="AB39" s="13"/>
      <c r="AC39" s="13"/>
      <c r="AD39" s="13" t="s">
        <v>502</v>
      </c>
      <c r="AE39" s="13"/>
      <c r="AF39" s="13"/>
      <c r="AG39" s="14"/>
      <c r="AH39" s="14"/>
      <c r="AI39" s="14" t="s">
        <v>436</v>
      </c>
      <c r="AJ39" s="14"/>
      <c r="AK39" s="14"/>
      <c r="AL39" s="14"/>
      <c r="AM39" s="14"/>
      <c r="AN39" s="14"/>
      <c r="AO39" s="14"/>
      <c r="AP39" s="14"/>
      <c r="AQ39" s="15"/>
      <c r="AR39" s="14"/>
      <c r="AS39" s="49"/>
      <c r="AT39" s="40">
        <v>185000</v>
      </c>
      <c r="AU39" s="40">
        <v>400000</v>
      </c>
      <c r="AV39" s="40">
        <v>650000</v>
      </c>
      <c r="AW39" s="40">
        <v>795868</v>
      </c>
      <c r="AX39" s="40">
        <v>795868</v>
      </c>
      <c r="AY39" s="47"/>
      <c r="AZ39" s="47"/>
      <c r="BA39" s="47"/>
      <c r="BB39" s="47"/>
      <c r="BC39" s="37"/>
      <c r="BD39" s="16">
        <v>0.3</v>
      </c>
      <c r="BE39" s="17" t="s">
        <v>503</v>
      </c>
      <c r="BF39" s="18">
        <f t="shared" si="67"/>
        <v>0</v>
      </c>
      <c r="BG39" s="19">
        <f>IF(BH39="SI",IFERROR((($AS39 - BD39) / ($AS39 - $AW39)),"REVISAR"),AZ39)</f>
        <v>3.7694693089808863E-7</v>
      </c>
      <c r="BH39" s="17" t="s">
        <v>174</v>
      </c>
      <c r="BI39" s="17" t="s">
        <v>504</v>
      </c>
      <c r="BJ39" s="37"/>
      <c r="BK39" s="16"/>
      <c r="BL39" s="17" t="s">
        <v>505</v>
      </c>
      <c r="BM39" s="19">
        <f t="shared" si="68"/>
        <v>0</v>
      </c>
      <c r="BN39" s="19">
        <f>IF(BO39="SI",IFERROR((($AS39 - BK39) / ($AS39 - $AW39)),"REVISAR"),BG39)</f>
        <v>0</v>
      </c>
      <c r="BO39" s="17" t="s">
        <v>174</v>
      </c>
      <c r="BP39" s="21" t="s">
        <v>270</v>
      </c>
      <c r="BQ39" s="37"/>
      <c r="BR39" s="16"/>
      <c r="BS39" s="17" t="s">
        <v>506</v>
      </c>
      <c r="BT39" s="19">
        <f t="shared" si="69"/>
        <v>0</v>
      </c>
      <c r="BU39" s="19">
        <f>IF(BV39="SI",IFERROR((($AS39 - BR39) / ($AS39 - $AW39)),"REVISAR"),BN39)</f>
        <v>0</v>
      </c>
      <c r="BV39" s="17" t="s">
        <v>174</v>
      </c>
      <c r="BW39" s="17" t="s">
        <v>507</v>
      </c>
      <c r="BX39" s="37"/>
      <c r="BY39" s="16"/>
      <c r="BZ39" s="17" t="s">
        <v>508</v>
      </c>
      <c r="CA39" s="19">
        <f t="shared" si="70"/>
        <v>0</v>
      </c>
      <c r="CB39" s="19">
        <f>IF(CC39="SI",IFERROR((($AS39 - BY39) / ($AS39 - $AW39)),"REVISAR"),BU39)</f>
        <v>0</v>
      </c>
      <c r="CC39" s="17" t="s">
        <v>174</v>
      </c>
      <c r="CD39" s="17" t="s">
        <v>509</v>
      </c>
      <c r="CE39" s="37"/>
      <c r="CF39" s="16"/>
      <c r="CG39" s="17" t="s">
        <v>510</v>
      </c>
      <c r="CH39" s="19">
        <f t="shared" si="71"/>
        <v>0</v>
      </c>
      <c r="CI39" s="19">
        <f>IF(CJ39="SI",IFERROR((($AS39 - CF39) / ($AS39 - $AW39)),"REVISAR"),CB39)</f>
        <v>0</v>
      </c>
      <c r="CJ39" s="17" t="s">
        <v>174</v>
      </c>
      <c r="CK39" s="17" t="s">
        <v>511</v>
      </c>
      <c r="CL39" s="38"/>
      <c r="CM39" s="23"/>
      <c r="CN39" s="17" t="s">
        <v>512</v>
      </c>
      <c r="CO39" s="19">
        <f t="shared" si="72"/>
        <v>0</v>
      </c>
      <c r="CP39" s="19">
        <f>IF(CQ39="SI",IFERROR((($AS39 - CM39) / ($AS39 - $AW39)),"REVISAR"),CI39)</f>
        <v>0</v>
      </c>
      <c r="CQ39" s="17" t="s">
        <v>174</v>
      </c>
      <c r="CR39" s="17" t="s">
        <v>513</v>
      </c>
      <c r="CS39" s="37"/>
      <c r="CT39" s="16"/>
      <c r="CU39" s="17"/>
      <c r="CV39" s="19">
        <f t="shared" si="73"/>
        <v>0</v>
      </c>
      <c r="CW39" s="19">
        <f>IF(CX39="SI",IFERROR((($AS39 - CT39) / ($AS39 - $AW39)),"REVISAR"),CP39)</f>
        <v>0</v>
      </c>
      <c r="CX39" s="17" t="s">
        <v>179</v>
      </c>
      <c r="CY39" s="17"/>
      <c r="CZ39" s="37"/>
      <c r="DA39" s="16"/>
      <c r="DB39" s="17"/>
      <c r="DC39" s="19">
        <f t="shared" si="74"/>
        <v>0</v>
      </c>
      <c r="DD39" s="19">
        <f>IF(DE39="SI",IFERROR((($AS39 - DA39) / ($AS39 - $AW39)),"REVISAR"),CW39)</f>
        <v>0</v>
      </c>
      <c r="DE39" s="17" t="s">
        <v>179</v>
      </c>
      <c r="DF39" s="17"/>
      <c r="DG39" s="37"/>
      <c r="DH39" s="16"/>
      <c r="DI39" s="17"/>
      <c r="DJ39" s="19">
        <f t="shared" si="75"/>
        <v>0</v>
      </c>
      <c r="DK39" s="19">
        <f>IF(DL39="SI",IFERROR((($AS39 - DH39) / ($AS39 - $AW39)),"REVISAR"),DD39)</f>
        <v>0</v>
      </c>
      <c r="DL39" s="17" t="s">
        <v>179</v>
      </c>
      <c r="DM39" s="17"/>
      <c r="DN39" s="37"/>
      <c r="DO39" s="16"/>
      <c r="DP39" s="17"/>
      <c r="DQ39" s="19">
        <f t="shared" si="76"/>
        <v>0</v>
      </c>
      <c r="DR39" s="19">
        <f>IF(DS39="SI",IFERROR((($AS39 - DO39) / ($AS39 - $AW39)),"REVISAR"),DK39)</f>
        <v>0</v>
      </c>
      <c r="DS39" s="17" t="s">
        <v>179</v>
      </c>
      <c r="DT39" s="17"/>
      <c r="DU39" s="37"/>
      <c r="DV39" s="16"/>
      <c r="DW39" s="17"/>
      <c r="DX39" s="19">
        <f t="shared" si="77"/>
        <v>0</v>
      </c>
      <c r="DY39" s="19">
        <f>IF(DZ39="SI",IFERROR((($AS39 - DV39) / ($AS39 - $AW39)),"REVISAR"),DR39)</f>
        <v>0</v>
      </c>
      <c r="DZ39" s="17" t="s">
        <v>179</v>
      </c>
      <c r="EA39" s="17"/>
      <c r="EB39" s="26">
        <v>795868</v>
      </c>
      <c r="EC39" s="16"/>
      <c r="ED39" s="17"/>
      <c r="EE39" s="19">
        <f t="shared" si="22"/>
        <v>1</v>
      </c>
      <c r="EF39" s="19">
        <f>IF(EG39="SI",IFERROR((($AS39 - EC39) / ($AS39 - $AW39)),"REVISAR"),DY39)</f>
        <v>0</v>
      </c>
      <c r="EG39" s="17" t="s">
        <v>179</v>
      </c>
      <c r="EH39" s="17"/>
      <c r="EI39" s="27">
        <v>2026</v>
      </c>
      <c r="EJ39" s="28"/>
      <c r="EK39" s="29" t="str">
        <f>+VLOOKUP(B39,[1]Listas_desplega!$AI$22:$AJ$46,2,0)</f>
        <v>DCE</v>
      </c>
      <c r="EL39" s="29" t="str">
        <f>+VLOOKUP(H39,[1]Listas_desplega!$BY$3:$BZ$7,2,0)</f>
        <v>T_2</v>
      </c>
      <c r="EM39" s="29" t="str">
        <f>+VLOOKUP(I39,[1]Listas_desplega!$BY$10:$BZ$23,2,0)</f>
        <v>T_2_C_2</v>
      </c>
      <c r="EN39" s="29" t="str">
        <f>+VLOOKUP(J39,[1]Listas_desplega!$BY$28:$BZ$54,2,0)</f>
        <v>T_2_C_2_ET_1</v>
      </c>
      <c r="EO39" s="29" t="str">
        <f>+VLOOKUP(K39,[1]Listas_desplega!$BY$58:$BZ$105,2,0)</f>
        <v>T_2_C_2_ET_1_CPT_8</v>
      </c>
      <c r="EP39" s="30" t="str">
        <f>+VLOOKUP(L39,[1]Listas_desplega!$J$3:$K$11,2,0)</f>
        <v>Eje_E_3</v>
      </c>
    </row>
    <row r="40" spans="1:146" s="31" customFormat="1" ht="44.25" customHeight="1" x14ac:dyDescent="0.3">
      <c r="A40" s="8" t="s">
        <v>151</v>
      </c>
      <c r="B40" s="8" t="s">
        <v>426</v>
      </c>
      <c r="C40" s="8" t="s">
        <v>427</v>
      </c>
      <c r="D40" s="8" t="s">
        <v>153</v>
      </c>
      <c r="E40" s="8" t="s">
        <v>154</v>
      </c>
      <c r="F40" s="9" t="s">
        <v>155</v>
      </c>
      <c r="G40" s="8" t="s">
        <v>451</v>
      </c>
      <c r="H40" s="8" t="s">
        <v>157</v>
      </c>
      <c r="I40" s="8" t="s">
        <v>158</v>
      </c>
      <c r="J40" s="8" t="s">
        <v>159</v>
      </c>
      <c r="K40" s="8" t="s">
        <v>429</v>
      </c>
      <c r="L40" s="8" t="s">
        <v>209</v>
      </c>
      <c r="M40" s="8" t="s">
        <v>210</v>
      </c>
      <c r="N40" s="14">
        <v>57</v>
      </c>
      <c r="O40" s="13" t="s">
        <v>514</v>
      </c>
      <c r="P40" s="12" t="s">
        <v>164</v>
      </c>
      <c r="Q40" s="11" t="s">
        <v>474</v>
      </c>
      <c r="R40" s="13" t="s">
        <v>515</v>
      </c>
      <c r="S40" s="11" t="s">
        <v>214</v>
      </c>
      <c r="T40" s="13" t="s">
        <v>188</v>
      </c>
      <c r="U40" s="13">
        <v>180</v>
      </c>
      <c r="V40" s="13" t="s">
        <v>516</v>
      </c>
      <c r="W40" s="12" t="s">
        <v>216</v>
      </c>
      <c r="X40" s="13"/>
      <c r="Y40" s="13"/>
      <c r="Z40" s="13"/>
      <c r="AA40" s="13"/>
      <c r="AB40" s="13"/>
      <c r="AC40" s="13"/>
      <c r="AD40" s="13"/>
      <c r="AE40" s="13"/>
      <c r="AF40" s="13"/>
      <c r="AG40" s="14"/>
      <c r="AH40" s="14"/>
      <c r="AI40" s="14"/>
      <c r="AJ40" s="14"/>
      <c r="AK40" s="14"/>
      <c r="AL40" s="14"/>
      <c r="AM40" s="14"/>
      <c r="AN40" s="14"/>
      <c r="AO40" s="14"/>
      <c r="AP40" s="14"/>
      <c r="AQ40" s="15"/>
      <c r="AR40" s="14"/>
      <c r="AS40" s="49">
        <v>9</v>
      </c>
      <c r="AT40" s="40">
        <v>9</v>
      </c>
      <c r="AU40" s="40">
        <v>7</v>
      </c>
      <c r="AV40" s="40">
        <v>5</v>
      </c>
      <c r="AW40" s="40">
        <v>4</v>
      </c>
      <c r="AX40" s="40">
        <v>4</v>
      </c>
      <c r="AY40" s="47"/>
      <c r="AZ40" s="47"/>
      <c r="BA40" s="47"/>
      <c r="BB40" s="47"/>
      <c r="BC40" s="37"/>
      <c r="BD40" s="16">
        <v>30</v>
      </c>
      <c r="BE40" s="17" t="s">
        <v>517</v>
      </c>
      <c r="BF40" s="19">
        <f>IFERROR((($AS40 - BC40) / ($AS40 - $AW40)), 0)</f>
        <v>1.8</v>
      </c>
      <c r="BG40" s="19">
        <f>IF(BH40="SI",IFERROR((($AS40 - BD40) / ($AS40 - $AW40)),"REVISAR"),AZ40)</f>
        <v>-4.2</v>
      </c>
      <c r="BH40" s="17" t="s">
        <v>174</v>
      </c>
      <c r="BI40" s="17" t="s">
        <v>518</v>
      </c>
      <c r="BJ40" s="37"/>
      <c r="BK40" s="16"/>
      <c r="BL40" s="17" t="s">
        <v>519</v>
      </c>
      <c r="BM40" s="19">
        <f>IFERROR((($AS40 - BJ40) / ($AS40 - $AW40)), 0)</f>
        <v>1.8</v>
      </c>
      <c r="BN40" s="19">
        <f>IF(BO40="SI",IFERROR((($AS40 - BK40) / ($AS40 - $AW40)),"REVISAR"),BG40)</f>
        <v>1.8</v>
      </c>
      <c r="BO40" s="17" t="s">
        <v>174</v>
      </c>
      <c r="BP40" s="21" t="s">
        <v>270</v>
      </c>
      <c r="BQ40" s="37"/>
      <c r="BR40" s="16"/>
      <c r="BS40" s="17" t="s">
        <v>520</v>
      </c>
      <c r="BT40" s="19">
        <f>IFERROR((($AS40 - BQ40) / ($AS40 - $AW40)), 0)</f>
        <v>1.8</v>
      </c>
      <c r="BU40" s="19">
        <f>IF(BV40="SI",IFERROR((($AS40 - BR40) / ($AS40 - $AW40)),"REVISAR"),BN40)</f>
        <v>1.8</v>
      </c>
      <c r="BV40" s="17" t="s">
        <v>174</v>
      </c>
      <c r="BW40" s="17" t="s">
        <v>507</v>
      </c>
      <c r="BX40" s="37"/>
      <c r="BY40" s="16"/>
      <c r="BZ40" s="17" t="s">
        <v>521</v>
      </c>
      <c r="CA40" s="19">
        <f>IFERROR((($AS40 - BX40) / ($AS40 - $AW40)), 0)</f>
        <v>1.8</v>
      </c>
      <c r="CB40" s="19">
        <f>IF(CC40="SI",IFERROR((($AS40 - BY40) / ($AS40 - $AW40)),"REVISAR"),BU40)</f>
        <v>1.8</v>
      </c>
      <c r="CC40" s="17" t="s">
        <v>174</v>
      </c>
      <c r="CD40" s="17" t="s">
        <v>509</v>
      </c>
      <c r="CE40" s="37"/>
      <c r="CF40" s="16"/>
      <c r="CG40" s="17" t="s">
        <v>522</v>
      </c>
      <c r="CH40" s="19">
        <f>IFERROR((($AS40 - CE40) / ($AS40 - $AW40)), 0)</f>
        <v>1.8</v>
      </c>
      <c r="CI40" s="19">
        <f>IF(CJ40="SI",IFERROR((($AS40 - CF40) / ($AS40 - $AW40)),"REVISAR"),CB40)</f>
        <v>1.8</v>
      </c>
      <c r="CJ40" s="17" t="s">
        <v>174</v>
      </c>
      <c r="CK40" s="17" t="s">
        <v>511</v>
      </c>
      <c r="CL40" s="38"/>
      <c r="CM40" s="23"/>
      <c r="CN40" s="17" t="s">
        <v>523</v>
      </c>
      <c r="CO40" s="19">
        <f>IFERROR((($AS40 - CL40) / ($AS40 - $AW40)), 0)</f>
        <v>1.8</v>
      </c>
      <c r="CP40" s="19">
        <f>IF(CQ40="SI",IFERROR((($AS40 - CM40) / ($AS40 - $AW40)),"REVISAR"),CI40)</f>
        <v>1.8</v>
      </c>
      <c r="CQ40" s="17" t="s">
        <v>174</v>
      </c>
      <c r="CR40" s="17" t="s">
        <v>524</v>
      </c>
      <c r="CS40" s="37"/>
      <c r="CT40" s="16"/>
      <c r="CU40" s="17"/>
      <c r="CV40" s="19">
        <f>IFERROR((($AS40 - CS40) / ($AS40 - $AW40)), 0)</f>
        <v>1.8</v>
      </c>
      <c r="CW40" s="19">
        <f>IF(CX40="SI",IFERROR((($AS40 - CT40) / ($AS40 - $AW40)),"REVISAR"),CP40)</f>
        <v>1.8</v>
      </c>
      <c r="CX40" s="17" t="s">
        <v>179</v>
      </c>
      <c r="CY40" s="17"/>
      <c r="CZ40" s="37"/>
      <c r="DA40" s="16"/>
      <c r="DB40" s="17"/>
      <c r="DC40" s="19">
        <f>IFERROR((($AS40 - CZ40) / ($AS40 - $AW40)), 0)</f>
        <v>1.8</v>
      </c>
      <c r="DD40" s="19">
        <f>IF(DE40="SI",IFERROR((($AS40 - DA40) / ($AS40 - $AW40)),"REVISAR"),CW40)</f>
        <v>1.8</v>
      </c>
      <c r="DE40" s="17" t="s">
        <v>179</v>
      </c>
      <c r="DF40" s="17"/>
      <c r="DG40" s="37"/>
      <c r="DH40" s="16"/>
      <c r="DI40" s="17"/>
      <c r="DJ40" s="19">
        <f>IFERROR((($AS40 - DG40) / ($AS40 - $AW40)), 0)</f>
        <v>1.8</v>
      </c>
      <c r="DK40" s="19">
        <f>IF(DL40="SI",IFERROR((($AS40 - DH40) / ($AS40 - $AW40)),"REVISAR"),DD40)</f>
        <v>1.8</v>
      </c>
      <c r="DL40" s="17" t="s">
        <v>179</v>
      </c>
      <c r="DM40" s="17"/>
      <c r="DN40" s="37"/>
      <c r="DO40" s="16"/>
      <c r="DP40" s="17"/>
      <c r="DQ40" s="19">
        <f>IFERROR((($AS40 - DN40) / ($AS40 - $AW40)), 0)</f>
        <v>1.8</v>
      </c>
      <c r="DR40" s="19">
        <f>IF(DS40="SI",IFERROR((($AS40 - DO40) / ($AS40 - $AW40)),"REVISAR"),DK40)</f>
        <v>1.8</v>
      </c>
      <c r="DS40" s="17" t="s">
        <v>179</v>
      </c>
      <c r="DT40" s="17"/>
      <c r="DU40" s="37"/>
      <c r="DV40" s="16"/>
      <c r="DW40" s="17"/>
      <c r="DX40" s="19">
        <f>IFERROR((($AS40 - DU40) / ($AS40 - $AW40)), 0)</f>
        <v>1.8</v>
      </c>
      <c r="DY40" s="19">
        <f>IF(DZ40="SI",IFERROR((($AS40 - DV40) / ($AS40 - $AW40)),"REVISAR"),DR40)</f>
        <v>1.8</v>
      </c>
      <c r="DZ40" s="17" t="s">
        <v>179</v>
      </c>
      <c r="EA40" s="17"/>
      <c r="EB40" s="26">
        <v>4</v>
      </c>
      <c r="EC40" s="16"/>
      <c r="ED40" s="17"/>
      <c r="EE40" s="19">
        <f>IFERROR((($AS40 - EB40) / (AS40 - $AW40)), 0)</f>
        <v>1</v>
      </c>
      <c r="EF40" s="19">
        <f>IF(EG40="SI",IFERROR((($AS40 - EC40) / ($AS40 - $AW40)),"REVISAR"),DY40)</f>
        <v>1.8</v>
      </c>
      <c r="EG40" s="17" t="s">
        <v>179</v>
      </c>
      <c r="EH40" s="17"/>
      <c r="EI40" s="27">
        <v>2026</v>
      </c>
      <c r="EJ40" s="28"/>
      <c r="EK40" s="29" t="str">
        <f>+VLOOKUP(B40,[1]Listas_desplega!$AI$22:$AJ$46,2,0)</f>
        <v>DCE</v>
      </c>
      <c r="EL40" s="29" t="str">
        <f>+VLOOKUP(H40,[1]Listas_desplega!$BY$3:$BZ$7,2,0)</f>
        <v>T_2</v>
      </c>
      <c r="EM40" s="29" t="str">
        <f>+VLOOKUP(I40,[1]Listas_desplega!$BY$10:$BZ$23,2,0)</f>
        <v>T_2_C_2</v>
      </c>
      <c r="EN40" s="29" t="str">
        <f>+VLOOKUP(J40,[1]Listas_desplega!$BY$28:$BZ$54,2,0)</f>
        <v>T_2_C_2_ET_1</v>
      </c>
      <c r="EO40" s="29" t="str">
        <f>+VLOOKUP(K40,[1]Listas_desplega!$BY$58:$BZ$105,2,0)</f>
        <v>T_2_C_2_ET_1_CPT_8</v>
      </c>
      <c r="EP40" s="30" t="str">
        <f>+VLOOKUP(L40,[1]Listas_desplega!$J$3:$K$11,2,0)</f>
        <v>Eje_E_3</v>
      </c>
    </row>
    <row r="41" spans="1:146" s="31" customFormat="1" ht="44.25" customHeight="1" x14ac:dyDescent="0.3">
      <c r="A41" s="8" t="s">
        <v>151</v>
      </c>
      <c r="B41" s="8" t="s">
        <v>426</v>
      </c>
      <c r="C41" s="8" t="s">
        <v>427</v>
      </c>
      <c r="D41" s="8" t="s">
        <v>153</v>
      </c>
      <c r="E41" s="8" t="s">
        <v>154</v>
      </c>
      <c r="F41" s="9" t="s">
        <v>155</v>
      </c>
      <c r="G41" s="8" t="s">
        <v>451</v>
      </c>
      <c r="H41" s="8" t="s">
        <v>157</v>
      </c>
      <c r="I41" s="8" t="s">
        <v>158</v>
      </c>
      <c r="J41" s="8" t="s">
        <v>159</v>
      </c>
      <c r="K41" s="8" t="s">
        <v>429</v>
      </c>
      <c r="L41" s="8" t="s">
        <v>525</v>
      </c>
      <c r="M41" s="8" t="s">
        <v>526</v>
      </c>
      <c r="N41" s="14">
        <v>98</v>
      </c>
      <c r="O41" s="48" t="s">
        <v>527</v>
      </c>
      <c r="P41" s="12" t="s">
        <v>212</v>
      </c>
      <c r="Q41" s="11" t="s">
        <v>474</v>
      </c>
      <c r="R41" s="48" t="s">
        <v>528</v>
      </c>
      <c r="S41" s="11" t="s">
        <v>214</v>
      </c>
      <c r="T41" s="48" t="s">
        <v>188</v>
      </c>
      <c r="U41" s="48">
        <v>180</v>
      </c>
      <c r="V41" s="48" t="s">
        <v>529</v>
      </c>
      <c r="W41" s="12" t="s">
        <v>216</v>
      </c>
      <c r="X41" s="13"/>
      <c r="Y41" s="13"/>
      <c r="Z41" s="13"/>
      <c r="AA41" s="13"/>
      <c r="AB41" s="13"/>
      <c r="AC41" s="13"/>
      <c r="AD41" s="13"/>
      <c r="AE41" s="13"/>
      <c r="AF41" s="13"/>
      <c r="AG41" s="14"/>
      <c r="AH41" s="14"/>
      <c r="AI41" s="14"/>
      <c r="AJ41" s="14"/>
      <c r="AK41" s="14"/>
      <c r="AL41" s="14"/>
      <c r="AM41" s="14"/>
      <c r="AN41" s="14"/>
      <c r="AO41" s="14"/>
      <c r="AP41" s="14"/>
      <c r="AQ41" s="15"/>
      <c r="AR41" s="14"/>
      <c r="AS41" s="49">
        <v>4</v>
      </c>
      <c r="AT41" s="52">
        <v>3</v>
      </c>
      <c r="AU41" s="40">
        <v>3</v>
      </c>
      <c r="AV41" s="40">
        <v>3</v>
      </c>
      <c r="AW41" s="40">
        <v>3</v>
      </c>
      <c r="AX41" s="40">
        <v>3</v>
      </c>
      <c r="AY41" s="47"/>
      <c r="AZ41" s="47"/>
      <c r="BA41" s="47"/>
      <c r="BB41" s="47"/>
      <c r="BC41" s="16"/>
      <c r="BD41" s="16"/>
      <c r="BE41" s="17" t="s">
        <v>530</v>
      </c>
      <c r="BF41" s="19">
        <f>IFERROR((($AS41 - BC41) / ($AS41 - $AW41)), 0)</f>
        <v>4</v>
      </c>
      <c r="BG41" s="19">
        <f>IF(BH41="SI",IFERROR((($AS41 - BD41) / ($AS41 - $AW41)),"REVISAR"),AZ41)</f>
        <v>4</v>
      </c>
      <c r="BH41" s="17" t="s">
        <v>174</v>
      </c>
      <c r="BI41" s="17" t="s">
        <v>531</v>
      </c>
      <c r="BJ41" s="16"/>
      <c r="BK41" s="16"/>
      <c r="BL41" s="17" t="s">
        <v>532</v>
      </c>
      <c r="BM41" s="19">
        <f>IFERROR((($AS41 - BJ41) / ($AS41 - $AW41)), 0)</f>
        <v>4</v>
      </c>
      <c r="BN41" s="19">
        <f>IF(BO41="SI",IFERROR((($AS41 - BK41) / ($AS41 - $AW41)),"REVISAR"),BG41)</f>
        <v>4</v>
      </c>
      <c r="BO41" s="17" t="s">
        <v>174</v>
      </c>
      <c r="BP41" s="21" t="s">
        <v>270</v>
      </c>
      <c r="BQ41" s="22"/>
      <c r="BR41" s="16"/>
      <c r="BS41" s="17" t="s">
        <v>533</v>
      </c>
      <c r="BT41" s="19">
        <f>IFERROR((($AS41 - BQ41) / ($AS41 - $AW41)), 0)</f>
        <v>4</v>
      </c>
      <c r="BU41" s="19">
        <f>IF(BV41="SI",IFERROR((($AS41 - BR41) / ($AS41 - $AW41)),"REVISAR"),BN41)</f>
        <v>4</v>
      </c>
      <c r="BV41" s="17" t="s">
        <v>174</v>
      </c>
      <c r="BW41" s="17" t="s">
        <v>507</v>
      </c>
      <c r="BX41" s="16"/>
      <c r="BY41" s="16"/>
      <c r="BZ41" s="17" t="s">
        <v>534</v>
      </c>
      <c r="CA41" s="19">
        <f>IFERROR((($AS41 - BX41) / ($AS41 - $AW41)), 0)</f>
        <v>4</v>
      </c>
      <c r="CB41" s="19">
        <f>IF(CC41="SI",IFERROR((($AS41 - BY41) / ($AS41 - $AW41)),"REVISAR"),BU41)</f>
        <v>4</v>
      </c>
      <c r="CC41" s="17" t="s">
        <v>174</v>
      </c>
      <c r="CD41" s="17" t="s">
        <v>509</v>
      </c>
      <c r="CE41" s="16"/>
      <c r="CF41" s="16"/>
      <c r="CG41" s="17" t="s">
        <v>535</v>
      </c>
      <c r="CH41" s="19">
        <f>IFERROR((($AS41 - CE41) / ($AS41 - $AW41)), 0)</f>
        <v>4</v>
      </c>
      <c r="CI41" s="19">
        <f>IF(CJ41="SI",IFERROR((($AS41 - CF41) / ($AS41 - $AW41)),"REVISAR"),CB41)</f>
        <v>4</v>
      </c>
      <c r="CJ41" s="17" t="s">
        <v>174</v>
      </c>
      <c r="CK41" s="17" t="s">
        <v>536</v>
      </c>
      <c r="CL41" s="23"/>
      <c r="CM41" s="23"/>
      <c r="CN41" s="17" t="s">
        <v>537</v>
      </c>
      <c r="CO41" s="19">
        <f>IFERROR((($AS41 - CL41) / ($AS41 - $AW41)), 0)</f>
        <v>4</v>
      </c>
      <c r="CP41" s="19">
        <f>IF(CQ41="SI",IFERROR((($AS41 - CM41) / ($AS41 - $AW41)),"REVISAR"),CI41)</f>
        <v>4</v>
      </c>
      <c r="CQ41" s="17" t="s">
        <v>174</v>
      </c>
      <c r="CR41" s="17" t="s">
        <v>524</v>
      </c>
      <c r="CS41" s="16"/>
      <c r="CT41" s="16"/>
      <c r="CU41" s="17"/>
      <c r="CV41" s="19">
        <f>IFERROR((($AS41 - CS41) / ($AS41 - $AW41)), 0)</f>
        <v>4</v>
      </c>
      <c r="CW41" s="19">
        <f>IF(CX41="SI",IFERROR((($AS41 - CT41) / ($AS41 - $AW41)),"REVISAR"),CP41)</f>
        <v>4</v>
      </c>
      <c r="CX41" s="17" t="s">
        <v>179</v>
      </c>
      <c r="CY41" s="17"/>
      <c r="CZ41" s="16"/>
      <c r="DA41" s="16"/>
      <c r="DB41" s="17"/>
      <c r="DC41" s="19">
        <f>IFERROR((($AS41 - CZ41) / ($AS41 - $AW41)), 0)</f>
        <v>4</v>
      </c>
      <c r="DD41" s="19">
        <f>IF(DE41="SI",IFERROR((($AS41 - DA41) / ($AS41 - $AW41)),"REVISAR"),CW41)</f>
        <v>4</v>
      </c>
      <c r="DE41" s="17" t="s">
        <v>179</v>
      </c>
      <c r="DF41" s="17"/>
      <c r="DG41" s="16"/>
      <c r="DH41" s="16"/>
      <c r="DI41" s="17"/>
      <c r="DJ41" s="19">
        <f>IFERROR((($AS41 - DG41) / ($AS41 - $AW41)), 0)</f>
        <v>4</v>
      </c>
      <c r="DK41" s="19">
        <f>IF(DL41="SI",IFERROR((($AS41 - DH41) / ($AS41 - $AW41)),"REVISAR"),DD41)</f>
        <v>4</v>
      </c>
      <c r="DL41" s="17" t="s">
        <v>179</v>
      </c>
      <c r="DM41" s="17"/>
      <c r="DN41" s="16"/>
      <c r="DO41" s="16"/>
      <c r="DP41" s="17"/>
      <c r="DQ41" s="19">
        <f>IFERROR((($AS41 - DN41) / ($AS41 - $AW41)), 0)</f>
        <v>4</v>
      </c>
      <c r="DR41" s="19">
        <f>IF(DS41="SI",IFERROR((($AS41 - DO41) / ($AS41 - $AW41)),"REVISAR"),DK41)</f>
        <v>4</v>
      </c>
      <c r="DS41" s="17" t="s">
        <v>179</v>
      </c>
      <c r="DT41" s="17"/>
      <c r="DU41" s="16"/>
      <c r="DV41" s="16"/>
      <c r="DW41" s="17"/>
      <c r="DX41" s="19">
        <f>IFERROR((($AS41 - DU41) / ($AS41 - $AW41)), 0)</f>
        <v>4</v>
      </c>
      <c r="DY41" s="19">
        <f>IF(DZ41="SI",IFERROR((($AS41 - DV41) / ($AS41 - $AW41)),"REVISAR"),DR41)</f>
        <v>4</v>
      </c>
      <c r="DZ41" s="17" t="s">
        <v>179</v>
      </c>
      <c r="EA41" s="17"/>
      <c r="EB41" s="26">
        <v>3</v>
      </c>
      <c r="EC41" s="16"/>
      <c r="ED41" s="17"/>
      <c r="EE41" s="19">
        <f>IFERROR((($AS41 - EB41) / (AS41 - $AW41)), 0)</f>
        <v>1</v>
      </c>
      <c r="EF41" s="19">
        <f>IF(EG41="SI",IFERROR((($AS41 - EC41) / ($AS41 - $AW41)),"REVISAR"),DY41)</f>
        <v>4</v>
      </c>
      <c r="EG41" s="17" t="s">
        <v>179</v>
      </c>
      <c r="EH41" s="17"/>
      <c r="EI41" s="27">
        <v>2026</v>
      </c>
      <c r="EJ41" s="28"/>
      <c r="EK41" s="29" t="str">
        <f>+VLOOKUP(B41,[1]Listas_desplega!$AI$22:$AJ$46,2,0)</f>
        <v>DCE</v>
      </c>
      <c r="EL41" s="29" t="str">
        <f>+VLOOKUP(H41,[1]Listas_desplega!$BY$3:$BZ$7,2,0)</f>
        <v>T_2</v>
      </c>
      <c r="EM41" s="29" t="str">
        <f>+VLOOKUP(I41,[1]Listas_desplega!$BY$10:$BZ$23,2,0)</f>
        <v>T_2_C_2</v>
      </c>
      <c r="EN41" s="29" t="str">
        <f>+VLOOKUP(J41,[1]Listas_desplega!$BY$28:$BZ$54,2,0)</f>
        <v>T_2_C_2_ET_1</v>
      </c>
      <c r="EO41" s="29" t="str">
        <f>+VLOOKUP(K41,[1]Listas_desplega!$BY$58:$BZ$105,2,0)</f>
        <v>T_2_C_2_ET_1_CPT_8</v>
      </c>
      <c r="EP41" s="30" t="str">
        <f>+VLOOKUP(L41,[1]Listas_desplega!$J$3:$K$11,2,0)</f>
        <v>Eje_E_6</v>
      </c>
    </row>
    <row r="42" spans="1:146" s="31" customFormat="1" ht="44.25" customHeight="1" x14ac:dyDescent="0.3">
      <c r="A42" s="8" t="s">
        <v>151</v>
      </c>
      <c r="B42" s="8" t="s">
        <v>426</v>
      </c>
      <c r="C42" s="8" t="s">
        <v>426</v>
      </c>
      <c r="D42" s="8" t="s">
        <v>153</v>
      </c>
      <c r="E42" s="8" t="s">
        <v>154</v>
      </c>
      <c r="F42" s="9" t="s">
        <v>155</v>
      </c>
      <c r="G42" s="8" t="s">
        <v>428</v>
      </c>
      <c r="H42" s="8" t="s">
        <v>157</v>
      </c>
      <c r="I42" s="8" t="s">
        <v>158</v>
      </c>
      <c r="J42" s="8" t="s">
        <v>159</v>
      </c>
      <c r="K42" s="8"/>
      <c r="L42" s="8" t="s">
        <v>209</v>
      </c>
      <c r="M42" s="8" t="s">
        <v>210</v>
      </c>
      <c r="N42" s="14">
        <v>97</v>
      </c>
      <c r="O42" s="48" t="s">
        <v>538</v>
      </c>
      <c r="P42" s="12" t="s">
        <v>212</v>
      </c>
      <c r="Q42" s="11" t="s">
        <v>165</v>
      </c>
      <c r="R42" s="48" t="s">
        <v>528</v>
      </c>
      <c r="S42" s="11" t="s">
        <v>214</v>
      </c>
      <c r="T42" s="48" t="s">
        <v>188</v>
      </c>
      <c r="U42" s="48">
        <v>180</v>
      </c>
      <c r="V42" s="48" t="s">
        <v>529</v>
      </c>
      <c r="W42" s="12" t="s">
        <v>216</v>
      </c>
      <c r="X42" s="13"/>
      <c r="Y42" s="13"/>
      <c r="Z42" s="13"/>
      <c r="AA42" s="13"/>
      <c r="AB42" s="13"/>
      <c r="AC42" s="13"/>
      <c r="AD42" s="13"/>
      <c r="AE42" s="13"/>
      <c r="AF42" s="13"/>
      <c r="AG42" s="14"/>
      <c r="AH42" s="14"/>
      <c r="AI42" s="14"/>
      <c r="AJ42" s="14"/>
      <c r="AK42" s="14"/>
      <c r="AL42" s="14"/>
      <c r="AM42" s="14"/>
      <c r="AN42" s="14"/>
      <c r="AO42" s="14"/>
      <c r="AP42" s="14"/>
      <c r="AQ42" s="15"/>
      <c r="AR42" s="14"/>
      <c r="AS42" s="49">
        <v>49</v>
      </c>
      <c r="AT42" s="52">
        <v>53</v>
      </c>
      <c r="AU42" s="50">
        <v>56</v>
      </c>
      <c r="AV42" s="50">
        <v>63</v>
      </c>
      <c r="AW42" s="50">
        <v>65</v>
      </c>
      <c r="AX42" s="50">
        <v>65</v>
      </c>
      <c r="AY42" s="51"/>
      <c r="AZ42" s="51"/>
      <c r="BA42" s="51"/>
      <c r="BB42" s="51"/>
      <c r="BC42" s="16"/>
      <c r="BD42" s="16"/>
      <c r="BE42" s="17" t="s">
        <v>539</v>
      </c>
      <c r="BF42" s="18">
        <f t="shared" ref="BF42:BF76" si="78">IFERROR(BC42/AW42,0)</f>
        <v>0</v>
      </c>
      <c r="BG42" s="19">
        <f>IFERROR(BD42/AW42,0)</f>
        <v>0</v>
      </c>
      <c r="BH42" s="17" t="s">
        <v>174</v>
      </c>
      <c r="BI42" s="17" t="s">
        <v>540</v>
      </c>
      <c r="BJ42" s="16"/>
      <c r="BK42" s="16"/>
      <c r="BL42" s="17" t="s">
        <v>541</v>
      </c>
      <c r="BM42" s="19">
        <f t="shared" ref="BM42:BM76" si="79">+IFERROR(BJ42/AW42,0)</f>
        <v>0</v>
      </c>
      <c r="BN42" s="20">
        <f>+IF(BO42="SI",IFERROR((IF(BO42="SI",BK42,0)/AW42),"REVISAR"),BG42)</f>
        <v>0</v>
      </c>
      <c r="BO42" s="17" t="s">
        <v>174</v>
      </c>
      <c r="BP42" s="54" t="s">
        <v>220</v>
      </c>
      <c r="BQ42" s="22"/>
      <c r="BR42" s="16"/>
      <c r="BS42" s="17" t="s">
        <v>542</v>
      </c>
      <c r="BT42" s="19">
        <f t="shared" ref="BT42:BT76" si="80">+IFERROR(BQ42/AW42,0)</f>
        <v>0</v>
      </c>
      <c r="BU42" s="20">
        <f>+IF(BV42="SI",IFERROR((IF(BV42="SI",BR42,0)/AW42),"REVISAR"),BN42)</f>
        <v>0</v>
      </c>
      <c r="BV42" s="17" t="s">
        <v>174</v>
      </c>
      <c r="BW42" s="17" t="s">
        <v>543</v>
      </c>
      <c r="BX42" s="16"/>
      <c r="BY42" s="16"/>
      <c r="BZ42" s="17" t="s">
        <v>544</v>
      </c>
      <c r="CA42" s="19">
        <f t="shared" ref="CA42:CA76" si="81">+IFERROR(BX42/AW42,0)</f>
        <v>0</v>
      </c>
      <c r="CB42" s="20">
        <f>+IF(CC42="SI",IFERROR((IF(CC42="SI",BY42,0)/AW42),"REVISAR"),BU42)</f>
        <v>0</v>
      </c>
      <c r="CC42" s="17" t="s">
        <v>174</v>
      </c>
      <c r="CD42" s="17" t="s">
        <v>545</v>
      </c>
      <c r="CE42" s="16"/>
      <c r="CF42" s="16"/>
      <c r="CG42" s="17" t="s">
        <v>546</v>
      </c>
      <c r="CH42" s="19">
        <f t="shared" ref="CH42:CH76" si="82">+IFERROR(CE42/AW42,0)</f>
        <v>0</v>
      </c>
      <c r="CI42" s="20">
        <f>+IF(CJ42="SI",IFERROR((IF(CJ42="SI",CF42,0)/AW42),"REVISAR"),CB42)</f>
        <v>0</v>
      </c>
      <c r="CJ42" s="17" t="s">
        <v>174</v>
      </c>
      <c r="CK42" s="17" t="s">
        <v>547</v>
      </c>
      <c r="CL42" s="23"/>
      <c r="CM42" s="23"/>
      <c r="CN42" s="17" t="s">
        <v>548</v>
      </c>
      <c r="CO42" s="19">
        <f t="shared" ref="CO42:CO76" si="83">+IFERROR(CL42/AW42,0)</f>
        <v>0</v>
      </c>
      <c r="CP42" s="20">
        <f>+IF(CQ42="SI",IFERROR((IF(CQ42="SI",CM42,0)/AW42),"REVISAR"),CI42)</f>
        <v>0</v>
      </c>
      <c r="CQ42" s="17" t="s">
        <v>174</v>
      </c>
      <c r="CR42" s="17" t="s">
        <v>549</v>
      </c>
      <c r="CS42" s="16"/>
      <c r="CT42" s="16"/>
      <c r="CU42" s="17"/>
      <c r="CV42" s="19">
        <f t="shared" ref="CV42:CV76" si="84">+IFERROR(CS42/AW42,0)</f>
        <v>0</v>
      </c>
      <c r="CW42" s="20">
        <f>+IF(CX42="SI",IFERROR((IF(CX42="SI",CT42,0)/AW42),"REVISAR"),CP42)</f>
        <v>0</v>
      </c>
      <c r="CX42" s="17" t="s">
        <v>179</v>
      </c>
      <c r="CY42" s="17"/>
      <c r="CZ42" s="16"/>
      <c r="DA42" s="16"/>
      <c r="DB42" s="17"/>
      <c r="DC42" s="19">
        <f t="shared" ref="DC42:DC76" si="85">+IFERROR(CZ42/AW42,0)</f>
        <v>0</v>
      </c>
      <c r="DD42" s="20">
        <f>+IF(DE42="SI",IFERROR((IF(DE42="SI",DA42,0)/AW42),"REVISAR"),CW42)</f>
        <v>0</v>
      </c>
      <c r="DE42" s="17" t="s">
        <v>179</v>
      </c>
      <c r="DF42" s="17"/>
      <c r="DG42" s="16"/>
      <c r="DH42" s="16"/>
      <c r="DI42" s="17"/>
      <c r="DJ42" s="19">
        <f t="shared" ref="DJ42:DJ76" si="86">+IFERROR(DG42/AW42,0)</f>
        <v>0</v>
      </c>
      <c r="DK42" s="20">
        <f>+IF(DL42="SI",IFERROR((IF(DL42="SI",DH42,0)/AW42),"REVISAR"),DD42)</f>
        <v>0</v>
      </c>
      <c r="DL42" s="17" t="s">
        <v>179</v>
      </c>
      <c r="DM42" s="17"/>
      <c r="DN42" s="16"/>
      <c r="DO42" s="16"/>
      <c r="DP42" s="17"/>
      <c r="DQ42" s="19">
        <f t="shared" ref="DQ42:DQ76" si="87">+IFERROR(DN42/AW42,0)</f>
        <v>0</v>
      </c>
      <c r="DR42" s="20">
        <f>+IF(DS42="SI",IFERROR((IF(DS42="SI",DO42,0)/AW42),"REVISAR"),DK42)</f>
        <v>0</v>
      </c>
      <c r="DS42" s="17" t="s">
        <v>179</v>
      </c>
      <c r="DT42" s="17"/>
      <c r="DU42" s="16"/>
      <c r="DV42" s="16"/>
      <c r="DW42" s="17"/>
      <c r="DX42" s="19">
        <f t="shared" ref="DX42:DX76" si="88">+IFERROR(DU42/AW42,0)</f>
        <v>0</v>
      </c>
      <c r="DY42" s="20">
        <f>+IF(DZ42="SI",IFERROR((IF(DZ42="SI",DV42,0)/AW42),"REVISAR"),DR42)</f>
        <v>0</v>
      </c>
      <c r="DZ42" s="17" t="s">
        <v>179</v>
      </c>
      <c r="EA42" s="17"/>
      <c r="EB42" s="26">
        <v>65</v>
      </c>
      <c r="EC42" s="16"/>
      <c r="ED42" s="17"/>
      <c r="EE42" s="19">
        <f t="shared" si="22"/>
        <v>1</v>
      </c>
      <c r="EF42" s="20">
        <f>+IF(EG42="SI",IFERROR((IF(EG42="SI",EC42,0)/AW42),"REVISAR"),DY42)</f>
        <v>0</v>
      </c>
      <c r="EG42" s="17" t="s">
        <v>179</v>
      </c>
      <c r="EH42" s="17"/>
      <c r="EI42" s="27">
        <v>2026</v>
      </c>
      <c r="EJ42" s="28"/>
      <c r="EK42" s="29" t="str">
        <f>+VLOOKUP(B42,[1]Listas_desplega!$AI$22:$AJ$46,2,0)</f>
        <v>DCE</v>
      </c>
      <c r="EL42" s="29" t="str">
        <f>+VLOOKUP(H42,[1]Listas_desplega!$BY$3:$BZ$7,2,0)</f>
        <v>T_2</v>
      </c>
      <c r="EM42" s="29" t="str">
        <f>+VLOOKUP(I42,[1]Listas_desplega!$BY$10:$BZ$23,2,0)</f>
        <v>T_2_C_2</v>
      </c>
      <c r="EN42" s="29" t="str">
        <f>+VLOOKUP(J42,[1]Listas_desplega!$BY$28:$BZ$54,2,0)</f>
        <v>T_2_C_2_ET_1</v>
      </c>
      <c r="EO42" s="29" t="e">
        <f>+VLOOKUP(K42,[1]Listas_desplega!$BY$58:$BZ$105,2,0)</f>
        <v>#N/A</v>
      </c>
      <c r="EP42" s="30" t="str">
        <f>+VLOOKUP(L42,[1]Listas_desplega!$J$3:$K$11,2,0)</f>
        <v>Eje_E_3</v>
      </c>
    </row>
    <row r="43" spans="1:146" s="31" customFormat="1" ht="44.25" customHeight="1" x14ac:dyDescent="0.3">
      <c r="A43" s="8" t="s">
        <v>151</v>
      </c>
      <c r="B43" s="8" t="s">
        <v>426</v>
      </c>
      <c r="C43" s="8" t="s">
        <v>550</v>
      </c>
      <c r="D43" s="8" t="s">
        <v>153</v>
      </c>
      <c r="E43" s="8" t="s">
        <v>154</v>
      </c>
      <c r="F43" s="9" t="s">
        <v>155</v>
      </c>
      <c r="G43" s="8" t="s">
        <v>551</v>
      </c>
      <c r="H43" s="8" t="s">
        <v>157</v>
      </c>
      <c r="I43" s="8" t="s">
        <v>552</v>
      </c>
      <c r="J43" s="8" t="s">
        <v>553</v>
      </c>
      <c r="K43" s="8" t="s">
        <v>554</v>
      </c>
      <c r="L43" s="8" t="s">
        <v>555</v>
      </c>
      <c r="M43" s="8" t="s">
        <v>556</v>
      </c>
      <c r="N43" s="14">
        <v>289</v>
      </c>
      <c r="O43" s="48" t="s">
        <v>557</v>
      </c>
      <c r="P43" s="12" t="s">
        <v>164</v>
      </c>
      <c r="Q43" s="11" t="s">
        <v>165</v>
      </c>
      <c r="R43" s="48" t="s">
        <v>558</v>
      </c>
      <c r="S43" s="48" t="s">
        <v>214</v>
      </c>
      <c r="T43" s="48" t="s">
        <v>168</v>
      </c>
      <c r="U43" s="48">
        <v>15</v>
      </c>
      <c r="V43" s="48" t="s">
        <v>368</v>
      </c>
      <c r="W43" s="12" t="s">
        <v>332</v>
      </c>
      <c r="X43" s="13" t="s">
        <v>172</v>
      </c>
      <c r="Y43" s="13" t="s">
        <v>172</v>
      </c>
      <c r="Z43" s="13" t="s">
        <v>173</v>
      </c>
      <c r="AA43" s="13" t="s">
        <v>172</v>
      </c>
      <c r="AB43" s="13" t="s">
        <v>172</v>
      </c>
      <c r="AC43" s="13" t="s">
        <v>172</v>
      </c>
      <c r="AD43" s="13" t="s">
        <v>172</v>
      </c>
      <c r="AE43" s="13" t="s">
        <v>172</v>
      </c>
      <c r="AF43" s="13" t="s">
        <v>172</v>
      </c>
      <c r="AG43" s="14" t="s">
        <v>172</v>
      </c>
      <c r="AH43" s="14" t="s">
        <v>172</v>
      </c>
      <c r="AI43" s="14" t="s">
        <v>172</v>
      </c>
      <c r="AJ43" s="14" t="s">
        <v>172</v>
      </c>
      <c r="AK43" s="14" t="s">
        <v>172</v>
      </c>
      <c r="AL43" s="14" t="s">
        <v>172</v>
      </c>
      <c r="AM43" s="14" t="s">
        <v>172</v>
      </c>
      <c r="AN43" s="14" t="s">
        <v>172</v>
      </c>
      <c r="AO43" s="14" t="s">
        <v>172</v>
      </c>
      <c r="AP43" s="14" t="s">
        <v>172</v>
      </c>
      <c r="AQ43" s="15" t="s">
        <v>172</v>
      </c>
      <c r="AR43" s="14" t="s">
        <v>172</v>
      </c>
      <c r="AS43" s="49" t="s">
        <v>172</v>
      </c>
      <c r="AT43" s="52" t="s">
        <v>172</v>
      </c>
      <c r="AU43" s="50" t="s">
        <v>172</v>
      </c>
      <c r="AV43" s="50" t="s">
        <v>172</v>
      </c>
      <c r="AW43" s="50">
        <v>100</v>
      </c>
      <c r="AX43" s="50">
        <v>100</v>
      </c>
      <c r="AY43" s="51"/>
      <c r="AZ43" s="51"/>
      <c r="BA43" s="51"/>
      <c r="BB43" s="51"/>
      <c r="BC43" s="37"/>
      <c r="BD43" s="16"/>
      <c r="BE43" s="17" t="s">
        <v>559</v>
      </c>
      <c r="BF43" s="18">
        <f t="shared" si="78"/>
        <v>0</v>
      </c>
      <c r="BG43" s="19" t="str">
        <f>IF(BH43="SI",IFERROR((($AS43 - BD43) / ($AS43 - $AW43)),"REVISAR"),AZ43)</f>
        <v>REVISAR</v>
      </c>
      <c r="BH43" s="17" t="s">
        <v>174</v>
      </c>
      <c r="BI43" s="17" t="s">
        <v>560</v>
      </c>
      <c r="BJ43" s="37"/>
      <c r="BK43" s="16"/>
      <c r="BL43" s="17" t="s">
        <v>561</v>
      </c>
      <c r="BM43" s="19">
        <f t="shared" si="79"/>
        <v>0</v>
      </c>
      <c r="BN43" s="19" t="str">
        <f>IF(BO43="SI",IFERROR((($AS43 - BK43) / ($AS43 - $AW43)),"REVISAR"),BG43)</f>
        <v>REVISAR</v>
      </c>
      <c r="BO43" s="17" t="s">
        <v>174</v>
      </c>
      <c r="BP43" s="54" t="s">
        <v>562</v>
      </c>
      <c r="BQ43" s="37"/>
      <c r="BR43" s="16"/>
      <c r="BS43" s="17" t="s">
        <v>563</v>
      </c>
      <c r="BT43" s="19">
        <f t="shared" si="80"/>
        <v>0</v>
      </c>
      <c r="BU43" s="19" t="str">
        <f>IF(BV43="SI",IFERROR((($AS43 - BR43) / ($AS43 - $AW43)),"REVISAR"),BN43)</f>
        <v>REVISAR</v>
      </c>
      <c r="BV43" s="17" t="s">
        <v>338</v>
      </c>
      <c r="BW43" s="17" t="s">
        <v>564</v>
      </c>
      <c r="BX43" s="37"/>
      <c r="BY43" s="16"/>
      <c r="BZ43" s="17" t="s">
        <v>565</v>
      </c>
      <c r="CA43" s="19">
        <f t="shared" si="81"/>
        <v>0</v>
      </c>
      <c r="CB43" s="19" t="str">
        <f>IF(CC43="SI",IFERROR((($AS43 - BY43) / ($AS43 - $AW43)),"REVISAR"),BU43)</f>
        <v>REVISAR</v>
      </c>
      <c r="CC43" s="17" t="s">
        <v>174</v>
      </c>
      <c r="CD43" s="17" t="s">
        <v>566</v>
      </c>
      <c r="CE43" s="37"/>
      <c r="CF43" s="16"/>
      <c r="CG43" s="17" t="s">
        <v>567</v>
      </c>
      <c r="CH43" s="19">
        <f t="shared" si="82"/>
        <v>0</v>
      </c>
      <c r="CI43" s="19" t="str">
        <f>IF(CJ43="SI",IFERROR((($AS43 - CF43) / ($AS43 - $AW43)),"REVISAR"),CB43)</f>
        <v>REVISAR</v>
      </c>
      <c r="CJ43" s="17" t="s">
        <v>338</v>
      </c>
      <c r="CK43" s="17" t="s">
        <v>568</v>
      </c>
      <c r="CL43" s="38">
        <v>10</v>
      </c>
      <c r="CM43" s="23">
        <v>10</v>
      </c>
      <c r="CN43" s="17" t="s">
        <v>569</v>
      </c>
      <c r="CO43" s="19">
        <f t="shared" si="83"/>
        <v>0.1</v>
      </c>
      <c r="CP43" s="20">
        <f>+IF(CQ43="SI",IFERROR((((IF(CQ43="SI",(CM43),0)))/(AW43)),"REVISAR"),CI43)</f>
        <v>0.1</v>
      </c>
      <c r="CQ43" s="17" t="s">
        <v>174</v>
      </c>
      <c r="CR43" s="17" t="s">
        <v>570</v>
      </c>
      <c r="CS43" s="37"/>
      <c r="CT43" s="16"/>
      <c r="CU43" s="17"/>
      <c r="CV43" s="19">
        <f t="shared" si="84"/>
        <v>0</v>
      </c>
      <c r="CW43" s="19">
        <f>IF(CX43="SI",IFERROR((($AS43 - CT43) / ($AS43 - $AW43)),"REVISAR"),CP43)</f>
        <v>0.1</v>
      </c>
      <c r="CX43" s="17" t="s">
        <v>179</v>
      </c>
      <c r="CY43" s="17"/>
      <c r="CZ43" s="37"/>
      <c r="DA43" s="16"/>
      <c r="DB43" s="17"/>
      <c r="DC43" s="19">
        <f t="shared" si="85"/>
        <v>0</v>
      </c>
      <c r="DD43" s="19">
        <f>IF(DE43="SI",IFERROR((($AS43 - DA43) / ($AS43 - $AW43)),"REVISAR"),CW43)</f>
        <v>0.1</v>
      </c>
      <c r="DE43" s="17" t="s">
        <v>179</v>
      </c>
      <c r="DF43" s="17"/>
      <c r="DG43" s="37"/>
      <c r="DH43" s="16"/>
      <c r="DI43" s="17"/>
      <c r="DJ43" s="19">
        <f t="shared" si="86"/>
        <v>0</v>
      </c>
      <c r="DK43" s="19">
        <f>IF(DL43="SI",IFERROR((($AS43 - DH43) / ($AS43 - $AW43)),"REVISAR"),DD43)</f>
        <v>0.1</v>
      </c>
      <c r="DL43" s="17" t="s">
        <v>179</v>
      </c>
      <c r="DM43" s="17"/>
      <c r="DN43" s="37"/>
      <c r="DO43" s="16"/>
      <c r="DP43" s="17"/>
      <c r="DQ43" s="19">
        <f t="shared" si="87"/>
        <v>0</v>
      </c>
      <c r="DR43" s="19">
        <f>IF(DS43="SI",IFERROR((($AS43 - DO43) / ($AS43 - $AW43)),"REVISAR"),DK43)</f>
        <v>0.1</v>
      </c>
      <c r="DS43" s="17" t="s">
        <v>179</v>
      </c>
      <c r="DT43" s="17"/>
      <c r="DU43" s="37"/>
      <c r="DV43" s="16"/>
      <c r="DW43" s="17"/>
      <c r="DX43" s="19">
        <f t="shared" si="88"/>
        <v>0</v>
      </c>
      <c r="DY43" s="19">
        <f>IF(DZ43="SI",IFERROR((($AS43 - DV43) / ($AS43 - $AW43)),"REVISAR"),DR43)</f>
        <v>0.1</v>
      </c>
      <c r="DZ43" s="17" t="s">
        <v>179</v>
      </c>
      <c r="EA43" s="17"/>
      <c r="EB43" s="26">
        <v>100</v>
      </c>
      <c r="EC43" s="16"/>
      <c r="ED43" s="17"/>
      <c r="EE43" s="19">
        <f t="shared" si="22"/>
        <v>1</v>
      </c>
      <c r="EF43" s="19">
        <f>IF(EG43="SI",IFERROR((($AS43 - EC43) / ($AS43 - $AW43)),"REVISAR"),DY43)</f>
        <v>0.1</v>
      </c>
      <c r="EG43" s="17" t="s">
        <v>179</v>
      </c>
      <c r="EH43" s="17"/>
      <c r="EI43" s="27">
        <v>2026</v>
      </c>
      <c r="EJ43" s="28"/>
      <c r="EK43" s="29" t="str">
        <f>+VLOOKUP(B43,[1]Listas_desplega!$AI$22:$AJ$46,2,0)</f>
        <v>DCE</v>
      </c>
      <c r="EL43" s="29" t="str">
        <f>+VLOOKUP(H43,[1]Listas_desplega!$BY$3:$BZ$7,2,0)</f>
        <v>T_2</v>
      </c>
      <c r="EM43" s="29" t="str">
        <f>+VLOOKUP(I43,[1]Listas_desplega!$BY$10:$BZ$23,2,0)</f>
        <v>T_2_C_1</v>
      </c>
      <c r="EN43" s="29" t="e">
        <f>+VLOOKUP(J43,[1]Listas_desplega!$BY$28:$BZ$54,2,0)</f>
        <v>#N/A</v>
      </c>
      <c r="EO43" s="29" t="str">
        <f>+VLOOKUP(K43,[1]Listas_desplega!$BY$58:$BZ$105,2,0)</f>
        <v>T_2_C_1_ET_1_CPT_1</v>
      </c>
      <c r="EP43" s="30" t="str">
        <f>+VLOOKUP(L43,[1]Listas_desplega!$J$3:$K$11,2,0)</f>
        <v>Eje_E_7</v>
      </c>
    </row>
    <row r="44" spans="1:146" s="31" customFormat="1" ht="44.25" customHeight="1" x14ac:dyDescent="0.3">
      <c r="A44" s="8" t="s">
        <v>151</v>
      </c>
      <c r="B44" s="8" t="s">
        <v>426</v>
      </c>
      <c r="C44" s="8" t="s">
        <v>550</v>
      </c>
      <c r="D44" s="8" t="s">
        <v>153</v>
      </c>
      <c r="E44" s="8" t="s">
        <v>154</v>
      </c>
      <c r="F44" s="9" t="s">
        <v>155</v>
      </c>
      <c r="G44" s="8" t="s">
        <v>551</v>
      </c>
      <c r="H44" s="8" t="s">
        <v>157</v>
      </c>
      <c r="I44" s="8" t="s">
        <v>552</v>
      </c>
      <c r="J44" s="8" t="s">
        <v>553</v>
      </c>
      <c r="K44" s="8" t="s">
        <v>554</v>
      </c>
      <c r="L44" s="8" t="s">
        <v>555</v>
      </c>
      <c r="M44" s="8" t="s">
        <v>556</v>
      </c>
      <c r="N44" s="14">
        <v>356</v>
      </c>
      <c r="O44" s="48" t="s">
        <v>571</v>
      </c>
      <c r="P44" s="12" t="s">
        <v>164</v>
      </c>
      <c r="Q44" s="11" t="s">
        <v>186</v>
      </c>
      <c r="R44" s="48" t="s">
        <v>572</v>
      </c>
      <c r="S44" s="48" t="s">
        <v>214</v>
      </c>
      <c r="T44" s="48" t="s">
        <v>168</v>
      </c>
      <c r="U44" s="48">
        <v>15</v>
      </c>
      <c r="V44" s="48" t="s">
        <v>368</v>
      </c>
      <c r="W44" s="12" t="s">
        <v>332</v>
      </c>
      <c r="X44" s="13" t="s">
        <v>172</v>
      </c>
      <c r="Y44" s="13" t="s">
        <v>173</v>
      </c>
      <c r="Z44" s="13" t="s">
        <v>172</v>
      </c>
      <c r="AA44" s="13" t="s">
        <v>172</v>
      </c>
      <c r="AB44" s="13" t="s">
        <v>172</v>
      </c>
      <c r="AC44" s="13" t="s">
        <v>172</v>
      </c>
      <c r="AD44" s="13" t="s">
        <v>172</v>
      </c>
      <c r="AE44" s="13" t="s">
        <v>172</v>
      </c>
      <c r="AF44" s="13" t="s">
        <v>172</v>
      </c>
      <c r="AG44" s="14" t="s">
        <v>172</v>
      </c>
      <c r="AH44" s="14" t="s">
        <v>172</v>
      </c>
      <c r="AI44" s="14" t="s">
        <v>172</v>
      </c>
      <c r="AJ44" s="14" t="s">
        <v>172</v>
      </c>
      <c r="AK44" s="14" t="s">
        <v>172</v>
      </c>
      <c r="AL44" s="14" t="s">
        <v>172</v>
      </c>
      <c r="AM44" s="14" t="s">
        <v>172</v>
      </c>
      <c r="AN44" s="14" t="s">
        <v>172</v>
      </c>
      <c r="AO44" s="14" t="s">
        <v>172</v>
      </c>
      <c r="AP44" s="14" t="s">
        <v>172</v>
      </c>
      <c r="AQ44" s="15" t="s">
        <v>172</v>
      </c>
      <c r="AR44" s="14" t="s">
        <v>172</v>
      </c>
      <c r="AS44" s="49" t="s">
        <v>172</v>
      </c>
      <c r="AT44" s="52">
        <v>10</v>
      </c>
      <c r="AU44" s="49">
        <v>50</v>
      </c>
      <c r="AV44" s="49">
        <v>20</v>
      </c>
      <c r="AW44" s="49">
        <v>20</v>
      </c>
      <c r="AX44" s="49">
        <v>100</v>
      </c>
      <c r="AY44" s="55"/>
      <c r="AZ44" s="55"/>
      <c r="BA44" s="55"/>
      <c r="BB44" s="55"/>
      <c r="BC44" s="37"/>
      <c r="BD44" s="16" t="s">
        <v>573</v>
      </c>
      <c r="BE44" s="17" t="s">
        <v>574</v>
      </c>
      <c r="BF44" s="18">
        <f t="shared" si="78"/>
        <v>0</v>
      </c>
      <c r="BG44" s="19" t="str">
        <f>IF(BH44="SI",IFERROR((($AS44 - BD44) / ($AS44 - $AW44)),"REVISAR"),AZ44)</f>
        <v>REVISAR</v>
      </c>
      <c r="BH44" s="17" t="s">
        <v>174</v>
      </c>
      <c r="BI44" s="17" t="s">
        <v>560</v>
      </c>
      <c r="BJ44" s="37"/>
      <c r="BK44" s="16"/>
      <c r="BL44" s="17" t="s">
        <v>575</v>
      </c>
      <c r="BM44" s="19">
        <f t="shared" si="79"/>
        <v>0</v>
      </c>
      <c r="BN44" s="19" t="str">
        <f>IF(BO44="SI",IFERROR((($AS44 - BK44) / ($AS44 - $AW44)),"REVISAR"),BG44)</f>
        <v>REVISAR</v>
      </c>
      <c r="BO44" s="17" t="s">
        <v>174</v>
      </c>
      <c r="BP44" s="54" t="s">
        <v>562</v>
      </c>
      <c r="BQ44" s="37"/>
      <c r="BR44" s="16"/>
      <c r="BS44" s="17" t="s">
        <v>576</v>
      </c>
      <c r="BT44" s="19">
        <f t="shared" si="80"/>
        <v>0</v>
      </c>
      <c r="BU44" s="19" t="str">
        <f>IF(BV44="SI",IFERROR((($AS44 - BR44) / ($AS44 - $AW44)),"REVISAR"),BN44)</f>
        <v>REVISAR</v>
      </c>
      <c r="BV44" s="17" t="s">
        <v>338</v>
      </c>
      <c r="BW44" s="17" t="s">
        <v>577</v>
      </c>
      <c r="BX44" s="37"/>
      <c r="BY44" s="16"/>
      <c r="BZ44" s="17" t="s">
        <v>578</v>
      </c>
      <c r="CA44" s="19">
        <f t="shared" si="81"/>
        <v>0</v>
      </c>
      <c r="CB44" s="19" t="str">
        <f>IF(CC44="SI",IFERROR((($AS44 - BY44) / ($AS44 - $AW44)),"REVISAR"),BU44)</f>
        <v>REVISAR</v>
      </c>
      <c r="CC44" s="17" t="s">
        <v>174</v>
      </c>
      <c r="CD44" s="17" t="s">
        <v>579</v>
      </c>
      <c r="CE44" s="37"/>
      <c r="CF44" s="16"/>
      <c r="CG44" s="17" t="s">
        <v>580</v>
      </c>
      <c r="CH44" s="19">
        <f t="shared" si="82"/>
        <v>0</v>
      </c>
      <c r="CI44" s="19" t="str">
        <f>IF(CJ44="SI",IFERROR((($AS44 - CF44) / ($AS44 - $AW44)),"REVISAR"),CB44)</f>
        <v>REVISAR</v>
      </c>
      <c r="CJ44" s="17" t="s">
        <v>338</v>
      </c>
      <c r="CK44" s="17" t="s">
        <v>568</v>
      </c>
      <c r="CL44" s="38">
        <v>10</v>
      </c>
      <c r="CM44" s="23">
        <v>10</v>
      </c>
      <c r="CN44" s="17" t="s">
        <v>581</v>
      </c>
      <c r="CO44" s="19">
        <f t="shared" si="83"/>
        <v>0.5</v>
      </c>
      <c r="CP44" s="20">
        <f>+IF(CQ44="SI",IFERROR((((IF(CQ44="SI",(CM44),0)))/(AW44)),"REVISAR"),CI44)</f>
        <v>0.5</v>
      </c>
      <c r="CQ44" s="17" t="s">
        <v>174</v>
      </c>
      <c r="CR44" s="17" t="s">
        <v>570</v>
      </c>
      <c r="CS44" s="37"/>
      <c r="CT44" s="16"/>
      <c r="CU44" s="17"/>
      <c r="CV44" s="19">
        <f t="shared" si="84"/>
        <v>0</v>
      </c>
      <c r="CW44" s="19">
        <f>IF(CX44="SI",IFERROR((($AS44 - CT44) / ($AS44 - $AW44)),"REVISAR"),CP44)</f>
        <v>0.5</v>
      </c>
      <c r="CX44" s="17" t="s">
        <v>179</v>
      </c>
      <c r="CY44" s="17"/>
      <c r="CZ44" s="37"/>
      <c r="DA44" s="16"/>
      <c r="DB44" s="17"/>
      <c r="DC44" s="19">
        <f t="shared" si="85"/>
        <v>0</v>
      </c>
      <c r="DD44" s="19">
        <f>IF(DE44="SI",IFERROR((($AS44 - DA44) / ($AS44 - $AW44)),"REVISAR"),CW44)</f>
        <v>0.5</v>
      </c>
      <c r="DE44" s="17" t="s">
        <v>179</v>
      </c>
      <c r="DF44" s="17"/>
      <c r="DG44" s="37"/>
      <c r="DH44" s="16"/>
      <c r="DI44" s="17"/>
      <c r="DJ44" s="19">
        <f t="shared" si="86"/>
        <v>0</v>
      </c>
      <c r="DK44" s="19">
        <f>IF(DL44="SI",IFERROR((($AS44 - DH44) / ($AS44 - $AW44)),"REVISAR"),DD44)</f>
        <v>0.5</v>
      </c>
      <c r="DL44" s="17" t="s">
        <v>179</v>
      </c>
      <c r="DM44" s="17"/>
      <c r="DN44" s="37"/>
      <c r="DO44" s="16"/>
      <c r="DP44" s="17"/>
      <c r="DQ44" s="19">
        <f t="shared" si="87"/>
        <v>0</v>
      </c>
      <c r="DR44" s="19">
        <f>IF(DS44="SI",IFERROR((($AS44 - DO44) / ($AS44 - $AW44)),"REVISAR"),DK44)</f>
        <v>0.5</v>
      </c>
      <c r="DS44" s="17" t="s">
        <v>179</v>
      </c>
      <c r="DT44" s="17"/>
      <c r="DU44" s="37"/>
      <c r="DV44" s="16"/>
      <c r="DW44" s="17"/>
      <c r="DX44" s="19">
        <f t="shared" si="88"/>
        <v>0</v>
      </c>
      <c r="DY44" s="19">
        <f>IF(DZ44="SI",IFERROR((($AS44 - DV44) / ($AS44 - $AW44)),"REVISAR"),DR44)</f>
        <v>0.5</v>
      </c>
      <c r="DZ44" s="17" t="s">
        <v>179</v>
      </c>
      <c r="EA44" s="17"/>
      <c r="EB44" s="26">
        <v>20</v>
      </c>
      <c r="EC44" s="16"/>
      <c r="ED44" s="17"/>
      <c r="EE44" s="19">
        <f t="shared" si="22"/>
        <v>1</v>
      </c>
      <c r="EF44" s="19">
        <f>IF(EG44="SI",IFERROR((($AS44 - EC44) / ($AS44 - $AW44)),"REVISAR"),DY44)</f>
        <v>0.5</v>
      </c>
      <c r="EG44" s="17" t="s">
        <v>179</v>
      </c>
      <c r="EH44" s="17"/>
      <c r="EI44" s="27">
        <v>2026</v>
      </c>
      <c r="EJ44" s="28"/>
      <c r="EK44" s="29" t="str">
        <f>+VLOOKUP(B44,[1]Listas_desplega!$AI$22:$AJ$46,2,0)</f>
        <v>DCE</v>
      </c>
      <c r="EL44" s="29" t="str">
        <f>+VLOOKUP(H44,[1]Listas_desplega!$BY$3:$BZ$7,2,0)</f>
        <v>T_2</v>
      </c>
      <c r="EM44" s="29" t="str">
        <f>+VLOOKUP(I44,[1]Listas_desplega!$BY$10:$BZ$23,2,0)</f>
        <v>T_2_C_1</v>
      </c>
      <c r="EN44" s="29" t="e">
        <f>+VLOOKUP(J44,[1]Listas_desplega!$BY$28:$BZ$54,2,0)</f>
        <v>#N/A</v>
      </c>
      <c r="EO44" s="29" t="str">
        <f>+VLOOKUP(K44,[1]Listas_desplega!$BY$58:$BZ$105,2,0)</f>
        <v>T_2_C_1_ET_1_CPT_1</v>
      </c>
      <c r="EP44" s="30" t="str">
        <f>+VLOOKUP(L44,[1]Listas_desplega!$J$3:$K$11,2,0)</f>
        <v>Eje_E_7</v>
      </c>
    </row>
    <row r="45" spans="1:146" s="31" customFormat="1" ht="44.25" customHeight="1" x14ac:dyDescent="0.3">
      <c r="A45" s="8" t="s">
        <v>151</v>
      </c>
      <c r="B45" s="8" t="s">
        <v>426</v>
      </c>
      <c r="C45" s="8" t="s">
        <v>550</v>
      </c>
      <c r="D45" s="8" t="s">
        <v>153</v>
      </c>
      <c r="E45" s="8" t="s">
        <v>154</v>
      </c>
      <c r="F45" s="9" t="s">
        <v>155</v>
      </c>
      <c r="G45" s="8" t="s">
        <v>551</v>
      </c>
      <c r="H45" s="8" t="s">
        <v>157</v>
      </c>
      <c r="I45" s="8" t="s">
        <v>552</v>
      </c>
      <c r="J45" s="8" t="s">
        <v>553</v>
      </c>
      <c r="K45" s="8" t="s">
        <v>554</v>
      </c>
      <c r="L45" s="8" t="s">
        <v>555</v>
      </c>
      <c r="M45" s="8" t="s">
        <v>556</v>
      </c>
      <c r="N45" s="14">
        <v>466</v>
      </c>
      <c r="O45" s="48" t="s">
        <v>582</v>
      </c>
      <c r="P45" s="12" t="s">
        <v>164</v>
      </c>
      <c r="Q45" s="11" t="s">
        <v>186</v>
      </c>
      <c r="R45" s="48" t="s">
        <v>583</v>
      </c>
      <c r="S45" s="48" t="s">
        <v>214</v>
      </c>
      <c r="T45" s="48" t="s">
        <v>168</v>
      </c>
      <c r="U45" s="48">
        <v>30</v>
      </c>
      <c r="V45" s="48" t="s">
        <v>368</v>
      </c>
      <c r="W45" s="12" t="s">
        <v>332</v>
      </c>
      <c r="X45" s="13" t="s">
        <v>172</v>
      </c>
      <c r="Y45" s="13" t="s">
        <v>172</v>
      </c>
      <c r="Z45" s="13" t="s">
        <v>172</v>
      </c>
      <c r="AA45" s="13" t="s">
        <v>172</v>
      </c>
      <c r="AB45" s="13" t="s">
        <v>172</v>
      </c>
      <c r="AC45" s="13" t="s">
        <v>172</v>
      </c>
      <c r="AD45" s="13" t="s">
        <v>172</v>
      </c>
      <c r="AE45" s="13" t="s">
        <v>173</v>
      </c>
      <c r="AF45" s="13" t="s">
        <v>172</v>
      </c>
      <c r="AG45" s="14" t="s">
        <v>172</v>
      </c>
      <c r="AH45" s="14" t="s">
        <v>172</v>
      </c>
      <c r="AI45" s="14" t="s">
        <v>172</v>
      </c>
      <c r="AJ45" s="14" t="s">
        <v>172</v>
      </c>
      <c r="AK45" s="14" t="s">
        <v>172</v>
      </c>
      <c r="AL45" s="14" t="s">
        <v>172</v>
      </c>
      <c r="AM45" s="14" t="s">
        <v>172</v>
      </c>
      <c r="AN45" s="14" t="s">
        <v>172</v>
      </c>
      <c r="AO45" s="14" t="s">
        <v>172</v>
      </c>
      <c r="AP45" s="14" t="s">
        <v>172</v>
      </c>
      <c r="AQ45" s="15" t="s">
        <v>172</v>
      </c>
      <c r="AR45" s="14" t="s">
        <v>172</v>
      </c>
      <c r="AS45" s="49" t="s">
        <v>172</v>
      </c>
      <c r="AT45" s="52" t="s">
        <v>172</v>
      </c>
      <c r="AU45" s="49">
        <v>50</v>
      </c>
      <c r="AV45" s="49">
        <v>20</v>
      </c>
      <c r="AW45" s="49">
        <v>30</v>
      </c>
      <c r="AX45" s="49">
        <v>100</v>
      </c>
      <c r="AY45" s="55"/>
      <c r="AZ45" s="55"/>
      <c r="BA45" s="55"/>
      <c r="BB45" s="55"/>
      <c r="BC45" s="16"/>
      <c r="BD45" s="16" t="s">
        <v>573</v>
      </c>
      <c r="BE45" s="17" t="s">
        <v>584</v>
      </c>
      <c r="BF45" s="18">
        <f t="shared" si="78"/>
        <v>0</v>
      </c>
      <c r="BG45" s="20" t="str">
        <f>+IF(BH45="SI",IFERROR((IF(BH45="SI",BD45,0)/AW45),"REVISAR"),0)</f>
        <v>REVISAR</v>
      </c>
      <c r="BH45" s="17" t="s">
        <v>174</v>
      </c>
      <c r="BI45" s="17" t="s">
        <v>560</v>
      </c>
      <c r="BJ45" s="16"/>
      <c r="BK45" s="16"/>
      <c r="BL45" s="17" t="s">
        <v>585</v>
      </c>
      <c r="BM45" s="19">
        <f t="shared" si="79"/>
        <v>0</v>
      </c>
      <c r="BN45" s="20">
        <f t="shared" ref="BN45:BN76" si="89">+IF(BO45="SI",IFERROR((IF(BO45="SI",BK45,0)/AW45),"REVISAR"),BG45)</f>
        <v>0</v>
      </c>
      <c r="BO45" s="17" t="s">
        <v>174</v>
      </c>
      <c r="BP45" s="30" t="s">
        <v>562</v>
      </c>
      <c r="BQ45" s="22"/>
      <c r="BR45" s="16"/>
      <c r="BS45" s="17" t="s">
        <v>586</v>
      </c>
      <c r="BT45" s="19">
        <f t="shared" si="80"/>
        <v>0</v>
      </c>
      <c r="BU45" s="20">
        <f t="shared" ref="BU45:BU76" si="90">+IF(BV45="SI",IFERROR((IF(BV45="SI",BR45,0)/AW45),"REVISAR"),BN45)</f>
        <v>0</v>
      </c>
      <c r="BV45" s="17" t="s">
        <v>338</v>
      </c>
      <c r="BW45" s="17" t="s">
        <v>587</v>
      </c>
      <c r="BX45" s="16"/>
      <c r="BY45" s="16"/>
      <c r="BZ45" s="17" t="s">
        <v>588</v>
      </c>
      <c r="CA45" s="19">
        <f t="shared" si="81"/>
        <v>0</v>
      </c>
      <c r="CB45" s="20">
        <f t="shared" ref="CB45:CB76" si="91">+IF(CC45="SI",IFERROR((IF(CC45="SI",BY45,0)/AW45),"REVISAR"),BU45)</f>
        <v>0</v>
      </c>
      <c r="CC45" s="17" t="s">
        <v>174</v>
      </c>
      <c r="CD45" s="17" t="s">
        <v>589</v>
      </c>
      <c r="CE45" s="16"/>
      <c r="CF45" s="16"/>
      <c r="CG45" s="17" t="s">
        <v>590</v>
      </c>
      <c r="CH45" s="19">
        <f t="shared" si="82"/>
        <v>0</v>
      </c>
      <c r="CI45" s="20">
        <f t="shared" ref="CI45:CI76" si="92">+IF(CJ45="SI",IFERROR((IF(CJ45="SI",CF45,0)/AW45),"REVISAR"),CB45)</f>
        <v>0</v>
      </c>
      <c r="CJ45" s="17" t="s">
        <v>338</v>
      </c>
      <c r="CK45" s="17" t="s">
        <v>568</v>
      </c>
      <c r="CL45" s="23">
        <v>5</v>
      </c>
      <c r="CM45" s="23">
        <v>5</v>
      </c>
      <c r="CN45" s="17" t="s">
        <v>591</v>
      </c>
      <c r="CO45" s="19">
        <f t="shared" si="83"/>
        <v>0.16666666666666666</v>
      </c>
      <c r="CP45" s="20">
        <f t="shared" ref="CP45:CP76" si="93">+IF(CQ45="SI",IFERROR((IF(CQ45="SI",CM45,0)/AW45),"REVISAR"),CI45)</f>
        <v>0.16666666666666666</v>
      </c>
      <c r="CQ45" s="17" t="s">
        <v>174</v>
      </c>
      <c r="CR45" s="17" t="s">
        <v>570</v>
      </c>
      <c r="CS45" s="16"/>
      <c r="CT45" s="16"/>
      <c r="CU45" s="17"/>
      <c r="CV45" s="19">
        <f t="shared" si="84"/>
        <v>0</v>
      </c>
      <c r="CW45" s="20">
        <f t="shared" ref="CW45:CW76" si="94">+IF(CX45="SI",IFERROR((IF(CX45="SI",CT45,0)/AW45),"REVISAR"),CP45)</f>
        <v>0.16666666666666666</v>
      </c>
      <c r="CX45" s="17" t="s">
        <v>179</v>
      </c>
      <c r="CY45" s="17"/>
      <c r="CZ45" s="16"/>
      <c r="DA45" s="16"/>
      <c r="DB45" s="17"/>
      <c r="DC45" s="19">
        <f t="shared" si="85"/>
        <v>0</v>
      </c>
      <c r="DD45" s="20">
        <f t="shared" ref="DD45:DD76" si="95">+IF(DE45="SI",IFERROR((IF(DE45="SI",DA45,0)/AW45),"REVISAR"),CW45)</f>
        <v>0.16666666666666666</v>
      </c>
      <c r="DE45" s="17" t="s">
        <v>179</v>
      </c>
      <c r="DF45" s="17"/>
      <c r="DG45" s="16"/>
      <c r="DH45" s="16"/>
      <c r="DI45" s="17"/>
      <c r="DJ45" s="19">
        <f t="shared" si="86"/>
        <v>0</v>
      </c>
      <c r="DK45" s="20">
        <f t="shared" ref="DK45:DK76" si="96">+IF(DL45="SI",IFERROR((IF(DL45="SI",DH45,0)/AW45),"REVISAR"),DD45)</f>
        <v>0.16666666666666666</v>
      </c>
      <c r="DL45" s="17" t="s">
        <v>179</v>
      </c>
      <c r="DM45" s="17"/>
      <c r="DN45" s="16"/>
      <c r="DO45" s="16"/>
      <c r="DP45" s="17"/>
      <c r="DQ45" s="19">
        <f t="shared" si="87"/>
        <v>0</v>
      </c>
      <c r="DR45" s="20">
        <f t="shared" ref="DR45:DR76" si="97">+IF(DS45="SI",IFERROR((IF(DS45="SI",DO45,0)/AW45),"REVISAR"),DK45)</f>
        <v>0.16666666666666666</v>
      </c>
      <c r="DS45" s="17" t="s">
        <v>179</v>
      </c>
      <c r="DT45" s="17"/>
      <c r="DU45" s="16"/>
      <c r="DV45" s="16"/>
      <c r="DW45" s="17"/>
      <c r="DX45" s="19">
        <f t="shared" si="88"/>
        <v>0</v>
      </c>
      <c r="DY45" s="20">
        <f t="shared" ref="DY45:DY76" si="98">+IF(DZ45="SI",IFERROR((IF(DZ45="SI",DV45,0)/AW45),"REVISAR"),DR45)</f>
        <v>0.16666666666666666</v>
      </c>
      <c r="DZ45" s="17" t="s">
        <v>179</v>
      </c>
      <c r="EA45" s="17"/>
      <c r="EB45" s="26">
        <v>30</v>
      </c>
      <c r="EC45" s="16"/>
      <c r="ED45" s="17"/>
      <c r="EE45" s="19">
        <f t="shared" si="22"/>
        <v>1</v>
      </c>
      <c r="EF45" s="20">
        <f t="shared" ref="EF45:EF76" si="99">+IF(EG45="SI",IFERROR((IF(EG45="SI",EC45,0)/AW45),"REVISAR"),DY45)</f>
        <v>0.16666666666666666</v>
      </c>
      <c r="EG45" s="17" t="s">
        <v>179</v>
      </c>
      <c r="EH45" s="17"/>
      <c r="EI45" s="27">
        <v>2026</v>
      </c>
      <c r="EJ45" s="28"/>
      <c r="EK45" s="29" t="str">
        <f>+VLOOKUP(B45,[1]Listas_desplega!$AI$22:$AJ$46,2,0)</f>
        <v>DCE</v>
      </c>
      <c r="EL45" s="29" t="str">
        <f>+VLOOKUP(H45,[1]Listas_desplega!$BY$3:$BZ$7,2,0)</f>
        <v>T_2</v>
      </c>
      <c r="EM45" s="29" t="str">
        <f>+VLOOKUP(I45,[1]Listas_desplega!$BY$10:$BZ$23,2,0)</f>
        <v>T_2_C_1</v>
      </c>
      <c r="EN45" s="29" t="e">
        <f>+VLOOKUP(J45,[1]Listas_desplega!$BY$28:$BZ$54,2,0)</f>
        <v>#N/A</v>
      </c>
      <c r="EO45" s="29" t="str">
        <f>+VLOOKUP(K45,[1]Listas_desplega!$BY$58:$BZ$105,2,0)</f>
        <v>T_2_C_1_ET_1_CPT_1</v>
      </c>
      <c r="EP45" s="30" t="str">
        <f>+VLOOKUP(L45,[1]Listas_desplega!$J$3:$K$11,2,0)</f>
        <v>Eje_E_7</v>
      </c>
    </row>
    <row r="46" spans="1:146" s="31" customFormat="1" ht="44.25" customHeight="1" x14ac:dyDescent="0.3">
      <c r="A46" s="8" t="s">
        <v>592</v>
      </c>
      <c r="B46" s="8" t="s">
        <v>593</v>
      </c>
      <c r="C46" s="8" t="s">
        <v>594</v>
      </c>
      <c r="D46" s="8" t="s">
        <v>153</v>
      </c>
      <c r="E46" s="8" t="s">
        <v>154</v>
      </c>
      <c r="F46" s="9" t="s">
        <v>595</v>
      </c>
      <c r="G46" s="8" t="s">
        <v>596</v>
      </c>
      <c r="H46" s="8" t="s">
        <v>597</v>
      </c>
      <c r="I46" s="8" t="s">
        <v>598</v>
      </c>
      <c r="J46" s="8" t="s">
        <v>599</v>
      </c>
      <c r="K46" s="8" t="s">
        <v>600</v>
      </c>
      <c r="L46" s="8" t="s">
        <v>601</v>
      </c>
      <c r="M46" s="8" t="s">
        <v>602</v>
      </c>
      <c r="N46" s="14" t="s">
        <v>603</v>
      </c>
      <c r="O46" s="48" t="s">
        <v>604</v>
      </c>
      <c r="P46" s="12" t="s">
        <v>164</v>
      </c>
      <c r="Q46" s="11" t="s">
        <v>186</v>
      </c>
      <c r="R46" s="48" t="s">
        <v>605</v>
      </c>
      <c r="S46" s="48" t="s">
        <v>167</v>
      </c>
      <c r="T46" s="48" t="s">
        <v>188</v>
      </c>
      <c r="U46" s="48">
        <v>180</v>
      </c>
      <c r="V46" s="48" t="s">
        <v>606</v>
      </c>
      <c r="W46" s="12" t="s">
        <v>394</v>
      </c>
      <c r="X46" s="13" t="s">
        <v>172</v>
      </c>
      <c r="Y46" s="13"/>
      <c r="Z46" s="13"/>
      <c r="AA46" s="13"/>
      <c r="AB46" s="13"/>
      <c r="AC46" s="13"/>
      <c r="AD46" s="13"/>
      <c r="AE46" s="13" t="s">
        <v>172</v>
      </c>
      <c r="AF46" s="13" t="s">
        <v>172</v>
      </c>
      <c r="AG46" s="14" t="s">
        <v>172</v>
      </c>
      <c r="AH46" s="14" t="s">
        <v>172</v>
      </c>
      <c r="AI46" s="14" t="s">
        <v>172</v>
      </c>
      <c r="AJ46" s="14" t="s">
        <v>172</v>
      </c>
      <c r="AK46" s="14" t="s">
        <v>172</v>
      </c>
      <c r="AL46" s="14" t="s">
        <v>172</v>
      </c>
      <c r="AM46" s="14" t="s">
        <v>172</v>
      </c>
      <c r="AN46" s="14" t="s">
        <v>172</v>
      </c>
      <c r="AO46" s="14" t="s">
        <v>172</v>
      </c>
      <c r="AP46" s="14" t="s">
        <v>172</v>
      </c>
      <c r="AQ46" s="15" t="s">
        <v>172</v>
      </c>
      <c r="AR46" s="14" t="s">
        <v>172</v>
      </c>
      <c r="AS46" s="49">
        <v>200</v>
      </c>
      <c r="AT46" s="40">
        <v>4600</v>
      </c>
      <c r="AU46" s="49">
        <v>4700</v>
      </c>
      <c r="AV46" s="49">
        <v>4800</v>
      </c>
      <c r="AW46" s="49">
        <v>4900</v>
      </c>
      <c r="AX46" s="49">
        <v>19000</v>
      </c>
      <c r="AY46" s="55"/>
      <c r="AZ46" s="55"/>
      <c r="BA46" s="55"/>
      <c r="BB46" s="55"/>
      <c r="BC46" s="16"/>
      <c r="BD46" s="16"/>
      <c r="BE46" s="17"/>
      <c r="BF46" s="18">
        <f t="shared" si="78"/>
        <v>0</v>
      </c>
      <c r="BG46" s="20">
        <f>+IF(BH46="SI",IFERROR((IF(BH46="SI",BD46,0)/AW46),"REVISAR"),0)</f>
        <v>0</v>
      </c>
      <c r="BH46" s="17" t="s">
        <v>179</v>
      </c>
      <c r="BI46" s="17"/>
      <c r="BJ46" s="16"/>
      <c r="BK46" s="16"/>
      <c r="BL46" s="17"/>
      <c r="BM46" s="19">
        <f t="shared" si="79"/>
        <v>0</v>
      </c>
      <c r="BN46" s="20">
        <f t="shared" si="89"/>
        <v>0</v>
      </c>
      <c r="BO46" s="17" t="s">
        <v>179</v>
      </c>
      <c r="BP46" s="54"/>
      <c r="BQ46" s="22"/>
      <c r="BR46" s="16"/>
      <c r="BS46" s="17"/>
      <c r="BT46" s="19">
        <f t="shared" si="80"/>
        <v>0</v>
      </c>
      <c r="BU46" s="20">
        <f t="shared" si="90"/>
        <v>0</v>
      </c>
      <c r="BV46" s="17" t="s">
        <v>437</v>
      </c>
      <c r="BW46" s="17" t="s">
        <v>477</v>
      </c>
      <c r="BX46" s="16"/>
      <c r="BY46" s="16"/>
      <c r="BZ46" s="17"/>
      <c r="CA46" s="19">
        <f t="shared" si="81"/>
        <v>0</v>
      </c>
      <c r="CB46" s="20">
        <f t="shared" si="91"/>
        <v>0</v>
      </c>
      <c r="CC46" s="17" t="s">
        <v>179</v>
      </c>
      <c r="CD46" s="17"/>
      <c r="CE46" s="16"/>
      <c r="CF46" s="16"/>
      <c r="CG46" s="17"/>
      <c r="CH46" s="19">
        <f t="shared" si="82"/>
        <v>0</v>
      </c>
      <c r="CI46" s="20">
        <f t="shared" si="92"/>
        <v>0</v>
      </c>
      <c r="CJ46" s="17" t="s">
        <v>179</v>
      </c>
      <c r="CK46" s="17"/>
      <c r="CL46" s="23"/>
      <c r="CM46" s="23"/>
      <c r="CN46" s="17"/>
      <c r="CO46" s="19">
        <f t="shared" si="83"/>
        <v>0</v>
      </c>
      <c r="CP46" s="20">
        <f t="shared" si="93"/>
        <v>0</v>
      </c>
      <c r="CQ46" s="17" t="s">
        <v>437</v>
      </c>
      <c r="CR46" s="17" t="s">
        <v>607</v>
      </c>
      <c r="CS46" s="16"/>
      <c r="CT46" s="16"/>
      <c r="CU46" s="17"/>
      <c r="CV46" s="19">
        <f t="shared" si="84"/>
        <v>0</v>
      </c>
      <c r="CW46" s="20">
        <f t="shared" si="94"/>
        <v>0</v>
      </c>
      <c r="CX46" s="17" t="s">
        <v>179</v>
      </c>
      <c r="CY46" s="17"/>
      <c r="CZ46" s="16"/>
      <c r="DA46" s="16"/>
      <c r="DB46" s="17"/>
      <c r="DC46" s="19">
        <f t="shared" si="85"/>
        <v>0</v>
      </c>
      <c r="DD46" s="20">
        <f t="shared" si="95"/>
        <v>0</v>
      </c>
      <c r="DE46" s="17" t="s">
        <v>179</v>
      </c>
      <c r="DF46" s="17"/>
      <c r="DG46" s="16"/>
      <c r="DH46" s="16"/>
      <c r="DI46" s="17"/>
      <c r="DJ46" s="19">
        <f t="shared" si="86"/>
        <v>0</v>
      </c>
      <c r="DK46" s="20">
        <f t="shared" si="96"/>
        <v>0</v>
      </c>
      <c r="DL46" s="17" t="s">
        <v>179</v>
      </c>
      <c r="DM46" s="17"/>
      <c r="DN46" s="16"/>
      <c r="DO46" s="16"/>
      <c r="DP46" s="17"/>
      <c r="DQ46" s="19">
        <f t="shared" si="87"/>
        <v>0</v>
      </c>
      <c r="DR46" s="20">
        <f t="shared" si="97"/>
        <v>0</v>
      </c>
      <c r="DS46" s="17" t="s">
        <v>179</v>
      </c>
      <c r="DT46" s="17"/>
      <c r="DU46" s="16"/>
      <c r="DV46" s="16"/>
      <c r="DW46" s="17"/>
      <c r="DX46" s="19">
        <f t="shared" si="88"/>
        <v>0</v>
      </c>
      <c r="DY46" s="20">
        <f t="shared" si="98"/>
        <v>0</v>
      </c>
      <c r="DZ46" s="17" t="s">
        <v>179</v>
      </c>
      <c r="EA46" s="17"/>
      <c r="EB46" s="26">
        <v>4900</v>
      </c>
      <c r="EC46" s="16"/>
      <c r="ED46" s="17"/>
      <c r="EE46" s="19">
        <f t="shared" si="22"/>
        <v>1</v>
      </c>
      <c r="EF46" s="20">
        <f t="shared" si="99"/>
        <v>0</v>
      </c>
      <c r="EG46" s="17" t="s">
        <v>179</v>
      </c>
      <c r="EH46" s="17"/>
      <c r="EI46" s="27">
        <v>2026</v>
      </c>
      <c r="EJ46" s="28"/>
      <c r="EK46" s="29" t="str">
        <f>+VLOOKUP(B46,[1]Listas_desplega!$AI$22:$AJ$46,2,0)</f>
        <v>DF_ES</v>
      </c>
      <c r="EL46" s="29" t="str">
        <f>+VLOOKUP(H46,[1]Listas_desplega!$BY$3:$BZ$7,2,0)</f>
        <v>T_5</v>
      </c>
      <c r="EM46" s="29" t="str">
        <f>+VLOOKUP(I46,[1]Listas_desplega!$BY$10:$BZ$23,2,0)</f>
        <v>T_5_C_1</v>
      </c>
      <c r="EN46" s="29" t="str">
        <f>+VLOOKUP(J46,[1]Listas_desplega!$BY$28:$BZ$54,2,0)</f>
        <v>T_5_C_1_ET_1</v>
      </c>
      <c r="EO46" s="29" t="str">
        <f>+VLOOKUP(K46,[1]Listas_desplega!$BY$58:$BZ$105,2,0)</f>
        <v>T_1_C_1_ET_1_CPT_1</v>
      </c>
      <c r="EP46" s="30" t="str">
        <f>+VLOOKUP(L46,[1]Listas_desplega!$J$3:$K$11,2,0)</f>
        <v>Eje_E_8</v>
      </c>
    </row>
    <row r="47" spans="1:146" s="31" customFormat="1" ht="44.25" customHeight="1" x14ac:dyDescent="0.3">
      <c r="A47" s="8" t="s">
        <v>592</v>
      </c>
      <c r="B47" s="8" t="s">
        <v>593</v>
      </c>
      <c r="C47" s="8" t="s">
        <v>594</v>
      </c>
      <c r="D47" s="8" t="s">
        <v>153</v>
      </c>
      <c r="E47" s="8" t="s">
        <v>154</v>
      </c>
      <c r="F47" s="9" t="s">
        <v>595</v>
      </c>
      <c r="G47" s="8" t="s">
        <v>596</v>
      </c>
      <c r="H47" s="8" t="s">
        <v>597</v>
      </c>
      <c r="I47" s="8" t="s">
        <v>598</v>
      </c>
      <c r="J47" s="8" t="s">
        <v>599</v>
      </c>
      <c r="K47" s="8"/>
      <c r="L47" s="8" t="s">
        <v>601</v>
      </c>
      <c r="M47" s="8" t="s">
        <v>602</v>
      </c>
      <c r="N47" s="14" t="s">
        <v>608</v>
      </c>
      <c r="O47" s="13" t="s">
        <v>609</v>
      </c>
      <c r="P47" s="12" t="s">
        <v>164</v>
      </c>
      <c r="Q47" s="11" t="s">
        <v>186</v>
      </c>
      <c r="R47" s="13" t="s">
        <v>610</v>
      </c>
      <c r="S47" s="11" t="s">
        <v>167</v>
      </c>
      <c r="T47" s="13" t="s">
        <v>188</v>
      </c>
      <c r="U47" s="13">
        <v>180</v>
      </c>
      <c r="V47" s="13" t="s">
        <v>606</v>
      </c>
      <c r="W47" s="12" t="s">
        <v>394</v>
      </c>
      <c r="X47" s="13" t="s">
        <v>172</v>
      </c>
      <c r="Y47" s="13"/>
      <c r="Z47" s="13"/>
      <c r="AA47" s="13"/>
      <c r="AB47" s="13"/>
      <c r="AC47" s="13"/>
      <c r="AD47" s="13"/>
      <c r="AE47" s="13" t="s">
        <v>172</v>
      </c>
      <c r="AF47" s="13" t="s">
        <v>172</v>
      </c>
      <c r="AG47" s="14" t="s">
        <v>172</v>
      </c>
      <c r="AH47" s="14" t="s">
        <v>172</v>
      </c>
      <c r="AI47" s="14" t="s">
        <v>172</v>
      </c>
      <c r="AJ47" s="14" t="s">
        <v>172</v>
      </c>
      <c r="AK47" s="14" t="s">
        <v>172</v>
      </c>
      <c r="AL47" s="14" t="s">
        <v>172</v>
      </c>
      <c r="AM47" s="14" t="s">
        <v>172</v>
      </c>
      <c r="AN47" s="14" t="s">
        <v>172</v>
      </c>
      <c r="AO47" s="14" t="s">
        <v>172</v>
      </c>
      <c r="AP47" s="14" t="s">
        <v>172</v>
      </c>
      <c r="AQ47" s="15" t="s">
        <v>172</v>
      </c>
      <c r="AR47" s="14" t="s">
        <v>172</v>
      </c>
      <c r="AS47" s="49">
        <v>350</v>
      </c>
      <c r="AT47" s="40">
        <v>3200</v>
      </c>
      <c r="AU47" s="50">
        <v>3300</v>
      </c>
      <c r="AV47" s="50">
        <v>3400</v>
      </c>
      <c r="AW47" s="50">
        <v>3500</v>
      </c>
      <c r="AX47" s="50">
        <v>13400</v>
      </c>
      <c r="AY47" s="51"/>
      <c r="AZ47" s="51"/>
      <c r="BA47" s="51"/>
      <c r="BB47" s="51"/>
      <c r="BC47" s="16"/>
      <c r="BD47" s="16"/>
      <c r="BE47" s="17"/>
      <c r="BF47" s="18">
        <f t="shared" si="78"/>
        <v>0</v>
      </c>
      <c r="BG47" s="19">
        <f>IFERROR(BD47/AW47,0)</f>
        <v>0</v>
      </c>
      <c r="BH47" s="17" t="s">
        <v>179</v>
      </c>
      <c r="BI47" s="17"/>
      <c r="BJ47" s="16"/>
      <c r="BK47" s="16"/>
      <c r="BL47" s="17"/>
      <c r="BM47" s="19">
        <f t="shared" si="79"/>
        <v>0</v>
      </c>
      <c r="BN47" s="20">
        <f t="shared" si="89"/>
        <v>0</v>
      </c>
      <c r="BO47" s="17" t="s">
        <v>179</v>
      </c>
      <c r="BP47" s="54"/>
      <c r="BQ47" s="22"/>
      <c r="BR47" s="16"/>
      <c r="BS47" s="17"/>
      <c r="BT47" s="19">
        <f t="shared" si="80"/>
        <v>0</v>
      </c>
      <c r="BU47" s="20">
        <f t="shared" si="90"/>
        <v>0</v>
      </c>
      <c r="BV47" s="17" t="s">
        <v>437</v>
      </c>
      <c r="BW47" s="17" t="s">
        <v>477</v>
      </c>
      <c r="BX47" s="16"/>
      <c r="BY47" s="16"/>
      <c r="BZ47" s="17"/>
      <c r="CA47" s="19">
        <f t="shared" si="81"/>
        <v>0</v>
      </c>
      <c r="CB47" s="20">
        <f t="shared" si="91"/>
        <v>0</v>
      </c>
      <c r="CC47" s="17" t="s">
        <v>179</v>
      </c>
      <c r="CD47" s="17"/>
      <c r="CE47" s="16"/>
      <c r="CF47" s="16"/>
      <c r="CG47" s="17"/>
      <c r="CH47" s="19">
        <f t="shared" si="82"/>
        <v>0</v>
      </c>
      <c r="CI47" s="20">
        <f t="shared" si="92"/>
        <v>0</v>
      </c>
      <c r="CJ47" s="17" t="s">
        <v>179</v>
      </c>
      <c r="CK47" s="17"/>
      <c r="CL47" s="23"/>
      <c r="CM47" s="23"/>
      <c r="CN47" s="17"/>
      <c r="CO47" s="19">
        <f t="shared" si="83"/>
        <v>0</v>
      </c>
      <c r="CP47" s="20">
        <f t="shared" si="93"/>
        <v>0</v>
      </c>
      <c r="CQ47" s="17" t="s">
        <v>437</v>
      </c>
      <c r="CR47" s="17" t="s">
        <v>607</v>
      </c>
      <c r="CS47" s="16"/>
      <c r="CT47" s="16"/>
      <c r="CU47" s="17"/>
      <c r="CV47" s="19">
        <f t="shared" si="84"/>
        <v>0</v>
      </c>
      <c r="CW47" s="20">
        <f t="shared" si="94"/>
        <v>0</v>
      </c>
      <c r="CX47" s="17" t="s">
        <v>179</v>
      </c>
      <c r="CY47" s="17"/>
      <c r="CZ47" s="16"/>
      <c r="DA47" s="16"/>
      <c r="DB47" s="17"/>
      <c r="DC47" s="19">
        <f t="shared" si="85"/>
        <v>0</v>
      </c>
      <c r="DD47" s="20">
        <f t="shared" si="95"/>
        <v>0</v>
      </c>
      <c r="DE47" s="17" t="s">
        <v>179</v>
      </c>
      <c r="DF47" s="17"/>
      <c r="DG47" s="16"/>
      <c r="DH47" s="16"/>
      <c r="DI47" s="17"/>
      <c r="DJ47" s="19">
        <f t="shared" si="86"/>
        <v>0</v>
      </c>
      <c r="DK47" s="20">
        <f t="shared" si="96"/>
        <v>0</v>
      </c>
      <c r="DL47" s="17" t="s">
        <v>179</v>
      </c>
      <c r="DM47" s="17"/>
      <c r="DN47" s="16"/>
      <c r="DO47" s="16"/>
      <c r="DP47" s="17"/>
      <c r="DQ47" s="19">
        <f t="shared" si="87"/>
        <v>0</v>
      </c>
      <c r="DR47" s="20">
        <f t="shared" si="97"/>
        <v>0</v>
      </c>
      <c r="DS47" s="17" t="s">
        <v>179</v>
      </c>
      <c r="DT47" s="17"/>
      <c r="DU47" s="16"/>
      <c r="DV47" s="16"/>
      <c r="DW47" s="17"/>
      <c r="DX47" s="19">
        <f t="shared" si="88"/>
        <v>0</v>
      </c>
      <c r="DY47" s="20">
        <f t="shared" si="98"/>
        <v>0</v>
      </c>
      <c r="DZ47" s="17" t="s">
        <v>179</v>
      </c>
      <c r="EA47" s="17"/>
      <c r="EB47" s="26">
        <v>3500</v>
      </c>
      <c r="EC47" s="16"/>
      <c r="ED47" s="17"/>
      <c r="EE47" s="19">
        <f t="shared" si="22"/>
        <v>1</v>
      </c>
      <c r="EF47" s="20">
        <f t="shared" si="99"/>
        <v>0</v>
      </c>
      <c r="EG47" s="17" t="s">
        <v>179</v>
      </c>
      <c r="EH47" s="17"/>
      <c r="EI47" s="27">
        <v>2026</v>
      </c>
      <c r="EJ47" s="28"/>
      <c r="EK47" s="29" t="str">
        <f>+VLOOKUP(B47,[1]Listas_desplega!$AI$22:$AJ$46,2,0)</f>
        <v>DF_ES</v>
      </c>
      <c r="EL47" s="29" t="str">
        <f>+VLOOKUP(H47,[1]Listas_desplega!$BY$3:$BZ$7,2,0)</f>
        <v>T_5</v>
      </c>
      <c r="EM47" s="29" t="str">
        <f>+VLOOKUP(I47,[1]Listas_desplega!$BY$10:$BZ$23,2,0)</f>
        <v>T_5_C_1</v>
      </c>
      <c r="EN47" s="29" t="str">
        <f>+VLOOKUP(J47,[1]Listas_desplega!$BY$28:$BZ$54,2,0)</f>
        <v>T_5_C_1_ET_1</v>
      </c>
      <c r="EO47" s="29" t="e">
        <f>+VLOOKUP(K47,[1]Listas_desplega!$BY$58:$BZ$105,2,0)</f>
        <v>#N/A</v>
      </c>
      <c r="EP47" s="30" t="str">
        <f>+VLOOKUP(L47,[1]Listas_desplega!$J$3:$K$11,2,0)</f>
        <v>Eje_E_8</v>
      </c>
    </row>
    <row r="48" spans="1:146" s="31" customFormat="1" ht="44.25" customHeight="1" x14ac:dyDescent="0.3">
      <c r="A48" s="8" t="s">
        <v>592</v>
      </c>
      <c r="B48" s="8" t="s">
        <v>593</v>
      </c>
      <c r="C48" s="8" t="s">
        <v>594</v>
      </c>
      <c r="D48" s="8" t="s">
        <v>153</v>
      </c>
      <c r="E48" s="8" t="s">
        <v>154</v>
      </c>
      <c r="F48" s="9" t="s">
        <v>595</v>
      </c>
      <c r="G48" s="8" t="s">
        <v>596</v>
      </c>
      <c r="H48" s="8" t="s">
        <v>597</v>
      </c>
      <c r="I48" s="8" t="s">
        <v>598</v>
      </c>
      <c r="J48" s="8" t="s">
        <v>599</v>
      </c>
      <c r="K48" s="8"/>
      <c r="L48" s="8" t="s">
        <v>601</v>
      </c>
      <c r="M48" s="8" t="s">
        <v>602</v>
      </c>
      <c r="N48" s="14" t="s">
        <v>611</v>
      </c>
      <c r="O48" s="13" t="s">
        <v>612</v>
      </c>
      <c r="P48" s="12" t="s">
        <v>164</v>
      </c>
      <c r="Q48" s="11" t="s">
        <v>186</v>
      </c>
      <c r="R48" s="13" t="s">
        <v>613</v>
      </c>
      <c r="S48" s="11" t="s">
        <v>167</v>
      </c>
      <c r="T48" s="13" t="s">
        <v>188</v>
      </c>
      <c r="U48" s="13">
        <v>60</v>
      </c>
      <c r="V48" s="13" t="s">
        <v>614</v>
      </c>
      <c r="W48" s="12" t="s">
        <v>394</v>
      </c>
      <c r="X48" s="13" t="s">
        <v>172</v>
      </c>
      <c r="Y48" s="13"/>
      <c r="Z48" s="13"/>
      <c r="AA48" s="13"/>
      <c r="AB48" s="13"/>
      <c r="AC48" s="13"/>
      <c r="AD48" s="13"/>
      <c r="AE48" s="13" t="s">
        <v>172</v>
      </c>
      <c r="AF48" s="13" t="s">
        <v>172</v>
      </c>
      <c r="AG48" s="14" t="s">
        <v>172</v>
      </c>
      <c r="AH48" s="14" t="s">
        <v>172</v>
      </c>
      <c r="AI48" s="14" t="s">
        <v>172</v>
      </c>
      <c r="AJ48" s="14" t="s">
        <v>172</v>
      </c>
      <c r="AK48" s="14" t="s">
        <v>172</v>
      </c>
      <c r="AL48" s="14" t="s">
        <v>172</v>
      </c>
      <c r="AM48" s="14" t="s">
        <v>172</v>
      </c>
      <c r="AN48" s="14" t="s">
        <v>172</v>
      </c>
      <c r="AO48" s="14" t="s">
        <v>172</v>
      </c>
      <c r="AP48" s="14" t="s">
        <v>172</v>
      </c>
      <c r="AQ48" s="15" t="s">
        <v>172</v>
      </c>
      <c r="AR48" s="14" t="s">
        <v>172</v>
      </c>
      <c r="AS48" s="49">
        <v>8</v>
      </c>
      <c r="AT48" s="40">
        <v>10000</v>
      </c>
      <c r="AU48" s="50">
        <v>10000</v>
      </c>
      <c r="AV48" s="50">
        <v>10000</v>
      </c>
      <c r="AW48" s="50">
        <v>10000</v>
      </c>
      <c r="AX48" s="50">
        <v>40000</v>
      </c>
      <c r="AY48" s="51"/>
      <c r="AZ48" s="51"/>
      <c r="BA48" s="51"/>
      <c r="BB48" s="51"/>
      <c r="BC48" s="16"/>
      <c r="BD48" s="16"/>
      <c r="BE48" s="17"/>
      <c r="BF48" s="18">
        <f t="shared" si="78"/>
        <v>0</v>
      </c>
      <c r="BG48" s="19">
        <f>IFERROR(BD48/AW48,0)</f>
        <v>0</v>
      </c>
      <c r="BH48" s="17" t="s">
        <v>179</v>
      </c>
      <c r="BI48" s="17"/>
      <c r="BJ48" s="16"/>
      <c r="BK48" s="16"/>
      <c r="BL48" s="17"/>
      <c r="BM48" s="19">
        <f t="shared" si="79"/>
        <v>0</v>
      </c>
      <c r="BN48" s="20">
        <f t="shared" si="89"/>
        <v>0</v>
      </c>
      <c r="BO48" s="17" t="s">
        <v>179</v>
      </c>
      <c r="BP48" s="54"/>
      <c r="BQ48" s="22"/>
      <c r="BR48" s="16"/>
      <c r="BS48" s="17"/>
      <c r="BT48" s="19">
        <f t="shared" si="80"/>
        <v>0</v>
      </c>
      <c r="BU48" s="20">
        <f t="shared" si="90"/>
        <v>0</v>
      </c>
      <c r="BV48" s="17" t="s">
        <v>437</v>
      </c>
      <c r="BW48" s="17" t="s">
        <v>615</v>
      </c>
      <c r="BX48" s="16"/>
      <c r="BY48" s="16"/>
      <c r="BZ48" s="17"/>
      <c r="CA48" s="19">
        <f t="shared" si="81"/>
        <v>0</v>
      </c>
      <c r="CB48" s="20">
        <f t="shared" si="91"/>
        <v>0</v>
      </c>
      <c r="CC48" s="17" t="s">
        <v>179</v>
      </c>
      <c r="CD48" s="17"/>
      <c r="CE48" s="16"/>
      <c r="CF48" s="16"/>
      <c r="CG48" s="17"/>
      <c r="CH48" s="19">
        <f t="shared" si="82"/>
        <v>0</v>
      </c>
      <c r="CI48" s="20">
        <f t="shared" si="92"/>
        <v>0</v>
      </c>
      <c r="CJ48" s="17" t="s">
        <v>179</v>
      </c>
      <c r="CK48" s="17"/>
      <c r="CL48" s="23"/>
      <c r="CM48" s="23"/>
      <c r="CN48" s="17"/>
      <c r="CO48" s="19">
        <f t="shared" si="83"/>
        <v>0</v>
      </c>
      <c r="CP48" s="20">
        <f t="shared" si="93"/>
        <v>0</v>
      </c>
      <c r="CQ48" s="17" t="s">
        <v>437</v>
      </c>
      <c r="CR48" s="17" t="s">
        <v>616</v>
      </c>
      <c r="CS48" s="16"/>
      <c r="CT48" s="16"/>
      <c r="CU48" s="17"/>
      <c r="CV48" s="19">
        <f t="shared" si="84"/>
        <v>0</v>
      </c>
      <c r="CW48" s="20">
        <f t="shared" si="94"/>
        <v>0</v>
      </c>
      <c r="CX48" s="17" t="s">
        <v>179</v>
      </c>
      <c r="CY48" s="17"/>
      <c r="CZ48" s="16"/>
      <c r="DA48" s="16"/>
      <c r="DB48" s="17"/>
      <c r="DC48" s="19">
        <f t="shared" si="85"/>
        <v>0</v>
      </c>
      <c r="DD48" s="20">
        <f t="shared" si="95"/>
        <v>0</v>
      </c>
      <c r="DE48" s="17" t="s">
        <v>179</v>
      </c>
      <c r="DF48" s="17"/>
      <c r="DG48" s="16"/>
      <c r="DH48" s="16"/>
      <c r="DI48" s="17"/>
      <c r="DJ48" s="19">
        <f t="shared" si="86"/>
        <v>0</v>
      </c>
      <c r="DK48" s="20">
        <f t="shared" si="96"/>
        <v>0</v>
      </c>
      <c r="DL48" s="17" t="s">
        <v>179</v>
      </c>
      <c r="DM48" s="17"/>
      <c r="DN48" s="16"/>
      <c r="DO48" s="16"/>
      <c r="DP48" s="17"/>
      <c r="DQ48" s="19">
        <f t="shared" si="87"/>
        <v>0</v>
      </c>
      <c r="DR48" s="20">
        <f t="shared" si="97"/>
        <v>0</v>
      </c>
      <c r="DS48" s="17" t="s">
        <v>179</v>
      </c>
      <c r="DT48" s="17"/>
      <c r="DU48" s="16"/>
      <c r="DV48" s="16"/>
      <c r="DW48" s="17"/>
      <c r="DX48" s="19">
        <f t="shared" si="88"/>
        <v>0</v>
      </c>
      <c r="DY48" s="20">
        <f t="shared" si="98"/>
        <v>0</v>
      </c>
      <c r="DZ48" s="17" t="s">
        <v>179</v>
      </c>
      <c r="EA48" s="17"/>
      <c r="EB48" s="26">
        <v>10000</v>
      </c>
      <c r="EC48" s="16"/>
      <c r="ED48" s="17"/>
      <c r="EE48" s="19">
        <f t="shared" si="22"/>
        <v>1</v>
      </c>
      <c r="EF48" s="20">
        <f t="shared" si="99"/>
        <v>0</v>
      </c>
      <c r="EG48" s="17" t="s">
        <v>179</v>
      </c>
      <c r="EH48" s="17"/>
      <c r="EI48" s="27">
        <v>2026</v>
      </c>
      <c r="EJ48" s="28"/>
      <c r="EK48" s="29" t="str">
        <f>+VLOOKUP(B48,[1]Listas_desplega!$AI$22:$AJ$46,2,0)</f>
        <v>DF_ES</v>
      </c>
      <c r="EL48" s="29" t="str">
        <f>+VLOOKUP(H48,[1]Listas_desplega!$BY$3:$BZ$7,2,0)</f>
        <v>T_5</v>
      </c>
      <c r="EM48" s="29" t="str">
        <f>+VLOOKUP(I48,[1]Listas_desplega!$BY$10:$BZ$23,2,0)</f>
        <v>T_5_C_1</v>
      </c>
      <c r="EN48" s="29" t="str">
        <f>+VLOOKUP(J48,[1]Listas_desplega!$BY$28:$BZ$54,2,0)</f>
        <v>T_5_C_1_ET_1</v>
      </c>
      <c r="EO48" s="29" t="e">
        <f>+VLOOKUP(K48,[1]Listas_desplega!$BY$58:$BZ$105,2,0)</f>
        <v>#N/A</v>
      </c>
      <c r="EP48" s="30" t="str">
        <f>+VLOOKUP(L48,[1]Listas_desplega!$J$3:$K$11,2,0)</f>
        <v>Eje_E_8</v>
      </c>
    </row>
    <row r="49" spans="1:146" s="31" customFormat="1" ht="44.25" customHeight="1" x14ac:dyDescent="0.3">
      <c r="A49" s="8" t="s">
        <v>592</v>
      </c>
      <c r="B49" s="8" t="s">
        <v>593</v>
      </c>
      <c r="C49" s="8" t="s">
        <v>594</v>
      </c>
      <c r="D49" s="8" t="s">
        <v>153</v>
      </c>
      <c r="E49" s="8" t="s">
        <v>154</v>
      </c>
      <c r="F49" s="9" t="s">
        <v>595</v>
      </c>
      <c r="G49" s="8" t="s">
        <v>596</v>
      </c>
      <c r="H49" s="8" t="s">
        <v>597</v>
      </c>
      <c r="I49" s="8" t="s">
        <v>598</v>
      </c>
      <c r="J49" s="8" t="s">
        <v>599</v>
      </c>
      <c r="K49" s="8"/>
      <c r="L49" s="8" t="s">
        <v>601</v>
      </c>
      <c r="M49" s="8" t="s">
        <v>602</v>
      </c>
      <c r="N49" s="14" t="s">
        <v>617</v>
      </c>
      <c r="O49" s="11" t="s">
        <v>618</v>
      </c>
      <c r="P49" s="12" t="s">
        <v>164</v>
      </c>
      <c r="Q49" s="11" t="s">
        <v>186</v>
      </c>
      <c r="R49" s="11" t="s">
        <v>619</v>
      </c>
      <c r="S49" s="11" t="s">
        <v>167</v>
      </c>
      <c r="T49" s="11" t="s">
        <v>188</v>
      </c>
      <c r="U49" s="11">
        <v>60</v>
      </c>
      <c r="V49" s="11" t="s">
        <v>614</v>
      </c>
      <c r="W49" s="12" t="s">
        <v>394</v>
      </c>
      <c r="X49" s="13" t="s">
        <v>172</v>
      </c>
      <c r="Y49" s="13"/>
      <c r="Z49" s="13"/>
      <c r="AA49" s="13"/>
      <c r="AB49" s="13"/>
      <c r="AC49" s="13"/>
      <c r="AD49" s="13"/>
      <c r="AE49" s="13" t="s">
        <v>172</v>
      </c>
      <c r="AF49" s="13" t="s">
        <v>172</v>
      </c>
      <c r="AG49" s="14" t="s">
        <v>172</v>
      </c>
      <c r="AH49" s="14" t="s">
        <v>172</v>
      </c>
      <c r="AI49" s="14" t="s">
        <v>172</v>
      </c>
      <c r="AJ49" s="14" t="s">
        <v>172</v>
      </c>
      <c r="AK49" s="14" t="s">
        <v>172</v>
      </c>
      <c r="AL49" s="14" t="s">
        <v>172</v>
      </c>
      <c r="AM49" s="14" t="s">
        <v>172</v>
      </c>
      <c r="AN49" s="14" t="s">
        <v>172</v>
      </c>
      <c r="AO49" s="14" t="s">
        <v>172</v>
      </c>
      <c r="AP49" s="14" t="s">
        <v>172</v>
      </c>
      <c r="AQ49" s="15" t="s">
        <v>172</v>
      </c>
      <c r="AR49" s="14" t="s">
        <v>172</v>
      </c>
      <c r="AS49" s="40">
        <v>4</v>
      </c>
      <c r="AT49" s="40">
        <v>10000</v>
      </c>
      <c r="AU49" s="40">
        <v>10000</v>
      </c>
      <c r="AV49" s="40">
        <v>10000</v>
      </c>
      <c r="AW49" s="40">
        <v>10000</v>
      </c>
      <c r="AX49" s="40">
        <v>40000</v>
      </c>
      <c r="AY49" s="47"/>
      <c r="AZ49" s="47"/>
      <c r="BA49" s="47"/>
      <c r="BB49" s="47"/>
      <c r="BC49" s="16"/>
      <c r="BD49" s="16"/>
      <c r="BE49" s="17"/>
      <c r="BF49" s="18">
        <f t="shared" si="78"/>
        <v>0</v>
      </c>
      <c r="BG49" s="20">
        <f>+IF(BH49="SI",IFERROR((IF(BH49="SI",BD49,0)/AW49),"REVISAR"),0)</f>
        <v>0</v>
      </c>
      <c r="BH49" s="17" t="s">
        <v>179</v>
      </c>
      <c r="BI49" s="17"/>
      <c r="BJ49" s="16"/>
      <c r="BK49" s="16"/>
      <c r="BL49" s="17"/>
      <c r="BM49" s="19">
        <f t="shared" si="79"/>
        <v>0</v>
      </c>
      <c r="BN49" s="20">
        <f t="shared" si="89"/>
        <v>0</v>
      </c>
      <c r="BO49" s="17" t="s">
        <v>179</v>
      </c>
      <c r="BP49" s="54"/>
      <c r="BQ49" s="22"/>
      <c r="BR49" s="16"/>
      <c r="BS49" s="17"/>
      <c r="BT49" s="19">
        <f t="shared" si="80"/>
        <v>0</v>
      </c>
      <c r="BU49" s="20">
        <f t="shared" si="90"/>
        <v>0</v>
      </c>
      <c r="BV49" s="17" t="s">
        <v>437</v>
      </c>
      <c r="BW49" s="17" t="s">
        <v>615</v>
      </c>
      <c r="BX49" s="16"/>
      <c r="BY49" s="16"/>
      <c r="BZ49" s="17"/>
      <c r="CA49" s="19">
        <f t="shared" si="81"/>
        <v>0</v>
      </c>
      <c r="CB49" s="20">
        <f t="shared" si="91"/>
        <v>0</v>
      </c>
      <c r="CC49" s="17" t="s">
        <v>179</v>
      </c>
      <c r="CD49" s="17"/>
      <c r="CE49" s="16"/>
      <c r="CF49" s="16"/>
      <c r="CG49" s="17"/>
      <c r="CH49" s="19">
        <f t="shared" si="82"/>
        <v>0</v>
      </c>
      <c r="CI49" s="20">
        <f t="shared" si="92"/>
        <v>0</v>
      </c>
      <c r="CJ49" s="17" t="s">
        <v>179</v>
      </c>
      <c r="CK49" s="17"/>
      <c r="CL49" s="23"/>
      <c r="CM49" s="23"/>
      <c r="CN49" s="17"/>
      <c r="CO49" s="19">
        <f t="shared" si="83"/>
        <v>0</v>
      </c>
      <c r="CP49" s="20">
        <f t="shared" si="93"/>
        <v>0</v>
      </c>
      <c r="CQ49" s="17" t="s">
        <v>437</v>
      </c>
      <c r="CR49" s="17" t="s">
        <v>616</v>
      </c>
      <c r="CS49" s="16"/>
      <c r="CT49" s="16"/>
      <c r="CU49" s="17"/>
      <c r="CV49" s="19">
        <f t="shared" si="84"/>
        <v>0</v>
      </c>
      <c r="CW49" s="20">
        <f t="shared" si="94"/>
        <v>0</v>
      </c>
      <c r="CX49" s="17" t="s">
        <v>179</v>
      </c>
      <c r="CY49" s="17"/>
      <c r="CZ49" s="16"/>
      <c r="DA49" s="16"/>
      <c r="DB49" s="17"/>
      <c r="DC49" s="19">
        <f t="shared" si="85"/>
        <v>0</v>
      </c>
      <c r="DD49" s="20">
        <f t="shared" si="95"/>
        <v>0</v>
      </c>
      <c r="DE49" s="17" t="s">
        <v>179</v>
      </c>
      <c r="DF49" s="17"/>
      <c r="DG49" s="16"/>
      <c r="DH49" s="16"/>
      <c r="DI49" s="17"/>
      <c r="DJ49" s="19">
        <f t="shared" si="86"/>
        <v>0</v>
      </c>
      <c r="DK49" s="20">
        <f t="shared" si="96"/>
        <v>0</v>
      </c>
      <c r="DL49" s="17" t="s">
        <v>179</v>
      </c>
      <c r="DM49" s="17"/>
      <c r="DN49" s="16"/>
      <c r="DO49" s="16"/>
      <c r="DP49" s="17"/>
      <c r="DQ49" s="19">
        <f t="shared" si="87"/>
        <v>0</v>
      </c>
      <c r="DR49" s="20">
        <f t="shared" si="97"/>
        <v>0</v>
      </c>
      <c r="DS49" s="17" t="s">
        <v>179</v>
      </c>
      <c r="DT49" s="17"/>
      <c r="DU49" s="16"/>
      <c r="DV49" s="16"/>
      <c r="DW49" s="17"/>
      <c r="DX49" s="19">
        <f t="shared" si="88"/>
        <v>0</v>
      </c>
      <c r="DY49" s="20">
        <f t="shared" si="98"/>
        <v>0</v>
      </c>
      <c r="DZ49" s="17" t="s">
        <v>179</v>
      </c>
      <c r="EA49" s="17"/>
      <c r="EB49" s="26">
        <v>10000</v>
      </c>
      <c r="EC49" s="16"/>
      <c r="ED49" s="17"/>
      <c r="EE49" s="19">
        <f t="shared" si="22"/>
        <v>1</v>
      </c>
      <c r="EF49" s="20">
        <f t="shared" si="99"/>
        <v>0</v>
      </c>
      <c r="EG49" s="17" t="s">
        <v>179</v>
      </c>
      <c r="EH49" s="17"/>
      <c r="EI49" s="27">
        <v>2026</v>
      </c>
      <c r="EJ49" s="28"/>
      <c r="EK49" s="29" t="str">
        <f>+VLOOKUP(B49,[1]Listas_desplega!$AI$22:$AJ$46,2,0)</f>
        <v>DF_ES</v>
      </c>
      <c r="EL49" s="29" t="str">
        <f>+VLOOKUP(H49,[1]Listas_desplega!$BY$3:$BZ$7,2,0)</f>
        <v>T_5</v>
      </c>
      <c r="EM49" s="29" t="str">
        <f>+VLOOKUP(I49,[1]Listas_desplega!$BY$10:$BZ$23,2,0)</f>
        <v>T_5_C_1</v>
      </c>
      <c r="EN49" s="29" t="str">
        <f>+VLOOKUP(J49,[1]Listas_desplega!$BY$28:$BZ$54,2,0)</f>
        <v>T_5_C_1_ET_1</v>
      </c>
      <c r="EO49" s="29" t="e">
        <f>+VLOOKUP(K49,[1]Listas_desplega!$BY$58:$BZ$105,2,0)</f>
        <v>#N/A</v>
      </c>
      <c r="EP49" s="30" t="str">
        <f>+VLOOKUP(L49,[1]Listas_desplega!$J$3:$K$11,2,0)</f>
        <v>Eje_E_8</v>
      </c>
    </row>
    <row r="50" spans="1:146" s="31" customFormat="1" ht="44.25" customHeight="1" x14ac:dyDescent="0.3">
      <c r="A50" s="8" t="s">
        <v>592</v>
      </c>
      <c r="B50" s="8" t="s">
        <v>593</v>
      </c>
      <c r="C50" s="8" t="s">
        <v>594</v>
      </c>
      <c r="D50" s="8" t="s">
        <v>153</v>
      </c>
      <c r="E50" s="8" t="s">
        <v>154</v>
      </c>
      <c r="F50" s="9" t="s">
        <v>595</v>
      </c>
      <c r="G50" s="8" t="s">
        <v>596</v>
      </c>
      <c r="H50" s="8" t="s">
        <v>597</v>
      </c>
      <c r="I50" s="8" t="s">
        <v>598</v>
      </c>
      <c r="J50" s="8" t="s">
        <v>599</v>
      </c>
      <c r="K50" s="8"/>
      <c r="L50" s="8" t="s">
        <v>601</v>
      </c>
      <c r="M50" s="8" t="s">
        <v>602</v>
      </c>
      <c r="N50" s="14" t="s">
        <v>620</v>
      </c>
      <c r="O50" s="56" t="s">
        <v>621</v>
      </c>
      <c r="P50" s="12" t="s">
        <v>164</v>
      </c>
      <c r="Q50" s="11" t="s">
        <v>186</v>
      </c>
      <c r="R50" s="56" t="s">
        <v>622</v>
      </c>
      <c r="S50" s="11" t="s">
        <v>167</v>
      </c>
      <c r="T50" s="56" t="s">
        <v>188</v>
      </c>
      <c r="U50" s="56">
        <v>0</v>
      </c>
      <c r="V50" s="56" t="s">
        <v>623</v>
      </c>
      <c r="W50" s="12" t="s">
        <v>394</v>
      </c>
      <c r="X50" s="13" t="s">
        <v>172</v>
      </c>
      <c r="Y50" s="13"/>
      <c r="Z50" s="13"/>
      <c r="AA50" s="13"/>
      <c r="AB50" s="13"/>
      <c r="AC50" s="13"/>
      <c r="AD50" s="13"/>
      <c r="AE50" s="13" t="s">
        <v>172</v>
      </c>
      <c r="AF50" s="13" t="s">
        <v>172</v>
      </c>
      <c r="AG50" s="14" t="s">
        <v>172</v>
      </c>
      <c r="AH50" s="14" t="s">
        <v>172</v>
      </c>
      <c r="AI50" s="14" t="s">
        <v>172</v>
      </c>
      <c r="AJ50" s="14" t="s">
        <v>172</v>
      </c>
      <c r="AK50" s="14" t="s">
        <v>172</v>
      </c>
      <c r="AL50" s="14" t="s">
        <v>172</v>
      </c>
      <c r="AM50" s="14" t="s">
        <v>172</v>
      </c>
      <c r="AN50" s="14" t="s">
        <v>172</v>
      </c>
      <c r="AO50" s="14" t="s">
        <v>172</v>
      </c>
      <c r="AP50" s="14" t="s">
        <v>172</v>
      </c>
      <c r="AQ50" s="15" t="s">
        <v>172</v>
      </c>
      <c r="AR50" s="14" t="s">
        <v>172</v>
      </c>
      <c r="AS50" s="49">
        <v>2</v>
      </c>
      <c r="AT50" s="57">
        <v>4</v>
      </c>
      <c r="AU50" s="57">
        <v>4</v>
      </c>
      <c r="AV50" s="57">
        <v>4</v>
      </c>
      <c r="AW50" s="57">
        <v>4</v>
      </c>
      <c r="AX50" s="57">
        <v>16</v>
      </c>
      <c r="AY50" s="58"/>
      <c r="AZ50" s="58"/>
      <c r="BA50" s="58"/>
      <c r="BB50" s="58"/>
      <c r="BC50" s="16"/>
      <c r="BD50" s="16"/>
      <c r="BE50" s="17"/>
      <c r="BF50" s="18">
        <f t="shared" si="78"/>
        <v>0</v>
      </c>
      <c r="BG50" s="19">
        <f>IFERROR(BD50/AW50,0)</f>
        <v>0</v>
      </c>
      <c r="BH50" s="17" t="s">
        <v>179</v>
      </c>
      <c r="BI50" s="17"/>
      <c r="BJ50" s="16"/>
      <c r="BK50" s="16"/>
      <c r="BL50" s="17"/>
      <c r="BM50" s="19">
        <f t="shared" si="79"/>
        <v>0</v>
      </c>
      <c r="BN50" s="20">
        <f t="shared" si="89"/>
        <v>0</v>
      </c>
      <c r="BO50" s="17" t="s">
        <v>179</v>
      </c>
      <c r="BP50" s="21"/>
      <c r="BQ50" s="22"/>
      <c r="BR50" s="16"/>
      <c r="BS50" s="17"/>
      <c r="BT50" s="19">
        <f t="shared" si="80"/>
        <v>0</v>
      </c>
      <c r="BU50" s="20">
        <f t="shared" si="90"/>
        <v>0</v>
      </c>
      <c r="BV50" s="17" t="s">
        <v>437</v>
      </c>
      <c r="BW50" s="17" t="s">
        <v>624</v>
      </c>
      <c r="BX50" s="16"/>
      <c r="BY50" s="16"/>
      <c r="BZ50" s="17"/>
      <c r="CA50" s="19">
        <f t="shared" si="81"/>
        <v>0</v>
      </c>
      <c r="CB50" s="20">
        <f t="shared" si="91"/>
        <v>0</v>
      </c>
      <c r="CC50" s="17" t="s">
        <v>179</v>
      </c>
      <c r="CD50" s="17"/>
      <c r="CE50" s="16"/>
      <c r="CF50" s="16"/>
      <c r="CG50" s="17"/>
      <c r="CH50" s="19">
        <f t="shared" si="82"/>
        <v>0</v>
      </c>
      <c r="CI50" s="20">
        <f t="shared" si="92"/>
        <v>0</v>
      </c>
      <c r="CJ50" s="17" t="s">
        <v>179</v>
      </c>
      <c r="CK50" s="17"/>
      <c r="CL50" s="23"/>
      <c r="CM50" s="23"/>
      <c r="CN50" s="17"/>
      <c r="CO50" s="19">
        <f t="shared" si="83"/>
        <v>0</v>
      </c>
      <c r="CP50" s="20">
        <f t="shared" si="93"/>
        <v>0</v>
      </c>
      <c r="CQ50" s="17" t="s">
        <v>437</v>
      </c>
      <c r="CR50" s="17" t="s">
        <v>607</v>
      </c>
      <c r="CS50" s="16"/>
      <c r="CT50" s="16"/>
      <c r="CU50" s="17"/>
      <c r="CV50" s="19">
        <f t="shared" si="84"/>
        <v>0</v>
      </c>
      <c r="CW50" s="20">
        <f t="shared" si="94"/>
        <v>0</v>
      </c>
      <c r="CX50" s="17" t="s">
        <v>179</v>
      </c>
      <c r="CY50" s="17"/>
      <c r="CZ50" s="16"/>
      <c r="DA50" s="16"/>
      <c r="DB50" s="17"/>
      <c r="DC50" s="19">
        <f t="shared" si="85"/>
        <v>0</v>
      </c>
      <c r="DD50" s="20">
        <f t="shared" si="95"/>
        <v>0</v>
      </c>
      <c r="DE50" s="17" t="s">
        <v>179</v>
      </c>
      <c r="DF50" s="17"/>
      <c r="DG50" s="16"/>
      <c r="DH50" s="16"/>
      <c r="DI50" s="17"/>
      <c r="DJ50" s="19">
        <f t="shared" si="86"/>
        <v>0</v>
      </c>
      <c r="DK50" s="20">
        <f t="shared" si="96"/>
        <v>0</v>
      </c>
      <c r="DL50" s="17" t="s">
        <v>179</v>
      </c>
      <c r="DM50" s="17"/>
      <c r="DN50" s="16"/>
      <c r="DO50" s="16"/>
      <c r="DP50" s="17"/>
      <c r="DQ50" s="19">
        <f t="shared" si="87"/>
        <v>0</v>
      </c>
      <c r="DR50" s="20">
        <f t="shared" si="97"/>
        <v>0</v>
      </c>
      <c r="DS50" s="17" t="s">
        <v>179</v>
      </c>
      <c r="DT50" s="17"/>
      <c r="DU50" s="16"/>
      <c r="DV50" s="16"/>
      <c r="DW50" s="17"/>
      <c r="DX50" s="19">
        <f t="shared" si="88"/>
        <v>0</v>
      </c>
      <c r="DY50" s="20">
        <f t="shared" si="98"/>
        <v>0</v>
      </c>
      <c r="DZ50" s="17" t="s">
        <v>179</v>
      </c>
      <c r="EA50" s="17"/>
      <c r="EB50" s="26">
        <v>4</v>
      </c>
      <c r="EC50" s="16"/>
      <c r="ED50" s="17"/>
      <c r="EE50" s="19">
        <f t="shared" si="22"/>
        <v>1</v>
      </c>
      <c r="EF50" s="20">
        <f t="shared" si="99"/>
        <v>0</v>
      </c>
      <c r="EG50" s="17" t="s">
        <v>179</v>
      </c>
      <c r="EH50" s="17"/>
      <c r="EI50" s="27">
        <v>2026</v>
      </c>
      <c r="EJ50" s="28"/>
      <c r="EK50" s="29" t="str">
        <f>+VLOOKUP(B50,[1]Listas_desplega!$AI$22:$AJ$46,2,0)</f>
        <v>DF_ES</v>
      </c>
      <c r="EL50" s="29" t="str">
        <f>+VLOOKUP(H50,[1]Listas_desplega!$BY$3:$BZ$7,2,0)</f>
        <v>T_5</v>
      </c>
      <c r="EM50" s="29" t="str">
        <f>+VLOOKUP(I50,[1]Listas_desplega!$BY$10:$BZ$23,2,0)</f>
        <v>T_5_C_1</v>
      </c>
      <c r="EN50" s="29" t="str">
        <f>+VLOOKUP(J50,[1]Listas_desplega!$BY$28:$BZ$54,2,0)</f>
        <v>T_5_C_1_ET_1</v>
      </c>
      <c r="EO50" s="29" t="e">
        <f>+VLOOKUP(K50,[1]Listas_desplega!$BY$58:$BZ$105,2,0)</f>
        <v>#N/A</v>
      </c>
      <c r="EP50" s="30" t="str">
        <f>+VLOOKUP(L50,[1]Listas_desplega!$J$3:$K$11,2,0)</f>
        <v>Eje_E_8</v>
      </c>
    </row>
    <row r="51" spans="1:146" s="31" customFormat="1" ht="44.25" customHeight="1" x14ac:dyDescent="0.3">
      <c r="A51" s="8" t="s">
        <v>592</v>
      </c>
      <c r="B51" s="8" t="s">
        <v>593</v>
      </c>
      <c r="C51" s="8" t="s">
        <v>594</v>
      </c>
      <c r="D51" s="8" t="s">
        <v>153</v>
      </c>
      <c r="E51" s="8" t="s">
        <v>154</v>
      </c>
      <c r="F51" s="9" t="s">
        <v>595</v>
      </c>
      <c r="G51" s="8" t="s">
        <v>596</v>
      </c>
      <c r="H51" s="8" t="s">
        <v>597</v>
      </c>
      <c r="I51" s="8" t="s">
        <v>598</v>
      </c>
      <c r="J51" s="8" t="s">
        <v>599</v>
      </c>
      <c r="K51" s="8"/>
      <c r="L51" s="8" t="s">
        <v>601</v>
      </c>
      <c r="M51" s="8" t="s">
        <v>602</v>
      </c>
      <c r="N51" s="14" t="s">
        <v>625</v>
      </c>
      <c r="O51" s="56" t="s">
        <v>626</v>
      </c>
      <c r="P51" s="12" t="s">
        <v>164</v>
      </c>
      <c r="Q51" s="11" t="s">
        <v>627</v>
      </c>
      <c r="R51" s="56" t="s">
        <v>628</v>
      </c>
      <c r="S51" s="11" t="s">
        <v>167</v>
      </c>
      <c r="T51" s="56" t="s">
        <v>188</v>
      </c>
      <c r="U51" s="56">
        <v>0</v>
      </c>
      <c r="V51" s="56" t="s">
        <v>629</v>
      </c>
      <c r="W51" s="12" t="s">
        <v>394</v>
      </c>
      <c r="X51" s="13" t="s">
        <v>172</v>
      </c>
      <c r="Y51" s="13"/>
      <c r="Z51" s="13"/>
      <c r="AA51" s="13"/>
      <c r="AB51" s="13"/>
      <c r="AC51" s="13"/>
      <c r="AD51" s="13"/>
      <c r="AE51" s="13"/>
      <c r="AF51" s="13"/>
      <c r="AG51" s="14"/>
      <c r="AH51" s="14"/>
      <c r="AI51" s="14"/>
      <c r="AJ51" s="14"/>
      <c r="AK51" s="14"/>
      <c r="AL51" s="14"/>
      <c r="AM51" s="14"/>
      <c r="AN51" s="14"/>
      <c r="AO51" s="14"/>
      <c r="AP51" s="14"/>
      <c r="AQ51" s="15"/>
      <c r="AR51" s="14"/>
      <c r="AS51" s="49" t="s">
        <v>172</v>
      </c>
      <c r="AT51" s="57">
        <v>1</v>
      </c>
      <c r="AU51" s="57">
        <v>1</v>
      </c>
      <c r="AV51" s="57">
        <v>1</v>
      </c>
      <c r="AW51" s="57">
        <v>1</v>
      </c>
      <c r="AX51" s="57">
        <v>1</v>
      </c>
      <c r="AY51" s="58"/>
      <c r="AZ51" s="58"/>
      <c r="BA51" s="58"/>
      <c r="BB51" s="58"/>
      <c r="BC51" s="16"/>
      <c r="BD51" s="16"/>
      <c r="BE51" s="17"/>
      <c r="BF51" s="18">
        <f t="shared" si="78"/>
        <v>0</v>
      </c>
      <c r="BG51" s="19">
        <f>IFERROR(BD51/AW51,0)</f>
        <v>0</v>
      </c>
      <c r="BH51" s="17" t="s">
        <v>179</v>
      </c>
      <c r="BI51" s="17"/>
      <c r="BJ51" s="16"/>
      <c r="BK51" s="16"/>
      <c r="BL51" s="17"/>
      <c r="BM51" s="19">
        <f t="shared" si="79"/>
        <v>0</v>
      </c>
      <c r="BN51" s="20">
        <f t="shared" si="89"/>
        <v>0</v>
      </c>
      <c r="BO51" s="17" t="s">
        <v>179</v>
      </c>
      <c r="BP51" s="21"/>
      <c r="BQ51" s="22"/>
      <c r="BR51" s="16"/>
      <c r="BS51" s="17"/>
      <c r="BT51" s="19">
        <f t="shared" si="80"/>
        <v>0</v>
      </c>
      <c r="BU51" s="20">
        <f t="shared" si="90"/>
        <v>0</v>
      </c>
      <c r="BV51" s="17" t="s">
        <v>437</v>
      </c>
      <c r="BW51" s="17" t="s">
        <v>624</v>
      </c>
      <c r="BX51" s="16"/>
      <c r="BY51" s="16"/>
      <c r="BZ51" s="17"/>
      <c r="CA51" s="19">
        <f t="shared" si="81"/>
        <v>0</v>
      </c>
      <c r="CB51" s="20">
        <f t="shared" si="91"/>
        <v>0</v>
      </c>
      <c r="CC51" s="17" t="s">
        <v>179</v>
      </c>
      <c r="CD51" s="17"/>
      <c r="CE51" s="16"/>
      <c r="CF51" s="16"/>
      <c r="CG51" s="17"/>
      <c r="CH51" s="19">
        <f t="shared" si="82"/>
        <v>0</v>
      </c>
      <c r="CI51" s="20">
        <f t="shared" si="92"/>
        <v>0</v>
      </c>
      <c r="CJ51" s="17" t="s">
        <v>179</v>
      </c>
      <c r="CK51" s="17"/>
      <c r="CL51" s="23"/>
      <c r="CM51" s="23"/>
      <c r="CN51" s="17"/>
      <c r="CO51" s="19">
        <f t="shared" si="83"/>
        <v>0</v>
      </c>
      <c r="CP51" s="20">
        <f t="shared" si="93"/>
        <v>0</v>
      </c>
      <c r="CQ51" s="17" t="s">
        <v>437</v>
      </c>
      <c r="CR51" s="17" t="s">
        <v>607</v>
      </c>
      <c r="CS51" s="16"/>
      <c r="CT51" s="16"/>
      <c r="CU51" s="17"/>
      <c r="CV51" s="19">
        <f t="shared" si="84"/>
        <v>0</v>
      </c>
      <c r="CW51" s="20">
        <f t="shared" si="94"/>
        <v>0</v>
      </c>
      <c r="CX51" s="17" t="s">
        <v>179</v>
      </c>
      <c r="CY51" s="17"/>
      <c r="CZ51" s="16"/>
      <c r="DA51" s="16"/>
      <c r="DB51" s="17"/>
      <c r="DC51" s="19">
        <f t="shared" si="85"/>
        <v>0</v>
      </c>
      <c r="DD51" s="20">
        <f t="shared" si="95"/>
        <v>0</v>
      </c>
      <c r="DE51" s="17" t="s">
        <v>179</v>
      </c>
      <c r="DF51" s="17"/>
      <c r="DG51" s="16"/>
      <c r="DH51" s="16"/>
      <c r="DI51" s="17"/>
      <c r="DJ51" s="19">
        <f t="shared" si="86"/>
        <v>0</v>
      </c>
      <c r="DK51" s="20">
        <f t="shared" si="96"/>
        <v>0</v>
      </c>
      <c r="DL51" s="17" t="s">
        <v>179</v>
      </c>
      <c r="DM51" s="17"/>
      <c r="DN51" s="16"/>
      <c r="DO51" s="16"/>
      <c r="DP51" s="17"/>
      <c r="DQ51" s="19">
        <f t="shared" si="87"/>
        <v>0</v>
      </c>
      <c r="DR51" s="20">
        <f t="shared" si="97"/>
        <v>0</v>
      </c>
      <c r="DS51" s="17" t="s">
        <v>179</v>
      </c>
      <c r="DT51" s="17"/>
      <c r="DU51" s="16"/>
      <c r="DV51" s="16"/>
      <c r="DW51" s="17"/>
      <c r="DX51" s="19">
        <f t="shared" si="88"/>
        <v>0</v>
      </c>
      <c r="DY51" s="20">
        <f t="shared" si="98"/>
        <v>0</v>
      </c>
      <c r="DZ51" s="17" t="s">
        <v>179</v>
      </c>
      <c r="EA51" s="17"/>
      <c r="EB51" s="26">
        <v>1</v>
      </c>
      <c r="EC51" s="16"/>
      <c r="ED51" s="17"/>
      <c r="EE51" s="19">
        <f t="shared" si="22"/>
        <v>1</v>
      </c>
      <c r="EF51" s="20">
        <f t="shared" si="99"/>
        <v>0</v>
      </c>
      <c r="EG51" s="17" t="s">
        <v>179</v>
      </c>
      <c r="EH51" s="17"/>
      <c r="EI51" s="27">
        <v>2026</v>
      </c>
      <c r="EJ51" s="28"/>
      <c r="EK51" s="29" t="str">
        <f>+VLOOKUP(B51,[1]Listas_desplega!$AI$22:$AJ$46,2,0)</f>
        <v>DF_ES</v>
      </c>
      <c r="EL51" s="29" t="str">
        <f>+VLOOKUP(H51,[1]Listas_desplega!$BY$3:$BZ$7,2,0)</f>
        <v>T_5</v>
      </c>
      <c r="EM51" s="29" t="str">
        <f>+VLOOKUP(I51,[1]Listas_desplega!$BY$10:$BZ$23,2,0)</f>
        <v>T_5_C_1</v>
      </c>
      <c r="EN51" s="29" t="str">
        <f>+VLOOKUP(J51,[1]Listas_desplega!$BY$28:$BZ$54,2,0)</f>
        <v>T_5_C_1_ET_1</v>
      </c>
      <c r="EO51" s="29" t="e">
        <f>+VLOOKUP(K51,[1]Listas_desplega!$BY$58:$BZ$105,2,0)</f>
        <v>#N/A</v>
      </c>
      <c r="EP51" s="30" t="str">
        <f>+VLOOKUP(L51,[1]Listas_desplega!$J$3:$K$11,2,0)</f>
        <v>Eje_E_8</v>
      </c>
    </row>
    <row r="52" spans="1:146" s="31" customFormat="1" ht="44.25" customHeight="1" x14ac:dyDescent="0.3">
      <c r="A52" s="8" t="s">
        <v>592</v>
      </c>
      <c r="B52" s="8" t="s">
        <v>593</v>
      </c>
      <c r="C52" s="8" t="s">
        <v>593</v>
      </c>
      <c r="D52" s="8" t="s">
        <v>153</v>
      </c>
      <c r="E52" s="8" t="s">
        <v>154</v>
      </c>
      <c r="F52" s="9" t="s">
        <v>595</v>
      </c>
      <c r="G52" s="8" t="s">
        <v>596</v>
      </c>
      <c r="H52" s="8" t="s">
        <v>157</v>
      </c>
      <c r="I52" s="8" t="s">
        <v>158</v>
      </c>
      <c r="J52" s="8" t="s">
        <v>159</v>
      </c>
      <c r="K52" s="8" t="s">
        <v>636</v>
      </c>
      <c r="L52" s="8" t="s">
        <v>601</v>
      </c>
      <c r="M52" s="8" t="s">
        <v>602</v>
      </c>
      <c r="N52" s="14">
        <v>91</v>
      </c>
      <c r="O52" s="56" t="s">
        <v>637</v>
      </c>
      <c r="P52" s="12" t="s">
        <v>164</v>
      </c>
      <c r="Q52" s="11" t="s">
        <v>186</v>
      </c>
      <c r="R52" s="56" t="s">
        <v>638</v>
      </c>
      <c r="S52" s="56" t="s">
        <v>167</v>
      </c>
      <c r="T52" s="56" t="s">
        <v>188</v>
      </c>
      <c r="U52" s="56">
        <v>180</v>
      </c>
      <c r="V52" s="56" t="s">
        <v>639</v>
      </c>
      <c r="W52" s="12" t="s">
        <v>216</v>
      </c>
      <c r="X52" s="13" t="s">
        <v>173</v>
      </c>
      <c r="Y52" s="13"/>
      <c r="Z52" s="13"/>
      <c r="AA52" s="13"/>
      <c r="AB52" s="13"/>
      <c r="AC52" s="13"/>
      <c r="AD52" s="13"/>
      <c r="AE52" s="13"/>
      <c r="AF52" s="13"/>
      <c r="AG52" s="14"/>
      <c r="AH52" s="14"/>
      <c r="AI52" s="14"/>
      <c r="AJ52" s="14"/>
      <c r="AK52" s="14"/>
      <c r="AL52" s="14"/>
      <c r="AM52" s="14"/>
      <c r="AN52" s="14"/>
      <c r="AO52" s="14"/>
      <c r="AP52" s="14"/>
      <c r="AQ52" s="15"/>
      <c r="AR52" s="14"/>
      <c r="AS52" s="49" t="s">
        <v>640</v>
      </c>
      <c r="AT52" s="57">
        <v>50000</v>
      </c>
      <c r="AU52" s="57">
        <v>150000</v>
      </c>
      <c r="AV52" s="57">
        <v>300000</v>
      </c>
      <c r="AW52" s="57">
        <v>500000</v>
      </c>
      <c r="AX52" s="57">
        <v>500000</v>
      </c>
      <c r="AY52" s="58"/>
      <c r="AZ52" s="58"/>
      <c r="BA52" s="58"/>
      <c r="BB52" s="58"/>
      <c r="BC52" s="16"/>
      <c r="BD52" s="16"/>
      <c r="BE52" s="17" t="s">
        <v>641</v>
      </c>
      <c r="BF52" s="18">
        <f t="shared" si="78"/>
        <v>0</v>
      </c>
      <c r="BG52" s="19">
        <f>IFERROR(BD52/AW52,0)</f>
        <v>0</v>
      </c>
      <c r="BH52" s="17" t="s">
        <v>174</v>
      </c>
      <c r="BI52" s="17" t="s">
        <v>642</v>
      </c>
      <c r="BJ52" s="16"/>
      <c r="BK52" s="16"/>
      <c r="BL52" s="17" t="s">
        <v>643</v>
      </c>
      <c r="BM52" s="19">
        <f t="shared" si="79"/>
        <v>0</v>
      </c>
      <c r="BN52" s="20">
        <f t="shared" si="89"/>
        <v>0</v>
      </c>
      <c r="BO52" s="17" t="s">
        <v>174</v>
      </c>
      <c r="BP52" s="21" t="s">
        <v>644</v>
      </c>
      <c r="BQ52" s="22"/>
      <c r="BR52" s="16"/>
      <c r="BS52" s="17" t="s">
        <v>645</v>
      </c>
      <c r="BT52" s="19">
        <f t="shared" si="80"/>
        <v>0</v>
      </c>
      <c r="BU52" s="20">
        <f t="shared" si="90"/>
        <v>0</v>
      </c>
      <c r="BV52" s="17" t="s">
        <v>174</v>
      </c>
      <c r="BW52" s="17" t="s">
        <v>646</v>
      </c>
      <c r="BX52" s="16"/>
      <c r="BY52" s="16"/>
      <c r="BZ52" s="17"/>
      <c r="CA52" s="19">
        <f t="shared" si="81"/>
        <v>0</v>
      </c>
      <c r="CB52" s="20">
        <f t="shared" si="91"/>
        <v>0</v>
      </c>
      <c r="CC52" s="17" t="s">
        <v>179</v>
      </c>
      <c r="CD52" s="17"/>
      <c r="CE52" s="16"/>
      <c r="CF52" s="16"/>
      <c r="CG52" s="17"/>
      <c r="CH52" s="19">
        <f t="shared" si="82"/>
        <v>0</v>
      </c>
      <c r="CI52" s="20">
        <f t="shared" si="92"/>
        <v>0</v>
      </c>
      <c r="CJ52" s="17" t="s">
        <v>179</v>
      </c>
      <c r="CK52" s="17"/>
      <c r="CL52" s="23"/>
      <c r="CM52" s="23"/>
      <c r="CN52" s="17"/>
      <c r="CO52" s="19">
        <f t="shared" si="83"/>
        <v>0</v>
      </c>
      <c r="CP52" s="20">
        <f t="shared" si="93"/>
        <v>0</v>
      </c>
      <c r="CQ52" s="17" t="s">
        <v>179</v>
      </c>
      <c r="CR52" s="17"/>
      <c r="CS52" s="16"/>
      <c r="CT52" s="16"/>
      <c r="CU52" s="17"/>
      <c r="CV52" s="19">
        <f t="shared" si="84"/>
        <v>0</v>
      </c>
      <c r="CW52" s="20">
        <f t="shared" si="94"/>
        <v>0</v>
      </c>
      <c r="CX52" s="17" t="s">
        <v>179</v>
      </c>
      <c r="CY52" s="17"/>
      <c r="CZ52" s="16"/>
      <c r="DA52" s="16"/>
      <c r="DB52" s="17"/>
      <c r="DC52" s="19">
        <f t="shared" si="85"/>
        <v>0</v>
      </c>
      <c r="DD52" s="20">
        <f t="shared" si="95"/>
        <v>0</v>
      </c>
      <c r="DE52" s="17" t="s">
        <v>179</v>
      </c>
      <c r="DF52" s="17"/>
      <c r="DG52" s="16"/>
      <c r="DH52" s="16"/>
      <c r="DI52" s="17"/>
      <c r="DJ52" s="19">
        <f t="shared" si="86"/>
        <v>0</v>
      </c>
      <c r="DK52" s="20">
        <f t="shared" si="96"/>
        <v>0</v>
      </c>
      <c r="DL52" s="17" t="s">
        <v>179</v>
      </c>
      <c r="DM52" s="17"/>
      <c r="DN52" s="16"/>
      <c r="DO52" s="16"/>
      <c r="DP52" s="17"/>
      <c r="DQ52" s="19">
        <f t="shared" si="87"/>
        <v>0</v>
      </c>
      <c r="DR52" s="20">
        <f t="shared" si="97"/>
        <v>0</v>
      </c>
      <c r="DS52" s="17" t="s">
        <v>179</v>
      </c>
      <c r="DT52" s="17"/>
      <c r="DU52" s="16"/>
      <c r="DV52" s="16"/>
      <c r="DW52" s="17"/>
      <c r="DX52" s="19">
        <f t="shared" si="88"/>
        <v>0</v>
      </c>
      <c r="DY52" s="20">
        <f t="shared" si="98"/>
        <v>0</v>
      </c>
      <c r="DZ52" s="17" t="s">
        <v>179</v>
      </c>
      <c r="EA52" s="17"/>
      <c r="EB52" s="26">
        <v>500000</v>
      </c>
      <c r="EC52" s="16"/>
      <c r="ED52" s="17"/>
      <c r="EE52" s="19">
        <f t="shared" si="22"/>
        <v>1</v>
      </c>
      <c r="EF52" s="20">
        <f t="shared" si="99"/>
        <v>0</v>
      </c>
      <c r="EG52" s="17" t="s">
        <v>179</v>
      </c>
      <c r="EH52" s="17"/>
      <c r="EI52" s="27">
        <v>2026</v>
      </c>
      <c r="EJ52" s="28"/>
      <c r="EK52" s="29" t="str">
        <f>+VLOOKUP(B52,[1]Listas_desplega!$AI$22:$AJ$46,2,0)</f>
        <v>DF_ES</v>
      </c>
      <c r="EL52" s="29" t="str">
        <f>+VLOOKUP(H52,[1]Listas_desplega!$BY$3:$BZ$7,2,0)</f>
        <v>T_2</v>
      </c>
      <c r="EM52" s="29" t="str">
        <f>+VLOOKUP(I52,[1]Listas_desplega!$BY$10:$BZ$23,2,0)</f>
        <v>T_2_C_2</v>
      </c>
      <c r="EN52" s="29" t="str">
        <f>+VLOOKUP(J52,[1]Listas_desplega!$BY$28:$BZ$54,2,0)</f>
        <v>T_2_C_2_ET_1</v>
      </c>
      <c r="EO52" s="29" t="str">
        <f>+VLOOKUP(K52,[1]Listas_desplega!$BY$58:$BZ$105,2,0)</f>
        <v>T_2_C_2_ET_1_CPT_11</v>
      </c>
      <c r="EP52" s="30" t="str">
        <f>+VLOOKUP(L52,[1]Listas_desplega!$J$3:$K$11,2,0)</f>
        <v>Eje_E_8</v>
      </c>
    </row>
    <row r="53" spans="1:146" s="31" customFormat="1" ht="44.25" customHeight="1" x14ac:dyDescent="0.3">
      <c r="A53" s="8" t="s">
        <v>592</v>
      </c>
      <c r="B53" s="8" t="s">
        <v>593</v>
      </c>
      <c r="C53" s="8" t="s">
        <v>593</v>
      </c>
      <c r="D53" s="8" t="s">
        <v>153</v>
      </c>
      <c r="E53" s="8" t="s">
        <v>154</v>
      </c>
      <c r="F53" s="9" t="s">
        <v>595</v>
      </c>
      <c r="G53" s="8" t="s">
        <v>596</v>
      </c>
      <c r="H53" s="8" t="s">
        <v>157</v>
      </c>
      <c r="I53" s="8" t="s">
        <v>158</v>
      </c>
      <c r="J53" s="8" t="s">
        <v>159</v>
      </c>
      <c r="K53" s="8" t="s">
        <v>636</v>
      </c>
      <c r="L53" s="8" t="s">
        <v>601</v>
      </c>
      <c r="M53" s="8" t="s">
        <v>602</v>
      </c>
      <c r="N53" s="14">
        <v>8</v>
      </c>
      <c r="O53" s="56" t="s">
        <v>647</v>
      </c>
      <c r="P53" s="12" t="s">
        <v>212</v>
      </c>
      <c r="Q53" s="11" t="s">
        <v>165</v>
      </c>
      <c r="R53" s="56" t="s">
        <v>648</v>
      </c>
      <c r="S53" s="11" t="s">
        <v>214</v>
      </c>
      <c r="T53" s="56" t="s">
        <v>188</v>
      </c>
      <c r="U53" s="56">
        <v>180</v>
      </c>
      <c r="V53" s="56" t="s">
        <v>649</v>
      </c>
      <c r="W53" s="12" t="s">
        <v>216</v>
      </c>
      <c r="X53" s="13" t="s">
        <v>173</v>
      </c>
      <c r="Y53" s="13"/>
      <c r="Z53" s="13"/>
      <c r="AA53" s="13"/>
      <c r="AB53" s="13"/>
      <c r="AC53" s="13"/>
      <c r="AD53" s="13"/>
      <c r="AE53" s="13"/>
      <c r="AF53" s="13"/>
      <c r="AG53" s="14"/>
      <c r="AH53" s="14"/>
      <c r="AI53" s="14"/>
      <c r="AJ53" s="14"/>
      <c r="AK53" s="14"/>
      <c r="AL53" s="14"/>
      <c r="AM53" s="14"/>
      <c r="AN53" s="14"/>
      <c r="AO53" s="14"/>
      <c r="AP53" s="14"/>
      <c r="AQ53" s="15"/>
      <c r="AR53" s="14"/>
      <c r="AS53" s="49" t="s">
        <v>650</v>
      </c>
      <c r="AT53" s="57">
        <v>57</v>
      </c>
      <c r="AU53" s="57">
        <v>58</v>
      </c>
      <c r="AV53" s="57">
        <v>60</v>
      </c>
      <c r="AW53" s="57">
        <v>62</v>
      </c>
      <c r="AX53" s="57">
        <v>62</v>
      </c>
      <c r="AY53" s="58"/>
      <c r="AZ53" s="58"/>
      <c r="BA53" s="58"/>
      <c r="BB53" s="58"/>
      <c r="BC53" s="16"/>
      <c r="BD53" s="16"/>
      <c r="BE53" s="17" t="s">
        <v>651</v>
      </c>
      <c r="BF53" s="18">
        <f t="shared" si="78"/>
        <v>0</v>
      </c>
      <c r="BG53" s="19">
        <f>IFERROR(BD53/AW53,0)</f>
        <v>0</v>
      </c>
      <c r="BH53" s="17" t="s">
        <v>174</v>
      </c>
      <c r="BI53" s="17" t="s">
        <v>652</v>
      </c>
      <c r="BJ53" s="16"/>
      <c r="BK53" s="16"/>
      <c r="BL53" s="17" t="s">
        <v>653</v>
      </c>
      <c r="BM53" s="19">
        <f t="shared" si="79"/>
        <v>0</v>
      </c>
      <c r="BN53" s="20">
        <f t="shared" si="89"/>
        <v>0</v>
      </c>
      <c r="BO53" s="17" t="s">
        <v>174</v>
      </c>
      <c r="BP53" s="21" t="s">
        <v>654</v>
      </c>
      <c r="BQ53" s="22"/>
      <c r="BR53" s="16"/>
      <c r="BS53" s="17" t="s">
        <v>655</v>
      </c>
      <c r="BT53" s="19">
        <f t="shared" si="80"/>
        <v>0</v>
      </c>
      <c r="BU53" s="20">
        <f t="shared" si="90"/>
        <v>0</v>
      </c>
      <c r="BV53" s="17" t="s">
        <v>174</v>
      </c>
      <c r="BW53" s="17" t="s">
        <v>656</v>
      </c>
      <c r="BX53" s="16"/>
      <c r="BY53" s="16"/>
      <c r="BZ53" s="17"/>
      <c r="CA53" s="19">
        <f t="shared" si="81"/>
        <v>0</v>
      </c>
      <c r="CB53" s="20">
        <f t="shared" si="91"/>
        <v>0</v>
      </c>
      <c r="CC53" s="17" t="s">
        <v>179</v>
      </c>
      <c r="CD53" s="17"/>
      <c r="CE53" s="16"/>
      <c r="CF53" s="16"/>
      <c r="CG53" s="17"/>
      <c r="CH53" s="19">
        <f t="shared" si="82"/>
        <v>0</v>
      </c>
      <c r="CI53" s="20">
        <f t="shared" si="92"/>
        <v>0</v>
      </c>
      <c r="CJ53" s="17" t="s">
        <v>179</v>
      </c>
      <c r="CK53" s="17"/>
      <c r="CL53" s="23"/>
      <c r="CM53" s="23"/>
      <c r="CN53" s="17"/>
      <c r="CO53" s="19">
        <f t="shared" si="83"/>
        <v>0</v>
      </c>
      <c r="CP53" s="20">
        <f t="shared" si="93"/>
        <v>0</v>
      </c>
      <c r="CQ53" s="17" t="s">
        <v>179</v>
      </c>
      <c r="CR53" s="17"/>
      <c r="CS53" s="16"/>
      <c r="CT53" s="16"/>
      <c r="CU53" s="17"/>
      <c r="CV53" s="19">
        <f t="shared" si="84"/>
        <v>0</v>
      </c>
      <c r="CW53" s="20">
        <f t="shared" si="94"/>
        <v>0</v>
      </c>
      <c r="CX53" s="17" t="s">
        <v>179</v>
      </c>
      <c r="CY53" s="17"/>
      <c r="CZ53" s="16"/>
      <c r="DA53" s="16"/>
      <c r="DB53" s="17"/>
      <c r="DC53" s="19">
        <f t="shared" si="85"/>
        <v>0</v>
      </c>
      <c r="DD53" s="20">
        <f t="shared" si="95"/>
        <v>0</v>
      </c>
      <c r="DE53" s="17" t="s">
        <v>179</v>
      </c>
      <c r="DF53" s="17"/>
      <c r="DG53" s="16"/>
      <c r="DH53" s="16"/>
      <c r="DI53" s="17"/>
      <c r="DJ53" s="19">
        <f t="shared" si="86"/>
        <v>0</v>
      </c>
      <c r="DK53" s="20">
        <f t="shared" si="96"/>
        <v>0</v>
      </c>
      <c r="DL53" s="17" t="s">
        <v>179</v>
      </c>
      <c r="DM53" s="17"/>
      <c r="DN53" s="16"/>
      <c r="DO53" s="16"/>
      <c r="DP53" s="17"/>
      <c r="DQ53" s="19">
        <f t="shared" si="87"/>
        <v>0</v>
      </c>
      <c r="DR53" s="20">
        <f t="shared" si="97"/>
        <v>0</v>
      </c>
      <c r="DS53" s="17" t="s">
        <v>179</v>
      </c>
      <c r="DT53" s="17"/>
      <c r="DU53" s="16"/>
      <c r="DV53" s="16"/>
      <c r="DW53" s="17"/>
      <c r="DX53" s="19">
        <f t="shared" si="88"/>
        <v>0</v>
      </c>
      <c r="DY53" s="20">
        <f t="shared" si="98"/>
        <v>0</v>
      </c>
      <c r="DZ53" s="17" t="s">
        <v>179</v>
      </c>
      <c r="EA53" s="17"/>
      <c r="EB53" s="26">
        <v>62</v>
      </c>
      <c r="EC53" s="16"/>
      <c r="ED53" s="17"/>
      <c r="EE53" s="19">
        <f t="shared" si="22"/>
        <v>1</v>
      </c>
      <c r="EF53" s="20">
        <f t="shared" si="99"/>
        <v>0</v>
      </c>
      <c r="EG53" s="17" t="s">
        <v>179</v>
      </c>
      <c r="EH53" s="17"/>
      <c r="EI53" s="27">
        <v>2026</v>
      </c>
      <c r="EJ53" s="28"/>
      <c r="EK53" s="29" t="str">
        <f>+VLOOKUP(B53,[1]Listas_desplega!$AI$22:$AJ$46,2,0)</f>
        <v>DF_ES</v>
      </c>
      <c r="EL53" s="29" t="str">
        <f>+VLOOKUP(H53,[1]Listas_desplega!$BY$3:$BZ$7,2,0)</f>
        <v>T_2</v>
      </c>
      <c r="EM53" s="29" t="str">
        <f>+VLOOKUP(I53,[1]Listas_desplega!$BY$10:$BZ$23,2,0)</f>
        <v>T_2_C_2</v>
      </c>
      <c r="EN53" s="29" t="str">
        <f>+VLOOKUP(J53,[1]Listas_desplega!$BY$28:$BZ$54,2,0)</f>
        <v>T_2_C_2_ET_1</v>
      </c>
      <c r="EO53" s="29" t="str">
        <f>+VLOOKUP(K53,[1]Listas_desplega!$BY$58:$BZ$105,2,0)</f>
        <v>T_2_C_2_ET_1_CPT_11</v>
      </c>
      <c r="EP53" s="30" t="str">
        <f>+VLOOKUP(L53,[1]Listas_desplega!$J$3:$K$11,2,0)</f>
        <v>Eje_E_8</v>
      </c>
    </row>
    <row r="54" spans="1:146" s="31" customFormat="1" ht="44.25" customHeight="1" x14ac:dyDescent="0.3">
      <c r="A54" s="8" t="s">
        <v>592</v>
      </c>
      <c r="B54" s="8" t="s">
        <v>593</v>
      </c>
      <c r="C54" s="8" t="s">
        <v>593</v>
      </c>
      <c r="D54" s="8" t="s">
        <v>153</v>
      </c>
      <c r="E54" s="8" t="s">
        <v>154</v>
      </c>
      <c r="F54" s="9" t="s">
        <v>595</v>
      </c>
      <c r="G54" s="8" t="s">
        <v>596</v>
      </c>
      <c r="H54" s="8" t="s">
        <v>157</v>
      </c>
      <c r="I54" s="8" t="s">
        <v>158</v>
      </c>
      <c r="J54" s="8" t="s">
        <v>159</v>
      </c>
      <c r="K54" s="8" t="s">
        <v>636</v>
      </c>
      <c r="L54" s="8" t="s">
        <v>601</v>
      </c>
      <c r="M54" s="8" t="s">
        <v>602</v>
      </c>
      <c r="N54" s="14">
        <v>99</v>
      </c>
      <c r="O54" s="59" t="s">
        <v>657</v>
      </c>
      <c r="P54" s="12" t="s">
        <v>212</v>
      </c>
      <c r="Q54" s="11" t="s">
        <v>165</v>
      </c>
      <c r="R54" s="59" t="s">
        <v>658</v>
      </c>
      <c r="S54" s="11" t="s">
        <v>214</v>
      </c>
      <c r="T54" s="59" t="s">
        <v>188</v>
      </c>
      <c r="U54" s="59">
        <v>270</v>
      </c>
      <c r="V54" s="59" t="s">
        <v>659</v>
      </c>
      <c r="W54" s="12" t="s">
        <v>216</v>
      </c>
      <c r="X54" s="13" t="s">
        <v>172</v>
      </c>
      <c r="Y54" s="13"/>
      <c r="Z54" s="13"/>
      <c r="AA54" s="13"/>
      <c r="AB54" s="13"/>
      <c r="AC54" s="13"/>
      <c r="AD54" s="13"/>
      <c r="AE54" s="13"/>
      <c r="AF54" s="13"/>
      <c r="AG54" s="14"/>
      <c r="AH54" s="14"/>
      <c r="AI54" s="14"/>
      <c r="AJ54" s="14"/>
      <c r="AK54" s="14"/>
      <c r="AL54" s="14"/>
      <c r="AM54" s="14"/>
      <c r="AN54" s="14"/>
      <c r="AO54" s="14"/>
      <c r="AP54" s="14"/>
      <c r="AQ54" s="15"/>
      <c r="AR54" s="14"/>
      <c r="AS54" s="49" t="s">
        <v>660</v>
      </c>
      <c r="AT54" s="57">
        <v>25</v>
      </c>
      <c r="AU54" s="57" t="s">
        <v>661</v>
      </c>
      <c r="AV54" s="57" t="s">
        <v>662</v>
      </c>
      <c r="AW54" s="57">
        <v>26</v>
      </c>
      <c r="AX54" s="57">
        <v>26</v>
      </c>
      <c r="AY54" s="58"/>
      <c r="AZ54" s="58"/>
      <c r="BA54" s="58"/>
      <c r="BB54" s="58"/>
      <c r="BC54" s="16"/>
      <c r="BD54" s="16"/>
      <c r="BE54" s="17" t="s">
        <v>663</v>
      </c>
      <c r="BF54" s="18">
        <f t="shared" si="78"/>
        <v>0</v>
      </c>
      <c r="BG54" s="20">
        <f>+IF(BH54="SI",IFERROR((IF(BH54="SI",BD54,0)/AW54),"REVISAR"),0)</f>
        <v>0</v>
      </c>
      <c r="BH54" s="17" t="s">
        <v>174</v>
      </c>
      <c r="BI54" s="17" t="s">
        <v>664</v>
      </c>
      <c r="BJ54" s="16"/>
      <c r="BK54" s="16"/>
      <c r="BL54" s="17" t="s">
        <v>665</v>
      </c>
      <c r="BM54" s="19">
        <f t="shared" si="79"/>
        <v>0</v>
      </c>
      <c r="BN54" s="20">
        <f t="shared" si="89"/>
        <v>0</v>
      </c>
      <c r="BO54" s="17" t="s">
        <v>174</v>
      </c>
      <c r="BP54" s="21" t="s">
        <v>666</v>
      </c>
      <c r="BQ54" s="22"/>
      <c r="BR54" s="16"/>
      <c r="BS54" s="17" t="s">
        <v>667</v>
      </c>
      <c r="BT54" s="19">
        <f t="shared" si="80"/>
        <v>0</v>
      </c>
      <c r="BU54" s="20">
        <f t="shared" si="90"/>
        <v>0</v>
      </c>
      <c r="BV54" s="17" t="s">
        <v>174</v>
      </c>
      <c r="BW54" s="17" t="s">
        <v>668</v>
      </c>
      <c r="BX54" s="16"/>
      <c r="BY54" s="16"/>
      <c r="BZ54" s="17"/>
      <c r="CA54" s="19">
        <f t="shared" si="81"/>
        <v>0</v>
      </c>
      <c r="CB54" s="20">
        <f t="shared" si="91"/>
        <v>0</v>
      </c>
      <c r="CC54" s="17" t="s">
        <v>179</v>
      </c>
      <c r="CD54" s="17"/>
      <c r="CE54" s="16"/>
      <c r="CF54" s="16"/>
      <c r="CG54" s="17"/>
      <c r="CH54" s="19">
        <f t="shared" si="82"/>
        <v>0</v>
      </c>
      <c r="CI54" s="20">
        <f t="shared" si="92"/>
        <v>0</v>
      </c>
      <c r="CJ54" s="17" t="s">
        <v>179</v>
      </c>
      <c r="CK54" s="17"/>
      <c r="CL54" s="23"/>
      <c r="CM54" s="23"/>
      <c r="CN54" s="17"/>
      <c r="CO54" s="19">
        <f t="shared" si="83"/>
        <v>0</v>
      </c>
      <c r="CP54" s="20">
        <f t="shared" si="93"/>
        <v>0</v>
      </c>
      <c r="CQ54" s="17" t="s">
        <v>179</v>
      </c>
      <c r="CR54" s="17"/>
      <c r="CS54" s="16"/>
      <c r="CT54" s="16"/>
      <c r="CU54" s="17"/>
      <c r="CV54" s="19">
        <f t="shared" si="84"/>
        <v>0</v>
      </c>
      <c r="CW54" s="20">
        <f t="shared" si="94"/>
        <v>0</v>
      </c>
      <c r="CX54" s="17" t="s">
        <v>179</v>
      </c>
      <c r="CY54" s="17"/>
      <c r="CZ54" s="16"/>
      <c r="DA54" s="16"/>
      <c r="DB54" s="17"/>
      <c r="DC54" s="19">
        <f t="shared" si="85"/>
        <v>0</v>
      </c>
      <c r="DD54" s="20">
        <f t="shared" si="95"/>
        <v>0</v>
      </c>
      <c r="DE54" s="17" t="s">
        <v>179</v>
      </c>
      <c r="DF54" s="17"/>
      <c r="DG54" s="16"/>
      <c r="DH54" s="16"/>
      <c r="DI54" s="17"/>
      <c r="DJ54" s="19">
        <f t="shared" si="86"/>
        <v>0</v>
      </c>
      <c r="DK54" s="20">
        <f t="shared" si="96"/>
        <v>0</v>
      </c>
      <c r="DL54" s="17" t="s">
        <v>179</v>
      </c>
      <c r="DM54" s="17"/>
      <c r="DN54" s="16"/>
      <c r="DO54" s="16"/>
      <c r="DP54" s="17"/>
      <c r="DQ54" s="19">
        <f t="shared" si="87"/>
        <v>0</v>
      </c>
      <c r="DR54" s="20">
        <f t="shared" si="97"/>
        <v>0</v>
      </c>
      <c r="DS54" s="17" t="s">
        <v>179</v>
      </c>
      <c r="DT54" s="17"/>
      <c r="DU54" s="16"/>
      <c r="DV54" s="16"/>
      <c r="DW54" s="17"/>
      <c r="DX54" s="19">
        <f t="shared" si="88"/>
        <v>0</v>
      </c>
      <c r="DY54" s="20">
        <f t="shared" si="98"/>
        <v>0</v>
      </c>
      <c r="DZ54" s="17" t="s">
        <v>179</v>
      </c>
      <c r="EA54" s="17"/>
      <c r="EB54" s="26">
        <v>26</v>
      </c>
      <c r="EC54" s="16"/>
      <c r="ED54" s="17"/>
      <c r="EE54" s="19">
        <f t="shared" si="22"/>
        <v>1</v>
      </c>
      <c r="EF54" s="20">
        <f t="shared" si="99"/>
        <v>0</v>
      </c>
      <c r="EG54" s="17" t="s">
        <v>179</v>
      </c>
      <c r="EH54" s="17"/>
      <c r="EI54" s="27">
        <v>2026</v>
      </c>
      <c r="EJ54" s="28"/>
      <c r="EK54" s="29" t="str">
        <f>+VLOOKUP(B54,[1]Listas_desplega!$AI$22:$AJ$46,2,0)</f>
        <v>DF_ES</v>
      </c>
      <c r="EL54" s="29" t="str">
        <f>+VLOOKUP(H54,[1]Listas_desplega!$BY$3:$BZ$7,2,0)</f>
        <v>T_2</v>
      </c>
      <c r="EM54" s="29" t="str">
        <f>+VLOOKUP(I54,[1]Listas_desplega!$BY$10:$BZ$23,2,0)</f>
        <v>T_2_C_2</v>
      </c>
      <c r="EN54" s="29" t="str">
        <f>+VLOOKUP(J54,[1]Listas_desplega!$BY$28:$BZ$54,2,0)</f>
        <v>T_2_C_2_ET_1</v>
      </c>
      <c r="EO54" s="29" t="str">
        <f>+VLOOKUP(K54,[1]Listas_desplega!$BY$58:$BZ$105,2,0)</f>
        <v>T_2_C_2_ET_1_CPT_11</v>
      </c>
      <c r="EP54" s="30" t="str">
        <f>+VLOOKUP(L54,[1]Listas_desplega!$J$3:$K$11,2,0)</f>
        <v>Eje_E_8</v>
      </c>
    </row>
    <row r="55" spans="1:146" s="31" customFormat="1" ht="44.25" customHeight="1" x14ac:dyDescent="0.3">
      <c r="A55" s="8" t="s">
        <v>592</v>
      </c>
      <c r="B55" s="8" t="s">
        <v>593</v>
      </c>
      <c r="C55" s="8" t="s">
        <v>593</v>
      </c>
      <c r="D55" s="8" t="s">
        <v>153</v>
      </c>
      <c r="E55" s="8" t="s">
        <v>154</v>
      </c>
      <c r="F55" s="9" t="s">
        <v>155</v>
      </c>
      <c r="G55" s="8" t="s">
        <v>669</v>
      </c>
      <c r="H55" s="8" t="s">
        <v>157</v>
      </c>
      <c r="I55" s="8" t="s">
        <v>670</v>
      </c>
      <c r="J55" s="8" t="s">
        <v>670</v>
      </c>
      <c r="K55" s="8" t="s">
        <v>670</v>
      </c>
      <c r="L55" s="8" t="s">
        <v>671</v>
      </c>
      <c r="M55" s="8" t="s">
        <v>671</v>
      </c>
      <c r="N55" s="14">
        <v>287</v>
      </c>
      <c r="O55" s="59" t="s">
        <v>672</v>
      </c>
      <c r="P55" s="12" t="s">
        <v>164</v>
      </c>
      <c r="Q55" s="11" t="s">
        <v>186</v>
      </c>
      <c r="R55" s="59" t="s">
        <v>673</v>
      </c>
      <c r="S55" s="59" t="s">
        <v>167</v>
      </c>
      <c r="T55" s="59" t="s">
        <v>168</v>
      </c>
      <c r="U55" s="59">
        <v>30</v>
      </c>
      <c r="V55" s="59" t="s">
        <v>368</v>
      </c>
      <c r="W55" s="12" t="s">
        <v>332</v>
      </c>
      <c r="X55" s="13" t="s">
        <v>172</v>
      </c>
      <c r="Y55" s="13"/>
      <c r="Z55" s="13"/>
      <c r="AA55" s="13"/>
      <c r="AB55" s="13"/>
      <c r="AC55" s="13"/>
      <c r="AD55" s="13"/>
      <c r="AE55" s="13"/>
      <c r="AF55" s="13"/>
      <c r="AG55" s="14"/>
      <c r="AH55" s="14"/>
      <c r="AI55" s="14"/>
      <c r="AJ55" s="14"/>
      <c r="AK55" s="14"/>
      <c r="AL55" s="14"/>
      <c r="AM55" s="14"/>
      <c r="AN55" s="14"/>
      <c r="AO55" s="14"/>
      <c r="AP55" s="14"/>
      <c r="AQ55" s="15"/>
      <c r="AR55" s="14"/>
      <c r="AS55" s="57" t="s">
        <v>172</v>
      </c>
      <c r="AT55" s="57" t="s">
        <v>172</v>
      </c>
      <c r="AU55" s="57" t="s">
        <v>172</v>
      </c>
      <c r="AV55" s="57" t="s">
        <v>172</v>
      </c>
      <c r="AW55" s="57">
        <v>1</v>
      </c>
      <c r="AX55" s="57">
        <v>1</v>
      </c>
      <c r="AY55" s="58"/>
      <c r="AZ55" s="58"/>
      <c r="BA55" s="58"/>
      <c r="BB55" s="58"/>
      <c r="BC55" s="16"/>
      <c r="BD55" s="16"/>
      <c r="BE55" s="17"/>
      <c r="BF55" s="18">
        <f t="shared" si="78"/>
        <v>0</v>
      </c>
      <c r="BG55" s="19">
        <f>IFERROR(BD55/AW55,0)</f>
        <v>0</v>
      </c>
      <c r="BH55" s="17" t="s">
        <v>179</v>
      </c>
      <c r="BI55" s="17"/>
      <c r="BJ55" s="16"/>
      <c r="BK55" s="16"/>
      <c r="BL55" s="17"/>
      <c r="BM55" s="19">
        <f t="shared" si="79"/>
        <v>0</v>
      </c>
      <c r="BN55" s="20">
        <f t="shared" si="89"/>
        <v>0</v>
      </c>
      <c r="BO55" s="17" t="s">
        <v>179</v>
      </c>
      <c r="BP55" s="21"/>
      <c r="BQ55" s="22"/>
      <c r="BR55" s="16"/>
      <c r="BS55" s="17"/>
      <c r="BT55" s="19">
        <f t="shared" si="80"/>
        <v>0</v>
      </c>
      <c r="BU55" s="20">
        <f t="shared" si="90"/>
        <v>0</v>
      </c>
      <c r="BV55" s="17" t="s">
        <v>179</v>
      </c>
      <c r="BW55" s="17"/>
      <c r="BX55" s="16"/>
      <c r="BY55" s="16"/>
      <c r="BZ55" s="17"/>
      <c r="CA55" s="19">
        <f t="shared" si="81"/>
        <v>0</v>
      </c>
      <c r="CB55" s="20">
        <f t="shared" si="91"/>
        <v>0</v>
      </c>
      <c r="CC55" s="17" t="s">
        <v>179</v>
      </c>
      <c r="CD55" s="17"/>
      <c r="CE55" s="16"/>
      <c r="CF55" s="16"/>
      <c r="CG55" s="17"/>
      <c r="CH55" s="19">
        <f t="shared" si="82"/>
        <v>0</v>
      </c>
      <c r="CI55" s="20">
        <f t="shared" si="92"/>
        <v>0</v>
      </c>
      <c r="CJ55" s="17" t="s">
        <v>179</v>
      </c>
      <c r="CK55" s="17"/>
      <c r="CL55" s="23">
        <v>0</v>
      </c>
      <c r="CM55" s="23"/>
      <c r="CN55" s="17"/>
      <c r="CO55" s="19">
        <f t="shared" si="83"/>
        <v>0</v>
      </c>
      <c r="CP55" s="20">
        <f t="shared" si="93"/>
        <v>0</v>
      </c>
      <c r="CQ55" s="17" t="s">
        <v>179</v>
      </c>
      <c r="CR55" s="17"/>
      <c r="CS55" s="16"/>
      <c r="CT55" s="16"/>
      <c r="CU55" s="17"/>
      <c r="CV55" s="19">
        <f t="shared" si="84"/>
        <v>0</v>
      </c>
      <c r="CW55" s="20">
        <f t="shared" si="94"/>
        <v>0</v>
      </c>
      <c r="CX55" s="17" t="s">
        <v>179</v>
      </c>
      <c r="CY55" s="17"/>
      <c r="CZ55" s="16"/>
      <c r="DA55" s="16"/>
      <c r="DB55" s="17"/>
      <c r="DC55" s="19">
        <f t="shared" si="85"/>
        <v>0</v>
      </c>
      <c r="DD55" s="20">
        <f t="shared" si="95"/>
        <v>0</v>
      </c>
      <c r="DE55" s="17" t="s">
        <v>179</v>
      </c>
      <c r="DF55" s="17"/>
      <c r="DG55" s="16"/>
      <c r="DH55" s="16"/>
      <c r="DI55" s="17"/>
      <c r="DJ55" s="19">
        <f t="shared" si="86"/>
        <v>0</v>
      </c>
      <c r="DK55" s="20">
        <f t="shared" si="96"/>
        <v>0</v>
      </c>
      <c r="DL55" s="17" t="s">
        <v>179</v>
      </c>
      <c r="DM55" s="17"/>
      <c r="DN55" s="16"/>
      <c r="DO55" s="16"/>
      <c r="DP55" s="17"/>
      <c r="DQ55" s="19">
        <f t="shared" si="87"/>
        <v>0</v>
      </c>
      <c r="DR55" s="20">
        <f t="shared" si="97"/>
        <v>0</v>
      </c>
      <c r="DS55" s="17" t="s">
        <v>179</v>
      </c>
      <c r="DT55" s="17"/>
      <c r="DU55" s="16"/>
      <c r="DV55" s="16"/>
      <c r="DW55" s="17"/>
      <c r="DX55" s="19">
        <f t="shared" si="88"/>
        <v>0</v>
      </c>
      <c r="DY55" s="20">
        <f t="shared" si="98"/>
        <v>0</v>
      </c>
      <c r="DZ55" s="17" t="s">
        <v>179</v>
      </c>
      <c r="EA55" s="17"/>
      <c r="EB55" s="26">
        <v>1</v>
      </c>
      <c r="EC55" s="16"/>
      <c r="ED55" s="17"/>
      <c r="EE55" s="19">
        <f t="shared" si="22"/>
        <v>1</v>
      </c>
      <c r="EF55" s="20">
        <f t="shared" si="99"/>
        <v>0</v>
      </c>
      <c r="EG55" s="17" t="s">
        <v>179</v>
      </c>
      <c r="EH55" s="17"/>
      <c r="EI55" s="27">
        <v>2026</v>
      </c>
      <c r="EJ55" s="28"/>
      <c r="EK55" s="29" t="str">
        <f>+VLOOKUP(B55,[1]Listas_desplega!$AI$22:$AJ$46,2,0)</f>
        <v>DF_ES</v>
      </c>
      <c r="EL55" s="29" t="str">
        <f>+VLOOKUP(H55,[1]Listas_desplega!$BY$3:$BZ$7,2,0)</f>
        <v>T_2</v>
      </c>
      <c r="EM55" s="29" t="e">
        <f>+VLOOKUP(I55,[1]Listas_desplega!$BY$10:$BZ$23,2,0)</f>
        <v>#N/A</v>
      </c>
      <c r="EN55" s="29" t="e">
        <f>+VLOOKUP(J55,[1]Listas_desplega!$BY$28:$BZ$54,2,0)</f>
        <v>#N/A</v>
      </c>
      <c r="EO55" s="29" t="e">
        <f>+VLOOKUP(K55,[1]Listas_desplega!$BY$58:$BZ$105,2,0)</f>
        <v>#N/A</v>
      </c>
      <c r="EP55" s="30" t="e">
        <f>+VLOOKUP(L55,[1]Listas_desplega!$J$3:$K$11,2,0)</f>
        <v>#N/A</v>
      </c>
    </row>
    <row r="56" spans="1:146" s="31" customFormat="1" ht="44.25" customHeight="1" x14ac:dyDescent="0.3">
      <c r="A56" s="8" t="s">
        <v>592</v>
      </c>
      <c r="B56" s="8" t="s">
        <v>593</v>
      </c>
      <c r="C56" s="8" t="s">
        <v>593</v>
      </c>
      <c r="D56" s="8" t="s">
        <v>153</v>
      </c>
      <c r="E56" s="8" t="s">
        <v>154</v>
      </c>
      <c r="F56" s="9" t="s">
        <v>155</v>
      </c>
      <c r="G56" s="8" t="s">
        <v>669</v>
      </c>
      <c r="H56" s="8" t="s">
        <v>157</v>
      </c>
      <c r="I56" s="8" t="s">
        <v>670</v>
      </c>
      <c r="J56" s="8" t="s">
        <v>670</v>
      </c>
      <c r="K56" s="8" t="s">
        <v>670</v>
      </c>
      <c r="L56" s="8" t="s">
        <v>671</v>
      </c>
      <c r="M56" s="8" t="s">
        <v>671</v>
      </c>
      <c r="N56" s="14">
        <v>288</v>
      </c>
      <c r="O56" s="13" t="s">
        <v>674</v>
      </c>
      <c r="P56" s="12" t="s">
        <v>164</v>
      </c>
      <c r="Q56" s="11" t="s">
        <v>186</v>
      </c>
      <c r="R56" s="13" t="s">
        <v>675</v>
      </c>
      <c r="S56" s="11" t="s">
        <v>214</v>
      </c>
      <c r="T56" s="13" t="s">
        <v>168</v>
      </c>
      <c r="U56" s="13">
        <v>180</v>
      </c>
      <c r="V56" s="13" t="s">
        <v>676</v>
      </c>
      <c r="W56" s="12" t="s">
        <v>332</v>
      </c>
      <c r="X56" s="13" t="s">
        <v>172</v>
      </c>
      <c r="Y56" s="13"/>
      <c r="Z56" s="13"/>
      <c r="AA56" s="13"/>
      <c r="AB56" s="13"/>
      <c r="AC56" s="13"/>
      <c r="AD56" s="13"/>
      <c r="AE56" s="13"/>
      <c r="AF56" s="13"/>
      <c r="AG56" s="14"/>
      <c r="AH56" s="14"/>
      <c r="AI56" s="14"/>
      <c r="AJ56" s="14"/>
      <c r="AK56" s="14"/>
      <c r="AL56" s="14"/>
      <c r="AM56" s="14"/>
      <c r="AN56" s="14"/>
      <c r="AO56" s="14"/>
      <c r="AP56" s="14"/>
      <c r="AQ56" s="15"/>
      <c r="AR56" s="14"/>
      <c r="AS56" s="49" t="s">
        <v>172</v>
      </c>
      <c r="AT56" s="57" t="s">
        <v>172</v>
      </c>
      <c r="AU56" s="57" t="s">
        <v>172</v>
      </c>
      <c r="AV56" s="57" t="s">
        <v>172</v>
      </c>
      <c r="AW56" s="57">
        <v>1</v>
      </c>
      <c r="AX56" s="57">
        <v>1</v>
      </c>
      <c r="AY56" s="58"/>
      <c r="AZ56" s="58"/>
      <c r="BA56" s="58"/>
      <c r="BB56" s="58"/>
      <c r="BC56" s="16"/>
      <c r="BD56" s="16"/>
      <c r="BE56" s="17"/>
      <c r="BF56" s="18">
        <f t="shared" si="78"/>
        <v>0</v>
      </c>
      <c r="BG56" s="19">
        <f>IFERROR(BD56/AW56,0)</f>
        <v>0</v>
      </c>
      <c r="BH56" s="17" t="s">
        <v>179</v>
      </c>
      <c r="BI56" s="17"/>
      <c r="BJ56" s="16"/>
      <c r="BK56" s="16"/>
      <c r="BL56" s="17"/>
      <c r="BM56" s="19">
        <f t="shared" si="79"/>
        <v>0</v>
      </c>
      <c r="BN56" s="20">
        <f t="shared" si="89"/>
        <v>0</v>
      </c>
      <c r="BO56" s="17" t="s">
        <v>179</v>
      </c>
      <c r="BP56" s="21"/>
      <c r="BQ56" s="22"/>
      <c r="BR56" s="16"/>
      <c r="BS56" s="17"/>
      <c r="BT56" s="19">
        <f t="shared" si="80"/>
        <v>0</v>
      </c>
      <c r="BU56" s="20">
        <f t="shared" si="90"/>
        <v>0</v>
      </c>
      <c r="BV56" s="17" t="s">
        <v>179</v>
      </c>
      <c r="BW56" s="17"/>
      <c r="BX56" s="16"/>
      <c r="BY56" s="16"/>
      <c r="BZ56" s="17"/>
      <c r="CA56" s="19">
        <f t="shared" si="81"/>
        <v>0</v>
      </c>
      <c r="CB56" s="20">
        <f t="shared" si="91"/>
        <v>0</v>
      </c>
      <c r="CC56" s="17" t="s">
        <v>179</v>
      </c>
      <c r="CD56" s="17"/>
      <c r="CE56" s="16"/>
      <c r="CF56" s="16"/>
      <c r="CG56" s="17"/>
      <c r="CH56" s="19">
        <f t="shared" si="82"/>
        <v>0</v>
      </c>
      <c r="CI56" s="20">
        <f t="shared" si="92"/>
        <v>0</v>
      </c>
      <c r="CJ56" s="17" t="s">
        <v>179</v>
      </c>
      <c r="CK56" s="17"/>
      <c r="CL56" s="23">
        <v>0</v>
      </c>
      <c r="CM56" s="23"/>
      <c r="CN56" s="17"/>
      <c r="CO56" s="19">
        <f t="shared" si="83"/>
        <v>0</v>
      </c>
      <c r="CP56" s="20">
        <f t="shared" si="93"/>
        <v>0</v>
      </c>
      <c r="CQ56" s="17" t="s">
        <v>179</v>
      </c>
      <c r="CR56" s="17"/>
      <c r="CS56" s="16"/>
      <c r="CT56" s="16"/>
      <c r="CU56" s="17"/>
      <c r="CV56" s="19">
        <f t="shared" si="84"/>
        <v>0</v>
      </c>
      <c r="CW56" s="20">
        <f t="shared" si="94"/>
        <v>0</v>
      </c>
      <c r="CX56" s="17" t="s">
        <v>179</v>
      </c>
      <c r="CY56" s="17"/>
      <c r="CZ56" s="16"/>
      <c r="DA56" s="16"/>
      <c r="DB56" s="17"/>
      <c r="DC56" s="19">
        <f t="shared" si="85"/>
        <v>0</v>
      </c>
      <c r="DD56" s="20">
        <f t="shared" si="95"/>
        <v>0</v>
      </c>
      <c r="DE56" s="17" t="s">
        <v>179</v>
      </c>
      <c r="DF56" s="17"/>
      <c r="DG56" s="16"/>
      <c r="DH56" s="16"/>
      <c r="DI56" s="17"/>
      <c r="DJ56" s="19">
        <f t="shared" si="86"/>
        <v>0</v>
      </c>
      <c r="DK56" s="20">
        <f t="shared" si="96"/>
        <v>0</v>
      </c>
      <c r="DL56" s="17" t="s">
        <v>179</v>
      </c>
      <c r="DM56" s="17"/>
      <c r="DN56" s="16"/>
      <c r="DO56" s="16"/>
      <c r="DP56" s="17"/>
      <c r="DQ56" s="19">
        <f t="shared" si="87"/>
        <v>0</v>
      </c>
      <c r="DR56" s="20">
        <f t="shared" si="97"/>
        <v>0</v>
      </c>
      <c r="DS56" s="17" t="s">
        <v>179</v>
      </c>
      <c r="DT56" s="17"/>
      <c r="DU56" s="16"/>
      <c r="DV56" s="16"/>
      <c r="DW56" s="17"/>
      <c r="DX56" s="19">
        <f t="shared" si="88"/>
        <v>0</v>
      </c>
      <c r="DY56" s="20">
        <f t="shared" si="98"/>
        <v>0</v>
      </c>
      <c r="DZ56" s="17" t="s">
        <v>179</v>
      </c>
      <c r="EA56" s="17"/>
      <c r="EB56" s="26">
        <v>1</v>
      </c>
      <c r="EC56" s="16"/>
      <c r="ED56" s="17"/>
      <c r="EE56" s="19">
        <f t="shared" si="22"/>
        <v>1</v>
      </c>
      <c r="EF56" s="20">
        <f t="shared" si="99"/>
        <v>0</v>
      </c>
      <c r="EG56" s="17" t="s">
        <v>179</v>
      </c>
      <c r="EH56" s="17"/>
      <c r="EI56" s="27">
        <v>2026</v>
      </c>
      <c r="EJ56" s="28"/>
      <c r="EK56" s="29" t="str">
        <f>+VLOOKUP(B56,[1]Listas_desplega!$AI$22:$AJ$46,2,0)</f>
        <v>DF_ES</v>
      </c>
      <c r="EL56" s="29" t="str">
        <f>+VLOOKUP(H56,[1]Listas_desplega!$BY$3:$BZ$7,2,0)</f>
        <v>T_2</v>
      </c>
      <c r="EM56" s="29" t="e">
        <f>+VLOOKUP(I56,[1]Listas_desplega!$BY$10:$BZ$23,2,0)</f>
        <v>#N/A</v>
      </c>
      <c r="EN56" s="29" t="e">
        <f>+VLOOKUP(J56,[1]Listas_desplega!$BY$28:$BZ$54,2,0)</f>
        <v>#N/A</v>
      </c>
      <c r="EO56" s="29" t="e">
        <f>+VLOOKUP(K56,[1]Listas_desplega!$BY$58:$BZ$105,2,0)</f>
        <v>#N/A</v>
      </c>
      <c r="EP56" s="30" t="e">
        <f>+VLOOKUP(L56,[1]Listas_desplega!$J$3:$K$11,2,0)</f>
        <v>#N/A</v>
      </c>
    </row>
    <row r="57" spans="1:146" s="31" customFormat="1" ht="44.25" customHeight="1" x14ac:dyDescent="0.3">
      <c r="A57" s="8" t="s">
        <v>592</v>
      </c>
      <c r="B57" s="8" t="s">
        <v>593</v>
      </c>
      <c r="C57" s="8" t="s">
        <v>593</v>
      </c>
      <c r="D57" s="8" t="s">
        <v>153</v>
      </c>
      <c r="E57" s="8" t="s">
        <v>154</v>
      </c>
      <c r="F57" s="9" t="s">
        <v>155</v>
      </c>
      <c r="G57" s="8" t="s">
        <v>669</v>
      </c>
      <c r="H57" s="8" t="s">
        <v>157</v>
      </c>
      <c r="I57" s="8" t="s">
        <v>670</v>
      </c>
      <c r="J57" s="8" t="s">
        <v>670</v>
      </c>
      <c r="K57" s="8" t="s">
        <v>670</v>
      </c>
      <c r="L57" s="8" t="s">
        <v>671</v>
      </c>
      <c r="M57" s="8" t="s">
        <v>671</v>
      </c>
      <c r="N57" s="14">
        <v>358</v>
      </c>
      <c r="O57" s="59" t="s">
        <v>677</v>
      </c>
      <c r="P57" s="12" t="s">
        <v>164</v>
      </c>
      <c r="Q57" s="11" t="s">
        <v>165</v>
      </c>
      <c r="R57" s="59" t="s">
        <v>678</v>
      </c>
      <c r="S57" s="11" t="s">
        <v>214</v>
      </c>
      <c r="T57" s="59" t="s">
        <v>168</v>
      </c>
      <c r="U57" s="59">
        <v>15</v>
      </c>
      <c r="V57" s="59" t="s">
        <v>368</v>
      </c>
      <c r="W57" s="12" t="s">
        <v>332</v>
      </c>
      <c r="X57" s="13" t="s">
        <v>172</v>
      </c>
      <c r="Y57" s="13"/>
      <c r="Z57" s="13"/>
      <c r="AA57" s="13"/>
      <c r="AB57" s="13"/>
      <c r="AC57" s="13"/>
      <c r="AD57" s="13"/>
      <c r="AE57" s="13"/>
      <c r="AF57" s="13"/>
      <c r="AG57" s="14"/>
      <c r="AH57" s="14"/>
      <c r="AI57" s="14"/>
      <c r="AJ57" s="14"/>
      <c r="AK57" s="14"/>
      <c r="AL57" s="14"/>
      <c r="AM57" s="14"/>
      <c r="AN57" s="14"/>
      <c r="AO57" s="14"/>
      <c r="AP57" s="14"/>
      <c r="AQ57" s="15"/>
      <c r="AR57" s="14"/>
      <c r="AS57" s="57">
        <v>1</v>
      </c>
      <c r="AT57" s="57">
        <v>1</v>
      </c>
      <c r="AU57" s="57">
        <v>1</v>
      </c>
      <c r="AV57" s="57">
        <v>1</v>
      </c>
      <c r="AW57" s="57">
        <v>1</v>
      </c>
      <c r="AX57" s="57">
        <v>1</v>
      </c>
      <c r="AY57" s="58"/>
      <c r="AZ57" s="58"/>
      <c r="BA57" s="58"/>
      <c r="BB57" s="58"/>
      <c r="BC57" s="16"/>
      <c r="BD57" s="16"/>
      <c r="BE57" s="17"/>
      <c r="BF57" s="18">
        <f t="shared" si="78"/>
        <v>0</v>
      </c>
      <c r="BG57" s="19">
        <f>IFERROR(BD57/AW57,0)</f>
        <v>0</v>
      </c>
      <c r="BH57" s="17" t="s">
        <v>179</v>
      </c>
      <c r="BI57" s="17"/>
      <c r="BJ57" s="16"/>
      <c r="BK57" s="16"/>
      <c r="BL57" s="17"/>
      <c r="BM57" s="19">
        <f t="shared" si="79"/>
        <v>0</v>
      </c>
      <c r="BN57" s="20">
        <f t="shared" si="89"/>
        <v>0</v>
      </c>
      <c r="BO57" s="17" t="s">
        <v>179</v>
      </c>
      <c r="BP57" s="21"/>
      <c r="BQ57" s="22"/>
      <c r="BR57" s="16"/>
      <c r="BS57" s="17"/>
      <c r="BT57" s="19">
        <f t="shared" si="80"/>
        <v>0</v>
      </c>
      <c r="BU57" s="20">
        <f t="shared" si="90"/>
        <v>0</v>
      </c>
      <c r="BV57" s="17" t="s">
        <v>179</v>
      </c>
      <c r="BW57" s="17"/>
      <c r="BX57" s="16"/>
      <c r="BY57" s="16"/>
      <c r="BZ57" s="17"/>
      <c r="CA57" s="19">
        <f t="shared" si="81"/>
        <v>0</v>
      </c>
      <c r="CB57" s="20">
        <f t="shared" si="91"/>
        <v>0</v>
      </c>
      <c r="CC57" s="17" t="s">
        <v>179</v>
      </c>
      <c r="CD57" s="17"/>
      <c r="CE57" s="16"/>
      <c r="CF57" s="16"/>
      <c r="CG57" s="17"/>
      <c r="CH57" s="19">
        <f t="shared" si="82"/>
        <v>0</v>
      </c>
      <c r="CI57" s="20">
        <f t="shared" si="92"/>
        <v>0</v>
      </c>
      <c r="CJ57" s="17" t="s">
        <v>179</v>
      </c>
      <c r="CK57" s="17"/>
      <c r="CL57" s="23">
        <v>0</v>
      </c>
      <c r="CM57" s="23"/>
      <c r="CN57" s="60"/>
      <c r="CO57" s="19">
        <f t="shared" si="83"/>
        <v>0</v>
      </c>
      <c r="CP57" s="20">
        <f t="shared" si="93"/>
        <v>0</v>
      </c>
      <c r="CQ57" s="17" t="s">
        <v>179</v>
      </c>
      <c r="CR57" s="17"/>
      <c r="CS57" s="16"/>
      <c r="CT57" s="16"/>
      <c r="CU57" s="17"/>
      <c r="CV57" s="19">
        <f t="shared" si="84"/>
        <v>0</v>
      </c>
      <c r="CW57" s="20">
        <f t="shared" si="94"/>
        <v>0</v>
      </c>
      <c r="CX57" s="17" t="s">
        <v>179</v>
      </c>
      <c r="CY57" s="17"/>
      <c r="CZ57" s="16"/>
      <c r="DA57" s="16"/>
      <c r="DB57" s="17"/>
      <c r="DC57" s="19">
        <f t="shared" si="85"/>
        <v>0</v>
      </c>
      <c r="DD57" s="20">
        <f t="shared" si="95"/>
        <v>0</v>
      </c>
      <c r="DE57" s="17" t="s">
        <v>179</v>
      </c>
      <c r="DF57" s="17"/>
      <c r="DG57" s="16"/>
      <c r="DH57" s="16"/>
      <c r="DI57" s="17"/>
      <c r="DJ57" s="19">
        <f t="shared" si="86"/>
        <v>0</v>
      </c>
      <c r="DK57" s="20">
        <f t="shared" si="96"/>
        <v>0</v>
      </c>
      <c r="DL57" s="17" t="s">
        <v>179</v>
      </c>
      <c r="DM57" s="17"/>
      <c r="DN57" s="16"/>
      <c r="DO57" s="16"/>
      <c r="DP57" s="17"/>
      <c r="DQ57" s="19">
        <f t="shared" si="87"/>
        <v>0</v>
      </c>
      <c r="DR57" s="20">
        <f t="shared" si="97"/>
        <v>0</v>
      </c>
      <c r="DS57" s="17" t="s">
        <v>179</v>
      </c>
      <c r="DT57" s="17"/>
      <c r="DU57" s="16"/>
      <c r="DV57" s="16"/>
      <c r="DW57" s="17"/>
      <c r="DX57" s="19">
        <f t="shared" si="88"/>
        <v>0</v>
      </c>
      <c r="DY57" s="20">
        <f t="shared" si="98"/>
        <v>0</v>
      </c>
      <c r="DZ57" s="17" t="s">
        <v>179</v>
      </c>
      <c r="EA57" s="17"/>
      <c r="EB57" s="26">
        <v>1</v>
      </c>
      <c r="EC57" s="16"/>
      <c r="ED57" s="17"/>
      <c r="EE57" s="19">
        <f t="shared" si="22"/>
        <v>1</v>
      </c>
      <c r="EF57" s="20">
        <f t="shared" si="99"/>
        <v>0</v>
      </c>
      <c r="EG57" s="17" t="s">
        <v>179</v>
      </c>
      <c r="EH57" s="17"/>
      <c r="EI57" s="27">
        <v>2026</v>
      </c>
      <c r="EJ57" s="28"/>
      <c r="EK57" s="29" t="str">
        <f>+VLOOKUP(B57,[1]Listas_desplega!$AI$22:$AJ$46,2,0)</f>
        <v>DF_ES</v>
      </c>
      <c r="EL57" s="29" t="str">
        <f>+VLOOKUP(H57,[1]Listas_desplega!$BY$3:$BZ$7,2,0)</f>
        <v>T_2</v>
      </c>
      <c r="EM57" s="29" t="e">
        <f>+VLOOKUP(I57,[1]Listas_desplega!$BY$10:$BZ$23,2,0)</f>
        <v>#N/A</v>
      </c>
      <c r="EN57" s="29" t="e">
        <f>+VLOOKUP(J57,[1]Listas_desplega!$BY$28:$BZ$54,2,0)</f>
        <v>#N/A</v>
      </c>
      <c r="EO57" s="29" t="e">
        <f>+VLOOKUP(K57,[1]Listas_desplega!$BY$58:$BZ$105,2,0)</f>
        <v>#N/A</v>
      </c>
      <c r="EP57" s="30" t="e">
        <f>+VLOOKUP(L57,[1]Listas_desplega!$J$3:$K$11,2,0)</f>
        <v>#N/A</v>
      </c>
    </row>
    <row r="58" spans="1:146" s="31" customFormat="1" ht="44.25" customHeight="1" x14ac:dyDescent="0.3">
      <c r="A58" s="8" t="s">
        <v>592</v>
      </c>
      <c r="B58" s="8" t="s">
        <v>593</v>
      </c>
      <c r="C58" s="8" t="s">
        <v>593</v>
      </c>
      <c r="D58" s="8" t="s">
        <v>153</v>
      </c>
      <c r="E58" s="8" t="s">
        <v>154</v>
      </c>
      <c r="F58" s="9" t="s">
        <v>155</v>
      </c>
      <c r="G58" s="8" t="s">
        <v>669</v>
      </c>
      <c r="H58" s="8" t="s">
        <v>157</v>
      </c>
      <c r="I58" s="8" t="s">
        <v>670</v>
      </c>
      <c r="J58" s="8" t="s">
        <v>670</v>
      </c>
      <c r="K58" s="8" t="s">
        <v>670</v>
      </c>
      <c r="L58" s="8" t="s">
        <v>671</v>
      </c>
      <c r="M58" s="8" t="s">
        <v>671</v>
      </c>
      <c r="N58" s="14">
        <v>359</v>
      </c>
      <c r="O58" s="59" t="s">
        <v>679</v>
      </c>
      <c r="P58" s="12" t="s">
        <v>164</v>
      </c>
      <c r="Q58" s="11" t="s">
        <v>165</v>
      </c>
      <c r="R58" s="59" t="s">
        <v>680</v>
      </c>
      <c r="S58" s="11" t="s">
        <v>214</v>
      </c>
      <c r="T58" s="59" t="s">
        <v>168</v>
      </c>
      <c r="U58" s="59">
        <v>15</v>
      </c>
      <c r="V58" s="59" t="s">
        <v>368</v>
      </c>
      <c r="W58" s="12" t="s">
        <v>332</v>
      </c>
      <c r="X58" s="13" t="s">
        <v>172</v>
      </c>
      <c r="Y58" s="13"/>
      <c r="Z58" s="13"/>
      <c r="AA58" s="13"/>
      <c r="AB58" s="13"/>
      <c r="AC58" s="13"/>
      <c r="AD58" s="13"/>
      <c r="AE58" s="13"/>
      <c r="AF58" s="13"/>
      <c r="AG58" s="14"/>
      <c r="AH58" s="14"/>
      <c r="AI58" s="14"/>
      <c r="AJ58" s="14"/>
      <c r="AK58" s="14"/>
      <c r="AL58" s="14"/>
      <c r="AM58" s="14"/>
      <c r="AN58" s="14"/>
      <c r="AO58" s="14"/>
      <c r="AP58" s="14"/>
      <c r="AQ58" s="15"/>
      <c r="AR58" s="14"/>
      <c r="AS58" s="57" t="s">
        <v>172</v>
      </c>
      <c r="AT58" s="57">
        <v>1</v>
      </c>
      <c r="AU58" s="57">
        <v>1</v>
      </c>
      <c r="AV58" s="57">
        <v>1</v>
      </c>
      <c r="AW58" s="57">
        <v>1</v>
      </c>
      <c r="AX58" s="57">
        <v>1</v>
      </c>
      <c r="AY58" s="58"/>
      <c r="AZ58" s="58"/>
      <c r="BA58" s="58"/>
      <c r="BB58" s="58"/>
      <c r="BC58" s="16"/>
      <c r="BD58" s="16"/>
      <c r="BE58" s="17"/>
      <c r="BF58" s="18">
        <f t="shared" si="78"/>
        <v>0</v>
      </c>
      <c r="BG58" s="20">
        <f>+IF(BH58="SI",IFERROR((IF(BH58="SI",BD58,0)/AW58),"REVISAR"),0)</f>
        <v>0</v>
      </c>
      <c r="BH58" s="17" t="s">
        <v>179</v>
      </c>
      <c r="BI58" s="17"/>
      <c r="BJ58" s="16"/>
      <c r="BK58" s="16"/>
      <c r="BL58" s="17"/>
      <c r="BM58" s="19">
        <f t="shared" si="79"/>
        <v>0</v>
      </c>
      <c r="BN58" s="20">
        <f t="shared" si="89"/>
        <v>0</v>
      </c>
      <c r="BO58" s="17" t="s">
        <v>179</v>
      </c>
      <c r="BP58" s="21"/>
      <c r="BQ58" s="22"/>
      <c r="BR58" s="16"/>
      <c r="BS58" s="17"/>
      <c r="BT58" s="19">
        <f t="shared" si="80"/>
        <v>0</v>
      </c>
      <c r="BU58" s="20">
        <f t="shared" si="90"/>
        <v>0</v>
      </c>
      <c r="BV58" s="17" t="s">
        <v>179</v>
      </c>
      <c r="BW58" s="17"/>
      <c r="BX58" s="16"/>
      <c r="BY58" s="16"/>
      <c r="BZ58" s="17"/>
      <c r="CA58" s="19">
        <f t="shared" si="81"/>
        <v>0</v>
      </c>
      <c r="CB58" s="20">
        <f t="shared" si="91"/>
        <v>0</v>
      </c>
      <c r="CC58" s="17" t="s">
        <v>179</v>
      </c>
      <c r="CD58" s="17"/>
      <c r="CE58" s="16"/>
      <c r="CF58" s="16"/>
      <c r="CG58" s="17"/>
      <c r="CH58" s="19">
        <f t="shared" si="82"/>
        <v>0</v>
      </c>
      <c r="CI58" s="20">
        <f t="shared" si="92"/>
        <v>0</v>
      </c>
      <c r="CJ58" s="17" t="s">
        <v>179</v>
      </c>
      <c r="CK58" s="17"/>
      <c r="CL58" s="23">
        <v>1</v>
      </c>
      <c r="CM58" s="23"/>
      <c r="CN58" s="60"/>
      <c r="CO58" s="19">
        <f t="shared" si="83"/>
        <v>1</v>
      </c>
      <c r="CP58" s="20">
        <f t="shared" si="93"/>
        <v>0</v>
      </c>
      <c r="CQ58" s="17" t="s">
        <v>179</v>
      </c>
      <c r="CR58" s="17"/>
      <c r="CS58" s="16"/>
      <c r="CT58" s="16"/>
      <c r="CU58" s="17"/>
      <c r="CV58" s="19">
        <f t="shared" si="84"/>
        <v>0</v>
      </c>
      <c r="CW58" s="20">
        <f t="shared" si="94"/>
        <v>0</v>
      </c>
      <c r="CX58" s="17" t="s">
        <v>179</v>
      </c>
      <c r="CY58" s="17"/>
      <c r="CZ58" s="16"/>
      <c r="DA58" s="16"/>
      <c r="DB58" s="17"/>
      <c r="DC58" s="19">
        <f t="shared" si="85"/>
        <v>0</v>
      </c>
      <c r="DD58" s="20">
        <f t="shared" si="95"/>
        <v>0</v>
      </c>
      <c r="DE58" s="17" t="s">
        <v>179</v>
      </c>
      <c r="DF58" s="17"/>
      <c r="DG58" s="16"/>
      <c r="DH58" s="16"/>
      <c r="DI58" s="17"/>
      <c r="DJ58" s="19">
        <f t="shared" si="86"/>
        <v>0</v>
      </c>
      <c r="DK58" s="20">
        <f t="shared" si="96"/>
        <v>0</v>
      </c>
      <c r="DL58" s="17" t="s">
        <v>179</v>
      </c>
      <c r="DM58" s="17"/>
      <c r="DN58" s="16"/>
      <c r="DO58" s="16"/>
      <c r="DP58" s="17"/>
      <c r="DQ58" s="19">
        <f t="shared" si="87"/>
        <v>0</v>
      </c>
      <c r="DR58" s="20">
        <f t="shared" si="97"/>
        <v>0</v>
      </c>
      <c r="DS58" s="17" t="s">
        <v>179</v>
      </c>
      <c r="DT58" s="17"/>
      <c r="DU58" s="16"/>
      <c r="DV58" s="16"/>
      <c r="DW58" s="17"/>
      <c r="DX58" s="19">
        <f t="shared" si="88"/>
        <v>0</v>
      </c>
      <c r="DY58" s="20">
        <f t="shared" si="98"/>
        <v>0</v>
      </c>
      <c r="DZ58" s="17" t="s">
        <v>179</v>
      </c>
      <c r="EA58" s="17"/>
      <c r="EB58" s="26">
        <v>1</v>
      </c>
      <c r="EC58" s="16"/>
      <c r="ED58" s="17"/>
      <c r="EE58" s="19">
        <f t="shared" si="22"/>
        <v>1</v>
      </c>
      <c r="EF58" s="20">
        <f t="shared" si="99"/>
        <v>0</v>
      </c>
      <c r="EG58" s="17" t="s">
        <v>179</v>
      </c>
      <c r="EH58" s="17"/>
      <c r="EI58" s="27">
        <v>2026</v>
      </c>
      <c r="EJ58" s="28"/>
      <c r="EK58" s="29" t="str">
        <f>+VLOOKUP(B58,[1]Listas_desplega!$AI$22:$AJ$46,2,0)</f>
        <v>DF_ES</v>
      </c>
      <c r="EL58" s="29" t="str">
        <f>+VLOOKUP(H58,[1]Listas_desplega!$BY$3:$BZ$7,2,0)</f>
        <v>T_2</v>
      </c>
      <c r="EM58" s="29" t="e">
        <f>+VLOOKUP(I58,[1]Listas_desplega!$BY$10:$BZ$23,2,0)</f>
        <v>#N/A</v>
      </c>
      <c r="EN58" s="29" t="e">
        <f>+VLOOKUP(J58,[1]Listas_desplega!$BY$28:$BZ$54,2,0)</f>
        <v>#N/A</v>
      </c>
      <c r="EO58" s="29" t="e">
        <f>+VLOOKUP(K58,[1]Listas_desplega!$BY$58:$BZ$105,2,0)</f>
        <v>#N/A</v>
      </c>
      <c r="EP58" s="30" t="e">
        <f>+VLOOKUP(L58,[1]Listas_desplega!$J$3:$K$11,2,0)</f>
        <v>#N/A</v>
      </c>
    </row>
    <row r="59" spans="1:146" s="31" customFormat="1" ht="44.25" customHeight="1" x14ac:dyDescent="0.3">
      <c r="A59" s="8" t="s">
        <v>592</v>
      </c>
      <c r="B59" s="8" t="s">
        <v>593</v>
      </c>
      <c r="C59" s="8" t="s">
        <v>593</v>
      </c>
      <c r="D59" s="8" t="s">
        <v>153</v>
      </c>
      <c r="E59" s="8" t="s">
        <v>154</v>
      </c>
      <c r="F59" s="9" t="s">
        <v>155</v>
      </c>
      <c r="G59" s="8" t="s">
        <v>669</v>
      </c>
      <c r="H59" s="8" t="s">
        <v>157</v>
      </c>
      <c r="I59" s="8" t="s">
        <v>670</v>
      </c>
      <c r="J59" s="8" t="s">
        <v>670</v>
      </c>
      <c r="K59" s="8" t="s">
        <v>670</v>
      </c>
      <c r="L59" s="8" t="s">
        <v>671</v>
      </c>
      <c r="M59" s="8" t="s">
        <v>671</v>
      </c>
      <c r="N59" s="14">
        <v>472</v>
      </c>
      <c r="O59" s="13" t="s">
        <v>681</v>
      </c>
      <c r="P59" s="12" t="s">
        <v>164</v>
      </c>
      <c r="Q59" s="11" t="s">
        <v>186</v>
      </c>
      <c r="R59" s="13" t="s">
        <v>330</v>
      </c>
      <c r="S59" s="11" t="s">
        <v>214</v>
      </c>
      <c r="T59" s="13" t="s">
        <v>168</v>
      </c>
      <c r="U59" s="13">
        <v>15</v>
      </c>
      <c r="V59" s="13" t="s">
        <v>368</v>
      </c>
      <c r="W59" s="12" t="s">
        <v>332</v>
      </c>
      <c r="X59" s="13" t="s">
        <v>172</v>
      </c>
      <c r="Y59" s="13"/>
      <c r="Z59" s="13"/>
      <c r="AA59" s="13"/>
      <c r="AB59" s="13"/>
      <c r="AC59" s="13"/>
      <c r="AD59" s="13"/>
      <c r="AE59" s="13"/>
      <c r="AF59" s="13"/>
      <c r="AG59" s="14"/>
      <c r="AH59" s="14"/>
      <c r="AI59" s="14"/>
      <c r="AJ59" s="14"/>
      <c r="AK59" s="14"/>
      <c r="AL59" s="14"/>
      <c r="AM59" s="14"/>
      <c r="AN59" s="14"/>
      <c r="AO59" s="14"/>
      <c r="AP59" s="14"/>
      <c r="AQ59" s="15"/>
      <c r="AR59" s="14"/>
      <c r="AS59" s="49" t="s">
        <v>172</v>
      </c>
      <c r="AT59" s="57">
        <v>0.2</v>
      </c>
      <c r="AU59" s="57">
        <v>0.5</v>
      </c>
      <c r="AV59" s="57">
        <v>0.3</v>
      </c>
      <c r="AW59" s="57" t="s">
        <v>172</v>
      </c>
      <c r="AX59" s="57">
        <v>1</v>
      </c>
      <c r="AY59" s="58"/>
      <c r="AZ59" s="58"/>
      <c r="BA59" s="58"/>
      <c r="BB59" s="58"/>
      <c r="BC59" s="16"/>
      <c r="BD59" s="16"/>
      <c r="BE59" s="17"/>
      <c r="BF59" s="18">
        <f t="shared" si="78"/>
        <v>0</v>
      </c>
      <c r="BG59" s="20">
        <f>+IF(BH59="SI",IFERROR((IF(BH59="SI",BD59,0)/AW59),"REVISAR"),0)</f>
        <v>0</v>
      </c>
      <c r="BH59" s="17" t="s">
        <v>179</v>
      </c>
      <c r="BI59" s="17"/>
      <c r="BJ59" s="16"/>
      <c r="BK59" s="16"/>
      <c r="BL59" s="17"/>
      <c r="BM59" s="19">
        <f t="shared" si="79"/>
        <v>0</v>
      </c>
      <c r="BN59" s="20">
        <f t="shared" si="89"/>
        <v>0</v>
      </c>
      <c r="BO59" s="17" t="s">
        <v>179</v>
      </c>
      <c r="BP59" s="21"/>
      <c r="BQ59" s="22"/>
      <c r="BR59" s="16"/>
      <c r="BS59" s="17"/>
      <c r="BT59" s="19">
        <f t="shared" si="80"/>
        <v>0</v>
      </c>
      <c r="BU59" s="20">
        <f t="shared" si="90"/>
        <v>0</v>
      </c>
      <c r="BV59" s="17" t="s">
        <v>179</v>
      </c>
      <c r="BW59" s="17"/>
      <c r="BX59" s="16"/>
      <c r="BY59" s="16"/>
      <c r="BZ59" s="17"/>
      <c r="CA59" s="19">
        <f t="shared" si="81"/>
        <v>0</v>
      </c>
      <c r="CB59" s="20">
        <f t="shared" si="91"/>
        <v>0</v>
      </c>
      <c r="CC59" s="17" t="s">
        <v>179</v>
      </c>
      <c r="CD59" s="17"/>
      <c r="CE59" s="16"/>
      <c r="CF59" s="16"/>
      <c r="CG59" s="17"/>
      <c r="CH59" s="19">
        <f t="shared" si="82"/>
        <v>0</v>
      </c>
      <c r="CI59" s="20">
        <f t="shared" si="92"/>
        <v>0</v>
      </c>
      <c r="CJ59" s="17" t="s">
        <v>179</v>
      </c>
      <c r="CK59" s="17"/>
      <c r="CL59" s="23">
        <v>0</v>
      </c>
      <c r="CM59" s="23"/>
      <c r="CN59" s="60"/>
      <c r="CO59" s="19">
        <f t="shared" si="83"/>
        <v>0</v>
      </c>
      <c r="CP59" s="20">
        <f t="shared" si="93"/>
        <v>0</v>
      </c>
      <c r="CQ59" s="17" t="s">
        <v>179</v>
      </c>
      <c r="CR59" s="17"/>
      <c r="CS59" s="16"/>
      <c r="CT59" s="16"/>
      <c r="CU59" s="17"/>
      <c r="CV59" s="19">
        <f t="shared" si="84"/>
        <v>0</v>
      </c>
      <c r="CW59" s="20">
        <f t="shared" si="94"/>
        <v>0</v>
      </c>
      <c r="CX59" s="17" t="s">
        <v>179</v>
      </c>
      <c r="CY59" s="17"/>
      <c r="CZ59" s="16"/>
      <c r="DA59" s="16"/>
      <c r="DB59" s="17"/>
      <c r="DC59" s="19">
        <f t="shared" si="85"/>
        <v>0</v>
      </c>
      <c r="DD59" s="20">
        <f t="shared" si="95"/>
        <v>0</v>
      </c>
      <c r="DE59" s="17" t="s">
        <v>179</v>
      </c>
      <c r="DF59" s="17"/>
      <c r="DG59" s="16"/>
      <c r="DH59" s="16"/>
      <c r="DI59" s="17"/>
      <c r="DJ59" s="19">
        <f t="shared" si="86"/>
        <v>0</v>
      </c>
      <c r="DK59" s="20">
        <f t="shared" si="96"/>
        <v>0</v>
      </c>
      <c r="DL59" s="17" t="s">
        <v>179</v>
      </c>
      <c r="DM59" s="17"/>
      <c r="DN59" s="16"/>
      <c r="DO59" s="16"/>
      <c r="DP59" s="17"/>
      <c r="DQ59" s="19">
        <f t="shared" si="87"/>
        <v>0</v>
      </c>
      <c r="DR59" s="20">
        <f t="shared" si="97"/>
        <v>0</v>
      </c>
      <c r="DS59" s="17" t="s">
        <v>179</v>
      </c>
      <c r="DT59" s="17"/>
      <c r="DU59" s="16"/>
      <c r="DV59" s="16"/>
      <c r="DW59" s="17"/>
      <c r="DX59" s="19">
        <f t="shared" si="88"/>
        <v>0</v>
      </c>
      <c r="DY59" s="20">
        <f t="shared" si="98"/>
        <v>0</v>
      </c>
      <c r="DZ59" s="17" t="s">
        <v>179</v>
      </c>
      <c r="EA59" s="17"/>
      <c r="EB59" s="26">
        <v>1</v>
      </c>
      <c r="EC59" s="16"/>
      <c r="ED59" s="17"/>
      <c r="EE59" s="19">
        <f t="shared" si="22"/>
        <v>0</v>
      </c>
      <c r="EF59" s="20">
        <f t="shared" si="99"/>
        <v>0</v>
      </c>
      <c r="EG59" s="17" t="s">
        <v>179</v>
      </c>
      <c r="EH59" s="17"/>
      <c r="EI59" s="27">
        <v>2026</v>
      </c>
      <c r="EJ59" s="28"/>
      <c r="EK59" s="29" t="str">
        <f>+VLOOKUP(B59,[1]Listas_desplega!$AI$22:$AJ$46,2,0)</f>
        <v>DF_ES</v>
      </c>
      <c r="EL59" s="29" t="str">
        <f>+VLOOKUP(H59,[1]Listas_desplega!$BY$3:$BZ$7,2,0)</f>
        <v>T_2</v>
      </c>
      <c r="EM59" s="29" t="e">
        <f>+VLOOKUP(I59,[1]Listas_desplega!$BY$10:$BZ$23,2,0)</f>
        <v>#N/A</v>
      </c>
      <c r="EN59" s="29" t="e">
        <f>+VLOOKUP(J59,[1]Listas_desplega!$BY$28:$BZ$54,2,0)</f>
        <v>#N/A</v>
      </c>
      <c r="EO59" s="29" t="e">
        <f>+VLOOKUP(K59,[1]Listas_desplega!$BY$58:$BZ$105,2,0)</f>
        <v>#N/A</v>
      </c>
      <c r="EP59" s="30" t="e">
        <f>+VLOOKUP(L59,[1]Listas_desplega!$J$3:$K$11,2,0)</f>
        <v>#N/A</v>
      </c>
    </row>
    <row r="60" spans="1:146" s="31" customFormat="1" ht="44.25" customHeight="1" x14ac:dyDescent="0.3">
      <c r="A60" s="8" t="s">
        <v>592</v>
      </c>
      <c r="B60" s="8" t="s">
        <v>593</v>
      </c>
      <c r="C60" s="8" t="s">
        <v>593</v>
      </c>
      <c r="D60" s="8" t="s">
        <v>153</v>
      </c>
      <c r="E60" s="8" t="s">
        <v>154</v>
      </c>
      <c r="F60" s="9" t="s">
        <v>155</v>
      </c>
      <c r="G60" s="8" t="s">
        <v>669</v>
      </c>
      <c r="H60" s="8" t="s">
        <v>157</v>
      </c>
      <c r="I60" s="8" t="s">
        <v>670</v>
      </c>
      <c r="J60" s="8" t="s">
        <v>670</v>
      </c>
      <c r="K60" s="8" t="s">
        <v>670</v>
      </c>
      <c r="L60" s="8" t="s">
        <v>671</v>
      </c>
      <c r="M60" s="8" t="s">
        <v>671</v>
      </c>
      <c r="N60" s="14">
        <v>244</v>
      </c>
      <c r="O60" s="13" t="s">
        <v>682</v>
      </c>
      <c r="P60" s="12" t="s">
        <v>164</v>
      </c>
      <c r="Q60" s="11" t="s">
        <v>186</v>
      </c>
      <c r="R60" s="13" t="s">
        <v>683</v>
      </c>
      <c r="S60" s="11" t="s">
        <v>167</v>
      </c>
      <c r="T60" s="13" t="s">
        <v>188</v>
      </c>
      <c r="U60" s="13">
        <v>90</v>
      </c>
      <c r="V60" s="13" t="s">
        <v>368</v>
      </c>
      <c r="W60" s="12" t="s">
        <v>332</v>
      </c>
      <c r="X60" s="13" t="s">
        <v>172</v>
      </c>
      <c r="Y60" s="13"/>
      <c r="Z60" s="13"/>
      <c r="AA60" s="13"/>
      <c r="AB60" s="13"/>
      <c r="AC60" s="13"/>
      <c r="AD60" s="13"/>
      <c r="AE60" s="13"/>
      <c r="AF60" s="13"/>
      <c r="AG60" s="14"/>
      <c r="AH60" s="14"/>
      <c r="AI60" s="14"/>
      <c r="AJ60" s="14"/>
      <c r="AK60" s="14"/>
      <c r="AL60" s="14"/>
      <c r="AM60" s="14"/>
      <c r="AN60" s="14"/>
      <c r="AO60" s="14"/>
      <c r="AP60" s="14"/>
      <c r="AQ60" s="15"/>
      <c r="AR60" s="14"/>
      <c r="AS60" s="49">
        <v>11</v>
      </c>
      <c r="AT60" s="57">
        <v>10</v>
      </c>
      <c r="AU60" s="57">
        <v>17</v>
      </c>
      <c r="AV60" s="57">
        <v>17</v>
      </c>
      <c r="AW60" s="57">
        <v>16</v>
      </c>
      <c r="AX60" s="57">
        <v>60</v>
      </c>
      <c r="AY60" s="58"/>
      <c r="AZ60" s="58"/>
      <c r="BA60" s="58"/>
      <c r="BB60" s="58"/>
      <c r="BC60" s="16"/>
      <c r="BD60" s="16"/>
      <c r="BE60" s="17"/>
      <c r="BF60" s="18">
        <f t="shared" si="78"/>
        <v>0</v>
      </c>
      <c r="BG60" s="19">
        <f>IFERROR(BD60/AW60,0)</f>
        <v>0</v>
      </c>
      <c r="BH60" s="17" t="s">
        <v>179</v>
      </c>
      <c r="BI60" s="17"/>
      <c r="BJ60" s="16"/>
      <c r="BK60" s="16"/>
      <c r="BL60" s="17"/>
      <c r="BM60" s="19">
        <f t="shared" si="79"/>
        <v>0</v>
      </c>
      <c r="BN60" s="20">
        <f t="shared" si="89"/>
        <v>0</v>
      </c>
      <c r="BO60" s="17" t="s">
        <v>179</v>
      </c>
      <c r="BP60" s="21"/>
      <c r="BQ60" s="22"/>
      <c r="BR60" s="16"/>
      <c r="BS60" s="17"/>
      <c r="BT60" s="19">
        <f t="shared" si="80"/>
        <v>0</v>
      </c>
      <c r="BU60" s="20">
        <f t="shared" si="90"/>
        <v>0</v>
      </c>
      <c r="BV60" s="17" t="s">
        <v>179</v>
      </c>
      <c r="BW60" s="17"/>
      <c r="BX60" s="16"/>
      <c r="BY60" s="16"/>
      <c r="BZ60" s="17"/>
      <c r="CA60" s="19">
        <f t="shared" si="81"/>
        <v>0</v>
      </c>
      <c r="CB60" s="20">
        <f t="shared" si="91"/>
        <v>0</v>
      </c>
      <c r="CC60" s="17" t="s">
        <v>179</v>
      </c>
      <c r="CD60" s="17"/>
      <c r="CE60" s="16"/>
      <c r="CF60" s="16"/>
      <c r="CG60" s="17"/>
      <c r="CH60" s="19">
        <f t="shared" si="82"/>
        <v>0</v>
      </c>
      <c r="CI60" s="20">
        <f t="shared" si="92"/>
        <v>0</v>
      </c>
      <c r="CJ60" s="17" t="s">
        <v>179</v>
      </c>
      <c r="CK60" s="17"/>
      <c r="CL60" s="23"/>
      <c r="CM60" s="23"/>
      <c r="CN60" s="17"/>
      <c r="CO60" s="19">
        <f t="shared" si="83"/>
        <v>0</v>
      </c>
      <c r="CP60" s="20">
        <f t="shared" si="93"/>
        <v>0</v>
      </c>
      <c r="CQ60" s="17" t="s">
        <v>179</v>
      </c>
      <c r="CR60" s="17"/>
      <c r="CS60" s="16"/>
      <c r="CT60" s="16"/>
      <c r="CU60" s="17"/>
      <c r="CV60" s="19">
        <f t="shared" si="84"/>
        <v>0</v>
      </c>
      <c r="CW60" s="20">
        <f t="shared" si="94"/>
        <v>0</v>
      </c>
      <c r="CX60" s="17" t="s">
        <v>179</v>
      </c>
      <c r="CY60" s="17"/>
      <c r="CZ60" s="16"/>
      <c r="DA60" s="16"/>
      <c r="DB60" s="17"/>
      <c r="DC60" s="19">
        <f t="shared" si="85"/>
        <v>0</v>
      </c>
      <c r="DD60" s="20">
        <f t="shared" si="95"/>
        <v>0</v>
      </c>
      <c r="DE60" s="17" t="s">
        <v>179</v>
      </c>
      <c r="DF60" s="17"/>
      <c r="DG60" s="16"/>
      <c r="DH60" s="16"/>
      <c r="DI60" s="17"/>
      <c r="DJ60" s="19">
        <f t="shared" si="86"/>
        <v>0</v>
      </c>
      <c r="DK60" s="20">
        <f t="shared" si="96"/>
        <v>0</v>
      </c>
      <c r="DL60" s="17" t="s">
        <v>179</v>
      </c>
      <c r="DM60" s="17"/>
      <c r="DN60" s="16"/>
      <c r="DO60" s="16"/>
      <c r="DP60" s="17"/>
      <c r="DQ60" s="19">
        <f t="shared" si="87"/>
        <v>0</v>
      </c>
      <c r="DR60" s="20">
        <f t="shared" si="97"/>
        <v>0</v>
      </c>
      <c r="DS60" s="17" t="s">
        <v>179</v>
      </c>
      <c r="DT60" s="17"/>
      <c r="DU60" s="16"/>
      <c r="DV60" s="16"/>
      <c r="DW60" s="17"/>
      <c r="DX60" s="19">
        <f t="shared" si="88"/>
        <v>0</v>
      </c>
      <c r="DY60" s="20">
        <f t="shared" si="98"/>
        <v>0</v>
      </c>
      <c r="DZ60" s="17" t="s">
        <v>179</v>
      </c>
      <c r="EA60" s="17"/>
      <c r="EB60" s="26">
        <v>16</v>
      </c>
      <c r="EC60" s="16"/>
      <c r="ED60" s="17"/>
      <c r="EE60" s="19">
        <f t="shared" si="22"/>
        <v>1</v>
      </c>
      <c r="EF60" s="20">
        <f t="shared" si="99"/>
        <v>0</v>
      </c>
      <c r="EG60" s="17" t="s">
        <v>179</v>
      </c>
      <c r="EH60" s="17"/>
      <c r="EI60" s="27">
        <v>2026</v>
      </c>
      <c r="EJ60" s="28"/>
      <c r="EK60" s="29" t="str">
        <f>+VLOOKUP(B60,[1]Listas_desplega!$AI$22:$AJ$46,2,0)</f>
        <v>DF_ES</v>
      </c>
      <c r="EL60" s="29" t="str">
        <f>+VLOOKUP(H60,[1]Listas_desplega!$BY$3:$BZ$7,2,0)</f>
        <v>T_2</v>
      </c>
      <c r="EM60" s="29" t="e">
        <f>+VLOOKUP(I60,[1]Listas_desplega!$BY$10:$BZ$23,2,0)</f>
        <v>#N/A</v>
      </c>
      <c r="EN60" s="29" t="e">
        <f>+VLOOKUP(J60,[1]Listas_desplega!$BY$28:$BZ$54,2,0)</f>
        <v>#N/A</v>
      </c>
      <c r="EO60" s="29" t="e">
        <f>+VLOOKUP(K60,[1]Listas_desplega!$BY$58:$BZ$105,2,0)</f>
        <v>#N/A</v>
      </c>
      <c r="EP60" s="30" t="e">
        <f>+VLOOKUP(L60,[1]Listas_desplega!$J$3:$K$11,2,0)</f>
        <v>#N/A</v>
      </c>
    </row>
    <row r="61" spans="1:146" s="31" customFormat="1" ht="44.25" customHeight="1" x14ac:dyDescent="0.3">
      <c r="A61" s="8" t="s">
        <v>592</v>
      </c>
      <c r="B61" s="8" t="s">
        <v>593</v>
      </c>
      <c r="C61" s="8" t="s">
        <v>593</v>
      </c>
      <c r="D61" s="8" t="s">
        <v>153</v>
      </c>
      <c r="E61" s="8" t="s">
        <v>154</v>
      </c>
      <c r="F61" s="9" t="s">
        <v>155</v>
      </c>
      <c r="G61" s="8" t="s">
        <v>669</v>
      </c>
      <c r="H61" s="8" t="s">
        <v>157</v>
      </c>
      <c r="I61" s="8" t="s">
        <v>670</v>
      </c>
      <c r="J61" s="8" t="s">
        <v>670</v>
      </c>
      <c r="K61" s="8" t="s">
        <v>670</v>
      </c>
      <c r="L61" s="8" t="s">
        <v>525</v>
      </c>
      <c r="M61" s="8" t="s">
        <v>526</v>
      </c>
      <c r="N61" s="14">
        <v>360</v>
      </c>
      <c r="O61" s="13" t="s">
        <v>684</v>
      </c>
      <c r="P61" s="12" t="s">
        <v>164</v>
      </c>
      <c r="Q61" s="11" t="s">
        <v>186</v>
      </c>
      <c r="R61" s="13" t="s">
        <v>330</v>
      </c>
      <c r="S61" s="13" t="s">
        <v>214</v>
      </c>
      <c r="T61" s="13" t="s">
        <v>168</v>
      </c>
      <c r="U61" s="13">
        <v>15</v>
      </c>
      <c r="V61" s="13" t="s">
        <v>368</v>
      </c>
      <c r="W61" s="12" t="s">
        <v>332</v>
      </c>
      <c r="X61" s="13" t="s">
        <v>172</v>
      </c>
      <c r="Y61" s="13"/>
      <c r="Z61" s="13"/>
      <c r="AA61" s="13"/>
      <c r="AB61" s="13"/>
      <c r="AC61" s="13"/>
      <c r="AD61" s="13"/>
      <c r="AE61" s="13"/>
      <c r="AF61" s="13"/>
      <c r="AG61" s="14"/>
      <c r="AH61" s="14"/>
      <c r="AI61" s="14"/>
      <c r="AJ61" s="14"/>
      <c r="AK61" s="14"/>
      <c r="AL61" s="14"/>
      <c r="AM61" s="14"/>
      <c r="AN61" s="14"/>
      <c r="AO61" s="14"/>
      <c r="AP61" s="14"/>
      <c r="AQ61" s="15"/>
      <c r="AR61" s="14"/>
      <c r="AS61" s="57" t="s">
        <v>172</v>
      </c>
      <c r="AT61" s="57">
        <v>0.1</v>
      </c>
      <c r="AU61" s="57">
        <v>0.5</v>
      </c>
      <c r="AV61" s="57">
        <v>0.4</v>
      </c>
      <c r="AW61" s="57" t="s">
        <v>172</v>
      </c>
      <c r="AX61" s="57">
        <v>1</v>
      </c>
      <c r="AY61" s="58"/>
      <c r="AZ61" s="58"/>
      <c r="BA61" s="58"/>
      <c r="BB61" s="58"/>
      <c r="BC61" s="16"/>
      <c r="BD61" s="16"/>
      <c r="BE61" s="17"/>
      <c r="BF61" s="18">
        <f t="shared" si="78"/>
        <v>0</v>
      </c>
      <c r="BG61" s="19">
        <f>IFERROR(BD61/AW61,0)</f>
        <v>0</v>
      </c>
      <c r="BH61" s="17" t="s">
        <v>179</v>
      </c>
      <c r="BI61" s="17"/>
      <c r="BJ61" s="16"/>
      <c r="BK61" s="16"/>
      <c r="BL61" s="17"/>
      <c r="BM61" s="19">
        <f t="shared" si="79"/>
        <v>0</v>
      </c>
      <c r="BN61" s="20">
        <f t="shared" si="89"/>
        <v>0</v>
      </c>
      <c r="BO61" s="17" t="s">
        <v>179</v>
      </c>
      <c r="BP61" s="21"/>
      <c r="BQ61" s="22"/>
      <c r="BR61" s="16"/>
      <c r="BS61" s="17"/>
      <c r="BT61" s="19">
        <f t="shared" si="80"/>
        <v>0</v>
      </c>
      <c r="BU61" s="20">
        <f t="shared" si="90"/>
        <v>0</v>
      </c>
      <c r="BV61" s="17" t="s">
        <v>179</v>
      </c>
      <c r="BW61" s="17"/>
      <c r="BX61" s="16"/>
      <c r="BY61" s="16"/>
      <c r="BZ61" s="17"/>
      <c r="CA61" s="19">
        <f t="shared" si="81"/>
        <v>0</v>
      </c>
      <c r="CB61" s="20">
        <f t="shared" si="91"/>
        <v>0</v>
      </c>
      <c r="CC61" s="17" t="s">
        <v>179</v>
      </c>
      <c r="CD61" s="17"/>
      <c r="CE61" s="16"/>
      <c r="CF61" s="16"/>
      <c r="CG61" s="17"/>
      <c r="CH61" s="19">
        <f t="shared" si="82"/>
        <v>0</v>
      </c>
      <c r="CI61" s="20">
        <f t="shared" si="92"/>
        <v>0</v>
      </c>
      <c r="CJ61" s="17" t="s">
        <v>179</v>
      </c>
      <c r="CK61" s="17"/>
      <c r="CL61" s="23">
        <v>0</v>
      </c>
      <c r="CM61" s="23"/>
      <c r="CN61" s="17"/>
      <c r="CO61" s="19">
        <f t="shared" si="83"/>
        <v>0</v>
      </c>
      <c r="CP61" s="20">
        <f t="shared" si="93"/>
        <v>0</v>
      </c>
      <c r="CQ61" s="17" t="s">
        <v>179</v>
      </c>
      <c r="CR61" s="17"/>
      <c r="CS61" s="16"/>
      <c r="CT61" s="16"/>
      <c r="CU61" s="17"/>
      <c r="CV61" s="19">
        <f t="shared" si="84"/>
        <v>0</v>
      </c>
      <c r="CW61" s="20">
        <f t="shared" si="94"/>
        <v>0</v>
      </c>
      <c r="CX61" s="17" t="s">
        <v>179</v>
      </c>
      <c r="CY61" s="17"/>
      <c r="CZ61" s="16"/>
      <c r="DA61" s="16"/>
      <c r="DB61" s="17"/>
      <c r="DC61" s="19">
        <f t="shared" si="85"/>
        <v>0</v>
      </c>
      <c r="DD61" s="20">
        <f t="shared" si="95"/>
        <v>0</v>
      </c>
      <c r="DE61" s="17" t="s">
        <v>179</v>
      </c>
      <c r="DF61" s="17"/>
      <c r="DG61" s="16"/>
      <c r="DH61" s="16"/>
      <c r="DI61" s="17"/>
      <c r="DJ61" s="19">
        <f t="shared" si="86"/>
        <v>0</v>
      </c>
      <c r="DK61" s="20">
        <f t="shared" si="96"/>
        <v>0</v>
      </c>
      <c r="DL61" s="17" t="s">
        <v>179</v>
      </c>
      <c r="DM61" s="17"/>
      <c r="DN61" s="16"/>
      <c r="DO61" s="16"/>
      <c r="DP61" s="17"/>
      <c r="DQ61" s="19">
        <f t="shared" si="87"/>
        <v>0</v>
      </c>
      <c r="DR61" s="20">
        <f t="shared" si="97"/>
        <v>0</v>
      </c>
      <c r="DS61" s="17" t="s">
        <v>179</v>
      </c>
      <c r="DT61" s="17"/>
      <c r="DU61" s="16"/>
      <c r="DV61" s="16"/>
      <c r="DW61" s="17"/>
      <c r="DX61" s="19">
        <f t="shared" si="88"/>
        <v>0</v>
      </c>
      <c r="DY61" s="20">
        <f t="shared" si="98"/>
        <v>0</v>
      </c>
      <c r="DZ61" s="17" t="s">
        <v>179</v>
      </c>
      <c r="EA61" s="17"/>
      <c r="EB61" s="26">
        <v>1</v>
      </c>
      <c r="EC61" s="16"/>
      <c r="ED61" s="17"/>
      <c r="EE61" s="19">
        <f t="shared" si="22"/>
        <v>0</v>
      </c>
      <c r="EF61" s="20">
        <f t="shared" si="99"/>
        <v>0</v>
      </c>
      <c r="EG61" s="17" t="s">
        <v>179</v>
      </c>
      <c r="EH61" s="17"/>
      <c r="EI61" s="27">
        <v>2026</v>
      </c>
      <c r="EJ61" s="28"/>
      <c r="EK61" s="29" t="str">
        <f>+VLOOKUP(B61,[1]Listas_desplega!$AI$22:$AJ$46,2,0)</f>
        <v>DF_ES</v>
      </c>
      <c r="EL61" s="29" t="str">
        <f>+VLOOKUP(H61,[1]Listas_desplega!$BY$3:$BZ$7,2,0)</f>
        <v>T_2</v>
      </c>
      <c r="EM61" s="29" t="e">
        <f>+VLOOKUP(I61,[1]Listas_desplega!$BY$10:$BZ$23,2,0)</f>
        <v>#N/A</v>
      </c>
      <c r="EN61" s="29" t="e">
        <f>+VLOOKUP(J61,[1]Listas_desplega!$BY$28:$BZ$54,2,0)</f>
        <v>#N/A</v>
      </c>
      <c r="EO61" s="29" t="e">
        <f>+VLOOKUP(K61,[1]Listas_desplega!$BY$58:$BZ$105,2,0)</f>
        <v>#N/A</v>
      </c>
      <c r="EP61" s="30" t="str">
        <f>+VLOOKUP(L61,[1]Listas_desplega!$J$3:$K$11,2,0)</f>
        <v>Eje_E_6</v>
      </c>
    </row>
    <row r="62" spans="1:146" s="31" customFormat="1" ht="44.25" customHeight="1" x14ac:dyDescent="0.3">
      <c r="A62" s="8" t="s">
        <v>592</v>
      </c>
      <c r="B62" s="8" t="s">
        <v>593</v>
      </c>
      <c r="C62" s="8" t="s">
        <v>593</v>
      </c>
      <c r="D62" s="8" t="s">
        <v>153</v>
      </c>
      <c r="E62" s="8" t="s">
        <v>154</v>
      </c>
      <c r="F62" s="9" t="s">
        <v>155</v>
      </c>
      <c r="G62" s="8" t="s">
        <v>669</v>
      </c>
      <c r="H62" s="8" t="s">
        <v>157</v>
      </c>
      <c r="I62" s="8" t="s">
        <v>670</v>
      </c>
      <c r="J62" s="8" t="s">
        <v>670</v>
      </c>
      <c r="K62" s="8" t="s">
        <v>670</v>
      </c>
      <c r="L62" s="8" t="s">
        <v>671</v>
      </c>
      <c r="M62" s="8" t="s">
        <v>671</v>
      </c>
      <c r="N62" s="14">
        <v>361</v>
      </c>
      <c r="O62" s="13" t="s">
        <v>685</v>
      </c>
      <c r="P62" s="12" t="s">
        <v>164</v>
      </c>
      <c r="Q62" s="11" t="s">
        <v>186</v>
      </c>
      <c r="R62" s="13" t="s">
        <v>686</v>
      </c>
      <c r="S62" s="13" t="s">
        <v>214</v>
      </c>
      <c r="T62" s="13" t="s">
        <v>168</v>
      </c>
      <c r="U62" s="13">
        <v>30</v>
      </c>
      <c r="V62" s="13" t="s">
        <v>368</v>
      </c>
      <c r="W62" s="12" t="s">
        <v>332</v>
      </c>
      <c r="X62" s="13" t="s">
        <v>172</v>
      </c>
      <c r="Y62" s="13"/>
      <c r="Z62" s="13"/>
      <c r="AA62" s="13"/>
      <c r="AB62" s="13"/>
      <c r="AC62" s="13"/>
      <c r="AD62" s="13"/>
      <c r="AE62" s="13"/>
      <c r="AF62" s="13"/>
      <c r="AG62" s="14"/>
      <c r="AH62" s="14"/>
      <c r="AI62" s="14"/>
      <c r="AJ62" s="14"/>
      <c r="AK62" s="14"/>
      <c r="AL62" s="14"/>
      <c r="AM62" s="14"/>
      <c r="AN62" s="14"/>
      <c r="AO62" s="14"/>
      <c r="AP62" s="14"/>
      <c r="AQ62" s="15"/>
      <c r="AR62" s="14"/>
      <c r="AS62" s="57" t="s">
        <v>172</v>
      </c>
      <c r="AT62" s="57" t="s">
        <v>172</v>
      </c>
      <c r="AU62" s="57" t="s">
        <v>172</v>
      </c>
      <c r="AV62" s="57">
        <v>0.6</v>
      </c>
      <c r="AW62" s="57">
        <v>1</v>
      </c>
      <c r="AX62" s="57">
        <v>1</v>
      </c>
      <c r="AY62" s="58"/>
      <c r="AZ62" s="58"/>
      <c r="BA62" s="58"/>
      <c r="BB62" s="58"/>
      <c r="BC62" s="16"/>
      <c r="BD62" s="16"/>
      <c r="BE62" s="17"/>
      <c r="BF62" s="18">
        <f t="shared" si="78"/>
        <v>0</v>
      </c>
      <c r="BG62" s="20">
        <f>+IF(BH62="SI",IFERROR((IF(BH62="SI",BD62,0)/AW62),"REVISAR"),0)</f>
        <v>0</v>
      </c>
      <c r="BH62" s="17" t="s">
        <v>179</v>
      </c>
      <c r="BI62" s="17"/>
      <c r="BJ62" s="16"/>
      <c r="BK62" s="16"/>
      <c r="BL62" s="17"/>
      <c r="BM62" s="19">
        <f t="shared" si="79"/>
        <v>0</v>
      </c>
      <c r="BN62" s="20">
        <f t="shared" si="89"/>
        <v>0</v>
      </c>
      <c r="BO62" s="17" t="s">
        <v>179</v>
      </c>
      <c r="BP62" s="21"/>
      <c r="BQ62" s="22"/>
      <c r="BR62" s="16"/>
      <c r="BS62" s="17"/>
      <c r="BT62" s="19">
        <f t="shared" si="80"/>
        <v>0</v>
      </c>
      <c r="BU62" s="20">
        <f t="shared" si="90"/>
        <v>0</v>
      </c>
      <c r="BV62" s="17" t="s">
        <v>179</v>
      </c>
      <c r="BW62" s="17"/>
      <c r="BX62" s="16"/>
      <c r="BY62" s="16"/>
      <c r="BZ62" s="17"/>
      <c r="CA62" s="19">
        <f t="shared" si="81"/>
        <v>0</v>
      </c>
      <c r="CB62" s="20">
        <f t="shared" si="91"/>
        <v>0</v>
      </c>
      <c r="CC62" s="17" t="s">
        <v>179</v>
      </c>
      <c r="CD62" s="17"/>
      <c r="CE62" s="16"/>
      <c r="CF62" s="16"/>
      <c r="CG62" s="17"/>
      <c r="CH62" s="19">
        <f t="shared" si="82"/>
        <v>0</v>
      </c>
      <c r="CI62" s="20">
        <f t="shared" si="92"/>
        <v>0</v>
      </c>
      <c r="CJ62" s="17" t="s">
        <v>179</v>
      </c>
      <c r="CK62" s="17"/>
      <c r="CL62" s="23">
        <v>0</v>
      </c>
      <c r="CM62" s="23"/>
      <c r="CN62" s="17"/>
      <c r="CO62" s="19">
        <f t="shared" si="83"/>
        <v>0</v>
      </c>
      <c r="CP62" s="20">
        <f t="shared" si="93"/>
        <v>0</v>
      </c>
      <c r="CQ62" s="17" t="s">
        <v>179</v>
      </c>
      <c r="CR62" s="17"/>
      <c r="CS62" s="16"/>
      <c r="CT62" s="16"/>
      <c r="CU62" s="17"/>
      <c r="CV62" s="19">
        <f t="shared" si="84"/>
        <v>0</v>
      </c>
      <c r="CW62" s="20">
        <f t="shared" si="94"/>
        <v>0</v>
      </c>
      <c r="CX62" s="17" t="s">
        <v>179</v>
      </c>
      <c r="CY62" s="17"/>
      <c r="CZ62" s="16"/>
      <c r="DA62" s="16"/>
      <c r="DB62" s="17"/>
      <c r="DC62" s="19">
        <f t="shared" si="85"/>
        <v>0</v>
      </c>
      <c r="DD62" s="20">
        <f t="shared" si="95"/>
        <v>0</v>
      </c>
      <c r="DE62" s="17" t="s">
        <v>179</v>
      </c>
      <c r="DF62" s="17"/>
      <c r="DG62" s="16"/>
      <c r="DH62" s="16"/>
      <c r="DI62" s="17"/>
      <c r="DJ62" s="19">
        <f t="shared" si="86"/>
        <v>0</v>
      </c>
      <c r="DK62" s="20">
        <f t="shared" si="96"/>
        <v>0</v>
      </c>
      <c r="DL62" s="17" t="s">
        <v>179</v>
      </c>
      <c r="DM62" s="17"/>
      <c r="DN62" s="16"/>
      <c r="DO62" s="16"/>
      <c r="DP62" s="17"/>
      <c r="DQ62" s="19">
        <f t="shared" si="87"/>
        <v>0</v>
      </c>
      <c r="DR62" s="20">
        <f t="shared" si="97"/>
        <v>0</v>
      </c>
      <c r="DS62" s="17" t="s">
        <v>179</v>
      </c>
      <c r="DT62" s="17"/>
      <c r="DU62" s="16"/>
      <c r="DV62" s="16"/>
      <c r="DW62" s="17"/>
      <c r="DX62" s="19">
        <f t="shared" si="88"/>
        <v>0</v>
      </c>
      <c r="DY62" s="20">
        <f t="shared" si="98"/>
        <v>0</v>
      </c>
      <c r="DZ62" s="17" t="s">
        <v>179</v>
      </c>
      <c r="EA62" s="17"/>
      <c r="EB62" s="26">
        <v>1</v>
      </c>
      <c r="EC62" s="16"/>
      <c r="ED62" s="17"/>
      <c r="EE62" s="19">
        <f t="shared" si="22"/>
        <v>1</v>
      </c>
      <c r="EF62" s="20">
        <f t="shared" si="99"/>
        <v>0</v>
      </c>
      <c r="EG62" s="17" t="s">
        <v>179</v>
      </c>
      <c r="EH62" s="17"/>
      <c r="EI62" s="27">
        <v>2026</v>
      </c>
      <c r="EJ62" s="28"/>
      <c r="EK62" s="29" t="str">
        <f>+VLOOKUP(B62,[1]Listas_desplega!$AI$22:$AJ$46,2,0)</f>
        <v>DF_ES</v>
      </c>
      <c r="EL62" s="29" t="str">
        <f>+VLOOKUP(H62,[1]Listas_desplega!$BY$3:$BZ$7,2,0)</f>
        <v>T_2</v>
      </c>
      <c r="EM62" s="29" t="e">
        <f>+VLOOKUP(I62,[1]Listas_desplega!$BY$10:$BZ$23,2,0)</f>
        <v>#N/A</v>
      </c>
      <c r="EN62" s="29" t="e">
        <f>+VLOOKUP(J62,[1]Listas_desplega!$BY$28:$BZ$54,2,0)</f>
        <v>#N/A</v>
      </c>
      <c r="EO62" s="29" t="e">
        <f>+VLOOKUP(K62,[1]Listas_desplega!$BY$58:$BZ$105,2,0)</f>
        <v>#N/A</v>
      </c>
      <c r="EP62" s="30" t="e">
        <f>+VLOOKUP(L62,[1]Listas_desplega!$J$3:$K$11,2,0)</f>
        <v>#N/A</v>
      </c>
    </row>
    <row r="63" spans="1:146" s="31" customFormat="1" ht="44.25" customHeight="1" x14ac:dyDescent="0.3">
      <c r="A63" s="8" t="s">
        <v>592</v>
      </c>
      <c r="B63" s="8" t="s">
        <v>593</v>
      </c>
      <c r="C63" s="8" t="s">
        <v>593</v>
      </c>
      <c r="D63" s="8" t="s">
        <v>153</v>
      </c>
      <c r="E63" s="8" t="s">
        <v>154</v>
      </c>
      <c r="F63" s="9" t="s">
        <v>155</v>
      </c>
      <c r="G63" s="8" t="s">
        <v>669</v>
      </c>
      <c r="H63" s="8" t="s">
        <v>157</v>
      </c>
      <c r="I63" s="8" t="s">
        <v>670</v>
      </c>
      <c r="J63" s="8" t="s">
        <v>670</v>
      </c>
      <c r="K63" s="8" t="s">
        <v>670</v>
      </c>
      <c r="L63" s="8" t="s">
        <v>671</v>
      </c>
      <c r="M63" s="8" t="s">
        <v>671</v>
      </c>
      <c r="N63" s="14">
        <v>363</v>
      </c>
      <c r="O63" s="13" t="s">
        <v>687</v>
      </c>
      <c r="P63" s="12" t="s">
        <v>164</v>
      </c>
      <c r="Q63" s="11" t="s">
        <v>165</v>
      </c>
      <c r="R63" s="13" t="s">
        <v>688</v>
      </c>
      <c r="S63" s="13" t="s">
        <v>214</v>
      </c>
      <c r="T63" s="13" t="s">
        <v>168</v>
      </c>
      <c r="U63" s="13">
        <v>15</v>
      </c>
      <c r="V63" s="13" t="s">
        <v>368</v>
      </c>
      <c r="W63" s="12" t="s">
        <v>332</v>
      </c>
      <c r="X63" s="13" t="s">
        <v>172</v>
      </c>
      <c r="Y63" s="13"/>
      <c r="Z63" s="13"/>
      <c r="AA63" s="13"/>
      <c r="AB63" s="13"/>
      <c r="AC63" s="13"/>
      <c r="AD63" s="13"/>
      <c r="AE63" s="13"/>
      <c r="AF63" s="13"/>
      <c r="AG63" s="14"/>
      <c r="AH63" s="14"/>
      <c r="AI63" s="14"/>
      <c r="AJ63" s="14"/>
      <c r="AK63" s="14"/>
      <c r="AL63" s="14"/>
      <c r="AM63" s="14"/>
      <c r="AN63" s="14"/>
      <c r="AO63" s="14"/>
      <c r="AP63" s="14"/>
      <c r="AQ63" s="15"/>
      <c r="AR63" s="14"/>
      <c r="AS63" s="40" t="s">
        <v>172</v>
      </c>
      <c r="AT63" s="57">
        <v>1</v>
      </c>
      <c r="AU63" s="57">
        <v>1</v>
      </c>
      <c r="AV63" s="57">
        <v>1</v>
      </c>
      <c r="AW63" s="49">
        <v>1</v>
      </c>
      <c r="AX63" s="49">
        <v>1</v>
      </c>
      <c r="AY63" s="55"/>
      <c r="AZ63" s="55"/>
      <c r="BA63" s="55"/>
      <c r="BB63" s="55"/>
      <c r="BC63" s="16"/>
      <c r="BD63" s="16"/>
      <c r="BE63" s="17"/>
      <c r="BF63" s="18">
        <f t="shared" si="78"/>
        <v>0</v>
      </c>
      <c r="BG63" s="20">
        <f>+IF(BH63="SI",IFERROR((IF(BH63="SI",BD63,0)/AW63),"REVISAR"),0)</f>
        <v>0</v>
      </c>
      <c r="BH63" s="17" t="s">
        <v>179</v>
      </c>
      <c r="BI63" s="17"/>
      <c r="BJ63" s="16"/>
      <c r="BK63" s="16"/>
      <c r="BL63" s="17"/>
      <c r="BM63" s="19">
        <f t="shared" si="79"/>
        <v>0</v>
      </c>
      <c r="BN63" s="20">
        <f t="shared" si="89"/>
        <v>0</v>
      </c>
      <c r="BO63" s="17" t="s">
        <v>179</v>
      </c>
      <c r="BP63" s="21"/>
      <c r="BQ63" s="22"/>
      <c r="BR63" s="16"/>
      <c r="BS63" s="17"/>
      <c r="BT63" s="19">
        <f t="shared" si="80"/>
        <v>0</v>
      </c>
      <c r="BU63" s="20">
        <f t="shared" si="90"/>
        <v>0</v>
      </c>
      <c r="BV63" s="17" t="s">
        <v>179</v>
      </c>
      <c r="BW63" s="17"/>
      <c r="BX63" s="16"/>
      <c r="BY63" s="16"/>
      <c r="BZ63" s="17"/>
      <c r="CA63" s="19">
        <f t="shared" si="81"/>
        <v>0</v>
      </c>
      <c r="CB63" s="20">
        <f t="shared" si="91"/>
        <v>0</v>
      </c>
      <c r="CC63" s="17" t="s">
        <v>179</v>
      </c>
      <c r="CD63" s="17"/>
      <c r="CE63" s="16"/>
      <c r="CF63" s="16"/>
      <c r="CG63" s="17"/>
      <c r="CH63" s="19">
        <f t="shared" si="82"/>
        <v>0</v>
      </c>
      <c r="CI63" s="20">
        <f t="shared" si="92"/>
        <v>0</v>
      </c>
      <c r="CJ63" s="17" t="s">
        <v>179</v>
      </c>
      <c r="CK63" s="17"/>
      <c r="CL63" s="23">
        <v>0</v>
      </c>
      <c r="CM63" s="23"/>
      <c r="CN63" s="17"/>
      <c r="CO63" s="19">
        <f t="shared" si="83"/>
        <v>0</v>
      </c>
      <c r="CP63" s="20">
        <f t="shared" si="93"/>
        <v>0</v>
      </c>
      <c r="CQ63" s="17" t="s">
        <v>179</v>
      </c>
      <c r="CR63" s="17"/>
      <c r="CS63" s="16"/>
      <c r="CT63" s="16"/>
      <c r="CU63" s="17"/>
      <c r="CV63" s="19">
        <f t="shared" si="84"/>
        <v>0</v>
      </c>
      <c r="CW63" s="20">
        <f t="shared" si="94"/>
        <v>0</v>
      </c>
      <c r="CX63" s="17" t="s">
        <v>179</v>
      </c>
      <c r="CY63" s="17"/>
      <c r="CZ63" s="16"/>
      <c r="DA63" s="16"/>
      <c r="DB63" s="17"/>
      <c r="DC63" s="19">
        <f t="shared" si="85"/>
        <v>0</v>
      </c>
      <c r="DD63" s="20">
        <f t="shared" si="95"/>
        <v>0</v>
      </c>
      <c r="DE63" s="17" t="s">
        <v>179</v>
      </c>
      <c r="DF63" s="17"/>
      <c r="DG63" s="16"/>
      <c r="DH63" s="16"/>
      <c r="DI63" s="17"/>
      <c r="DJ63" s="19">
        <f t="shared" si="86"/>
        <v>0</v>
      </c>
      <c r="DK63" s="20">
        <f t="shared" si="96"/>
        <v>0</v>
      </c>
      <c r="DL63" s="17" t="s">
        <v>179</v>
      </c>
      <c r="DM63" s="17"/>
      <c r="DN63" s="16"/>
      <c r="DO63" s="16"/>
      <c r="DP63" s="17"/>
      <c r="DQ63" s="19">
        <f t="shared" si="87"/>
        <v>0</v>
      </c>
      <c r="DR63" s="20">
        <f t="shared" si="97"/>
        <v>0</v>
      </c>
      <c r="DS63" s="17" t="s">
        <v>179</v>
      </c>
      <c r="DT63" s="17"/>
      <c r="DU63" s="16"/>
      <c r="DV63" s="16"/>
      <c r="DW63" s="17"/>
      <c r="DX63" s="19">
        <f t="shared" si="88"/>
        <v>0</v>
      </c>
      <c r="DY63" s="20">
        <f t="shared" si="98"/>
        <v>0</v>
      </c>
      <c r="DZ63" s="17" t="s">
        <v>179</v>
      </c>
      <c r="EA63" s="17"/>
      <c r="EB63" s="26">
        <v>1</v>
      </c>
      <c r="EC63" s="16"/>
      <c r="ED63" s="17"/>
      <c r="EE63" s="19">
        <f t="shared" si="22"/>
        <v>1</v>
      </c>
      <c r="EF63" s="20">
        <f t="shared" si="99"/>
        <v>0</v>
      </c>
      <c r="EG63" s="17" t="s">
        <v>179</v>
      </c>
      <c r="EH63" s="17"/>
      <c r="EI63" s="27">
        <v>2026</v>
      </c>
      <c r="EJ63" s="28"/>
      <c r="EK63" s="29" t="str">
        <f>+VLOOKUP(B63,[1]Listas_desplega!$AI$22:$AJ$46,2,0)</f>
        <v>DF_ES</v>
      </c>
      <c r="EL63" s="29" t="str">
        <f>+VLOOKUP(H63,[1]Listas_desplega!$BY$3:$BZ$7,2,0)</f>
        <v>T_2</v>
      </c>
      <c r="EM63" s="29" t="e">
        <f>+VLOOKUP(I63,[1]Listas_desplega!$BY$10:$BZ$23,2,0)</f>
        <v>#N/A</v>
      </c>
      <c r="EN63" s="29" t="e">
        <f>+VLOOKUP(J63,[1]Listas_desplega!$BY$28:$BZ$54,2,0)</f>
        <v>#N/A</v>
      </c>
      <c r="EO63" s="29" t="e">
        <f>+VLOOKUP(K63,[1]Listas_desplega!$BY$58:$BZ$105,2,0)</f>
        <v>#N/A</v>
      </c>
      <c r="EP63" s="30" t="e">
        <f>+VLOOKUP(L63,[1]Listas_desplega!$J$3:$K$11,2,0)</f>
        <v>#N/A</v>
      </c>
    </row>
    <row r="64" spans="1:146" s="31" customFormat="1" ht="44.25" customHeight="1" x14ac:dyDescent="0.3">
      <c r="A64" s="8" t="s">
        <v>592</v>
      </c>
      <c r="B64" s="8" t="s">
        <v>593</v>
      </c>
      <c r="C64" s="8" t="s">
        <v>593</v>
      </c>
      <c r="D64" s="8" t="s">
        <v>153</v>
      </c>
      <c r="E64" s="8" t="s">
        <v>154</v>
      </c>
      <c r="F64" s="9" t="s">
        <v>155</v>
      </c>
      <c r="G64" s="8" t="s">
        <v>669</v>
      </c>
      <c r="H64" s="8" t="s">
        <v>157</v>
      </c>
      <c r="I64" s="8" t="s">
        <v>670</v>
      </c>
      <c r="J64" s="8" t="s">
        <v>670</v>
      </c>
      <c r="K64" s="8" t="s">
        <v>670</v>
      </c>
      <c r="L64" s="8" t="s">
        <v>671</v>
      </c>
      <c r="M64" s="8" t="s">
        <v>671</v>
      </c>
      <c r="N64" s="14">
        <v>473</v>
      </c>
      <c r="O64" s="13" t="s">
        <v>689</v>
      </c>
      <c r="P64" s="12" t="s">
        <v>164</v>
      </c>
      <c r="Q64" s="11" t="s">
        <v>186</v>
      </c>
      <c r="R64" s="13" t="s">
        <v>330</v>
      </c>
      <c r="S64" s="13" t="s">
        <v>214</v>
      </c>
      <c r="T64" s="13" t="s">
        <v>168</v>
      </c>
      <c r="U64" s="13">
        <v>15</v>
      </c>
      <c r="V64" s="13" t="s">
        <v>368</v>
      </c>
      <c r="W64" s="12" t="s">
        <v>332</v>
      </c>
      <c r="X64" s="13" t="s">
        <v>172</v>
      </c>
      <c r="Y64" s="13"/>
      <c r="Z64" s="13"/>
      <c r="AA64" s="13"/>
      <c r="AB64" s="13"/>
      <c r="AC64" s="13"/>
      <c r="AD64" s="13"/>
      <c r="AE64" s="13"/>
      <c r="AF64" s="13"/>
      <c r="AG64" s="14"/>
      <c r="AH64" s="14"/>
      <c r="AI64" s="14"/>
      <c r="AJ64" s="14"/>
      <c r="AK64" s="14"/>
      <c r="AL64" s="14"/>
      <c r="AM64" s="14"/>
      <c r="AN64" s="14"/>
      <c r="AO64" s="14"/>
      <c r="AP64" s="14"/>
      <c r="AQ64" s="15"/>
      <c r="AR64" s="14"/>
      <c r="AS64" s="40" t="s">
        <v>172</v>
      </c>
      <c r="AT64" s="49">
        <v>0.2</v>
      </c>
      <c r="AU64" s="61">
        <v>0.5</v>
      </c>
      <c r="AV64" s="49">
        <v>0.3</v>
      </c>
      <c r="AW64" s="49" t="s">
        <v>172</v>
      </c>
      <c r="AX64" s="49">
        <v>1</v>
      </c>
      <c r="AY64" s="55"/>
      <c r="AZ64" s="55"/>
      <c r="BA64" s="55"/>
      <c r="BB64" s="55"/>
      <c r="BC64" s="16"/>
      <c r="BD64" s="16"/>
      <c r="BE64" s="17"/>
      <c r="BF64" s="18">
        <f t="shared" si="78"/>
        <v>0</v>
      </c>
      <c r="BG64" s="19">
        <f>IFERROR(BD64/AW64,0)</f>
        <v>0</v>
      </c>
      <c r="BH64" s="17" t="s">
        <v>179</v>
      </c>
      <c r="BI64" s="17"/>
      <c r="BJ64" s="16"/>
      <c r="BK64" s="16"/>
      <c r="BL64" s="17"/>
      <c r="BM64" s="19">
        <f t="shared" si="79"/>
        <v>0</v>
      </c>
      <c r="BN64" s="20">
        <f t="shared" si="89"/>
        <v>0</v>
      </c>
      <c r="BO64" s="17" t="s">
        <v>179</v>
      </c>
      <c r="BP64" s="21"/>
      <c r="BQ64" s="22"/>
      <c r="BR64" s="16"/>
      <c r="BS64" s="17"/>
      <c r="BT64" s="19">
        <f t="shared" si="80"/>
        <v>0</v>
      </c>
      <c r="BU64" s="20">
        <f t="shared" si="90"/>
        <v>0</v>
      </c>
      <c r="BV64" s="17" t="s">
        <v>179</v>
      </c>
      <c r="BW64" s="17"/>
      <c r="BX64" s="16"/>
      <c r="BY64" s="16"/>
      <c r="BZ64" s="17"/>
      <c r="CA64" s="19">
        <f t="shared" si="81"/>
        <v>0</v>
      </c>
      <c r="CB64" s="20">
        <f t="shared" si="91"/>
        <v>0</v>
      </c>
      <c r="CC64" s="17" t="s">
        <v>179</v>
      </c>
      <c r="CD64" s="17"/>
      <c r="CE64" s="16"/>
      <c r="CF64" s="16"/>
      <c r="CG64" s="17"/>
      <c r="CH64" s="19">
        <f t="shared" si="82"/>
        <v>0</v>
      </c>
      <c r="CI64" s="20">
        <f t="shared" si="92"/>
        <v>0</v>
      </c>
      <c r="CJ64" s="17" t="s">
        <v>179</v>
      </c>
      <c r="CK64" s="17"/>
      <c r="CL64" s="23">
        <v>0</v>
      </c>
      <c r="CM64" s="23"/>
      <c r="CN64" s="17"/>
      <c r="CO64" s="19">
        <f t="shared" si="83"/>
        <v>0</v>
      </c>
      <c r="CP64" s="20">
        <f t="shared" si="93"/>
        <v>0</v>
      </c>
      <c r="CQ64" s="17" t="s">
        <v>179</v>
      </c>
      <c r="CR64" s="17"/>
      <c r="CS64" s="16"/>
      <c r="CT64" s="16"/>
      <c r="CU64" s="17"/>
      <c r="CV64" s="19">
        <f t="shared" si="84"/>
        <v>0</v>
      </c>
      <c r="CW64" s="20">
        <f t="shared" si="94"/>
        <v>0</v>
      </c>
      <c r="CX64" s="17" t="s">
        <v>179</v>
      </c>
      <c r="CY64" s="17"/>
      <c r="CZ64" s="16"/>
      <c r="DA64" s="16"/>
      <c r="DB64" s="17"/>
      <c r="DC64" s="19">
        <f t="shared" si="85"/>
        <v>0</v>
      </c>
      <c r="DD64" s="20">
        <f t="shared" si="95"/>
        <v>0</v>
      </c>
      <c r="DE64" s="17" t="s">
        <v>179</v>
      </c>
      <c r="DF64" s="17"/>
      <c r="DG64" s="16"/>
      <c r="DH64" s="16"/>
      <c r="DI64" s="17"/>
      <c r="DJ64" s="19">
        <f t="shared" si="86"/>
        <v>0</v>
      </c>
      <c r="DK64" s="20">
        <f t="shared" si="96"/>
        <v>0</v>
      </c>
      <c r="DL64" s="17" t="s">
        <v>179</v>
      </c>
      <c r="DM64" s="17"/>
      <c r="DN64" s="16"/>
      <c r="DO64" s="16"/>
      <c r="DP64" s="17"/>
      <c r="DQ64" s="19">
        <f t="shared" si="87"/>
        <v>0</v>
      </c>
      <c r="DR64" s="20">
        <f t="shared" si="97"/>
        <v>0</v>
      </c>
      <c r="DS64" s="17" t="s">
        <v>179</v>
      </c>
      <c r="DT64" s="17"/>
      <c r="DU64" s="16"/>
      <c r="DV64" s="16"/>
      <c r="DW64" s="17"/>
      <c r="DX64" s="19">
        <f t="shared" si="88"/>
        <v>0</v>
      </c>
      <c r="DY64" s="20">
        <f t="shared" si="98"/>
        <v>0</v>
      </c>
      <c r="DZ64" s="17" t="s">
        <v>179</v>
      </c>
      <c r="EA64" s="17"/>
      <c r="EB64" s="26">
        <v>1</v>
      </c>
      <c r="EC64" s="16"/>
      <c r="ED64" s="17"/>
      <c r="EE64" s="19">
        <f t="shared" si="22"/>
        <v>0</v>
      </c>
      <c r="EF64" s="20">
        <f t="shared" si="99"/>
        <v>0</v>
      </c>
      <c r="EG64" s="17" t="s">
        <v>179</v>
      </c>
      <c r="EH64" s="17"/>
      <c r="EI64" s="27">
        <v>2026</v>
      </c>
      <c r="EJ64" s="28"/>
      <c r="EK64" s="29" t="str">
        <f>+VLOOKUP(B64,[1]Listas_desplega!$AI$22:$AJ$46,2,0)</f>
        <v>DF_ES</v>
      </c>
      <c r="EL64" s="29" t="str">
        <f>+VLOOKUP(H64,[1]Listas_desplega!$BY$3:$BZ$7,2,0)</f>
        <v>T_2</v>
      </c>
      <c r="EM64" s="29" t="e">
        <f>+VLOOKUP(I64,[1]Listas_desplega!$BY$10:$BZ$23,2,0)</f>
        <v>#N/A</v>
      </c>
      <c r="EN64" s="29" t="e">
        <f>+VLOOKUP(J64,[1]Listas_desplega!$BY$28:$BZ$54,2,0)</f>
        <v>#N/A</v>
      </c>
      <c r="EO64" s="29" t="e">
        <f>+VLOOKUP(K64,[1]Listas_desplega!$BY$58:$BZ$105,2,0)</f>
        <v>#N/A</v>
      </c>
      <c r="EP64" s="30" t="e">
        <f>+VLOOKUP(L64,[1]Listas_desplega!$J$3:$K$11,2,0)</f>
        <v>#N/A</v>
      </c>
    </row>
    <row r="65" spans="1:146" s="31" customFormat="1" ht="44.25" customHeight="1" x14ac:dyDescent="0.3">
      <c r="A65" s="8" t="s">
        <v>592</v>
      </c>
      <c r="B65" s="8" t="s">
        <v>593</v>
      </c>
      <c r="C65" s="8" t="s">
        <v>594</v>
      </c>
      <c r="D65" s="8" t="s">
        <v>153</v>
      </c>
      <c r="E65" s="8" t="s">
        <v>154</v>
      </c>
      <c r="F65" s="9" t="s">
        <v>595</v>
      </c>
      <c r="G65" s="8" t="s">
        <v>596</v>
      </c>
      <c r="H65" s="8" t="s">
        <v>597</v>
      </c>
      <c r="I65" s="8" t="s">
        <v>598</v>
      </c>
      <c r="J65" s="8" t="s">
        <v>599</v>
      </c>
      <c r="K65" s="8" t="s">
        <v>600</v>
      </c>
      <c r="L65" s="8" t="s">
        <v>601</v>
      </c>
      <c r="M65" s="8" t="s">
        <v>602</v>
      </c>
      <c r="N65" s="14" t="s">
        <v>690</v>
      </c>
      <c r="O65" s="13" t="s">
        <v>691</v>
      </c>
      <c r="P65" s="12" t="s">
        <v>164</v>
      </c>
      <c r="Q65" s="11" t="s">
        <v>186</v>
      </c>
      <c r="R65" s="13" t="s">
        <v>692</v>
      </c>
      <c r="S65" s="11" t="s">
        <v>167</v>
      </c>
      <c r="T65" s="13" t="s">
        <v>188</v>
      </c>
      <c r="U65" s="13">
        <v>180</v>
      </c>
      <c r="V65" s="13" t="s">
        <v>676</v>
      </c>
      <c r="W65" s="12" t="s">
        <v>394</v>
      </c>
      <c r="X65" s="13" t="s">
        <v>172</v>
      </c>
      <c r="Y65" s="13" t="s">
        <v>172</v>
      </c>
      <c r="Z65" s="13" t="s">
        <v>172</v>
      </c>
      <c r="AA65" s="13" t="s">
        <v>172</v>
      </c>
      <c r="AB65" s="13" t="s">
        <v>172</v>
      </c>
      <c r="AC65" s="13" t="s">
        <v>172</v>
      </c>
      <c r="AD65" s="13" t="s">
        <v>172</v>
      </c>
      <c r="AE65" s="13"/>
      <c r="AF65" s="13"/>
      <c r="AG65" s="14"/>
      <c r="AH65" s="14"/>
      <c r="AI65" s="14"/>
      <c r="AJ65" s="14"/>
      <c r="AK65" s="14"/>
      <c r="AL65" s="14"/>
      <c r="AM65" s="14"/>
      <c r="AN65" s="14"/>
      <c r="AO65" s="14"/>
      <c r="AP65" s="14"/>
      <c r="AQ65" s="15"/>
      <c r="AR65" s="14"/>
      <c r="AS65" s="40" t="s">
        <v>172</v>
      </c>
      <c r="AT65" s="49" t="s">
        <v>172</v>
      </c>
      <c r="AU65" s="49" t="s">
        <v>172</v>
      </c>
      <c r="AV65" s="49" t="s">
        <v>172</v>
      </c>
      <c r="AW65" s="49" t="s">
        <v>172</v>
      </c>
      <c r="AX65" s="49" t="s">
        <v>172</v>
      </c>
      <c r="AY65" s="55"/>
      <c r="AZ65" s="55"/>
      <c r="BA65" s="55"/>
      <c r="BB65" s="55"/>
      <c r="BC65" s="16"/>
      <c r="BD65" s="16"/>
      <c r="BE65" s="17"/>
      <c r="BF65" s="18">
        <f t="shared" si="78"/>
        <v>0</v>
      </c>
      <c r="BG65" s="19">
        <f>IFERROR(BD65/AW65,0)</f>
        <v>0</v>
      </c>
      <c r="BH65" s="17" t="s">
        <v>179</v>
      </c>
      <c r="BI65" s="17"/>
      <c r="BJ65" s="16"/>
      <c r="BK65" s="16"/>
      <c r="BL65" s="17"/>
      <c r="BM65" s="19">
        <f t="shared" si="79"/>
        <v>0</v>
      </c>
      <c r="BN65" s="20">
        <f t="shared" si="89"/>
        <v>0</v>
      </c>
      <c r="BO65" s="17" t="s">
        <v>179</v>
      </c>
      <c r="BP65" s="21"/>
      <c r="BQ65" s="22"/>
      <c r="BR65" s="16"/>
      <c r="BS65" s="17"/>
      <c r="BT65" s="19">
        <f t="shared" si="80"/>
        <v>0</v>
      </c>
      <c r="BU65" s="20">
        <f t="shared" si="90"/>
        <v>0</v>
      </c>
      <c r="BV65" s="17" t="s">
        <v>437</v>
      </c>
      <c r="BW65" s="17" t="s">
        <v>693</v>
      </c>
      <c r="BX65" s="16"/>
      <c r="BY65" s="16"/>
      <c r="BZ65" s="17"/>
      <c r="CA65" s="19">
        <f t="shared" si="81"/>
        <v>0</v>
      </c>
      <c r="CB65" s="20">
        <f t="shared" si="91"/>
        <v>0</v>
      </c>
      <c r="CC65" s="17" t="s">
        <v>179</v>
      </c>
      <c r="CD65" s="17"/>
      <c r="CE65" s="16"/>
      <c r="CF65" s="16"/>
      <c r="CG65" s="17"/>
      <c r="CH65" s="19">
        <f t="shared" si="82"/>
        <v>0</v>
      </c>
      <c r="CI65" s="20">
        <f t="shared" si="92"/>
        <v>0</v>
      </c>
      <c r="CJ65" s="17" t="s">
        <v>179</v>
      </c>
      <c r="CK65" s="17"/>
      <c r="CL65" s="23"/>
      <c r="CM65" s="23"/>
      <c r="CN65" s="17"/>
      <c r="CO65" s="19">
        <f t="shared" si="83"/>
        <v>0</v>
      </c>
      <c r="CP65" s="20">
        <f t="shared" si="93"/>
        <v>0</v>
      </c>
      <c r="CQ65" s="17" t="s">
        <v>437</v>
      </c>
      <c r="CR65" s="17" t="s">
        <v>607</v>
      </c>
      <c r="CS65" s="16"/>
      <c r="CT65" s="16"/>
      <c r="CU65" s="17"/>
      <c r="CV65" s="19">
        <f t="shared" si="84"/>
        <v>0</v>
      </c>
      <c r="CW65" s="20">
        <f t="shared" si="94"/>
        <v>0</v>
      </c>
      <c r="CX65" s="17" t="s">
        <v>179</v>
      </c>
      <c r="CY65" s="17"/>
      <c r="CZ65" s="16"/>
      <c r="DA65" s="16"/>
      <c r="DB65" s="17"/>
      <c r="DC65" s="19">
        <f t="shared" si="85"/>
        <v>0</v>
      </c>
      <c r="DD65" s="20">
        <f t="shared" si="95"/>
        <v>0</v>
      </c>
      <c r="DE65" s="17" t="s">
        <v>179</v>
      </c>
      <c r="DF65" s="17"/>
      <c r="DG65" s="16"/>
      <c r="DH65" s="16"/>
      <c r="DI65" s="17"/>
      <c r="DJ65" s="19">
        <f t="shared" si="86"/>
        <v>0</v>
      </c>
      <c r="DK65" s="20">
        <f t="shared" si="96"/>
        <v>0</v>
      </c>
      <c r="DL65" s="17" t="s">
        <v>179</v>
      </c>
      <c r="DM65" s="17"/>
      <c r="DN65" s="16"/>
      <c r="DO65" s="16"/>
      <c r="DP65" s="17"/>
      <c r="DQ65" s="19">
        <f t="shared" si="87"/>
        <v>0</v>
      </c>
      <c r="DR65" s="20">
        <f t="shared" si="97"/>
        <v>0</v>
      </c>
      <c r="DS65" s="17" t="s">
        <v>179</v>
      </c>
      <c r="DT65" s="17"/>
      <c r="DU65" s="16"/>
      <c r="DV65" s="16"/>
      <c r="DW65" s="17"/>
      <c r="DX65" s="19">
        <f t="shared" si="88"/>
        <v>0</v>
      </c>
      <c r="DY65" s="20">
        <f t="shared" si="98"/>
        <v>0</v>
      </c>
      <c r="DZ65" s="17" t="s">
        <v>179</v>
      </c>
      <c r="EA65" s="17"/>
      <c r="EB65" s="26"/>
      <c r="EC65" s="16"/>
      <c r="ED65" s="17"/>
      <c r="EE65" s="19">
        <f t="shared" si="22"/>
        <v>0</v>
      </c>
      <c r="EF65" s="20">
        <f t="shared" si="99"/>
        <v>0</v>
      </c>
      <c r="EG65" s="17" t="s">
        <v>179</v>
      </c>
      <c r="EH65" s="17"/>
      <c r="EI65" s="27">
        <v>2026</v>
      </c>
      <c r="EJ65" s="28"/>
      <c r="EK65" s="29" t="str">
        <f>+VLOOKUP(B65,[1]Listas_desplega!$AI$22:$AJ$46,2,0)</f>
        <v>DF_ES</v>
      </c>
      <c r="EL65" s="29" t="str">
        <f>+VLOOKUP(H65,[1]Listas_desplega!$BY$3:$BZ$7,2,0)</f>
        <v>T_5</v>
      </c>
      <c r="EM65" s="29" t="str">
        <f>+VLOOKUP(I65,[1]Listas_desplega!$BY$10:$BZ$23,2,0)</f>
        <v>T_5_C_1</v>
      </c>
      <c r="EN65" s="29" t="str">
        <f>+VLOOKUP(J65,[1]Listas_desplega!$BY$28:$BZ$54,2,0)</f>
        <v>T_5_C_1_ET_1</v>
      </c>
      <c r="EO65" s="29" t="str">
        <f>+VLOOKUP(K65,[1]Listas_desplega!$BY$58:$BZ$105,2,0)</f>
        <v>T_1_C_1_ET_1_CPT_1</v>
      </c>
      <c r="EP65" s="30" t="str">
        <f>+VLOOKUP(L65,[1]Listas_desplega!$J$3:$K$11,2,0)</f>
        <v>Eje_E_8</v>
      </c>
    </row>
    <row r="66" spans="1:146" s="31" customFormat="1" ht="44.25" customHeight="1" x14ac:dyDescent="0.3">
      <c r="A66" s="8" t="s">
        <v>151</v>
      </c>
      <c r="B66" s="8" t="s">
        <v>694</v>
      </c>
      <c r="C66" s="8" t="s">
        <v>695</v>
      </c>
      <c r="D66" s="8" t="s">
        <v>153</v>
      </c>
      <c r="E66" s="8" t="s">
        <v>154</v>
      </c>
      <c r="F66" s="9" t="s">
        <v>155</v>
      </c>
      <c r="G66" s="8" t="s">
        <v>428</v>
      </c>
      <c r="H66" s="8" t="s">
        <v>597</v>
      </c>
      <c r="I66" s="8" t="s">
        <v>598</v>
      </c>
      <c r="J66" s="8" t="s">
        <v>599</v>
      </c>
      <c r="K66" s="8" t="s">
        <v>696</v>
      </c>
      <c r="L66" s="8" t="s">
        <v>196</v>
      </c>
      <c r="M66" s="8" t="s">
        <v>377</v>
      </c>
      <c r="N66" s="14">
        <v>22</v>
      </c>
      <c r="O66" s="13" t="s">
        <v>697</v>
      </c>
      <c r="P66" s="12" t="s">
        <v>164</v>
      </c>
      <c r="Q66" s="11" t="s">
        <v>493</v>
      </c>
      <c r="R66" s="13" t="s">
        <v>698</v>
      </c>
      <c r="S66" s="11" t="s">
        <v>167</v>
      </c>
      <c r="T66" s="13" t="s">
        <v>200</v>
      </c>
      <c r="U66" s="13">
        <v>0</v>
      </c>
      <c r="V66" s="13" t="s">
        <v>699</v>
      </c>
      <c r="W66" s="12" t="s">
        <v>170</v>
      </c>
      <c r="X66" s="13"/>
      <c r="Y66" s="13"/>
      <c r="Z66" s="13" t="s">
        <v>172</v>
      </c>
      <c r="AA66" s="13" t="s">
        <v>172</v>
      </c>
      <c r="AB66" s="13" t="s">
        <v>172</v>
      </c>
      <c r="AC66" s="13" t="s">
        <v>172</v>
      </c>
      <c r="AD66" s="13" t="s">
        <v>172</v>
      </c>
      <c r="AE66" s="13" t="s">
        <v>172</v>
      </c>
      <c r="AF66" s="13" t="s">
        <v>172</v>
      </c>
      <c r="AG66" s="14" t="s">
        <v>172</v>
      </c>
      <c r="AH66" s="14" t="s">
        <v>172</v>
      </c>
      <c r="AI66" s="14" t="s">
        <v>172</v>
      </c>
      <c r="AJ66" s="14" t="s">
        <v>172</v>
      </c>
      <c r="AK66" s="14" t="s">
        <v>172</v>
      </c>
      <c r="AL66" s="14" t="s">
        <v>172</v>
      </c>
      <c r="AM66" s="14" t="s">
        <v>172</v>
      </c>
      <c r="AN66" s="14" t="s">
        <v>172</v>
      </c>
      <c r="AO66" s="14" t="s">
        <v>172</v>
      </c>
      <c r="AP66" s="14" t="s">
        <v>172</v>
      </c>
      <c r="AQ66" s="15" t="s">
        <v>172</v>
      </c>
      <c r="AR66" s="14" t="s">
        <v>172</v>
      </c>
      <c r="AS66" s="49">
        <v>96</v>
      </c>
      <c r="AT66" s="57">
        <v>96</v>
      </c>
      <c r="AU66" s="62">
        <v>96</v>
      </c>
      <c r="AV66" s="57">
        <v>97</v>
      </c>
      <c r="AW66" s="57">
        <v>97</v>
      </c>
      <c r="AX66" s="57">
        <v>97</v>
      </c>
      <c r="AY66" s="58"/>
      <c r="AZ66" s="58"/>
      <c r="BA66" s="58"/>
      <c r="BB66" s="58"/>
      <c r="BC66" s="16"/>
      <c r="BD66" s="16">
        <v>0</v>
      </c>
      <c r="BE66" s="17"/>
      <c r="BF66" s="18">
        <f t="shared" si="78"/>
        <v>0</v>
      </c>
      <c r="BG66" s="19">
        <f>IFERROR(BD66/AW66,0)</f>
        <v>0</v>
      </c>
      <c r="BH66" s="17" t="s">
        <v>179</v>
      </c>
      <c r="BI66" s="17"/>
      <c r="BJ66" s="16"/>
      <c r="BK66" s="16">
        <v>0</v>
      </c>
      <c r="BL66" s="17"/>
      <c r="BM66" s="19">
        <f t="shared" si="79"/>
        <v>0</v>
      </c>
      <c r="BN66" s="20">
        <f t="shared" si="89"/>
        <v>0</v>
      </c>
      <c r="BO66" s="17" t="s">
        <v>179</v>
      </c>
      <c r="BP66" s="21"/>
      <c r="BQ66" s="22">
        <v>15</v>
      </c>
      <c r="BR66" s="16">
        <v>22</v>
      </c>
      <c r="BS66" s="17" t="s">
        <v>700</v>
      </c>
      <c r="BT66" s="19">
        <f t="shared" si="80"/>
        <v>0.15463917525773196</v>
      </c>
      <c r="BU66" s="20">
        <f t="shared" si="90"/>
        <v>0.22680412371134021</v>
      </c>
      <c r="BV66" s="17" t="s">
        <v>174</v>
      </c>
      <c r="BW66" s="17" t="s">
        <v>701</v>
      </c>
      <c r="BX66" s="16"/>
      <c r="BY66" s="16"/>
      <c r="BZ66" s="17"/>
      <c r="CA66" s="19">
        <f t="shared" si="81"/>
        <v>0</v>
      </c>
      <c r="CB66" s="20">
        <f t="shared" si="91"/>
        <v>0.22680412371134021</v>
      </c>
      <c r="CC66" s="17" t="s">
        <v>179</v>
      </c>
      <c r="CD66" s="17"/>
      <c r="CE66" s="16"/>
      <c r="CF66" s="16"/>
      <c r="CG66" s="17"/>
      <c r="CH66" s="19">
        <f t="shared" si="82"/>
        <v>0</v>
      </c>
      <c r="CI66" s="20">
        <f t="shared" si="92"/>
        <v>0.22680412371134021</v>
      </c>
      <c r="CJ66" s="17" t="s">
        <v>179</v>
      </c>
      <c r="CK66" s="17"/>
      <c r="CL66" s="23">
        <v>70</v>
      </c>
      <c r="CM66" s="23">
        <v>97</v>
      </c>
      <c r="CN66" s="17" t="s">
        <v>702</v>
      </c>
      <c r="CO66" s="19">
        <f t="shared" si="83"/>
        <v>0.72164948453608246</v>
      </c>
      <c r="CP66" s="20">
        <f t="shared" si="93"/>
        <v>1</v>
      </c>
      <c r="CQ66" s="17" t="s">
        <v>174</v>
      </c>
      <c r="CR66" s="17" t="s">
        <v>703</v>
      </c>
      <c r="CS66" s="16"/>
      <c r="CT66" s="16"/>
      <c r="CU66" s="17"/>
      <c r="CV66" s="19">
        <f t="shared" si="84"/>
        <v>0</v>
      </c>
      <c r="CW66" s="20">
        <f t="shared" si="94"/>
        <v>1</v>
      </c>
      <c r="CX66" s="17" t="s">
        <v>179</v>
      </c>
      <c r="CY66" s="17"/>
      <c r="CZ66" s="16"/>
      <c r="DA66" s="16"/>
      <c r="DB66" s="17"/>
      <c r="DC66" s="19">
        <f t="shared" si="85"/>
        <v>0</v>
      </c>
      <c r="DD66" s="20">
        <f t="shared" si="95"/>
        <v>1</v>
      </c>
      <c r="DE66" s="17" t="s">
        <v>179</v>
      </c>
      <c r="DF66" s="17"/>
      <c r="DG66" s="16">
        <v>97</v>
      </c>
      <c r="DH66" s="16"/>
      <c r="DI66" s="17"/>
      <c r="DJ66" s="19">
        <f t="shared" si="86"/>
        <v>1</v>
      </c>
      <c r="DK66" s="20">
        <f t="shared" si="96"/>
        <v>1</v>
      </c>
      <c r="DL66" s="17" t="s">
        <v>179</v>
      </c>
      <c r="DM66" s="17"/>
      <c r="DN66" s="16"/>
      <c r="DO66" s="16"/>
      <c r="DP66" s="17"/>
      <c r="DQ66" s="19">
        <f t="shared" si="87"/>
        <v>0</v>
      </c>
      <c r="DR66" s="20">
        <f t="shared" si="97"/>
        <v>1</v>
      </c>
      <c r="DS66" s="17" t="s">
        <v>179</v>
      </c>
      <c r="DT66" s="17"/>
      <c r="DU66" s="16"/>
      <c r="DV66" s="16"/>
      <c r="DW66" s="17"/>
      <c r="DX66" s="19">
        <f t="shared" si="88"/>
        <v>0</v>
      </c>
      <c r="DY66" s="20">
        <f t="shared" si="98"/>
        <v>1</v>
      </c>
      <c r="DZ66" s="17" t="s">
        <v>179</v>
      </c>
      <c r="EA66" s="17"/>
      <c r="EB66" s="26">
        <v>97</v>
      </c>
      <c r="EC66" s="16"/>
      <c r="ED66" s="17"/>
      <c r="EE66" s="19">
        <f t="shared" si="22"/>
        <v>1</v>
      </c>
      <c r="EF66" s="20">
        <f t="shared" si="99"/>
        <v>1</v>
      </c>
      <c r="EG66" s="17" t="s">
        <v>179</v>
      </c>
      <c r="EH66" s="17"/>
      <c r="EI66" s="27">
        <v>2026</v>
      </c>
      <c r="EJ66" s="28"/>
      <c r="EK66" s="29" t="str">
        <f>+VLOOKUP(B66,[1]Listas_desplega!$AI$22:$AJ$46,2,0)</f>
        <v>DF_GT</v>
      </c>
      <c r="EL66" s="29" t="str">
        <f>+VLOOKUP(H66,[1]Listas_desplega!$BY$3:$BZ$7,2,0)</f>
        <v>T_5</v>
      </c>
      <c r="EM66" s="29" t="str">
        <f>+VLOOKUP(I66,[1]Listas_desplega!$BY$10:$BZ$23,2,0)</f>
        <v>T_5_C_1</v>
      </c>
      <c r="EN66" s="29" t="str">
        <f>+VLOOKUP(J66,[1]Listas_desplega!$BY$28:$BZ$54,2,0)</f>
        <v>T_5_C_1_ET_1</v>
      </c>
      <c r="EO66" s="29" t="str">
        <f>+VLOOKUP(K66,[1]Listas_desplega!$BY$58:$BZ$105,2,0)</f>
        <v>T_5_C_1_ET_1_CPT_2</v>
      </c>
      <c r="EP66" s="30" t="str">
        <f>+VLOOKUP(L66,[1]Listas_desplega!$J$3:$K$11,2,0)</f>
        <v>Eje_E_5</v>
      </c>
    </row>
    <row r="67" spans="1:146" s="31" customFormat="1" ht="44.25" customHeight="1" x14ac:dyDescent="0.3">
      <c r="A67" s="8" t="s">
        <v>151</v>
      </c>
      <c r="B67" s="8" t="s">
        <v>694</v>
      </c>
      <c r="C67" s="8" t="s">
        <v>704</v>
      </c>
      <c r="D67" s="8" t="s">
        <v>153</v>
      </c>
      <c r="E67" s="8" t="s">
        <v>154</v>
      </c>
      <c r="F67" s="9" t="s">
        <v>155</v>
      </c>
      <c r="G67" s="8" t="s">
        <v>428</v>
      </c>
      <c r="H67" s="8" t="s">
        <v>597</v>
      </c>
      <c r="I67" s="8" t="s">
        <v>598</v>
      </c>
      <c r="J67" s="8" t="s">
        <v>599</v>
      </c>
      <c r="K67" s="8" t="s">
        <v>696</v>
      </c>
      <c r="L67" s="8" t="s">
        <v>196</v>
      </c>
      <c r="M67" s="8" t="s">
        <v>377</v>
      </c>
      <c r="N67" s="14">
        <v>23</v>
      </c>
      <c r="O67" s="13" t="s">
        <v>705</v>
      </c>
      <c r="P67" s="12" t="s">
        <v>164</v>
      </c>
      <c r="Q67" s="11" t="s">
        <v>493</v>
      </c>
      <c r="R67" s="13" t="s">
        <v>706</v>
      </c>
      <c r="S67" s="13" t="s">
        <v>167</v>
      </c>
      <c r="T67" s="13" t="s">
        <v>200</v>
      </c>
      <c r="U67" s="13">
        <v>0</v>
      </c>
      <c r="V67" s="13" t="s">
        <v>707</v>
      </c>
      <c r="W67" s="12" t="s">
        <v>170</v>
      </c>
      <c r="X67" s="13"/>
      <c r="Y67" s="13"/>
      <c r="Z67" s="13" t="s">
        <v>172</v>
      </c>
      <c r="AA67" s="13" t="s">
        <v>172</v>
      </c>
      <c r="AB67" s="13" t="s">
        <v>172</v>
      </c>
      <c r="AC67" s="13" t="s">
        <v>172</v>
      </c>
      <c r="AD67" s="13" t="s">
        <v>172</v>
      </c>
      <c r="AE67" s="13" t="s">
        <v>172</v>
      </c>
      <c r="AF67" s="13" t="s">
        <v>172</v>
      </c>
      <c r="AG67" s="14" t="s">
        <v>172</v>
      </c>
      <c r="AH67" s="14" t="s">
        <v>172</v>
      </c>
      <c r="AI67" s="14" t="s">
        <v>172</v>
      </c>
      <c r="AJ67" s="14" t="s">
        <v>172</v>
      </c>
      <c r="AK67" s="14" t="s">
        <v>172</v>
      </c>
      <c r="AL67" s="14" t="s">
        <v>172</v>
      </c>
      <c r="AM67" s="14" t="s">
        <v>172</v>
      </c>
      <c r="AN67" s="14" t="s">
        <v>172</v>
      </c>
      <c r="AO67" s="14" t="s">
        <v>172</v>
      </c>
      <c r="AP67" s="14" t="s">
        <v>172</v>
      </c>
      <c r="AQ67" s="15" t="s">
        <v>172</v>
      </c>
      <c r="AR67" s="14" t="s">
        <v>172</v>
      </c>
      <c r="AS67" s="49">
        <v>0</v>
      </c>
      <c r="AT67" s="57">
        <v>96</v>
      </c>
      <c r="AU67" s="57">
        <v>97</v>
      </c>
      <c r="AV67" s="62">
        <v>97</v>
      </c>
      <c r="AW67" s="57">
        <v>97</v>
      </c>
      <c r="AX67" s="57">
        <v>97</v>
      </c>
      <c r="AY67" s="58"/>
      <c r="AZ67" s="58"/>
      <c r="BA67" s="58"/>
      <c r="BB67" s="58"/>
      <c r="BC67" s="16"/>
      <c r="BD67" s="16">
        <v>0</v>
      </c>
      <c r="BE67" s="17"/>
      <c r="BF67" s="18">
        <f t="shared" si="78"/>
        <v>0</v>
      </c>
      <c r="BG67" s="19">
        <f>IFERROR(BD67/AW67,0)</f>
        <v>0</v>
      </c>
      <c r="BH67" s="17" t="s">
        <v>179</v>
      </c>
      <c r="BI67" s="17"/>
      <c r="BJ67" s="16"/>
      <c r="BK67" s="16">
        <v>0</v>
      </c>
      <c r="BL67" s="17"/>
      <c r="BM67" s="19">
        <f t="shared" si="79"/>
        <v>0</v>
      </c>
      <c r="BN67" s="20">
        <f t="shared" si="89"/>
        <v>0</v>
      </c>
      <c r="BO67" s="17" t="s">
        <v>179</v>
      </c>
      <c r="BP67" s="21"/>
      <c r="BQ67" s="22">
        <v>25</v>
      </c>
      <c r="BR67" s="16">
        <v>25</v>
      </c>
      <c r="BS67" s="17" t="s">
        <v>708</v>
      </c>
      <c r="BT67" s="19">
        <f t="shared" si="80"/>
        <v>0.25773195876288657</v>
      </c>
      <c r="BU67" s="20">
        <f t="shared" si="90"/>
        <v>0.25773195876288657</v>
      </c>
      <c r="BV67" s="17" t="s">
        <v>174</v>
      </c>
      <c r="BW67" s="17" t="s">
        <v>701</v>
      </c>
      <c r="BX67" s="16"/>
      <c r="BY67" s="16"/>
      <c r="BZ67" s="17"/>
      <c r="CA67" s="19">
        <f t="shared" si="81"/>
        <v>0</v>
      </c>
      <c r="CB67" s="20">
        <f t="shared" si="91"/>
        <v>0.25773195876288657</v>
      </c>
      <c r="CC67" s="17" t="s">
        <v>179</v>
      </c>
      <c r="CD67" s="17"/>
      <c r="CE67" s="16"/>
      <c r="CF67" s="16"/>
      <c r="CG67" s="17"/>
      <c r="CH67" s="19">
        <f t="shared" si="82"/>
        <v>0</v>
      </c>
      <c r="CI67" s="20">
        <f t="shared" si="92"/>
        <v>0.25773195876288657</v>
      </c>
      <c r="CJ67" s="17" t="s">
        <v>179</v>
      </c>
      <c r="CK67" s="17"/>
      <c r="CL67" s="23">
        <v>75</v>
      </c>
      <c r="CM67" s="23">
        <v>91</v>
      </c>
      <c r="CN67" s="17" t="s">
        <v>709</v>
      </c>
      <c r="CO67" s="19">
        <f t="shared" si="83"/>
        <v>0.77319587628865982</v>
      </c>
      <c r="CP67" s="20">
        <f t="shared" si="93"/>
        <v>0.93814432989690721</v>
      </c>
      <c r="CQ67" s="17" t="s">
        <v>174</v>
      </c>
      <c r="CR67" s="17" t="s">
        <v>710</v>
      </c>
      <c r="CS67" s="16"/>
      <c r="CT67" s="16"/>
      <c r="CU67" s="17"/>
      <c r="CV67" s="19">
        <f t="shared" si="84"/>
        <v>0</v>
      </c>
      <c r="CW67" s="20">
        <f t="shared" si="94"/>
        <v>0.93814432989690721</v>
      </c>
      <c r="CX67" s="17" t="s">
        <v>179</v>
      </c>
      <c r="CY67" s="17"/>
      <c r="CZ67" s="16"/>
      <c r="DA67" s="16"/>
      <c r="DB67" s="17"/>
      <c r="DC67" s="19">
        <f t="shared" si="85"/>
        <v>0</v>
      </c>
      <c r="DD67" s="20">
        <f t="shared" si="95"/>
        <v>0.93814432989690721</v>
      </c>
      <c r="DE67" s="17" t="s">
        <v>179</v>
      </c>
      <c r="DF67" s="17"/>
      <c r="DG67" s="16">
        <v>97</v>
      </c>
      <c r="DH67" s="16"/>
      <c r="DI67" s="17"/>
      <c r="DJ67" s="19">
        <f t="shared" si="86"/>
        <v>1</v>
      </c>
      <c r="DK67" s="20">
        <f t="shared" si="96"/>
        <v>0.93814432989690721</v>
      </c>
      <c r="DL67" s="17" t="s">
        <v>179</v>
      </c>
      <c r="DM67" s="17"/>
      <c r="DN67" s="16"/>
      <c r="DO67" s="16"/>
      <c r="DP67" s="17"/>
      <c r="DQ67" s="19">
        <f t="shared" si="87"/>
        <v>0</v>
      </c>
      <c r="DR67" s="20">
        <f t="shared" si="97"/>
        <v>0.93814432989690721</v>
      </c>
      <c r="DS67" s="17" t="s">
        <v>179</v>
      </c>
      <c r="DT67" s="17"/>
      <c r="DU67" s="16"/>
      <c r="DV67" s="16"/>
      <c r="DW67" s="17"/>
      <c r="DX67" s="19">
        <f t="shared" si="88"/>
        <v>0</v>
      </c>
      <c r="DY67" s="20">
        <f t="shared" si="98"/>
        <v>0.93814432989690721</v>
      </c>
      <c r="DZ67" s="17" t="s">
        <v>179</v>
      </c>
      <c r="EA67" s="17"/>
      <c r="EB67" s="26">
        <v>97</v>
      </c>
      <c r="EC67" s="16"/>
      <c r="ED67" s="17"/>
      <c r="EE67" s="19">
        <f t="shared" si="22"/>
        <v>1</v>
      </c>
      <c r="EF67" s="20">
        <f t="shared" si="99"/>
        <v>0.93814432989690721</v>
      </c>
      <c r="EG67" s="17" t="s">
        <v>179</v>
      </c>
      <c r="EH67" s="17"/>
      <c r="EI67" s="27">
        <v>2026</v>
      </c>
      <c r="EJ67" s="28"/>
      <c r="EK67" s="29" t="str">
        <f>+VLOOKUP(B67,[1]Listas_desplega!$AI$22:$AJ$46,2,0)</f>
        <v>DF_GT</v>
      </c>
      <c r="EL67" s="29" t="str">
        <f>+VLOOKUP(H67,[1]Listas_desplega!$BY$3:$BZ$7,2,0)</f>
        <v>T_5</v>
      </c>
      <c r="EM67" s="29" t="str">
        <f>+VLOOKUP(I67,[1]Listas_desplega!$BY$10:$BZ$23,2,0)</f>
        <v>T_5_C_1</v>
      </c>
      <c r="EN67" s="29" t="str">
        <f>+VLOOKUP(J67,[1]Listas_desplega!$BY$28:$BZ$54,2,0)</f>
        <v>T_5_C_1_ET_1</v>
      </c>
      <c r="EO67" s="29" t="str">
        <f>+VLOOKUP(K67,[1]Listas_desplega!$BY$58:$BZ$105,2,0)</f>
        <v>T_5_C_1_ET_1_CPT_2</v>
      </c>
      <c r="EP67" s="30" t="str">
        <f>+VLOOKUP(L67,[1]Listas_desplega!$J$3:$K$11,2,0)</f>
        <v>Eje_E_5</v>
      </c>
    </row>
    <row r="68" spans="1:146" s="31" customFormat="1" ht="44.25" customHeight="1" x14ac:dyDescent="0.3">
      <c r="A68" s="8" t="s">
        <v>151</v>
      </c>
      <c r="B68" s="8" t="s">
        <v>694</v>
      </c>
      <c r="C68" s="8" t="s">
        <v>704</v>
      </c>
      <c r="D68" s="8" t="s">
        <v>153</v>
      </c>
      <c r="E68" s="8" t="s">
        <v>154</v>
      </c>
      <c r="F68" s="9" t="s">
        <v>155</v>
      </c>
      <c r="G68" s="8" t="s">
        <v>428</v>
      </c>
      <c r="H68" s="8" t="s">
        <v>597</v>
      </c>
      <c r="I68" s="8" t="s">
        <v>598</v>
      </c>
      <c r="J68" s="8" t="s">
        <v>599</v>
      </c>
      <c r="K68" s="8" t="s">
        <v>696</v>
      </c>
      <c r="L68" s="8" t="s">
        <v>196</v>
      </c>
      <c r="M68" s="8" t="s">
        <v>377</v>
      </c>
      <c r="N68" s="63">
        <v>24</v>
      </c>
      <c r="O68" s="11" t="s">
        <v>711</v>
      </c>
      <c r="P68" s="12" t="s">
        <v>492</v>
      </c>
      <c r="Q68" s="11" t="s">
        <v>493</v>
      </c>
      <c r="R68" s="11" t="s">
        <v>712</v>
      </c>
      <c r="S68" s="11" t="s">
        <v>167</v>
      </c>
      <c r="T68" s="11" t="s">
        <v>200</v>
      </c>
      <c r="U68" s="11">
        <v>0</v>
      </c>
      <c r="V68" s="11" t="s">
        <v>713</v>
      </c>
      <c r="W68" s="12" t="s">
        <v>170</v>
      </c>
      <c r="X68" s="13"/>
      <c r="Y68" s="13"/>
      <c r="Z68" s="13" t="s">
        <v>172</v>
      </c>
      <c r="AA68" s="13" t="s">
        <v>172</v>
      </c>
      <c r="AB68" s="13" t="s">
        <v>172</v>
      </c>
      <c r="AC68" s="13" t="s">
        <v>172</v>
      </c>
      <c r="AD68" s="13" t="s">
        <v>172</v>
      </c>
      <c r="AE68" s="13" t="s">
        <v>172</v>
      </c>
      <c r="AF68" s="13" t="s">
        <v>172</v>
      </c>
      <c r="AG68" s="14" t="s">
        <v>172</v>
      </c>
      <c r="AH68" s="14" t="s">
        <v>172</v>
      </c>
      <c r="AI68" s="14" t="s">
        <v>172</v>
      </c>
      <c r="AJ68" s="14" t="s">
        <v>172</v>
      </c>
      <c r="AK68" s="14" t="s">
        <v>172</v>
      </c>
      <c r="AL68" s="14" t="s">
        <v>172</v>
      </c>
      <c r="AM68" s="14" t="s">
        <v>172</v>
      </c>
      <c r="AN68" s="14" t="s">
        <v>172</v>
      </c>
      <c r="AO68" s="14" t="s">
        <v>172</v>
      </c>
      <c r="AP68" s="14" t="s">
        <v>172</v>
      </c>
      <c r="AQ68" s="15" t="s">
        <v>172</v>
      </c>
      <c r="AR68" s="14" t="s">
        <v>172</v>
      </c>
      <c r="AS68" s="14">
        <v>96</v>
      </c>
      <c r="AT68" s="64">
        <v>97</v>
      </c>
      <c r="AU68" s="64">
        <v>97</v>
      </c>
      <c r="AV68" s="64">
        <v>97</v>
      </c>
      <c r="AW68" s="64">
        <v>97</v>
      </c>
      <c r="AX68" s="64">
        <v>97</v>
      </c>
      <c r="AY68" s="65"/>
      <c r="AZ68" s="65"/>
      <c r="BA68" s="65"/>
      <c r="BB68" s="65"/>
      <c r="BC68" s="16"/>
      <c r="BD68" s="16">
        <v>0</v>
      </c>
      <c r="BE68" s="17"/>
      <c r="BF68" s="18">
        <f t="shared" si="78"/>
        <v>0</v>
      </c>
      <c r="BG68" s="20">
        <f>+IF(BH68="SI",IFERROR((IF(BH68="SI",BD68,0)/AW68),"REVISAR"),0)</f>
        <v>0</v>
      </c>
      <c r="BH68" s="17" t="s">
        <v>179</v>
      </c>
      <c r="BI68" s="17"/>
      <c r="BJ68" s="16"/>
      <c r="BK68" s="16">
        <v>0</v>
      </c>
      <c r="BL68" s="17"/>
      <c r="BM68" s="19">
        <f t="shared" si="79"/>
        <v>0</v>
      </c>
      <c r="BN68" s="20">
        <f t="shared" si="89"/>
        <v>0</v>
      </c>
      <c r="BO68" s="17" t="s">
        <v>179</v>
      </c>
      <c r="BP68" s="21"/>
      <c r="BQ68" s="22">
        <v>97</v>
      </c>
      <c r="BR68" s="16">
        <v>97</v>
      </c>
      <c r="BS68" s="17" t="s">
        <v>714</v>
      </c>
      <c r="BT68" s="19">
        <f t="shared" si="80"/>
        <v>1</v>
      </c>
      <c r="BU68" s="20">
        <f t="shared" si="90"/>
        <v>0</v>
      </c>
      <c r="BV68" s="17" t="s">
        <v>338</v>
      </c>
      <c r="BW68" s="17" t="s">
        <v>715</v>
      </c>
      <c r="BX68" s="16"/>
      <c r="BY68" s="16"/>
      <c r="BZ68" s="17"/>
      <c r="CA68" s="19">
        <f t="shared" si="81"/>
        <v>0</v>
      </c>
      <c r="CB68" s="20">
        <f t="shared" si="91"/>
        <v>0</v>
      </c>
      <c r="CC68" s="17" t="s">
        <v>179</v>
      </c>
      <c r="CD68" s="17"/>
      <c r="CE68" s="16"/>
      <c r="CF68" s="16"/>
      <c r="CG68" s="17"/>
      <c r="CH68" s="19">
        <f t="shared" si="82"/>
        <v>0</v>
      </c>
      <c r="CI68" s="20">
        <f t="shared" si="92"/>
        <v>0</v>
      </c>
      <c r="CJ68" s="17" t="s">
        <v>179</v>
      </c>
      <c r="CK68" s="17"/>
      <c r="CL68" s="23">
        <v>97</v>
      </c>
      <c r="CM68" s="23">
        <v>96</v>
      </c>
      <c r="CN68" s="17" t="s">
        <v>716</v>
      </c>
      <c r="CO68" s="19">
        <f t="shared" si="83"/>
        <v>1</v>
      </c>
      <c r="CP68" s="20">
        <f t="shared" si="93"/>
        <v>0.98969072164948457</v>
      </c>
      <c r="CQ68" s="17" t="s">
        <v>174</v>
      </c>
      <c r="CR68" s="17" t="s">
        <v>717</v>
      </c>
      <c r="CS68" s="16"/>
      <c r="CT68" s="16"/>
      <c r="CU68" s="17"/>
      <c r="CV68" s="19">
        <f t="shared" si="84"/>
        <v>0</v>
      </c>
      <c r="CW68" s="20">
        <f t="shared" si="94"/>
        <v>0.98969072164948457</v>
      </c>
      <c r="CX68" s="17" t="s">
        <v>179</v>
      </c>
      <c r="CY68" s="17"/>
      <c r="CZ68" s="16"/>
      <c r="DA68" s="16"/>
      <c r="DB68" s="17"/>
      <c r="DC68" s="19">
        <f t="shared" si="85"/>
        <v>0</v>
      </c>
      <c r="DD68" s="20">
        <f t="shared" si="95"/>
        <v>0.98969072164948457</v>
      </c>
      <c r="DE68" s="17" t="s">
        <v>179</v>
      </c>
      <c r="DF68" s="17"/>
      <c r="DG68" s="16">
        <v>97</v>
      </c>
      <c r="DH68" s="16"/>
      <c r="DI68" s="17"/>
      <c r="DJ68" s="19">
        <f t="shared" si="86"/>
        <v>1</v>
      </c>
      <c r="DK68" s="20">
        <f t="shared" si="96"/>
        <v>0.98969072164948457</v>
      </c>
      <c r="DL68" s="17" t="s">
        <v>179</v>
      </c>
      <c r="DM68" s="17"/>
      <c r="DN68" s="16"/>
      <c r="DO68" s="16"/>
      <c r="DP68" s="17"/>
      <c r="DQ68" s="19">
        <f t="shared" si="87"/>
        <v>0</v>
      </c>
      <c r="DR68" s="20">
        <f t="shared" si="97"/>
        <v>0.98969072164948457</v>
      </c>
      <c r="DS68" s="17" t="s">
        <v>179</v>
      </c>
      <c r="DT68" s="17"/>
      <c r="DU68" s="16"/>
      <c r="DV68" s="16"/>
      <c r="DW68" s="17"/>
      <c r="DX68" s="19">
        <f t="shared" si="88"/>
        <v>0</v>
      </c>
      <c r="DY68" s="20">
        <f t="shared" si="98"/>
        <v>0.98969072164948457</v>
      </c>
      <c r="DZ68" s="17" t="s">
        <v>179</v>
      </c>
      <c r="EA68" s="17"/>
      <c r="EB68" s="26">
        <v>97</v>
      </c>
      <c r="EC68" s="16"/>
      <c r="ED68" s="17"/>
      <c r="EE68" s="19">
        <f t="shared" ref="EE68:EE104" si="100">+IFERROR(EB68/AW68,0)</f>
        <v>1</v>
      </c>
      <c r="EF68" s="20">
        <f t="shared" si="99"/>
        <v>0.98969072164948457</v>
      </c>
      <c r="EG68" s="17" t="s">
        <v>179</v>
      </c>
      <c r="EH68" s="17"/>
      <c r="EI68" s="27">
        <v>2026</v>
      </c>
      <c r="EJ68" s="28"/>
      <c r="EK68" s="29" t="str">
        <f>+VLOOKUP(B68,[1]Listas_desplega!$AI$22:$AJ$46,2,0)</f>
        <v>DF_GT</v>
      </c>
      <c r="EL68" s="29" t="str">
        <f>+VLOOKUP(H68,[1]Listas_desplega!$BY$3:$BZ$7,2,0)</f>
        <v>T_5</v>
      </c>
      <c r="EM68" s="29" t="str">
        <f>+VLOOKUP(I68,[1]Listas_desplega!$BY$10:$BZ$23,2,0)</f>
        <v>T_5_C_1</v>
      </c>
      <c r="EN68" s="29" t="str">
        <f>+VLOOKUP(J68,[1]Listas_desplega!$BY$28:$BZ$54,2,0)</f>
        <v>T_5_C_1_ET_1</v>
      </c>
      <c r="EO68" s="29" t="str">
        <f>+VLOOKUP(K68,[1]Listas_desplega!$BY$58:$BZ$105,2,0)</f>
        <v>T_5_C_1_ET_1_CPT_2</v>
      </c>
      <c r="EP68" s="30" t="str">
        <f>+VLOOKUP(L68,[1]Listas_desplega!$J$3:$K$11,2,0)</f>
        <v>Eje_E_5</v>
      </c>
    </row>
    <row r="69" spans="1:146" s="31" customFormat="1" ht="44.25" customHeight="1" x14ac:dyDescent="0.3">
      <c r="A69" s="8" t="s">
        <v>151</v>
      </c>
      <c r="B69" s="8" t="s">
        <v>694</v>
      </c>
      <c r="C69" s="8" t="s">
        <v>704</v>
      </c>
      <c r="D69" s="8" t="s">
        <v>153</v>
      </c>
      <c r="E69" s="8" t="s">
        <v>154</v>
      </c>
      <c r="F69" s="9" t="s">
        <v>155</v>
      </c>
      <c r="G69" s="8" t="s">
        <v>428</v>
      </c>
      <c r="H69" s="8" t="s">
        <v>597</v>
      </c>
      <c r="I69" s="8" t="s">
        <v>598</v>
      </c>
      <c r="J69" s="8" t="s">
        <v>599</v>
      </c>
      <c r="K69" s="8" t="s">
        <v>696</v>
      </c>
      <c r="L69" s="8" t="s">
        <v>196</v>
      </c>
      <c r="M69" s="8" t="s">
        <v>377</v>
      </c>
      <c r="N69" s="63">
        <v>25</v>
      </c>
      <c r="O69" s="11" t="s">
        <v>718</v>
      </c>
      <c r="P69" s="12" t="s">
        <v>492</v>
      </c>
      <c r="Q69" s="11" t="s">
        <v>719</v>
      </c>
      <c r="R69" s="11" t="s">
        <v>720</v>
      </c>
      <c r="S69" s="11" t="s">
        <v>167</v>
      </c>
      <c r="T69" s="11" t="s">
        <v>200</v>
      </c>
      <c r="U69" s="11">
        <v>0</v>
      </c>
      <c r="V69" s="11" t="s">
        <v>721</v>
      </c>
      <c r="W69" s="12" t="s">
        <v>170</v>
      </c>
      <c r="X69" s="13"/>
      <c r="Y69" s="13"/>
      <c r="Z69" s="13" t="s">
        <v>172</v>
      </c>
      <c r="AA69" s="13" t="s">
        <v>172</v>
      </c>
      <c r="AB69" s="13" t="s">
        <v>172</v>
      </c>
      <c r="AC69" s="13" t="s">
        <v>172</v>
      </c>
      <c r="AD69" s="13" t="s">
        <v>172</v>
      </c>
      <c r="AE69" s="13" t="s">
        <v>172</v>
      </c>
      <c r="AF69" s="13" t="s">
        <v>172</v>
      </c>
      <c r="AG69" s="14" t="s">
        <v>172</v>
      </c>
      <c r="AH69" s="14" t="s">
        <v>172</v>
      </c>
      <c r="AI69" s="14" t="s">
        <v>172</v>
      </c>
      <c r="AJ69" s="14" t="s">
        <v>172</v>
      </c>
      <c r="AK69" s="14" t="s">
        <v>172</v>
      </c>
      <c r="AL69" s="14" t="s">
        <v>172</v>
      </c>
      <c r="AM69" s="14" t="s">
        <v>172</v>
      </c>
      <c r="AN69" s="14" t="s">
        <v>172</v>
      </c>
      <c r="AO69" s="14" t="s">
        <v>172</v>
      </c>
      <c r="AP69" s="14" t="s">
        <v>172</v>
      </c>
      <c r="AQ69" s="15" t="s">
        <v>172</v>
      </c>
      <c r="AR69" s="14" t="s">
        <v>172</v>
      </c>
      <c r="AS69" s="14">
        <v>0</v>
      </c>
      <c r="AT69" s="64">
        <v>0</v>
      </c>
      <c r="AU69" s="64">
        <v>0</v>
      </c>
      <c r="AV69" s="64">
        <v>37</v>
      </c>
      <c r="AW69" s="64">
        <v>60</v>
      </c>
      <c r="AX69" s="64">
        <v>97</v>
      </c>
      <c r="AY69" s="65"/>
      <c r="AZ69" s="65"/>
      <c r="BA69" s="65"/>
      <c r="BB69" s="65"/>
      <c r="BC69" s="16"/>
      <c r="BD69" s="16">
        <v>0</v>
      </c>
      <c r="BE69" s="17"/>
      <c r="BF69" s="18">
        <f t="shared" si="78"/>
        <v>0</v>
      </c>
      <c r="BG69" s="19">
        <f t="shared" ref="BG69:BG74" si="101">IFERROR(BD69/AW69,0)</f>
        <v>0</v>
      </c>
      <c r="BH69" s="17" t="s">
        <v>179</v>
      </c>
      <c r="BI69" s="17"/>
      <c r="BJ69" s="16"/>
      <c r="BK69" s="16">
        <v>0</v>
      </c>
      <c r="BL69" s="17"/>
      <c r="BM69" s="19">
        <f t="shared" si="79"/>
        <v>0</v>
      </c>
      <c r="BN69" s="20">
        <f t="shared" si="89"/>
        <v>0</v>
      </c>
      <c r="BO69" s="17" t="s">
        <v>179</v>
      </c>
      <c r="BP69" s="21"/>
      <c r="BQ69" s="22">
        <v>15</v>
      </c>
      <c r="BR69" s="16">
        <v>15</v>
      </c>
      <c r="BS69" s="17" t="s">
        <v>722</v>
      </c>
      <c r="BT69" s="19">
        <f t="shared" si="80"/>
        <v>0.25</v>
      </c>
      <c r="BU69" s="20">
        <f t="shared" si="90"/>
        <v>0.25</v>
      </c>
      <c r="BV69" s="17" t="s">
        <v>174</v>
      </c>
      <c r="BW69" s="17" t="s">
        <v>701</v>
      </c>
      <c r="BX69" s="66"/>
      <c r="BY69" s="16"/>
      <c r="BZ69" s="17"/>
      <c r="CA69" s="19">
        <f t="shared" si="81"/>
        <v>0</v>
      </c>
      <c r="CB69" s="20">
        <f t="shared" si="91"/>
        <v>0.25</v>
      </c>
      <c r="CC69" s="17" t="s">
        <v>179</v>
      </c>
      <c r="CD69" s="17"/>
      <c r="CE69" s="66"/>
      <c r="CF69" s="16"/>
      <c r="CG69" s="17"/>
      <c r="CH69" s="19">
        <f t="shared" si="82"/>
        <v>0</v>
      </c>
      <c r="CI69" s="20">
        <f t="shared" si="92"/>
        <v>0.25</v>
      </c>
      <c r="CJ69" s="17" t="s">
        <v>179</v>
      </c>
      <c r="CK69" s="17"/>
      <c r="CL69" s="67">
        <v>30</v>
      </c>
      <c r="CM69" s="23">
        <v>29</v>
      </c>
      <c r="CN69" s="17" t="s">
        <v>723</v>
      </c>
      <c r="CO69" s="19">
        <f t="shared" si="83"/>
        <v>0.5</v>
      </c>
      <c r="CP69" s="20">
        <f t="shared" si="93"/>
        <v>0.48333333333333334</v>
      </c>
      <c r="CQ69" s="17" t="s">
        <v>174</v>
      </c>
      <c r="CR69" s="17" t="s">
        <v>724</v>
      </c>
      <c r="CS69" s="68"/>
      <c r="CT69" s="16"/>
      <c r="CU69" s="17"/>
      <c r="CV69" s="19">
        <f t="shared" si="84"/>
        <v>0</v>
      </c>
      <c r="CW69" s="20">
        <f t="shared" si="94"/>
        <v>0.48333333333333334</v>
      </c>
      <c r="CX69" s="17" t="s">
        <v>179</v>
      </c>
      <c r="CY69" s="17"/>
      <c r="CZ69" s="68"/>
      <c r="DA69" s="16"/>
      <c r="DB69" s="17"/>
      <c r="DC69" s="19">
        <f t="shared" si="85"/>
        <v>0</v>
      </c>
      <c r="DD69" s="20">
        <f t="shared" si="95"/>
        <v>0.48333333333333334</v>
      </c>
      <c r="DE69" s="17" t="s">
        <v>179</v>
      </c>
      <c r="DF69" s="17"/>
      <c r="DG69" s="68">
        <v>45</v>
      </c>
      <c r="DH69" s="16"/>
      <c r="DI69" s="17"/>
      <c r="DJ69" s="19">
        <f t="shared" si="86"/>
        <v>0.75</v>
      </c>
      <c r="DK69" s="20">
        <f t="shared" si="96"/>
        <v>0.48333333333333334</v>
      </c>
      <c r="DL69" s="17" t="s">
        <v>179</v>
      </c>
      <c r="DM69" s="17"/>
      <c r="DN69" s="68"/>
      <c r="DO69" s="16"/>
      <c r="DP69" s="17"/>
      <c r="DQ69" s="19">
        <f t="shared" si="87"/>
        <v>0</v>
      </c>
      <c r="DR69" s="20">
        <f t="shared" si="97"/>
        <v>0.48333333333333334</v>
      </c>
      <c r="DS69" s="17" t="s">
        <v>179</v>
      </c>
      <c r="DT69" s="17"/>
      <c r="DU69" s="68"/>
      <c r="DV69" s="16"/>
      <c r="DW69" s="17"/>
      <c r="DX69" s="19">
        <f t="shared" si="88"/>
        <v>0</v>
      </c>
      <c r="DY69" s="20">
        <f t="shared" si="98"/>
        <v>0.48333333333333334</v>
      </c>
      <c r="DZ69" s="17" t="s">
        <v>179</v>
      </c>
      <c r="EA69" s="17"/>
      <c r="EB69" s="69">
        <v>60</v>
      </c>
      <c r="EC69" s="16"/>
      <c r="ED69" s="17"/>
      <c r="EE69" s="19">
        <f t="shared" si="100"/>
        <v>1</v>
      </c>
      <c r="EF69" s="20">
        <f t="shared" si="99"/>
        <v>0.48333333333333334</v>
      </c>
      <c r="EG69" s="17" t="s">
        <v>179</v>
      </c>
      <c r="EH69" s="17"/>
      <c r="EI69" s="27">
        <v>2026</v>
      </c>
      <c r="EJ69" s="28"/>
      <c r="EK69" s="29" t="str">
        <f>+VLOOKUP(B69,[1]Listas_desplega!$AI$22:$AJ$46,2,0)</f>
        <v>DF_GT</v>
      </c>
      <c r="EL69" s="29" t="str">
        <f>+VLOOKUP(H69,[1]Listas_desplega!$BY$3:$BZ$7,2,0)</f>
        <v>T_5</v>
      </c>
      <c r="EM69" s="29" t="str">
        <f>+VLOOKUP(I69,[1]Listas_desplega!$BY$10:$BZ$23,2,0)</f>
        <v>T_5_C_1</v>
      </c>
      <c r="EN69" s="29" t="str">
        <f>+VLOOKUP(J69,[1]Listas_desplega!$BY$28:$BZ$54,2,0)</f>
        <v>T_5_C_1_ET_1</v>
      </c>
      <c r="EO69" s="29" t="str">
        <f>+VLOOKUP(K69,[1]Listas_desplega!$BY$58:$BZ$105,2,0)</f>
        <v>T_5_C_1_ET_1_CPT_2</v>
      </c>
      <c r="EP69" s="30" t="str">
        <f>+VLOOKUP(L69,[1]Listas_desplega!$J$3:$K$11,2,0)</f>
        <v>Eje_E_5</v>
      </c>
    </row>
    <row r="70" spans="1:146" s="31" customFormat="1" ht="44.25" customHeight="1" x14ac:dyDescent="0.3">
      <c r="A70" s="8" t="s">
        <v>151</v>
      </c>
      <c r="B70" s="8" t="s">
        <v>694</v>
      </c>
      <c r="C70" s="8" t="s">
        <v>694</v>
      </c>
      <c r="D70" s="8" t="s">
        <v>153</v>
      </c>
      <c r="E70" s="8" t="s">
        <v>154</v>
      </c>
      <c r="F70" s="9" t="s">
        <v>155</v>
      </c>
      <c r="G70" s="8" t="s">
        <v>428</v>
      </c>
      <c r="H70" s="8" t="s">
        <v>597</v>
      </c>
      <c r="I70" s="8" t="s">
        <v>598</v>
      </c>
      <c r="J70" s="8" t="s">
        <v>599</v>
      </c>
      <c r="K70" s="8" t="s">
        <v>696</v>
      </c>
      <c r="L70" s="8" t="s">
        <v>196</v>
      </c>
      <c r="M70" s="8" t="s">
        <v>725</v>
      </c>
      <c r="N70" s="63">
        <v>12</v>
      </c>
      <c r="O70" s="11" t="s">
        <v>726</v>
      </c>
      <c r="P70" s="12" t="s">
        <v>164</v>
      </c>
      <c r="Q70" s="11" t="s">
        <v>186</v>
      </c>
      <c r="R70" s="11" t="s">
        <v>727</v>
      </c>
      <c r="S70" s="11" t="s">
        <v>167</v>
      </c>
      <c r="T70" s="11" t="s">
        <v>168</v>
      </c>
      <c r="U70" s="11">
        <v>10</v>
      </c>
      <c r="V70" s="11" t="s">
        <v>728</v>
      </c>
      <c r="W70" s="12" t="s">
        <v>170</v>
      </c>
      <c r="X70" s="13" t="s">
        <v>729</v>
      </c>
      <c r="Y70" s="13"/>
      <c r="Z70" s="13" t="s">
        <v>172</v>
      </c>
      <c r="AA70" s="13" t="s">
        <v>172</v>
      </c>
      <c r="AB70" s="13" t="s">
        <v>172</v>
      </c>
      <c r="AC70" s="13" t="s">
        <v>172</v>
      </c>
      <c r="AD70" s="13" t="s">
        <v>172</v>
      </c>
      <c r="AE70" s="13" t="s">
        <v>172</v>
      </c>
      <c r="AF70" s="13" t="s">
        <v>172</v>
      </c>
      <c r="AG70" s="14" t="s">
        <v>172</v>
      </c>
      <c r="AH70" s="14" t="s">
        <v>172</v>
      </c>
      <c r="AI70" s="14" t="s">
        <v>172</v>
      </c>
      <c r="AJ70" s="14" t="s">
        <v>436</v>
      </c>
      <c r="AK70" s="14" t="s">
        <v>172</v>
      </c>
      <c r="AL70" s="14" t="s">
        <v>172</v>
      </c>
      <c r="AM70" s="14" t="s">
        <v>172</v>
      </c>
      <c r="AN70" s="14" t="s">
        <v>172</v>
      </c>
      <c r="AO70" s="14" t="s">
        <v>172</v>
      </c>
      <c r="AP70" s="14" t="s">
        <v>172</v>
      </c>
      <c r="AQ70" s="15" t="s">
        <v>172</v>
      </c>
      <c r="AR70" s="14" t="s">
        <v>730</v>
      </c>
      <c r="AS70" s="14"/>
      <c r="AT70" s="64">
        <v>11</v>
      </c>
      <c r="AU70" s="64">
        <v>27</v>
      </c>
      <c r="AV70" s="64">
        <v>8</v>
      </c>
      <c r="AW70" s="64">
        <v>10</v>
      </c>
      <c r="AX70" s="64">
        <v>56</v>
      </c>
      <c r="AY70" s="65"/>
      <c r="AZ70" s="65"/>
      <c r="BA70" s="65"/>
      <c r="BB70" s="65"/>
      <c r="BC70" s="16"/>
      <c r="BD70" s="16"/>
      <c r="BE70" s="17"/>
      <c r="BF70" s="18">
        <f t="shared" si="78"/>
        <v>0</v>
      </c>
      <c r="BG70" s="19">
        <f t="shared" si="101"/>
        <v>0</v>
      </c>
      <c r="BH70" s="17" t="s">
        <v>179</v>
      </c>
      <c r="BI70" s="17"/>
      <c r="BJ70" s="16"/>
      <c r="BK70" s="16"/>
      <c r="BL70" s="17"/>
      <c r="BM70" s="19">
        <f t="shared" si="79"/>
        <v>0</v>
      </c>
      <c r="BN70" s="20">
        <f t="shared" si="89"/>
        <v>0</v>
      </c>
      <c r="BO70" s="17" t="s">
        <v>179</v>
      </c>
      <c r="BP70" s="21"/>
      <c r="BQ70" s="22"/>
      <c r="BR70" s="16"/>
      <c r="BS70" s="17"/>
      <c r="BT70" s="19">
        <f t="shared" si="80"/>
        <v>0</v>
      </c>
      <c r="BU70" s="20">
        <f t="shared" si="90"/>
        <v>0</v>
      </c>
      <c r="BV70" s="17" t="s">
        <v>179</v>
      </c>
      <c r="BW70" s="17"/>
      <c r="BX70" s="16"/>
      <c r="BY70" s="16">
        <v>17</v>
      </c>
      <c r="BZ70" s="17" t="s">
        <v>731</v>
      </c>
      <c r="CA70" s="19">
        <f t="shared" si="81"/>
        <v>0</v>
      </c>
      <c r="CB70" s="20">
        <f t="shared" si="91"/>
        <v>0</v>
      </c>
      <c r="CC70" s="17" t="s">
        <v>179</v>
      </c>
      <c r="CD70" s="17"/>
      <c r="CE70" s="16"/>
      <c r="CF70" s="16">
        <v>17</v>
      </c>
      <c r="CG70" s="17" t="s">
        <v>732</v>
      </c>
      <c r="CH70" s="19">
        <f t="shared" si="82"/>
        <v>0</v>
      </c>
      <c r="CI70" s="20">
        <f t="shared" si="92"/>
        <v>0</v>
      </c>
      <c r="CJ70" s="17" t="s">
        <v>179</v>
      </c>
      <c r="CK70" s="17"/>
      <c r="CL70" s="23">
        <v>5</v>
      </c>
      <c r="CM70" s="23">
        <v>17</v>
      </c>
      <c r="CN70" s="17" t="s">
        <v>733</v>
      </c>
      <c r="CO70" s="19">
        <f t="shared" si="83"/>
        <v>0.5</v>
      </c>
      <c r="CP70" s="20">
        <f t="shared" si="93"/>
        <v>0</v>
      </c>
      <c r="CQ70" s="17" t="s">
        <v>437</v>
      </c>
      <c r="CR70" s="17" t="s">
        <v>734</v>
      </c>
      <c r="CS70" s="16"/>
      <c r="CT70" s="16"/>
      <c r="CU70" s="17"/>
      <c r="CV70" s="19">
        <f t="shared" si="84"/>
        <v>0</v>
      </c>
      <c r="CW70" s="20">
        <f t="shared" si="94"/>
        <v>0</v>
      </c>
      <c r="CX70" s="17" t="s">
        <v>179</v>
      </c>
      <c r="CY70" s="17"/>
      <c r="CZ70" s="16"/>
      <c r="DA70" s="16"/>
      <c r="DB70" s="17"/>
      <c r="DC70" s="19">
        <f t="shared" si="85"/>
        <v>0</v>
      </c>
      <c r="DD70" s="20">
        <f t="shared" si="95"/>
        <v>0</v>
      </c>
      <c r="DE70" s="17" t="s">
        <v>179</v>
      </c>
      <c r="DF70" s="17"/>
      <c r="DG70" s="16"/>
      <c r="DH70" s="16"/>
      <c r="DI70" s="17"/>
      <c r="DJ70" s="19">
        <f t="shared" si="86"/>
        <v>0</v>
      </c>
      <c r="DK70" s="20">
        <f t="shared" si="96"/>
        <v>0</v>
      </c>
      <c r="DL70" s="17" t="s">
        <v>179</v>
      </c>
      <c r="DM70" s="17"/>
      <c r="DN70" s="16"/>
      <c r="DO70" s="16"/>
      <c r="DP70" s="17"/>
      <c r="DQ70" s="19">
        <f t="shared" si="87"/>
        <v>0</v>
      </c>
      <c r="DR70" s="20">
        <f t="shared" si="97"/>
        <v>0</v>
      </c>
      <c r="DS70" s="17" t="s">
        <v>179</v>
      </c>
      <c r="DT70" s="17"/>
      <c r="DU70" s="16"/>
      <c r="DV70" s="16"/>
      <c r="DW70" s="17"/>
      <c r="DX70" s="19">
        <f t="shared" si="88"/>
        <v>0</v>
      </c>
      <c r="DY70" s="20">
        <f t="shared" si="98"/>
        <v>0</v>
      </c>
      <c r="DZ70" s="17" t="s">
        <v>179</v>
      </c>
      <c r="EA70" s="17"/>
      <c r="EB70" s="26">
        <v>10</v>
      </c>
      <c r="EC70" s="16"/>
      <c r="ED70" s="17"/>
      <c r="EE70" s="19">
        <f t="shared" si="100"/>
        <v>1</v>
      </c>
      <c r="EF70" s="20">
        <f t="shared" si="99"/>
        <v>0</v>
      </c>
      <c r="EG70" s="17" t="s">
        <v>179</v>
      </c>
      <c r="EH70" s="17"/>
      <c r="EI70" s="27">
        <v>2026</v>
      </c>
      <c r="EJ70" s="28"/>
      <c r="EK70" s="29" t="str">
        <f>+VLOOKUP(B70,[1]Listas_desplega!$AI$22:$AJ$46,2,0)</f>
        <v>DF_GT</v>
      </c>
      <c r="EL70" s="29" t="str">
        <f>+VLOOKUP(H70,[1]Listas_desplega!$BY$3:$BZ$7,2,0)</f>
        <v>T_5</v>
      </c>
      <c r="EM70" s="29" t="str">
        <f>+VLOOKUP(I70,[1]Listas_desplega!$BY$10:$BZ$23,2,0)</f>
        <v>T_5_C_1</v>
      </c>
      <c r="EN70" s="29" t="str">
        <f>+VLOOKUP(J70,[1]Listas_desplega!$BY$28:$BZ$54,2,0)</f>
        <v>T_5_C_1_ET_1</v>
      </c>
      <c r="EO70" s="29" t="str">
        <f>+VLOOKUP(K70,[1]Listas_desplega!$BY$58:$BZ$105,2,0)</f>
        <v>T_5_C_1_ET_1_CPT_2</v>
      </c>
      <c r="EP70" s="30" t="str">
        <f>+VLOOKUP(L70,[1]Listas_desplega!$J$3:$K$11,2,0)</f>
        <v>Eje_E_5</v>
      </c>
    </row>
    <row r="71" spans="1:146" s="31" customFormat="1" ht="44.25" customHeight="1" x14ac:dyDescent="0.3">
      <c r="A71" s="8" t="s">
        <v>151</v>
      </c>
      <c r="B71" s="8" t="s">
        <v>694</v>
      </c>
      <c r="C71" s="8" t="s">
        <v>704</v>
      </c>
      <c r="D71" s="8" t="s">
        <v>153</v>
      </c>
      <c r="E71" s="8" t="s">
        <v>154</v>
      </c>
      <c r="F71" s="9" t="s">
        <v>155</v>
      </c>
      <c r="G71" s="8" t="s">
        <v>428</v>
      </c>
      <c r="H71" s="8" t="s">
        <v>597</v>
      </c>
      <c r="I71" s="8" t="s">
        <v>598</v>
      </c>
      <c r="J71" s="8" t="s">
        <v>599</v>
      </c>
      <c r="K71" s="8" t="s">
        <v>696</v>
      </c>
      <c r="L71" s="8" t="s">
        <v>196</v>
      </c>
      <c r="M71" s="8" t="s">
        <v>377</v>
      </c>
      <c r="N71" s="14">
        <v>16</v>
      </c>
      <c r="O71" s="11" t="s">
        <v>735</v>
      </c>
      <c r="P71" s="12" t="s">
        <v>164</v>
      </c>
      <c r="Q71" s="11" t="s">
        <v>186</v>
      </c>
      <c r="R71" s="11" t="s">
        <v>727</v>
      </c>
      <c r="S71" s="11" t="s">
        <v>167</v>
      </c>
      <c r="T71" s="11" t="s">
        <v>168</v>
      </c>
      <c r="U71" s="11">
        <v>10</v>
      </c>
      <c r="V71" s="11" t="s">
        <v>728</v>
      </c>
      <c r="W71" s="12" t="s">
        <v>170</v>
      </c>
      <c r="X71" s="13" t="s">
        <v>729</v>
      </c>
      <c r="Y71" s="13"/>
      <c r="Z71" s="13"/>
      <c r="AA71" s="13"/>
      <c r="AB71" s="13"/>
      <c r="AC71" s="13"/>
      <c r="AD71" s="13"/>
      <c r="AE71" s="13"/>
      <c r="AF71" s="13"/>
      <c r="AG71" s="14"/>
      <c r="AH71" s="14"/>
      <c r="AI71" s="14"/>
      <c r="AJ71" s="14"/>
      <c r="AK71" s="14"/>
      <c r="AL71" s="14"/>
      <c r="AM71" s="14"/>
      <c r="AN71" s="14"/>
      <c r="AO71" s="14"/>
      <c r="AP71" s="14"/>
      <c r="AQ71" s="15"/>
      <c r="AR71" s="14" t="s">
        <v>736</v>
      </c>
      <c r="AS71" s="14"/>
      <c r="AT71" s="14">
        <v>27</v>
      </c>
      <c r="AU71" s="14">
        <v>27</v>
      </c>
      <c r="AV71" s="14">
        <v>23</v>
      </c>
      <c r="AW71" s="14">
        <v>37</v>
      </c>
      <c r="AX71" s="14">
        <v>37</v>
      </c>
      <c r="AY71" s="8"/>
      <c r="AZ71" s="8"/>
      <c r="BA71" s="8"/>
      <c r="BB71" s="8"/>
      <c r="BC71" s="16"/>
      <c r="BD71" s="16">
        <v>0</v>
      </c>
      <c r="BE71" s="17"/>
      <c r="BF71" s="18">
        <f t="shared" si="78"/>
        <v>0</v>
      </c>
      <c r="BG71" s="19">
        <f t="shared" si="101"/>
        <v>0</v>
      </c>
      <c r="BH71" s="17" t="s">
        <v>179</v>
      </c>
      <c r="BI71" s="17"/>
      <c r="BJ71" s="16"/>
      <c r="BK71" s="16"/>
      <c r="BL71" s="17"/>
      <c r="BM71" s="19">
        <f t="shared" si="79"/>
        <v>0</v>
      </c>
      <c r="BN71" s="20">
        <f t="shared" si="89"/>
        <v>0</v>
      </c>
      <c r="BO71" s="17" t="s">
        <v>179</v>
      </c>
      <c r="BP71" s="21"/>
      <c r="BQ71" s="22"/>
      <c r="BR71" s="16"/>
      <c r="BS71" s="17"/>
      <c r="BT71" s="19">
        <f t="shared" si="80"/>
        <v>0</v>
      </c>
      <c r="BU71" s="20">
        <f t="shared" si="90"/>
        <v>0</v>
      </c>
      <c r="BV71" s="17" t="s">
        <v>179</v>
      </c>
      <c r="BW71" s="17"/>
      <c r="BX71" s="16"/>
      <c r="BY71" s="16"/>
      <c r="BZ71" s="17"/>
      <c r="CA71" s="19">
        <f t="shared" si="81"/>
        <v>0</v>
      </c>
      <c r="CB71" s="20">
        <f t="shared" si="91"/>
        <v>0</v>
      </c>
      <c r="CC71" s="17" t="s">
        <v>179</v>
      </c>
      <c r="CD71" s="17"/>
      <c r="CE71" s="16"/>
      <c r="CF71" s="16"/>
      <c r="CG71" s="17"/>
      <c r="CH71" s="19">
        <f t="shared" si="82"/>
        <v>0</v>
      </c>
      <c r="CI71" s="20">
        <f t="shared" si="92"/>
        <v>0</v>
      </c>
      <c r="CJ71" s="17" t="s">
        <v>179</v>
      </c>
      <c r="CK71" s="17"/>
      <c r="CL71" s="23">
        <v>13</v>
      </c>
      <c r="CM71" s="23">
        <v>13</v>
      </c>
      <c r="CN71" s="17" t="s">
        <v>737</v>
      </c>
      <c r="CO71" s="19">
        <f t="shared" si="83"/>
        <v>0.35135135135135137</v>
      </c>
      <c r="CP71" s="20">
        <f t="shared" si="93"/>
        <v>0</v>
      </c>
      <c r="CQ71" s="17" t="s">
        <v>437</v>
      </c>
      <c r="CR71" s="17" t="s">
        <v>738</v>
      </c>
      <c r="CS71" s="16"/>
      <c r="CT71" s="16"/>
      <c r="CU71" s="17"/>
      <c r="CV71" s="19">
        <f t="shared" si="84"/>
        <v>0</v>
      </c>
      <c r="CW71" s="20">
        <f t="shared" si="94"/>
        <v>0</v>
      </c>
      <c r="CX71" s="17" t="s">
        <v>179</v>
      </c>
      <c r="CY71" s="17"/>
      <c r="CZ71" s="16"/>
      <c r="DA71" s="16"/>
      <c r="DB71" s="17"/>
      <c r="DC71" s="19">
        <f t="shared" si="85"/>
        <v>0</v>
      </c>
      <c r="DD71" s="20">
        <f t="shared" si="95"/>
        <v>0</v>
      </c>
      <c r="DE71" s="17" t="s">
        <v>179</v>
      </c>
      <c r="DF71" s="17"/>
      <c r="DG71" s="16"/>
      <c r="DH71" s="16"/>
      <c r="DI71" s="17"/>
      <c r="DJ71" s="19">
        <f t="shared" si="86"/>
        <v>0</v>
      </c>
      <c r="DK71" s="20">
        <f t="shared" si="96"/>
        <v>0</v>
      </c>
      <c r="DL71" s="17" t="s">
        <v>179</v>
      </c>
      <c r="DM71" s="17"/>
      <c r="DN71" s="16"/>
      <c r="DO71" s="16"/>
      <c r="DP71" s="17"/>
      <c r="DQ71" s="19">
        <f t="shared" si="87"/>
        <v>0</v>
      </c>
      <c r="DR71" s="20">
        <f t="shared" si="97"/>
        <v>0</v>
      </c>
      <c r="DS71" s="17" t="s">
        <v>179</v>
      </c>
      <c r="DT71" s="17"/>
      <c r="DU71" s="16"/>
      <c r="DV71" s="16"/>
      <c r="DW71" s="17"/>
      <c r="DX71" s="19">
        <f t="shared" si="88"/>
        <v>0</v>
      </c>
      <c r="DY71" s="20">
        <f t="shared" si="98"/>
        <v>0</v>
      </c>
      <c r="DZ71" s="17" t="s">
        <v>179</v>
      </c>
      <c r="EA71" s="17"/>
      <c r="EB71" s="26">
        <v>37</v>
      </c>
      <c r="EC71" s="16"/>
      <c r="ED71" s="17"/>
      <c r="EE71" s="19">
        <f t="shared" si="100"/>
        <v>1</v>
      </c>
      <c r="EF71" s="20">
        <f t="shared" si="99"/>
        <v>0</v>
      </c>
      <c r="EG71" s="17" t="s">
        <v>179</v>
      </c>
      <c r="EH71" s="17"/>
      <c r="EI71" s="27">
        <v>2026</v>
      </c>
      <c r="EJ71" s="28"/>
      <c r="EK71" s="29" t="str">
        <f>+VLOOKUP(B71,[1]Listas_desplega!$AI$22:$AJ$46,2,0)</f>
        <v>DF_GT</v>
      </c>
      <c r="EL71" s="29" t="str">
        <f>+VLOOKUP(H71,[1]Listas_desplega!$BY$3:$BZ$7,2,0)</f>
        <v>T_5</v>
      </c>
      <c r="EM71" s="29" t="str">
        <f>+VLOOKUP(I71,[1]Listas_desplega!$BY$10:$BZ$23,2,0)</f>
        <v>T_5_C_1</v>
      </c>
      <c r="EN71" s="29" t="str">
        <f>+VLOOKUP(J71,[1]Listas_desplega!$BY$28:$BZ$54,2,0)</f>
        <v>T_5_C_1_ET_1</v>
      </c>
      <c r="EO71" s="29" t="str">
        <f>+VLOOKUP(K71,[1]Listas_desplega!$BY$58:$BZ$105,2,0)</f>
        <v>T_5_C_1_ET_1_CPT_2</v>
      </c>
      <c r="EP71" s="30" t="str">
        <f>+VLOOKUP(L71,[1]Listas_desplega!$J$3:$K$11,2,0)</f>
        <v>Eje_E_5</v>
      </c>
    </row>
    <row r="72" spans="1:146" s="31" customFormat="1" ht="44.25" customHeight="1" x14ac:dyDescent="0.3">
      <c r="A72" s="8" t="s">
        <v>151</v>
      </c>
      <c r="B72" s="8" t="s">
        <v>694</v>
      </c>
      <c r="C72" s="8" t="s">
        <v>694</v>
      </c>
      <c r="D72" s="8" t="s">
        <v>153</v>
      </c>
      <c r="E72" s="8" t="s">
        <v>154</v>
      </c>
      <c r="F72" s="9" t="s">
        <v>155</v>
      </c>
      <c r="G72" s="8" t="s">
        <v>428</v>
      </c>
      <c r="H72" s="8" t="s">
        <v>597</v>
      </c>
      <c r="I72" s="8" t="s">
        <v>598</v>
      </c>
      <c r="J72" s="8" t="s">
        <v>599</v>
      </c>
      <c r="K72" s="8" t="s">
        <v>696</v>
      </c>
      <c r="L72" s="8" t="s">
        <v>525</v>
      </c>
      <c r="M72" s="8" t="s">
        <v>526</v>
      </c>
      <c r="N72" s="14">
        <v>121</v>
      </c>
      <c r="O72" s="11" t="s">
        <v>739</v>
      </c>
      <c r="P72" s="12" t="s">
        <v>164</v>
      </c>
      <c r="Q72" s="11" t="s">
        <v>186</v>
      </c>
      <c r="R72" s="11" t="s">
        <v>740</v>
      </c>
      <c r="S72" s="11" t="s">
        <v>167</v>
      </c>
      <c r="T72" s="11" t="s">
        <v>188</v>
      </c>
      <c r="U72" s="11">
        <v>0</v>
      </c>
      <c r="V72" s="11" t="s">
        <v>741</v>
      </c>
      <c r="W72" s="12" t="s">
        <v>170</v>
      </c>
      <c r="X72" s="13"/>
      <c r="Y72" s="13" t="s">
        <v>173</v>
      </c>
      <c r="Z72" s="13"/>
      <c r="AA72" s="13"/>
      <c r="AB72" s="13"/>
      <c r="AC72" s="13"/>
      <c r="AD72" s="13"/>
      <c r="AE72" s="13"/>
      <c r="AF72" s="13"/>
      <c r="AG72" s="14"/>
      <c r="AH72" s="14"/>
      <c r="AI72" s="14"/>
      <c r="AJ72" s="14"/>
      <c r="AK72" s="14"/>
      <c r="AL72" s="14"/>
      <c r="AM72" s="14"/>
      <c r="AN72" s="14"/>
      <c r="AO72" s="14"/>
      <c r="AP72" s="14"/>
      <c r="AQ72" s="15"/>
      <c r="AR72" s="14"/>
      <c r="AS72" s="14"/>
      <c r="AT72" s="14"/>
      <c r="AU72" s="14"/>
      <c r="AV72" s="14">
        <v>1</v>
      </c>
      <c r="AW72" s="14">
        <v>1</v>
      </c>
      <c r="AX72" s="14">
        <v>1</v>
      </c>
      <c r="AY72" s="8"/>
      <c r="AZ72" s="8"/>
      <c r="BA72" s="8"/>
      <c r="BB72" s="8"/>
      <c r="BC72" s="16"/>
      <c r="BD72" s="16">
        <v>0</v>
      </c>
      <c r="BE72" s="17" t="s">
        <v>742</v>
      </c>
      <c r="BF72" s="18">
        <f t="shared" si="78"/>
        <v>0</v>
      </c>
      <c r="BG72" s="19">
        <f t="shared" si="101"/>
        <v>0</v>
      </c>
      <c r="BH72" s="17" t="s">
        <v>179</v>
      </c>
      <c r="BI72" s="17"/>
      <c r="BJ72" s="16"/>
      <c r="BK72" s="16">
        <v>1</v>
      </c>
      <c r="BL72" s="17" t="s">
        <v>743</v>
      </c>
      <c r="BM72" s="19">
        <f t="shared" si="79"/>
        <v>0</v>
      </c>
      <c r="BN72" s="20">
        <f t="shared" si="89"/>
        <v>0</v>
      </c>
      <c r="BO72" s="17" t="s">
        <v>179</v>
      </c>
      <c r="BP72" s="21"/>
      <c r="BQ72" s="22"/>
      <c r="BR72" s="16">
        <v>1</v>
      </c>
      <c r="BS72" s="17" t="s">
        <v>744</v>
      </c>
      <c r="BT72" s="19">
        <f t="shared" si="80"/>
        <v>0</v>
      </c>
      <c r="BU72" s="20">
        <f t="shared" si="90"/>
        <v>0</v>
      </c>
      <c r="BV72" s="17" t="s">
        <v>179</v>
      </c>
      <c r="BW72" s="17"/>
      <c r="BX72" s="16"/>
      <c r="BY72" s="16">
        <v>3</v>
      </c>
      <c r="BZ72" s="17" t="s">
        <v>745</v>
      </c>
      <c r="CA72" s="19">
        <f t="shared" si="81"/>
        <v>0</v>
      </c>
      <c r="CB72" s="20">
        <f t="shared" si="91"/>
        <v>0</v>
      </c>
      <c r="CC72" s="17" t="s">
        <v>179</v>
      </c>
      <c r="CD72" s="17"/>
      <c r="CE72" s="16"/>
      <c r="CF72" s="16">
        <v>3</v>
      </c>
      <c r="CG72" s="17" t="s">
        <v>746</v>
      </c>
      <c r="CH72" s="19">
        <f t="shared" si="82"/>
        <v>0</v>
      </c>
      <c r="CI72" s="20">
        <f t="shared" si="92"/>
        <v>0</v>
      </c>
      <c r="CJ72" s="17" t="s">
        <v>179</v>
      </c>
      <c r="CK72" s="17"/>
      <c r="CL72" s="23"/>
      <c r="CM72" s="23">
        <v>3</v>
      </c>
      <c r="CN72" s="17" t="s">
        <v>747</v>
      </c>
      <c r="CO72" s="19">
        <f t="shared" si="83"/>
        <v>0</v>
      </c>
      <c r="CP72" s="20">
        <f t="shared" si="93"/>
        <v>0</v>
      </c>
      <c r="CQ72" s="17" t="s">
        <v>437</v>
      </c>
      <c r="CR72" s="44"/>
      <c r="CS72" s="16"/>
      <c r="CT72" s="16"/>
      <c r="CU72" s="17"/>
      <c r="CV72" s="19">
        <f t="shared" si="84"/>
        <v>0</v>
      </c>
      <c r="CW72" s="20">
        <f t="shared" si="94"/>
        <v>0</v>
      </c>
      <c r="CX72" s="17" t="s">
        <v>179</v>
      </c>
      <c r="CY72" s="17"/>
      <c r="CZ72" s="16"/>
      <c r="DA72" s="16"/>
      <c r="DB72" s="17"/>
      <c r="DC72" s="19">
        <f t="shared" si="85"/>
        <v>0</v>
      </c>
      <c r="DD72" s="20">
        <f t="shared" si="95"/>
        <v>0</v>
      </c>
      <c r="DE72" s="17" t="s">
        <v>179</v>
      </c>
      <c r="DF72" s="17"/>
      <c r="DG72" s="16"/>
      <c r="DH72" s="16"/>
      <c r="DI72" s="17"/>
      <c r="DJ72" s="19">
        <f t="shared" si="86"/>
        <v>0</v>
      </c>
      <c r="DK72" s="20">
        <f t="shared" si="96"/>
        <v>0</v>
      </c>
      <c r="DL72" s="17" t="s">
        <v>179</v>
      </c>
      <c r="DM72" s="17"/>
      <c r="DN72" s="16"/>
      <c r="DO72" s="16"/>
      <c r="DP72" s="17"/>
      <c r="DQ72" s="19">
        <f t="shared" si="87"/>
        <v>0</v>
      </c>
      <c r="DR72" s="20">
        <f t="shared" si="97"/>
        <v>0</v>
      </c>
      <c r="DS72" s="17" t="s">
        <v>179</v>
      </c>
      <c r="DT72" s="17"/>
      <c r="DU72" s="16"/>
      <c r="DV72" s="16"/>
      <c r="DW72" s="17"/>
      <c r="DX72" s="19">
        <f t="shared" si="88"/>
        <v>0</v>
      </c>
      <c r="DY72" s="20">
        <f t="shared" si="98"/>
        <v>0</v>
      </c>
      <c r="DZ72" s="17" t="s">
        <v>179</v>
      </c>
      <c r="EA72" s="17"/>
      <c r="EB72" s="26">
        <v>1</v>
      </c>
      <c r="EC72" s="16"/>
      <c r="ED72" s="17"/>
      <c r="EE72" s="19">
        <f t="shared" si="100"/>
        <v>1</v>
      </c>
      <c r="EF72" s="20">
        <f t="shared" si="99"/>
        <v>0</v>
      </c>
      <c r="EG72" s="17" t="s">
        <v>179</v>
      </c>
      <c r="EH72" s="17"/>
      <c r="EI72" s="27">
        <v>2026</v>
      </c>
      <c r="EJ72" s="28"/>
      <c r="EK72" s="29" t="str">
        <f>+VLOOKUP(B72,[1]Listas_desplega!$AI$22:$AJ$46,2,0)</f>
        <v>DF_GT</v>
      </c>
      <c r="EL72" s="29" t="str">
        <f>+VLOOKUP(H72,[1]Listas_desplega!$BY$3:$BZ$7,2,0)</f>
        <v>T_5</v>
      </c>
      <c r="EM72" s="29" t="str">
        <f>+VLOOKUP(I72,[1]Listas_desplega!$BY$10:$BZ$23,2,0)</f>
        <v>T_5_C_1</v>
      </c>
      <c r="EN72" s="29" t="str">
        <f>+VLOOKUP(J72,[1]Listas_desplega!$BY$28:$BZ$54,2,0)</f>
        <v>T_5_C_1_ET_1</v>
      </c>
      <c r="EO72" s="29" t="str">
        <f>+VLOOKUP(K72,[1]Listas_desplega!$BY$58:$BZ$105,2,0)</f>
        <v>T_5_C_1_ET_1_CPT_2</v>
      </c>
      <c r="EP72" s="30" t="str">
        <f>+VLOOKUP(L72,[1]Listas_desplega!$J$3:$K$11,2,0)</f>
        <v>Eje_E_6</v>
      </c>
    </row>
    <row r="73" spans="1:146" s="31" customFormat="1" ht="44.25" customHeight="1" x14ac:dyDescent="0.3">
      <c r="A73" s="8" t="s">
        <v>151</v>
      </c>
      <c r="B73" s="8" t="s">
        <v>694</v>
      </c>
      <c r="C73" s="8" t="s">
        <v>694</v>
      </c>
      <c r="D73" s="8" t="s">
        <v>153</v>
      </c>
      <c r="E73" s="8" t="s">
        <v>154</v>
      </c>
      <c r="F73" s="9" t="s">
        <v>155</v>
      </c>
      <c r="G73" s="8" t="s">
        <v>428</v>
      </c>
      <c r="H73" s="8" t="s">
        <v>597</v>
      </c>
      <c r="I73" s="8" t="s">
        <v>598</v>
      </c>
      <c r="J73" s="8" t="s">
        <v>599</v>
      </c>
      <c r="K73" s="8" t="s">
        <v>696</v>
      </c>
      <c r="L73" s="8" t="s">
        <v>525</v>
      </c>
      <c r="M73" s="8" t="s">
        <v>526</v>
      </c>
      <c r="N73" s="14">
        <v>122</v>
      </c>
      <c r="O73" s="11" t="s">
        <v>748</v>
      </c>
      <c r="P73" s="12" t="s">
        <v>164</v>
      </c>
      <c r="Q73" s="11" t="s">
        <v>186</v>
      </c>
      <c r="R73" s="11" t="s">
        <v>749</v>
      </c>
      <c r="S73" s="11" t="s">
        <v>167</v>
      </c>
      <c r="T73" s="11" t="s">
        <v>188</v>
      </c>
      <c r="U73" s="11">
        <v>0</v>
      </c>
      <c r="V73" s="11" t="s">
        <v>750</v>
      </c>
      <c r="W73" s="12" t="s">
        <v>170</v>
      </c>
      <c r="X73" s="13"/>
      <c r="Y73" s="13" t="s">
        <v>173</v>
      </c>
      <c r="Z73" s="13"/>
      <c r="AA73" s="13"/>
      <c r="AB73" s="13"/>
      <c r="AC73" s="13"/>
      <c r="AD73" s="13"/>
      <c r="AE73" s="13"/>
      <c r="AF73" s="13"/>
      <c r="AG73" s="14"/>
      <c r="AH73" s="14"/>
      <c r="AI73" s="14"/>
      <c r="AJ73" s="14"/>
      <c r="AK73" s="14"/>
      <c r="AL73" s="14"/>
      <c r="AM73" s="14"/>
      <c r="AN73" s="14"/>
      <c r="AO73" s="14"/>
      <c r="AP73" s="14"/>
      <c r="AQ73" s="15"/>
      <c r="AR73" s="14"/>
      <c r="AS73" s="14"/>
      <c r="AT73" s="14"/>
      <c r="AU73" s="14"/>
      <c r="AV73" s="14">
        <v>30</v>
      </c>
      <c r="AW73" s="14">
        <v>70</v>
      </c>
      <c r="AX73" s="14">
        <v>100</v>
      </c>
      <c r="AY73" s="8"/>
      <c r="AZ73" s="8"/>
      <c r="BA73" s="8"/>
      <c r="BB73" s="8"/>
      <c r="BC73" s="16"/>
      <c r="BD73" s="16"/>
      <c r="BE73" s="17" t="s">
        <v>751</v>
      </c>
      <c r="BF73" s="18">
        <f t="shared" si="78"/>
        <v>0</v>
      </c>
      <c r="BG73" s="19">
        <f t="shared" si="101"/>
        <v>0</v>
      </c>
      <c r="BH73" s="17" t="s">
        <v>179</v>
      </c>
      <c r="BI73" s="17"/>
      <c r="BJ73" s="16"/>
      <c r="BK73" s="16">
        <v>1</v>
      </c>
      <c r="BL73" s="17" t="s">
        <v>752</v>
      </c>
      <c r="BM73" s="19">
        <f t="shared" si="79"/>
        <v>0</v>
      </c>
      <c r="BN73" s="20">
        <f t="shared" si="89"/>
        <v>0</v>
      </c>
      <c r="BO73" s="17" t="s">
        <v>179</v>
      </c>
      <c r="BP73" s="21"/>
      <c r="BQ73" s="22"/>
      <c r="BR73" s="16"/>
      <c r="BS73" s="17" t="s">
        <v>753</v>
      </c>
      <c r="BT73" s="19">
        <f t="shared" si="80"/>
        <v>0</v>
      </c>
      <c r="BU73" s="20">
        <f t="shared" si="90"/>
        <v>0</v>
      </c>
      <c r="BV73" s="17" t="s">
        <v>179</v>
      </c>
      <c r="BW73" s="17"/>
      <c r="BX73" s="16"/>
      <c r="BY73" s="16">
        <v>0</v>
      </c>
      <c r="BZ73" s="17" t="s">
        <v>754</v>
      </c>
      <c r="CA73" s="19">
        <f t="shared" si="81"/>
        <v>0</v>
      </c>
      <c r="CB73" s="20">
        <f t="shared" si="91"/>
        <v>0</v>
      </c>
      <c r="CC73" s="17" t="s">
        <v>179</v>
      </c>
      <c r="CD73" s="17"/>
      <c r="CE73" s="16"/>
      <c r="CF73" s="16">
        <v>0</v>
      </c>
      <c r="CG73" s="17" t="s">
        <v>755</v>
      </c>
      <c r="CH73" s="19">
        <f t="shared" si="82"/>
        <v>0</v>
      </c>
      <c r="CI73" s="20">
        <f t="shared" si="92"/>
        <v>0</v>
      </c>
      <c r="CJ73" s="17" t="s">
        <v>179</v>
      </c>
      <c r="CK73" s="17"/>
      <c r="CL73" s="23"/>
      <c r="CM73" s="23">
        <v>1</v>
      </c>
      <c r="CN73" s="17" t="s">
        <v>756</v>
      </c>
      <c r="CO73" s="19">
        <f t="shared" si="83"/>
        <v>0</v>
      </c>
      <c r="CP73" s="20">
        <f t="shared" si="93"/>
        <v>0</v>
      </c>
      <c r="CQ73" s="17" t="s">
        <v>437</v>
      </c>
      <c r="CR73" s="44"/>
      <c r="CS73" s="16"/>
      <c r="CT73" s="16"/>
      <c r="CU73" s="17"/>
      <c r="CV73" s="19">
        <f t="shared" si="84"/>
        <v>0</v>
      </c>
      <c r="CW73" s="20">
        <f t="shared" si="94"/>
        <v>0</v>
      </c>
      <c r="CX73" s="17" t="s">
        <v>179</v>
      </c>
      <c r="CY73" s="17"/>
      <c r="CZ73" s="16"/>
      <c r="DA73" s="16"/>
      <c r="DB73" s="17"/>
      <c r="DC73" s="19">
        <f t="shared" si="85"/>
        <v>0</v>
      </c>
      <c r="DD73" s="20">
        <f t="shared" si="95"/>
        <v>0</v>
      </c>
      <c r="DE73" s="17" t="s">
        <v>179</v>
      </c>
      <c r="DF73" s="17"/>
      <c r="DG73" s="16"/>
      <c r="DH73" s="16"/>
      <c r="DI73" s="17"/>
      <c r="DJ73" s="19">
        <f t="shared" si="86"/>
        <v>0</v>
      </c>
      <c r="DK73" s="20">
        <f t="shared" si="96"/>
        <v>0</v>
      </c>
      <c r="DL73" s="17" t="s">
        <v>179</v>
      </c>
      <c r="DM73" s="17"/>
      <c r="DN73" s="16"/>
      <c r="DO73" s="16"/>
      <c r="DP73" s="17"/>
      <c r="DQ73" s="19">
        <f t="shared" si="87"/>
        <v>0</v>
      </c>
      <c r="DR73" s="20">
        <f t="shared" si="97"/>
        <v>0</v>
      </c>
      <c r="DS73" s="17" t="s">
        <v>179</v>
      </c>
      <c r="DT73" s="17"/>
      <c r="DU73" s="16"/>
      <c r="DV73" s="16"/>
      <c r="DW73" s="17"/>
      <c r="DX73" s="19">
        <f t="shared" si="88"/>
        <v>0</v>
      </c>
      <c r="DY73" s="20">
        <f t="shared" si="98"/>
        <v>0</v>
      </c>
      <c r="DZ73" s="17" t="s">
        <v>179</v>
      </c>
      <c r="EA73" s="17"/>
      <c r="EB73" s="26">
        <v>70</v>
      </c>
      <c r="EC73" s="16"/>
      <c r="ED73" s="17"/>
      <c r="EE73" s="19">
        <f t="shared" si="100"/>
        <v>1</v>
      </c>
      <c r="EF73" s="20">
        <f t="shared" si="99"/>
        <v>0</v>
      </c>
      <c r="EG73" s="17" t="s">
        <v>179</v>
      </c>
      <c r="EH73" s="17"/>
      <c r="EI73" s="27">
        <v>2026</v>
      </c>
      <c r="EJ73" s="28"/>
      <c r="EK73" s="29" t="str">
        <f>+VLOOKUP(B73,[1]Listas_desplega!$AI$22:$AJ$46,2,0)</f>
        <v>DF_GT</v>
      </c>
      <c r="EL73" s="29" t="str">
        <f>+VLOOKUP(H73,[1]Listas_desplega!$BY$3:$BZ$7,2,0)</f>
        <v>T_5</v>
      </c>
      <c r="EM73" s="29" t="str">
        <f>+VLOOKUP(I73,[1]Listas_desplega!$BY$10:$BZ$23,2,0)</f>
        <v>T_5_C_1</v>
      </c>
      <c r="EN73" s="29" t="str">
        <f>+VLOOKUP(J73,[1]Listas_desplega!$BY$28:$BZ$54,2,0)</f>
        <v>T_5_C_1_ET_1</v>
      </c>
      <c r="EO73" s="29" t="str">
        <f>+VLOOKUP(K73,[1]Listas_desplega!$BY$58:$BZ$105,2,0)</f>
        <v>T_5_C_1_ET_1_CPT_2</v>
      </c>
      <c r="EP73" s="30" t="str">
        <f>+VLOOKUP(L73,[1]Listas_desplega!$J$3:$K$11,2,0)</f>
        <v>Eje_E_6</v>
      </c>
    </row>
    <row r="74" spans="1:146" s="31" customFormat="1" ht="44.25" customHeight="1" x14ac:dyDescent="0.3">
      <c r="A74" s="8" t="s">
        <v>151</v>
      </c>
      <c r="B74" s="8" t="s">
        <v>694</v>
      </c>
      <c r="C74" s="8" t="s">
        <v>694</v>
      </c>
      <c r="D74" s="8" t="s">
        <v>153</v>
      </c>
      <c r="E74" s="8" t="s">
        <v>154</v>
      </c>
      <c r="F74" s="9" t="s">
        <v>155</v>
      </c>
      <c r="G74" s="8" t="s">
        <v>428</v>
      </c>
      <c r="H74" s="8" t="s">
        <v>597</v>
      </c>
      <c r="I74" s="8" t="s">
        <v>598</v>
      </c>
      <c r="J74" s="8" t="s">
        <v>599</v>
      </c>
      <c r="K74" s="8" t="s">
        <v>696</v>
      </c>
      <c r="L74" s="8" t="s">
        <v>196</v>
      </c>
      <c r="M74" s="8" t="s">
        <v>377</v>
      </c>
      <c r="N74" s="14">
        <v>123</v>
      </c>
      <c r="O74" s="11" t="s">
        <v>757</v>
      </c>
      <c r="P74" s="12" t="s">
        <v>164</v>
      </c>
      <c r="Q74" s="11" t="s">
        <v>186</v>
      </c>
      <c r="R74" s="11" t="s">
        <v>758</v>
      </c>
      <c r="S74" s="11" t="s">
        <v>167</v>
      </c>
      <c r="T74" s="11" t="s">
        <v>759</v>
      </c>
      <c r="U74" s="11">
        <v>0</v>
      </c>
      <c r="V74" s="11" t="s">
        <v>760</v>
      </c>
      <c r="W74" s="12" t="s">
        <v>170</v>
      </c>
      <c r="X74" s="13"/>
      <c r="Y74" s="13" t="s">
        <v>173</v>
      </c>
      <c r="Z74" s="13"/>
      <c r="AA74" s="13"/>
      <c r="AB74" s="13"/>
      <c r="AC74" s="13"/>
      <c r="AD74" s="13"/>
      <c r="AE74" s="13"/>
      <c r="AF74" s="13"/>
      <c r="AG74" s="14"/>
      <c r="AH74" s="14"/>
      <c r="AI74" s="14"/>
      <c r="AJ74" s="14"/>
      <c r="AK74" s="14"/>
      <c r="AL74" s="14"/>
      <c r="AM74" s="14"/>
      <c r="AN74" s="14"/>
      <c r="AO74" s="14"/>
      <c r="AP74" s="14"/>
      <c r="AQ74" s="15"/>
      <c r="AR74" s="14"/>
      <c r="AS74" s="14"/>
      <c r="AT74" s="14"/>
      <c r="AU74" s="14"/>
      <c r="AV74" s="14">
        <v>10</v>
      </c>
      <c r="AW74" s="14">
        <v>12</v>
      </c>
      <c r="AX74" s="14">
        <v>20</v>
      </c>
      <c r="AY74" s="8"/>
      <c r="AZ74" s="8"/>
      <c r="BA74" s="8"/>
      <c r="BB74" s="8"/>
      <c r="BC74" s="16">
        <v>0</v>
      </c>
      <c r="BD74" s="16"/>
      <c r="BE74" s="17" t="s">
        <v>761</v>
      </c>
      <c r="BF74" s="18">
        <f t="shared" si="78"/>
        <v>0</v>
      </c>
      <c r="BG74" s="19">
        <f t="shared" si="101"/>
        <v>0</v>
      </c>
      <c r="BH74" s="17" t="s">
        <v>179</v>
      </c>
      <c r="BI74" s="17" t="s">
        <v>762</v>
      </c>
      <c r="BJ74" s="16">
        <v>1</v>
      </c>
      <c r="BK74" s="16">
        <v>1</v>
      </c>
      <c r="BL74" s="17" t="s">
        <v>763</v>
      </c>
      <c r="BM74" s="19">
        <f t="shared" si="79"/>
        <v>8.3333333333333329E-2</v>
      </c>
      <c r="BN74" s="20">
        <f t="shared" si="89"/>
        <v>0</v>
      </c>
      <c r="BO74" s="17" t="s">
        <v>437</v>
      </c>
      <c r="BP74" s="21" t="s">
        <v>764</v>
      </c>
      <c r="BQ74" s="22">
        <v>2</v>
      </c>
      <c r="BR74" s="16">
        <v>1</v>
      </c>
      <c r="BS74" s="17" t="s">
        <v>765</v>
      </c>
      <c r="BT74" s="19">
        <f t="shared" si="80"/>
        <v>0.16666666666666666</v>
      </c>
      <c r="BU74" s="20">
        <f t="shared" si="90"/>
        <v>8.3333333333333329E-2</v>
      </c>
      <c r="BV74" s="17" t="s">
        <v>174</v>
      </c>
      <c r="BW74" s="17" t="s">
        <v>766</v>
      </c>
      <c r="BX74" s="16">
        <v>3</v>
      </c>
      <c r="BY74" s="16">
        <v>2</v>
      </c>
      <c r="BZ74" s="17" t="s">
        <v>767</v>
      </c>
      <c r="CA74" s="19">
        <f t="shared" si="81"/>
        <v>0.25</v>
      </c>
      <c r="CB74" s="20">
        <f t="shared" si="91"/>
        <v>0.16666666666666666</v>
      </c>
      <c r="CC74" s="17" t="s">
        <v>174</v>
      </c>
      <c r="CD74" s="17" t="s">
        <v>768</v>
      </c>
      <c r="CE74" s="16">
        <v>4</v>
      </c>
      <c r="CF74" s="16">
        <v>1</v>
      </c>
      <c r="CG74" s="17" t="s">
        <v>769</v>
      </c>
      <c r="CH74" s="19">
        <f t="shared" si="82"/>
        <v>0.33333333333333331</v>
      </c>
      <c r="CI74" s="20">
        <f t="shared" si="92"/>
        <v>8.3333333333333329E-2</v>
      </c>
      <c r="CJ74" s="17" t="s">
        <v>174</v>
      </c>
      <c r="CK74" s="17" t="s">
        <v>770</v>
      </c>
      <c r="CL74" s="23">
        <v>5</v>
      </c>
      <c r="CM74" s="23">
        <v>6</v>
      </c>
      <c r="CN74" s="17" t="s">
        <v>771</v>
      </c>
      <c r="CO74" s="19">
        <f t="shared" si="83"/>
        <v>0.41666666666666669</v>
      </c>
      <c r="CP74" s="20">
        <f t="shared" si="93"/>
        <v>0.5</v>
      </c>
      <c r="CQ74" s="17" t="s">
        <v>174</v>
      </c>
      <c r="CR74" s="17" t="s">
        <v>772</v>
      </c>
      <c r="CS74" s="16">
        <v>6</v>
      </c>
      <c r="CT74" s="16"/>
      <c r="CU74" s="17"/>
      <c r="CV74" s="19">
        <f t="shared" si="84"/>
        <v>0.5</v>
      </c>
      <c r="CW74" s="20">
        <f t="shared" si="94"/>
        <v>0.5</v>
      </c>
      <c r="CX74" s="17" t="s">
        <v>179</v>
      </c>
      <c r="CY74" s="17"/>
      <c r="CZ74" s="16">
        <v>7</v>
      </c>
      <c r="DA74" s="16"/>
      <c r="DB74" s="17"/>
      <c r="DC74" s="19">
        <f t="shared" si="85"/>
        <v>0.58333333333333337</v>
      </c>
      <c r="DD74" s="20">
        <f t="shared" si="95"/>
        <v>0.5</v>
      </c>
      <c r="DE74" s="17" t="s">
        <v>179</v>
      </c>
      <c r="DF74" s="17"/>
      <c r="DG74" s="16">
        <v>8</v>
      </c>
      <c r="DH74" s="16"/>
      <c r="DI74" s="17"/>
      <c r="DJ74" s="19">
        <f t="shared" si="86"/>
        <v>0.66666666666666663</v>
      </c>
      <c r="DK74" s="20">
        <f t="shared" si="96"/>
        <v>0.5</v>
      </c>
      <c r="DL74" s="17" t="s">
        <v>179</v>
      </c>
      <c r="DM74" s="17"/>
      <c r="DN74" s="16">
        <v>9</v>
      </c>
      <c r="DO74" s="16"/>
      <c r="DP74" s="17"/>
      <c r="DQ74" s="19">
        <f t="shared" si="87"/>
        <v>0.75</v>
      </c>
      <c r="DR74" s="20">
        <f t="shared" si="97"/>
        <v>0.5</v>
      </c>
      <c r="DS74" s="17" t="s">
        <v>179</v>
      </c>
      <c r="DT74" s="17"/>
      <c r="DU74" s="16">
        <v>10</v>
      </c>
      <c r="DV74" s="16"/>
      <c r="DW74" s="17"/>
      <c r="DX74" s="19">
        <f t="shared" si="88"/>
        <v>0.83333333333333337</v>
      </c>
      <c r="DY74" s="20">
        <f t="shared" si="98"/>
        <v>0.5</v>
      </c>
      <c r="DZ74" s="17" t="s">
        <v>179</v>
      </c>
      <c r="EA74" s="17"/>
      <c r="EB74" s="26">
        <v>12</v>
      </c>
      <c r="EC74" s="16"/>
      <c r="ED74" s="17"/>
      <c r="EE74" s="19">
        <f t="shared" si="100"/>
        <v>1</v>
      </c>
      <c r="EF74" s="20">
        <f t="shared" si="99"/>
        <v>0.5</v>
      </c>
      <c r="EG74" s="17" t="s">
        <v>179</v>
      </c>
      <c r="EH74" s="17"/>
      <c r="EI74" s="27">
        <v>2026</v>
      </c>
      <c r="EJ74" s="28"/>
      <c r="EK74" s="29" t="str">
        <f>+VLOOKUP(B74,[1]Listas_desplega!$AI$22:$AJ$46,2,0)</f>
        <v>DF_GT</v>
      </c>
      <c r="EL74" s="29" t="str">
        <f>+VLOOKUP(H74,[1]Listas_desplega!$BY$3:$BZ$7,2,0)</f>
        <v>T_5</v>
      </c>
      <c r="EM74" s="29" t="str">
        <f>+VLOOKUP(I74,[1]Listas_desplega!$BY$10:$BZ$23,2,0)</f>
        <v>T_5_C_1</v>
      </c>
      <c r="EN74" s="29" t="str">
        <f>+VLOOKUP(J74,[1]Listas_desplega!$BY$28:$BZ$54,2,0)</f>
        <v>T_5_C_1_ET_1</v>
      </c>
      <c r="EO74" s="29" t="str">
        <f>+VLOOKUP(K74,[1]Listas_desplega!$BY$58:$BZ$105,2,0)</f>
        <v>T_5_C_1_ET_1_CPT_2</v>
      </c>
      <c r="EP74" s="30" t="str">
        <f>+VLOOKUP(L74,[1]Listas_desplega!$J$3:$K$11,2,0)</f>
        <v>Eje_E_5</v>
      </c>
    </row>
    <row r="75" spans="1:146" s="31" customFormat="1" ht="44.25" customHeight="1" x14ac:dyDescent="0.3">
      <c r="A75" s="8" t="s">
        <v>151</v>
      </c>
      <c r="B75" s="8" t="s">
        <v>694</v>
      </c>
      <c r="C75" s="8" t="s">
        <v>773</v>
      </c>
      <c r="D75" s="8" t="s">
        <v>153</v>
      </c>
      <c r="E75" s="8" t="s">
        <v>154</v>
      </c>
      <c r="F75" s="9" t="s">
        <v>155</v>
      </c>
      <c r="G75" s="8" t="s">
        <v>428</v>
      </c>
      <c r="H75" s="8" t="s">
        <v>597</v>
      </c>
      <c r="I75" s="8" t="s">
        <v>598</v>
      </c>
      <c r="J75" s="8" t="s">
        <v>599</v>
      </c>
      <c r="K75" s="8" t="s">
        <v>774</v>
      </c>
      <c r="L75" s="8" t="s">
        <v>196</v>
      </c>
      <c r="M75" s="8" t="s">
        <v>377</v>
      </c>
      <c r="N75" s="14">
        <v>18</v>
      </c>
      <c r="O75" s="11" t="s">
        <v>775</v>
      </c>
      <c r="P75" s="12" t="s">
        <v>164</v>
      </c>
      <c r="Q75" s="11" t="s">
        <v>776</v>
      </c>
      <c r="R75" s="11" t="s">
        <v>777</v>
      </c>
      <c r="S75" s="11" t="s">
        <v>167</v>
      </c>
      <c r="T75" s="11" t="s">
        <v>200</v>
      </c>
      <c r="U75" s="11">
        <v>0</v>
      </c>
      <c r="V75" s="11" t="s">
        <v>778</v>
      </c>
      <c r="W75" s="12" t="s">
        <v>170</v>
      </c>
      <c r="X75" s="13"/>
      <c r="Y75" s="13"/>
      <c r="Z75" s="13"/>
      <c r="AA75" s="13"/>
      <c r="AB75" s="13"/>
      <c r="AC75" s="13"/>
      <c r="AD75" s="13"/>
      <c r="AE75" s="13"/>
      <c r="AF75" s="13"/>
      <c r="AG75" s="14"/>
      <c r="AH75" s="14"/>
      <c r="AI75" s="14"/>
      <c r="AJ75" s="14"/>
      <c r="AK75" s="14"/>
      <c r="AL75" s="14"/>
      <c r="AM75" s="14"/>
      <c r="AN75" s="14"/>
      <c r="AO75" s="14"/>
      <c r="AP75" s="14"/>
      <c r="AQ75" s="15"/>
      <c r="AR75" s="14"/>
      <c r="AS75" s="70" t="s">
        <v>779</v>
      </c>
      <c r="AT75" s="70" t="s">
        <v>780</v>
      </c>
      <c r="AU75" s="70">
        <v>97</v>
      </c>
      <c r="AV75" s="70">
        <v>97</v>
      </c>
      <c r="AW75" s="70">
        <v>97</v>
      </c>
      <c r="AX75" s="64">
        <v>97</v>
      </c>
      <c r="AY75" s="34"/>
      <c r="AZ75" s="34"/>
      <c r="BA75" s="34"/>
      <c r="BB75" s="34"/>
      <c r="BC75" s="66"/>
      <c r="BD75" s="66"/>
      <c r="BE75" s="71"/>
      <c r="BF75" s="18">
        <f t="shared" si="78"/>
        <v>0</v>
      </c>
      <c r="BG75" s="20">
        <f>+IF(BH75="SI",IFERROR((IF(BH75="SI",BD75,0)/AW75),"REVISAR"),0)</f>
        <v>0</v>
      </c>
      <c r="BH75" s="17" t="s">
        <v>179</v>
      </c>
      <c r="BI75" s="71"/>
      <c r="BJ75" s="72"/>
      <c r="BK75" s="66"/>
      <c r="BL75" s="71"/>
      <c r="BM75" s="19">
        <f t="shared" si="79"/>
        <v>0</v>
      </c>
      <c r="BN75" s="20">
        <f t="shared" si="89"/>
        <v>0</v>
      </c>
      <c r="BO75" s="17" t="s">
        <v>179</v>
      </c>
      <c r="BP75" s="21"/>
      <c r="BQ75" s="73">
        <v>20</v>
      </c>
      <c r="BR75" s="66">
        <v>97</v>
      </c>
      <c r="BS75" s="71" t="s">
        <v>781</v>
      </c>
      <c r="BT75" s="19">
        <f t="shared" si="80"/>
        <v>0.20618556701030927</v>
      </c>
      <c r="BU75" s="20">
        <f t="shared" si="90"/>
        <v>1</v>
      </c>
      <c r="BV75" s="17" t="s">
        <v>174</v>
      </c>
      <c r="BW75" s="71" t="s">
        <v>782</v>
      </c>
      <c r="BX75" s="72"/>
      <c r="BY75" s="66"/>
      <c r="BZ75" s="71"/>
      <c r="CA75" s="19">
        <f t="shared" si="81"/>
        <v>0</v>
      </c>
      <c r="CB75" s="20">
        <f t="shared" si="91"/>
        <v>1</v>
      </c>
      <c r="CC75" s="17" t="s">
        <v>179</v>
      </c>
      <c r="CD75" s="71"/>
      <c r="CE75" s="72"/>
      <c r="CF75" s="66"/>
      <c r="CG75" s="71"/>
      <c r="CH75" s="19">
        <f t="shared" si="82"/>
        <v>0</v>
      </c>
      <c r="CI75" s="20">
        <f t="shared" si="92"/>
        <v>1</v>
      </c>
      <c r="CJ75" s="17" t="s">
        <v>179</v>
      </c>
      <c r="CK75" s="71"/>
      <c r="CL75" s="67">
        <v>30</v>
      </c>
      <c r="CM75" s="74">
        <v>36</v>
      </c>
      <c r="CN75" s="71" t="s">
        <v>783</v>
      </c>
      <c r="CO75" s="19">
        <f t="shared" si="83"/>
        <v>0.30927835051546393</v>
      </c>
      <c r="CP75" s="20">
        <f t="shared" si="93"/>
        <v>1</v>
      </c>
      <c r="CQ75" s="17" t="s">
        <v>437</v>
      </c>
      <c r="CR75" s="71" t="s">
        <v>784</v>
      </c>
      <c r="CS75" s="66"/>
      <c r="CT75" s="66"/>
      <c r="CU75" s="71"/>
      <c r="CV75" s="19">
        <f t="shared" si="84"/>
        <v>0</v>
      </c>
      <c r="CW75" s="20">
        <f t="shared" si="94"/>
        <v>1</v>
      </c>
      <c r="CX75" s="17" t="s">
        <v>179</v>
      </c>
      <c r="CY75" s="71"/>
      <c r="CZ75" s="68"/>
      <c r="DA75" s="66"/>
      <c r="DB75" s="71"/>
      <c r="DC75" s="19">
        <f t="shared" si="85"/>
        <v>0</v>
      </c>
      <c r="DD75" s="20">
        <f t="shared" si="95"/>
        <v>1</v>
      </c>
      <c r="DE75" s="17" t="s">
        <v>179</v>
      </c>
      <c r="DF75" s="71"/>
      <c r="DG75" s="68">
        <v>60</v>
      </c>
      <c r="DH75" s="66"/>
      <c r="DI75" s="71"/>
      <c r="DJ75" s="19">
        <f t="shared" si="86"/>
        <v>0.61855670103092786</v>
      </c>
      <c r="DK75" s="20">
        <f t="shared" si="96"/>
        <v>1</v>
      </c>
      <c r="DL75" s="17" t="s">
        <v>179</v>
      </c>
      <c r="DM75" s="71"/>
      <c r="DN75" s="68"/>
      <c r="DO75" s="66"/>
      <c r="DP75" s="71"/>
      <c r="DQ75" s="19">
        <f t="shared" si="87"/>
        <v>0</v>
      </c>
      <c r="DR75" s="20">
        <f t="shared" si="97"/>
        <v>1</v>
      </c>
      <c r="DS75" s="17" t="s">
        <v>179</v>
      </c>
      <c r="DT75" s="71"/>
      <c r="DU75" s="68"/>
      <c r="DV75" s="66"/>
      <c r="DW75" s="71"/>
      <c r="DX75" s="19">
        <f t="shared" si="88"/>
        <v>0</v>
      </c>
      <c r="DY75" s="20">
        <f t="shared" si="98"/>
        <v>1</v>
      </c>
      <c r="DZ75" s="17" t="s">
        <v>179</v>
      </c>
      <c r="EA75" s="71"/>
      <c r="EB75" s="75">
        <v>97</v>
      </c>
      <c r="EC75" s="66"/>
      <c r="ED75" s="71"/>
      <c r="EE75" s="19">
        <f t="shared" si="100"/>
        <v>1</v>
      </c>
      <c r="EF75" s="20">
        <f t="shared" si="99"/>
        <v>1</v>
      </c>
      <c r="EG75" s="17" t="s">
        <v>179</v>
      </c>
      <c r="EH75" s="17"/>
      <c r="EI75" s="27">
        <v>2026</v>
      </c>
      <c r="EJ75" s="28"/>
      <c r="EK75" s="29" t="str">
        <f>+VLOOKUP(B75,[1]Listas_desplega!$AI$22:$AJ$46,2,0)</f>
        <v>DF_GT</v>
      </c>
      <c r="EL75" s="29" t="str">
        <f>+VLOOKUP(H75,[1]Listas_desplega!$BY$3:$BZ$7,2,0)</f>
        <v>T_5</v>
      </c>
      <c r="EM75" s="29" t="str">
        <f>+VLOOKUP(I75,[1]Listas_desplega!$BY$10:$BZ$23,2,0)</f>
        <v>T_5_C_1</v>
      </c>
      <c r="EN75" s="29" t="str">
        <f>+VLOOKUP(J75,[1]Listas_desplega!$BY$28:$BZ$54,2,0)</f>
        <v>T_5_C_1_ET_1</v>
      </c>
      <c r="EO75" s="29" t="str">
        <f>+VLOOKUP(K75,[1]Listas_desplega!$BY$58:$BZ$105,2,0)</f>
        <v>T_5_C_1_ET_1_CPT_5</v>
      </c>
      <c r="EP75" s="30" t="str">
        <f>+VLOOKUP(L75,[1]Listas_desplega!$J$3:$K$11,2,0)</f>
        <v>Eje_E_5</v>
      </c>
    </row>
    <row r="76" spans="1:146" s="31" customFormat="1" ht="44.25" customHeight="1" x14ac:dyDescent="0.3">
      <c r="A76" s="8" t="s">
        <v>151</v>
      </c>
      <c r="B76" s="8" t="s">
        <v>694</v>
      </c>
      <c r="C76" s="8" t="s">
        <v>773</v>
      </c>
      <c r="D76" s="8" t="s">
        <v>153</v>
      </c>
      <c r="E76" s="8" t="s">
        <v>154</v>
      </c>
      <c r="F76" s="9" t="s">
        <v>155</v>
      </c>
      <c r="G76" s="8" t="s">
        <v>428</v>
      </c>
      <c r="H76" s="8" t="s">
        <v>597</v>
      </c>
      <c r="I76" s="8" t="s">
        <v>598</v>
      </c>
      <c r="J76" s="8" t="s">
        <v>599</v>
      </c>
      <c r="K76" s="8" t="s">
        <v>774</v>
      </c>
      <c r="L76" s="8" t="s">
        <v>196</v>
      </c>
      <c r="M76" s="8" t="s">
        <v>377</v>
      </c>
      <c r="N76" s="14">
        <v>20</v>
      </c>
      <c r="O76" s="11" t="s">
        <v>785</v>
      </c>
      <c r="P76" s="12" t="s">
        <v>492</v>
      </c>
      <c r="Q76" s="11" t="s">
        <v>493</v>
      </c>
      <c r="R76" s="11" t="s">
        <v>786</v>
      </c>
      <c r="S76" s="11" t="s">
        <v>214</v>
      </c>
      <c r="T76" s="11" t="s">
        <v>200</v>
      </c>
      <c r="U76" s="11">
        <v>0</v>
      </c>
      <c r="V76" s="11" t="s">
        <v>787</v>
      </c>
      <c r="W76" s="12" t="s">
        <v>170</v>
      </c>
      <c r="X76" s="13"/>
      <c r="Y76" s="13"/>
      <c r="Z76" s="13"/>
      <c r="AA76" s="13"/>
      <c r="AB76" s="13"/>
      <c r="AC76" s="13"/>
      <c r="AD76" s="13"/>
      <c r="AE76" s="13"/>
      <c r="AF76" s="13"/>
      <c r="AG76" s="14"/>
      <c r="AH76" s="14"/>
      <c r="AI76" s="14"/>
      <c r="AJ76" s="14"/>
      <c r="AK76" s="14"/>
      <c r="AL76" s="14"/>
      <c r="AM76" s="14"/>
      <c r="AN76" s="14"/>
      <c r="AO76" s="14"/>
      <c r="AP76" s="14"/>
      <c r="AQ76" s="15"/>
      <c r="AR76" s="14"/>
      <c r="AS76" s="14">
        <v>96</v>
      </c>
      <c r="AT76" s="14">
        <v>96</v>
      </c>
      <c r="AU76" s="14">
        <v>97</v>
      </c>
      <c r="AV76" s="14">
        <v>97</v>
      </c>
      <c r="AW76" s="14">
        <v>97</v>
      </c>
      <c r="AX76" s="14">
        <v>97</v>
      </c>
      <c r="AY76" s="8"/>
      <c r="AZ76" s="8"/>
      <c r="BA76" s="8"/>
      <c r="BB76" s="8"/>
      <c r="BC76" s="16"/>
      <c r="BD76" s="16"/>
      <c r="BE76" s="17"/>
      <c r="BF76" s="18">
        <f t="shared" si="78"/>
        <v>0</v>
      </c>
      <c r="BG76" s="20">
        <f>+IF(BH76="SI",IFERROR((IF(BH76="SI",BD76,0)/AW76),"REVISAR"),0)</f>
        <v>0</v>
      </c>
      <c r="BH76" s="17" t="s">
        <v>179</v>
      </c>
      <c r="BI76" s="17"/>
      <c r="BJ76" s="16">
        <v>30</v>
      </c>
      <c r="BK76" s="16"/>
      <c r="BL76" s="17"/>
      <c r="BM76" s="19">
        <f t="shared" si="79"/>
        <v>0.30927835051546393</v>
      </c>
      <c r="BN76" s="20">
        <f t="shared" si="89"/>
        <v>0</v>
      </c>
      <c r="BO76" s="17" t="s">
        <v>179</v>
      </c>
      <c r="BP76" s="21"/>
      <c r="BQ76" s="22">
        <v>15</v>
      </c>
      <c r="BR76" s="16">
        <v>0</v>
      </c>
      <c r="BS76" s="17" t="s">
        <v>788</v>
      </c>
      <c r="BT76" s="19">
        <f t="shared" si="80"/>
        <v>0.15463917525773196</v>
      </c>
      <c r="BU76" s="20">
        <f t="shared" si="90"/>
        <v>0</v>
      </c>
      <c r="BV76" s="17" t="s">
        <v>437</v>
      </c>
      <c r="BW76" s="17" t="s">
        <v>789</v>
      </c>
      <c r="BX76" s="16">
        <v>15</v>
      </c>
      <c r="BY76" s="16"/>
      <c r="BZ76" s="17"/>
      <c r="CA76" s="19">
        <f t="shared" si="81"/>
        <v>0.15463917525773196</v>
      </c>
      <c r="CB76" s="20">
        <f t="shared" si="91"/>
        <v>0</v>
      </c>
      <c r="CC76" s="17" t="s">
        <v>179</v>
      </c>
      <c r="CD76" s="17"/>
      <c r="CE76" s="16">
        <v>15</v>
      </c>
      <c r="CF76" s="16"/>
      <c r="CG76" s="17"/>
      <c r="CH76" s="19">
        <f t="shared" si="82"/>
        <v>0.15463917525773196</v>
      </c>
      <c r="CI76" s="20">
        <f t="shared" si="92"/>
        <v>0</v>
      </c>
      <c r="CJ76" s="17" t="s">
        <v>179</v>
      </c>
      <c r="CK76" s="17"/>
      <c r="CL76" s="23">
        <v>30</v>
      </c>
      <c r="CM76" s="23">
        <v>0</v>
      </c>
      <c r="CN76" s="17" t="s">
        <v>790</v>
      </c>
      <c r="CO76" s="19">
        <f t="shared" si="83"/>
        <v>0.30927835051546393</v>
      </c>
      <c r="CP76" s="20">
        <f t="shared" si="93"/>
        <v>0</v>
      </c>
      <c r="CQ76" s="17" t="s">
        <v>437</v>
      </c>
      <c r="CR76" s="17" t="s">
        <v>784</v>
      </c>
      <c r="CS76" s="16">
        <v>30</v>
      </c>
      <c r="CT76" s="16"/>
      <c r="CU76" s="17"/>
      <c r="CV76" s="19">
        <f t="shared" si="84"/>
        <v>0.30927835051546393</v>
      </c>
      <c r="CW76" s="20">
        <f t="shared" si="94"/>
        <v>0</v>
      </c>
      <c r="CX76" s="17" t="s">
        <v>179</v>
      </c>
      <c r="CY76" s="17"/>
      <c r="CZ76" s="16">
        <v>30</v>
      </c>
      <c r="DA76" s="16"/>
      <c r="DB76" s="17"/>
      <c r="DC76" s="19">
        <f t="shared" si="85"/>
        <v>0.30927835051546393</v>
      </c>
      <c r="DD76" s="20">
        <f t="shared" si="95"/>
        <v>0</v>
      </c>
      <c r="DE76" s="17" t="s">
        <v>179</v>
      </c>
      <c r="DF76" s="17"/>
      <c r="DG76" s="16">
        <v>60</v>
      </c>
      <c r="DH76" s="16"/>
      <c r="DI76" s="17"/>
      <c r="DJ76" s="19">
        <f t="shared" si="86"/>
        <v>0.61855670103092786</v>
      </c>
      <c r="DK76" s="20">
        <f t="shared" si="96"/>
        <v>0</v>
      </c>
      <c r="DL76" s="17" t="s">
        <v>179</v>
      </c>
      <c r="DM76" s="17"/>
      <c r="DN76" s="16">
        <v>60</v>
      </c>
      <c r="DO76" s="16"/>
      <c r="DP76" s="17"/>
      <c r="DQ76" s="19">
        <f t="shared" si="87"/>
        <v>0.61855670103092786</v>
      </c>
      <c r="DR76" s="20">
        <f t="shared" si="97"/>
        <v>0</v>
      </c>
      <c r="DS76" s="17" t="s">
        <v>179</v>
      </c>
      <c r="DT76" s="17"/>
      <c r="DU76" s="16">
        <v>60</v>
      </c>
      <c r="DV76" s="16"/>
      <c r="DW76" s="17"/>
      <c r="DX76" s="19">
        <f t="shared" si="88"/>
        <v>0.61855670103092786</v>
      </c>
      <c r="DY76" s="20">
        <f t="shared" si="98"/>
        <v>0</v>
      </c>
      <c r="DZ76" s="17" t="s">
        <v>179</v>
      </c>
      <c r="EA76" s="17"/>
      <c r="EB76" s="26">
        <v>97</v>
      </c>
      <c r="EC76" s="16"/>
      <c r="ED76" s="17"/>
      <c r="EE76" s="19">
        <f t="shared" si="100"/>
        <v>1</v>
      </c>
      <c r="EF76" s="20">
        <f t="shared" si="99"/>
        <v>0</v>
      </c>
      <c r="EG76" s="17" t="s">
        <v>179</v>
      </c>
      <c r="EH76" s="17"/>
      <c r="EI76" s="27">
        <v>2026</v>
      </c>
      <c r="EJ76" s="28"/>
      <c r="EK76" s="29" t="str">
        <f>+VLOOKUP(B76,[1]Listas_desplega!$AI$22:$AJ$46,2,0)</f>
        <v>DF_GT</v>
      </c>
      <c r="EL76" s="29" t="str">
        <f>+VLOOKUP(H76,[1]Listas_desplega!$BY$3:$BZ$7,2,0)</f>
        <v>T_5</v>
      </c>
      <c r="EM76" s="29" t="str">
        <f>+VLOOKUP(I76,[1]Listas_desplega!$BY$10:$BZ$23,2,0)</f>
        <v>T_5_C_1</v>
      </c>
      <c r="EN76" s="29" t="str">
        <f>+VLOOKUP(J76,[1]Listas_desplega!$BY$28:$BZ$54,2,0)</f>
        <v>T_5_C_1_ET_1</v>
      </c>
      <c r="EO76" s="29" t="str">
        <f>+VLOOKUP(K76,[1]Listas_desplega!$BY$58:$BZ$105,2,0)</f>
        <v>T_5_C_1_ET_1_CPT_5</v>
      </c>
      <c r="EP76" s="30" t="str">
        <f>+VLOOKUP(L76,[1]Listas_desplega!$J$3:$K$11,2,0)</f>
        <v>Eje_E_5</v>
      </c>
    </row>
    <row r="77" spans="1:146" s="31" customFormat="1" ht="44.25" customHeight="1" x14ac:dyDescent="0.3">
      <c r="A77" s="8" t="s">
        <v>151</v>
      </c>
      <c r="B77" s="8" t="s">
        <v>694</v>
      </c>
      <c r="C77" s="8" t="s">
        <v>773</v>
      </c>
      <c r="D77" s="8" t="s">
        <v>153</v>
      </c>
      <c r="E77" s="8" t="s">
        <v>154</v>
      </c>
      <c r="F77" s="9" t="s">
        <v>595</v>
      </c>
      <c r="G77" s="8" t="s">
        <v>428</v>
      </c>
      <c r="H77" s="8" t="s">
        <v>157</v>
      </c>
      <c r="I77" s="8" t="s">
        <v>158</v>
      </c>
      <c r="J77" s="8" t="s">
        <v>159</v>
      </c>
      <c r="K77" s="8" t="s">
        <v>182</v>
      </c>
      <c r="L77" s="8" t="s">
        <v>183</v>
      </c>
      <c r="M77" s="8" t="s">
        <v>365</v>
      </c>
      <c r="N77" s="14">
        <v>103</v>
      </c>
      <c r="O77" s="11" t="s">
        <v>791</v>
      </c>
      <c r="P77" s="12" t="s">
        <v>164</v>
      </c>
      <c r="Q77" s="11" t="s">
        <v>277</v>
      </c>
      <c r="R77" s="11" t="s">
        <v>792</v>
      </c>
      <c r="S77" s="11" t="s">
        <v>167</v>
      </c>
      <c r="T77" s="11" t="s">
        <v>168</v>
      </c>
      <c r="U77" s="11">
        <v>30</v>
      </c>
      <c r="V77" s="11" t="s">
        <v>793</v>
      </c>
      <c r="W77" s="12" t="s">
        <v>216</v>
      </c>
      <c r="X77" s="13"/>
      <c r="Y77" s="13"/>
      <c r="Z77" s="13"/>
      <c r="AA77" s="13"/>
      <c r="AB77" s="13"/>
      <c r="AC77" s="13"/>
      <c r="AD77" s="13"/>
      <c r="AE77" s="13"/>
      <c r="AF77" s="13"/>
      <c r="AG77" s="14"/>
      <c r="AH77" s="14"/>
      <c r="AI77" s="14"/>
      <c r="AJ77" s="14"/>
      <c r="AK77" s="14"/>
      <c r="AL77" s="14"/>
      <c r="AM77" s="14"/>
      <c r="AN77" s="14"/>
      <c r="AO77" s="14"/>
      <c r="AP77" s="14"/>
      <c r="AQ77" s="15"/>
      <c r="AR77" s="14"/>
      <c r="AS77" s="14">
        <v>761</v>
      </c>
      <c r="AT77" s="14">
        <v>800</v>
      </c>
      <c r="AU77" s="14">
        <v>900</v>
      </c>
      <c r="AV77" s="14">
        <v>1600</v>
      </c>
      <c r="AW77" s="14">
        <v>2000</v>
      </c>
      <c r="AX77" s="14">
        <v>2000</v>
      </c>
      <c r="AY77" s="8"/>
      <c r="AZ77" s="8"/>
      <c r="BA77" s="8"/>
      <c r="BB77" s="8"/>
      <c r="BC77" s="16"/>
      <c r="BD77" s="16">
        <v>1510</v>
      </c>
      <c r="BE77" s="17" t="s">
        <v>794</v>
      </c>
      <c r="BF77" s="19">
        <f>IFERROR(((BC77-AS77)/(AW77-AS77)),0)</f>
        <v>-0.61420500403551248</v>
      </c>
      <c r="BG77" s="20">
        <f>+IF(BH77="SI",IFERROR((((IF(BH77="SI",(BD77-AS77),0)))/(AW77-AS77)),"REVISAR"),0)</f>
        <v>0.60451977401129942</v>
      </c>
      <c r="BH77" s="17" t="s">
        <v>174</v>
      </c>
      <c r="BI77" s="17" t="s">
        <v>232</v>
      </c>
      <c r="BJ77" s="16"/>
      <c r="BK77" s="16">
        <v>1562</v>
      </c>
      <c r="BL77" s="17" t="s">
        <v>795</v>
      </c>
      <c r="BM77" s="19">
        <f>IFERROR(((BJ77-AS77)/(AW77-AS77)),0)</f>
        <v>-0.61420500403551248</v>
      </c>
      <c r="BN77" s="20">
        <f>+IF(BO77="SI",IFERROR((((IF(BO77="SI",(BK77-AS77),0)))/(AW77-AS77)),"REVISAR"),BG77)</f>
        <v>0.64648910411622273</v>
      </c>
      <c r="BO77" s="17" t="s">
        <v>174</v>
      </c>
      <c r="BP77" s="21" t="s">
        <v>270</v>
      </c>
      <c r="BQ77" s="22"/>
      <c r="BR77" s="16">
        <v>1626</v>
      </c>
      <c r="BS77" s="17" t="s">
        <v>795</v>
      </c>
      <c r="BT77" s="19">
        <f>IFERROR(((BQ77-AS77)/(AW77-AS77)),0)</f>
        <v>-0.61420500403551248</v>
      </c>
      <c r="BU77" s="20">
        <f>+IF(BV77="SI",IFERROR((((IF(BV77="SI",(BR77-AS77),0)))/(AW77-AS77)),"REVISAR"),BN77)</f>
        <v>0.64648910411622273</v>
      </c>
      <c r="BV77" s="17" t="s">
        <v>338</v>
      </c>
      <c r="BW77" s="17" t="s">
        <v>796</v>
      </c>
      <c r="BX77" s="16"/>
      <c r="BY77" s="16">
        <v>1637</v>
      </c>
      <c r="BZ77" s="17" t="s">
        <v>797</v>
      </c>
      <c r="CA77" s="19">
        <f>IFERROR(((BX77-AS77)/(AW77-AS77)),0)</f>
        <v>-0.61420500403551248</v>
      </c>
      <c r="CB77" s="20">
        <f>+IF(CC77="SI",IFERROR((((IF(CC77="SI",(BY77-AS77),0)))/(AW77-AS77)),"REVISAR"),BU77)</f>
        <v>0.70702179176755453</v>
      </c>
      <c r="CC77" s="17" t="s">
        <v>174</v>
      </c>
      <c r="CD77" s="17" t="s">
        <v>798</v>
      </c>
      <c r="CE77" s="16"/>
      <c r="CF77" s="16">
        <v>1717</v>
      </c>
      <c r="CG77" s="17" t="s">
        <v>795</v>
      </c>
      <c r="CH77" s="19">
        <f>IFERROR(((CE77-AS77)/(AW77-AS77)),0)</f>
        <v>-0.61420500403551248</v>
      </c>
      <c r="CI77" s="20">
        <f>+IF(CJ77="SI",IFERROR((((IF(CJ77="SI",(CF77-AS77),0)))/(AW77-AS77)),"REVISAR"),CB77)</f>
        <v>0.70702179176755453</v>
      </c>
      <c r="CJ77" s="17" t="s">
        <v>338</v>
      </c>
      <c r="CK77" s="17" t="s">
        <v>799</v>
      </c>
      <c r="CL77" s="23">
        <v>1000</v>
      </c>
      <c r="CM77" s="23">
        <v>1754</v>
      </c>
      <c r="CN77" s="17" t="s">
        <v>800</v>
      </c>
      <c r="CO77" s="19">
        <f>IFERROR(((CL77-AS77)/(AW77-AS77)),0)</f>
        <v>0.19289749798224373</v>
      </c>
      <c r="CP77" s="20">
        <f>+IF(CQ77="SI",IFERROR((((IF(CQ77="SI",(CM77-AS77),0)))/(AW77-AS77)),"REVISAR"),CI77)</f>
        <v>0.801452784503632</v>
      </c>
      <c r="CQ77" s="17" t="s">
        <v>174</v>
      </c>
      <c r="CR77" s="17" t="s">
        <v>801</v>
      </c>
      <c r="CS77" s="16"/>
      <c r="CT77" s="16"/>
      <c r="CU77" s="17"/>
      <c r="CV77" s="19">
        <f>IFERROR(((CS77-AS77)/(AW77-AS77)),0)</f>
        <v>-0.61420500403551248</v>
      </c>
      <c r="CW77" s="20">
        <f>+IF(CX77="SI",IFERROR((((IF(CX77="SI",(CT77-AS77),0)))/(AW77-AS77)),"REVISAR"),CP77)</f>
        <v>0.801452784503632</v>
      </c>
      <c r="CX77" s="17" t="s">
        <v>179</v>
      </c>
      <c r="CY77" s="17"/>
      <c r="CZ77" s="16"/>
      <c r="DA77" s="16"/>
      <c r="DB77" s="17"/>
      <c r="DC77" s="19">
        <f>IFERROR(((CZ77-AS77)/(AW77-AS77)),0)</f>
        <v>-0.61420500403551248</v>
      </c>
      <c r="DD77" s="20">
        <f>+IF(DE77="SI",IFERROR((((IF(DE77="SI",(DA77-AS77),0)))/(AW77-AS77)),"REVISAR"),CW77)</f>
        <v>0.801452784503632</v>
      </c>
      <c r="DE77" s="17" t="s">
        <v>179</v>
      </c>
      <c r="DF77" s="17"/>
      <c r="DG77" s="16"/>
      <c r="DH77" s="16"/>
      <c r="DI77" s="17"/>
      <c r="DJ77" s="19">
        <f>IFERROR(((DG77-AS77)/(AW77-AS77)),0)</f>
        <v>-0.61420500403551248</v>
      </c>
      <c r="DK77" s="20">
        <f>+IF(DL77="SI",IFERROR((((IF(DL77="SI",(DH77-AS77),0)))/(AW77-AS77)),"REVISAR"),DD77)</f>
        <v>0.801452784503632</v>
      </c>
      <c r="DL77" s="17" t="s">
        <v>179</v>
      </c>
      <c r="DM77" s="17"/>
      <c r="DN77" s="16"/>
      <c r="DO77" s="16"/>
      <c r="DP77" s="17"/>
      <c r="DQ77" s="19">
        <f>IFERROR(((DN77-AS77)/(AW77-AS77)),0)</f>
        <v>-0.61420500403551248</v>
      </c>
      <c r="DR77" s="20">
        <f>+IF(DS77="SI",IFERROR((((IF(DS77="SI",(DO77-AS77),0)))/(AW77-AS77)),"REVISAR"),DK77)</f>
        <v>0.801452784503632</v>
      </c>
      <c r="DS77" s="17" t="s">
        <v>179</v>
      </c>
      <c r="DT77" s="17"/>
      <c r="DU77" s="16"/>
      <c r="DV77" s="16"/>
      <c r="DW77" s="17"/>
      <c r="DX77" s="19">
        <f>IFERROR(((DU77-AS77)/(AW77-AS77)),0)</f>
        <v>-0.61420500403551248</v>
      </c>
      <c r="DY77" s="20">
        <f>+IF(DZ77="SI",IFERROR((((IF(DZ77="SI",(DV77-AS77),0)))/(AW77-AS77)),"REVISAR"),DR77)</f>
        <v>0.801452784503632</v>
      </c>
      <c r="DZ77" s="17" t="s">
        <v>179</v>
      </c>
      <c r="EA77" s="17"/>
      <c r="EB77" s="26">
        <v>2000</v>
      </c>
      <c r="EC77" s="16"/>
      <c r="ED77" s="17"/>
      <c r="EE77" s="19">
        <f>IFERROR(((EB77-AS77)/(AW77-AS77)),0)</f>
        <v>1</v>
      </c>
      <c r="EF77" s="20">
        <f>+IF(EG77="SI",IFERROR((((IF(EG77="SI",(EC77-AS77),0)))/(AW77-AS77)),"REVISAR"),DY77)</f>
        <v>0.801452784503632</v>
      </c>
      <c r="EG77" s="17" t="s">
        <v>179</v>
      </c>
      <c r="EH77" s="17"/>
      <c r="EI77" s="27">
        <v>2026</v>
      </c>
      <c r="EJ77" s="28"/>
      <c r="EK77" s="29" t="str">
        <f>+VLOOKUP(B77,[1]Listas_desplega!$AI$22:$AJ$46,2,0)</f>
        <v>DF_GT</v>
      </c>
      <c r="EL77" s="29" t="str">
        <f>+VLOOKUP(H77,[1]Listas_desplega!$BY$3:$BZ$7,2,0)</f>
        <v>T_2</v>
      </c>
      <c r="EM77" s="29" t="str">
        <f>+VLOOKUP(I77,[1]Listas_desplega!$BY$10:$BZ$23,2,0)</f>
        <v>T_2_C_2</v>
      </c>
      <c r="EN77" s="29" t="str">
        <f>+VLOOKUP(J77,[1]Listas_desplega!$BY$28:$BZ$54,2,0)</f>
        <v>T_2_C_2_ET_1</v>
      </c>
      <c r="EO77" s="29" t="str">
        <f>+VLOOKUP(K77,[1]Listas_desplega!$BY$58:$BZ$105,2,0)</f>
        <v>T_2_C_2_ET_1_CPT_3</v>
      </c>
      <c r="EP77" s="30" t="str">
        <f>+VLOOKUP(L77,[1]Listas_desplega!$J$3:$K$11,2,0)</f>
        <v>Eje_E_4</v>
      </c>
    </row>
    <row r="78" spans="1:146" s="31" customFormat="1" ht="44.25" customHeight="1" x14ac:dyDescent="0.3">
      <c r="A78" s="8" t="s">
        <v>151</v>
      </c>
      <c r="B78" s="8" t="s">
        <v>694</v>
      </c>
      <c r="C78" s="8" t="s">
        <v>802</v>
      </c>
      <c r="D78" s="8" t="s">
        <v>153</v>
      </c>
      <c r="E78" s="8" t="s">
        <v>154</v>
      </c>
      <c r="F78" s="9" t="s">
        <v>595</v>
      </c>
      <c r="G78" s="8" t="s">
        <v>428</v>
      </c>
      <c r="H78" s="8" t="s">
        <v>157</v>
      </c>
      <c r="I78" s="8" t="s">
        <v>158</v>
      </c>
      <c r="J78" s="8" t="s">
        <v>159</v>
      </c>
      <c r="K78" s="8" t="s">
        <v>774</v>
      </c>
      <c r="L78" s="8" t="s">
        <v>196</v>
      </c>
      <c r="M78" s="8" t="s">
        <v>377</v>
      </c>
      <c r="N78" s="14" t="s">
        <v>803</v>
      </c>
      <c r="O78" s="11" t="s">
        <v>804</v>
      </c>
      <c r="P78" s="12" t="s">
        <v>164</v>
      </c>
      <c r="Q78" s="11" t="s">
        <v>165</v>
      </c>
      <c r="R78" s="11" t="s">
        <v>805</v>
      </c>
      <c r="S78" s="11" t="s">
        <v>214</v>
      </c>
      <c r="T78" s="11" t="s">
        <v>188</v>
      </c>
      <c r="U78" s="11">
        <v>180</v>
      </c>
      <c r="V78" s="11" t="s">
        <v>806</v>
      </c>
      <c r="W78" s="12" t="s">
        <v>394</v>
      </c>
      <c r="X78" s="13" t="s">
        <v>172</v>
      </c>
      <c r="Y78" s="13"/>
      <c r="Z78" s="13"/>
      <c r="AA78" s="13"/>
      <c r="AB78" s="13"/>
      <c r="AC78" s="13"/>
      <c r="AD78" s="13"/>
      <c r="AE78" s="13"/>
      <c r="AF78" s="13"/>
      <c r="AG78" s="14"/>
      <c r="AH78" s="14"/>
      <c r="AI78" s="14"/>
      <c r="AJ78" s="14"/>
      <c r="AK78" s="14"/>
      <c r="AL78" s="14"/>
      <c r="AM78" s="14"/>
      <c r="AN78" s="14"/>
      <c r="AO78" s="14"/>
      <c r="AP78" s="14"/>
      <c r="AQ78" s="15"/>
      <c r="AR78" s="14"/>
      <c r="AS78" s="14" t="s">
        <v>807</v>
      </c>
      <c r="AT78" s="76" t="s">
        <v>807</v>
      </c>
      <c r="AU78" s="33">
        <v>100</v>
      </c>
      <c r="AV78" s="33">
        <v>100</v>
      </c>
      <c r="AW78" s="33">
        <v>100</v>
      </c>
      <c r="AX78" s="77">
        <v>100</v>
      </c>
      <c r="AY78" s="78"/>
      <c r="AZ78" s="78"/>
      <c r="BA78" s="78"/>
      <c r="BB78" s="78"/>
      <c r="BC78" s="16"/>
      <c r="BD78" s="16"/>
      <c r="BE78" s="17"/>
      <c r="BF78" s="18">
        <f t="shared" ref="BF78:BF109" si="102">IFERROR(BC78/AW78,0)</f>
        <v>0</v>
      </c>
      <c r="BG78" s="20">
        <f>+IF(BH78="SI",IFERROR((IF(BH78="SI",BD78,0)/AW78),"REVISAR"),0)</f>
        <v>0</v>
      </c>
      <c r="BH78" s="17" t="s">
        <v>179</v>
      </c>
      <c r="BI78" s="17"/>
      <c r="BJ78" s="68"/>
      <c r="BK78" s="16"/>
      <c r="BL78" s="17"/>
      <c r="BM78" s="19">
        <f t="shared" ref="BM78:BM109" si="103">+IFERROR(BJ78/AW78,0)</f>
        <v>0</v>
      </c>
      <c r="BN78" s="20">
        <f>+IF(BO78="SI",IFERROR((IF(BO78="SI",BK78,0)/AW78),"REVISAR"),BG78)</f>
        <v>0</v>
      </c>
      <c r="BO78" s="17" t="s">
        <v>179</v>
      </c>
      <c r="BP78" s="21"/>
      <c r="BQ78" s="79"/>
      <c r="BR78" s="16"/>
      <c r="BS78" s="17"/>
      <c r="BT78" s="19">
        <f t="shared" ref="BT78:BT109" si="104">+IFERROR(BQ78/AW78,0)</f>
        <v>0</v>
      </c>
      <c r="BU78" s="20">
        <f>+IF(BV78="SI",IFERROR((IF(BV78="SI",BR78,0)/AW78),"REVISAR"),BN78)</f>
        <v>0</v>
      </c>
      <c r="BV78" s="17" t="s">
        <v>437</v>
      </c>
      <c r="BW78" s="17" t="s">
        <v>808</v>
      </c>
      <c r="BX78" s="68"/>
      <c r="BY78" s="16"/>
      <c r="BZ78" s="17"/>
      <c r="CA78" s="19">
        <f t="shared" ref="CA78:CA109" si="105">+IFERROR(BX78/AW78,0)</f>
        <v>0</v>
      </c>
      <c r="CB78" s="20">
        <f>+IF(CC78="SI",IFERROR((IF(CC78="SI",BY78,0)/AW78),"REVISAR"),BU78)</f>
        <v>0</v>
      </c>
      <c r="CC78" s="17" t="s">
        <v>179</v>
      </c>
      <c r="CD78" s="17"/>
      <c r="CE78" s="68"/>
      <c r="CF78" s="16"/>
      <c r="CG78" s="17"/>
      <c r="CH78" s="19">
        <f t="shared" ref="CH78:CH109" si="106">+IFERROR(CE78/AW78,0)</f>
        <v>0</v>
      </c>
      <c r="CI78" s="20">
        <f>+IF(CJ78="SI",IFERROR((IF(CJ78="SI",CF78,0)/AW78),"REVISAR"),CB78)</f>
        <v>0</v>
      </c>
      <c r="CJ78" s="17" t="s">
        <v>179</v>
      </c>
      <c r="CK78" s="17"/>
      <c r="CL78" s="23"/>
      <c r="CM78" s="23"/>
      <c r="CN78" s="17"/>
      <c r="CO78" s="19">
        <f t="shared" ref="CO78:CO109" si="107">+IFERROR(CL78/AW78,0)</f>
        <v>0</v>
      </c>
      <c r="CP78" s="20">
        <f>+IF(CQ78="SI",IFERROR((IF(CQ78="SI",CM78,0)/AW78),"REVISAR"),CI78)</f>
        <v>0</v>
      </c>
      <c r="CQ78" s="17" t="s">
        <v>174</v>
      </c>
      <c r="CR78" s="17" t="s">
        <v>809</v>
      </c>
      <c r="CS78" s="16"/>
      <c r="CT78" s="16"/>
      <c r="CU78" s="17"/>
      <c r="CV78" s="19">
        <f t="shared" ref="CV78:CV109" si="108">+IFERROR(CS78/AW78,0)</f>
        <v>0</v>
      </c>
      <c r="CW78" s="20">
        <f>+IF(CX78="SI",IFERROR((IF(CX78="SI",CT78,0)/AW78),"REVISAR"),CP78)</f>
        <v>0</v>
      </c>
      <c r="CX78" s="17" t="s">
        <v>179</v>
      </c>
      <c r="CY78" s="17"/>
      <c r="CZ78" s="16"/>
      <c r="DA78" s="16"/>
      <c r="DB78" s="17"/>
      <c r="DC78" s="19">
        <f t="shared" ref="DC78:DC109" si="109">+IFERROR(CZ78/AW78,0)</f>
        <v>0</v>
      </c>
      <c r="DD78" s="20">
        <f>+IF(DE78="SI",IFERROR((IF(DE78="SI",DA78,0)/AW78),"REVISAR"),CW78)</f>
        <v>0</v>
      </c>
      <c r="DE78" s="17" t="s">
        <v>179</v>
      </c>
      <c r="DF78" s="17"/>
      <c r="DG78" s="16"/>
      <c r="DH78" s="16"/>
      <c r="DI78" s="17"/>
      <c r="DJ78" s="19">
        <f t="shared" ref="DJ78:DJ109" si="110">+IFERROR(DG78/AW78,0)</f>
        <v>0</v>
      </c>
      <c r="DK78" s="20">
        <f>+IF(DL78="SI",IFERROR((IF(DL78="SI",DH78,0)/AW78),"REVISAR"),DD78)</f>
        <v>0</v>
      </c>
      <c r="DL78" s="17" t="s">
        <v>179</v>
      </c>
      <c r="DM78" s="17"/>
      <c r="DN78" s="16"/>
      <c r="DO78" s="16"/>
      <c r="DP78" s="17"/>
      <c r="DQ78" s="19">
        <f t="shared" ref="DQ78:DQ109" si="111">+IFERROR(DN78/AW78,0)</f>
        <v>0</v>
      </c>
      <c r="DR78" s="20">
        <f>+IF(DS78="SI",IFERROR((IF(DS78="SI",DO78,0)/AW78),"REVISAR"),DK78)</f>
        <v>0</v>
      </c>
      <c r="DS78" s="17" t="s">
        <v>179</v>
      </c>
      <c r="DT78" s="17"/>
      <c r="DU78" s="16"/>
      <c r="DV78" s="16"/>
      <c r="DW78" s="17"/>
      <c r="DX78" s="19">
        <f t="shared" ref="DX78:DX109" si="112">+IFERROR(DU78/AW78,0)</f>
        <v>0</v>
      </c>
      <c r="DY78" s="20">
        <f>+IF(DZ78="SI",IFERROR((IF(DZ78="SI",DV78,0)/AW78),"REVISAR"),DR78)</f>
        <v>0</v>
      </c>
      <c r="DZ78" s="17" t="s">
        <v>179</v>
      </c>
      <c r="EA78" s="17"/>
      <c r="EB78" s="26">
        <v>100</v>
      </c>
      <c r="EC78" s="16"/>
      <c r="ED78" s="17"/>
      <c r="EE78" s="19">
        <f t="shared" si="100"/>
        <v>1</v>
      </c>
      <c r="EF78" s="20">
        <f>+IF(EG78="SI",IFERROR((IF(EG78="SI",EC78,0)/AW78),"REVISAR"),DY78)</f>
        <v>0</v>
      </c>
      <c r="EG78" s="17" t="s">
        <v>179</v>
      </c>
      <c r="EH78" s="17"/>
      <c r="EI78" s="27">
        <v>2026</v>
      </c>
      <c r="EJ78" s="28"/>
      <c r="EK78" s="29" t="str">
        <f>+VLOOKUP(B78,[1]Listas_desplega!$AI$22:$AJ$46,2,0)</f>
        <v>DF_GT</v>
      </c>
      <c r="EL78" s="29" t="str">
        <f>+VLOOKUP(H78,[1]Listas_desplega!$BY$3:$BZ$7,2,0)</f>
        <v>T_2</v>
      </c>
      <c r="EM78" s="29" t="str">
        <f>+VLOOKUP(I78,[1]Listas_desplega!$BY$10:$BZ$23,2,0)</f>
        <v>T_2_C_2</v>
      </c>
      <c r="EN78" s="29" t="str">
        <f>+VLOOKUP(J78,[1]Listas_desplega!$BY$28:$BZ$54,2,0)</f>
        <v>T_2_C_2_ET_1</v>
      </c>
      <c r="EO78" s="29" t="str">
        <f>+VLOOKUP(K78,[1]Listas_desplega!$BY$58:$BZ$105,2,0)</f>
        <v>T_5_C_1_ET_1_CPT_5</v>
      </c>
      <c r="EP78" s="30" t="str">
        <f>+VLOOKUP(L78,[1]Listas_desplega!$J$3:$K$11,2,0)</f>
        <v>Eje_E_5</v>
      </c>
    </row>
    <row r="79" spans="1:146" s="31" customFormat="1" ht="44.25" customHeight="1" x14ac:dyDescent="0.3">
      <c r="A79" s="8" t="s">
        <v>151</v>
      </c>
      <c r="B79" s="8" t="s">
        <v>694</v>
      </c>
      <c r="C79" s="8" t="s">
        <v>773</v>
      </c>
      <c r="D79" s="8" t="s">
        <v>153</v>
      </c>
      <c r="E79" s="8" t="s">
        <v>154</v>
      </c>
      <c r="F79" s="9" t="s">
        <v>595</v>
      </c>
      <c r="G79" s="8" t="s">
        <v>810</v>
      </c>
      <c r="H79" s="8" t="s">
        <v>157</v>
      </c>
      <c r="I79" s="8" t="s">
        <v>158</v>
      </c>
      <c r="J79" s="8" t="s">
        <v>159</v>
      </c>
      <c r="K79" s="8" t="s">
        <v>182</v>
      </c>
      <c r="L79" s="8" t="s">
        <v>183</v>
      </c>
      <c r="M79" s="8" t="s">
        <v>365</v>
      </c>
      <c r="N79" s="14" t="s">
        <v>811</v>
      </c>
      <c r="O79" s="11" t="s">
        <v>812</v>
      </c>
      <c r="P79" s="12" t="s">
        <v>394</v>
      </c>
      <c r="Q79" s="11" t="s">
        <v>165</v>
      </c>
      <c r="R79" s="11" t="s">
        <v>805</v>
      </c>
      <c r="S79" s="11" t="s">
        <v>214</v>
      </c>
      <c r="T79" s="11" t="s">
        <v>188</v>
      </c>
      <c r="U79" s="11">
        <v>180</v>
      </c>
      <c r="V79" s="11" t="s">
        <v>813</v>
      </c>
      <c r="W79" s="12" t="s">
        <v>394</v>
      </c>
      <c r="X79" s="13" t="s">
        <v>172</v>
      </c>
      <c r="Y79" s="13"/>
      <c r="Z79" s="13"/>
      <c r="AA79" s="13"/>
      <c r="AB79" s="13"/>
      <c r="AC79" s="13"/>
      <c r="AD79" s="13"/>
      <c r="AE79" s="13"/>
      <c r="AF79" s="13"/>
      <c r="AG79" s="14"/>
      <c r="AH79" s="14"/>
      <c r="AI79" s="14"/>
      <c r="AJ79" s="14"/>
      <c r="AK79" s="14"/>
      <c r="AL79" s="14"/>
      <c r="AM79" s="14"/>
      <c r="AN79" s="14"/>
      <c r="AO79" s="14"/>
      <c r="AP79" s="14"/>
      <c r="AQ79" s="15"/>
      <c r="AR79" s="14"/>
      <c r="AS79" s="80" t="s">
        <v>172</v>
      </c>
      <c r="AT79" s="33" t="s">
        <v>172</v>
      </c>
      <c r="AU79" s="33">
        <v>100</v>
      </c>
      <c r="AV79" s="33">
        <v>100</v>
      </c>
      <c r="AW79" s="33">
        <v>100</v>
      </c>
      <c r="AX79" s="33">
        <v>100</v>
      </c>
      <c r="AY79" s="34"/>
      <c r="AZ79" s="34"/>
      <c r="BA79" s="34"/>
      <c r="BB79" s="34"/>
      <c r="BC79" s="16"/>
      <c r="BD79" s="16"/>
      <c r="BE79" s="17"/>
      <c r="BF79" s="18">
        <f t="shared" si="102"/>
        <v>0</v>
      </c>
      <c r="BG79" s="20">
        <f>+IF(BH79="SI",IFERROR((IF(BH79="SI",BD79,0)/AW79),"REVISAR"),0)</f>
        <v>0</v>
      </c>
      <c r="BH79" s="17" t="s">
        <v>179</v>
      </c>
      <c r="BI79" s="17"/>
      <c r="BJ79" s="16"/>
      <c r="BK79" s="16"/>
      <c r="BL79" s="17"/>
      <c r="BM79" s="19">
        <f t="shared" si="103"/>
        <v>0</v>
      </c>
      <c r="BN79" s="20">
        <f>+IF(BO79="SI",IFERROR((IF(BO79="SI",BK79,0)/AW79),"REVISAR"),BG79)</f>
        <v>0</v>
      </c>
      <c r="BO79" s="17" t="s">
        <v>179</v>
      </c>
      <c r="BP79" s="21"/>
      <c r="BQ79" s="22"/>
      <c r="BR79" s="16"/>
      <c r="BS79" s="17"/>
      <c r="BT79" s="19">
        <f t="shared" si="104"/>
        <v>0</v>
      </c>
      <c r="BU79" s="20">
        <f>+IF(BV79="SI",IFERROR((IF(BV79="SI",BR79,0)/AW79),"REVISAR"),BN79)</f>
        <v>0</v>
      </c>
      <c r="BV79" s="17" t="s">
        <v>437</v>
      </c>
      <c r="BW79" s="17" t="s">
        <v>814</v>
      </c>
      <c r="BX79" s="16"/>
      <c r="BY79" s="16"/>
      <c r="BZ79" s="17"/>
      <c r="CA79" s="19">
        <f t="shared" si="105"/>
        <v>0</v>
      </c>
      <c r="CB79" s="20">
        <f>+IF(CC79="SI",IFERROR((IF(CC79="SI",BY79,0)/AW79),"REVISAR"),BU79)</f>
        <v>0</v>
      </c>
      <c r="CC79" s="17" t="s">
        <v>179</v>
      </c>
      <c r="CD79" s="17"/>
      <c r="CE79" s="16"/>
      <c r="CF79" s="16"/>
      <c r="CG79" s="17"/>
      <c r="CH79" s="19">
        <f t="shared" si="106"/>
        <v>0</v>
      </c>
      <c r="CI79" s="20">
        <f>+IF(CJ79="SI",IFERROR((IF(CJ79="SI",CF79,0)/AW79),"REVISAR"),CB79)</f>
        <v>0</v>
      </c>
      <c r="CJ79" s="17" t="s">
        <v>179</v>
      </c>
      <c r="CK79" s="17"/>
      <c r="CL79" s="23"/>
      <c r="CM79" s="23"/>
      <c r="CN79" s="17"/>
      <c r="CO79" s="19">
        <f t="shared" si="107"/>
        <v>0</v>
      </c>
      <c r="CP79" s="20">
        <f>+IF(CQ79="SI",IFERROR((IF(CQ79="SI",CM79,0)/AW79),"REVISAR"),CI79)</f>
        <v>0</v>
      </c>
      <c r="CQ79" s="17" t="s">
        <v>174</v>
      </c>
      <c r="CR79" s="17" t="s">
        <v>809</v>
      </c>
      <c r="CS79" s="16"/>
      <c r="CT79" s="16"/>
      <c r="CU79" s="17"/>
      <c r="CV79" s="19">
        <f t="shared" si="108"/>
        <v>0</v>
      </c>
      <c r="CW79" s="20">
        <f>+IF(CX79="SI",IFERROR((IF(CX79="SI",CT79,0)/AW79),"REVISAR"),CP79)</f>
        <v>0</v>
      </c>
      <c r="CX79" s="17" t="s">
        <v>179</v>
      </c>
      <c r="CY79" s="17"/>
      <c r="CZ79" s="16"/>
      <c r="DA79" s="16"/>
      <c r="DB79" s="17"/>
      <c r="DC79" s="19">
        <f t="shared" si="109"/>
        <v>0</v>
      </c>
      <c r="DD79" s="20">
        <f>+IF(DE79="SI",IFERROR((IF(DE79="SI",DA79,0)/AW79),"REVISAR"),CW79)</f>
        <v>0</v>
      </c>
      <c r="DE79" s="17" t="s">
        <v>179</v>
      </c>
      <c r="DF79" s="17"/>
      <c r="DG79" s="16"/>
      <c r="DH79" s="16"/>
      <c r="DI79" s="17"/>
      <c r="DJ79" s="19">
        <f t="shared" si="110"/>
        <v>0</v>
      </c>
      <c r="DK79" s="20">
        <f>+IF(DL79="SI",IFERROR((IF(DL79="SI",DH79,0)/AW79),"REVISAR"),DD79)</f>
        <v>0</v>
      </c>
      <c r="DL79" s="17" t="s">
        <v>179</v>
      </c>
      <c r="DM79" s="17"/>
      <c r="DN79" s="16"/>
      <c r="DO79" s="16"/>
      <c r="DP79" s="17"/>
      <c r="DQ79" s="19">
        <f t="shared" si="111"/>
        <v>0</v>
      </c>
      <c r="DR79" s="20">
        <f>+IF(DS79="SI",IFERROR((IF(DS79="SI",DO79,0)/AW79),"REVISAR"),DK79)</f>
        <v>0</v>
      </c>
      <c r="DS79" s="17" t="s">
        <v>179</v>
      </c>
      <c r="DT79" s="17"/>
      <c r="DU79" s="16"/>
      <c r="DV79" s="16"/>
      <c r="DW79" s="17"/>
      <c r="DX79" s="19">
        <f t="shared" si="112"/>
        <v>0</v>
      </c>
      <c r="DY79" s="20">
        <f>+IF(DZ79="SI",IFERROR((IF(DZ79="SI",DV79,0)/AW79),"REVISAR"),DR79)</f>
        <v>0</v>
      </c>
      <c r="DZ79" s="17" t="s">
        <v>179</v>
      </c>
      <c r="EA79" s="17"/>
      <c r="EB79" s="26">
        <v>100</v>
      </c>
      <c r="EC79" s="16"/>
      <c r="ED79" s="17"/>
      <c r="EE79" s="19">
        <f t="shared" si="100"/>
        <v>1</v>
      </c>
      <c r="EF79" s="20">
        <f>+IF(EG79="SI",IFERROR((IF(EG79="SI",EC79,0)/AW79),"REVISAR"),DY79)</f>
        <v>0</v>
      </c>
      <c r="EG79" s="17" t="s">
        <v>179</v>
      </c>
      <c r="EH79" s="17"/>
      <c r="EI79" s="27">
        <v>2026</v>
      </c>
      <c r="EJ79" s="28"/>
      <c r="EK79" s="29" t="str">
        <f>+VLOOKUP(B79,[1]Listas_desplega!$AI$22:$AJ$46,2,0)</f>
        <v>DF_GT</v>
      </c>
      <c r="EL79" s="29" t="str">
        <f>+VLOOKUP(H79,[1]Listas_desplega!$BY$3:$BZ$7,2,0)</f>
        <v>T_2</v>
      </c>
      <c r="EM79" s="29" t="str">
        <f>+VLOOKUP(I79,[1]Listas_desplega!$BY$10:$BZ$23,2,0)</f>
        <v>T_2_C_2</v>
      </c>
      <c r="EN79" s="29" t="str">
        <f>+VLOOKUP(J79,[1]Listas_desplega!$BY$28:$BZ$54,2,0)</f>
        <v>T_2_C_2_ET_1</v>
      </c>
      <c r="EO79" s="29" t="str">
        <f>+VLOOKUP(K79,[1]Listas_desplega!$BY$58:$BZ$105,2,0)</f>
        <v>T_2_C_2_ET_1_CPT_3</v>
      </c>
      <c r="EP79" s="30" t="str">
        <f>+VLOOKUP(L79,[1]Listas_desplega!$J$3:$K$11,2,0)</f>
        <v>Eje_E_4</v>
      </c>
    </row>
    <row r="80" spans="1:146" s="31" customFormat="1" ht="44.25" customHeight="1" x14ac:dyDescent="0.3">
      <c r="A80" s="8" t="s">
        <v>151</v>
      </c>
      <c r="B80" s="8" t="s">
        <v>815</v>
      </c>
      <c r="C80" s="8" t="s">
        <v>815</v>
      </c>
      <c r="D80" s="8" t="s">
        <v>153</v>
      </c>
      <c r="E80" s="8" t="s">
        <v>154</v>
      </c>
      <c r="F80" s="9" t="s">
        <v>155</v>
      </c>
      <c r="G80" s="8" t="s">
        <v>443</v>
      </c>
      <c r="H80" s="8" t="s">
        <v>157</v>
      </c>
      <c r="I80" s="8" t="s">
        <v>158</v>
      </c>
      <c r="J80" s="8" t="s">
        <v>159</v>
      </c>
      <c r="K80" s="8" t="s">
        <v>816</v>
      </c>
      <c r="L80" s="8" t="s">
        <v>817</v>
      </c>
      <c r="M80" s="8" t="s">
        <v>818</v>
      </c>
      <c r="N80" s="14" t="s">
        <v>819</v>
      </c>
      <c r="O80" s="11" t="s">
        <v>820</v>
      </c>
      <c r="P80" s="12" t="s">
        <v>164</v>
      </c>
      <c r="Q80" s="11" t="s">
        <v>165</v>
      </c>
      <c r="R80" s="11" t="s">
        <v>821</v>
      </c>
      <c r="S80" s="11" t="s">
        <v>214</v>
      </c>
      <c r="T80" s="11" t="s">
        <v>200</v>
      </c>
      <c r="U80" s="11">
        <v>60</v>
      </c>
      <c r="V80" s="11" t="s">
        <v>822</v>
      </c>
      <c r="W80" s="12" t="s">
        <v>394</v>
      </c>
      <c r="X80" s="13" t="s">
        <v>729</v>
      </c>
      <c r="Y80" s="13"/>
      <c r="Z80" s="13" t="s">
        <v>172</v>
      </c>
      <c r="AA80" s="13" t="s">
        <v>172</v>
      </c>
      <c r="AB80" s="13" t="s">
        <v>172</v>
      </c>
      <c r="AC80" s="13" t="s">
        <v>172</v>
      </c>
      <c r="AD80" s="13" t="s">
        <v>173</v>
      </c>
      <c r="AE80" s="13" t="s">
        <v>172</v>
      </c>
      <c r="AF80" s="13" t="s">
        <v>172</v>
      </c>
      <c r="AG80" s="14" t="s">
        <v>172</v>
      </c>
      <c r="AH80" s="14" t="s">
        <v>173</v>
      </c>
      <c r="AI80" s="14" t="s">
        <v>172</v>
      </c>
      <c r="AJ80" s="14"/>
      <c r="AK80" s="14" t="s">
        <v>172</v>
      </c>
      <c r="AL80" s="14" t="s">
        <v>172</v>
      </c>
      <c r="AM80" s="14" t="s">
        <v>172</v>
      </c>
      <c r="AN80" s="14" t="s">
        <v>172</v>
      </c>
      <c r="AO80" s="14" t="s">
        <v>172</v>
      </c>
      <c r="AP80" s="14" t="s">
        <v>173</v>
      </c>
      <c r="AQ80" s="15" t="s">
        <v>172</v>
      </c>
      <c r="AR80" s="14" t="s">
        <v>172</v>
      </c>
      <c r="AS80" s="80">
        <v>41</v>
      </c>
      <c r="AT80" s="33">
        <v>44</v>
      </c>
      <c r="AU80" s="33">
        <v>52</v>
      </c>
      <c r="AV80" s="33">
        <v>57</v>
      </c>
      <c r="AW80" s="33">
        <v>61</v>
      </c>
      <c r="AX80" s="33">
        <v>61</v>
      </c>
      <c r="AY80" s="34"/>
      <c r="AZ80" s="34"/>
      <c r="BA80" s="34"/>
      <c r="BB80" s="34"/>
      <c r="BC80" s="16">
        <v>0</v>
      </c>
      <c r="BD80" s="16"/>
      <c r="BE80" s="17" t="s">
        <v>823</v>
      </c>
      <c r="BF80" s="18">
        <f t="shared" si="102"/>
        <v>0</v>
      </c>
      <c r="BG80" s="20">
        <f>+IF(BH80="SI",IFERROR((IF(BH80="SI",BD80,0)/AW80),"REVISAR"),0)</f>
        <v>0</v>
      </c>
      <c r="BH80" s="17" t="s">
        <v>179</v>
      </c>
      <c r="BI80" s="17"/>
      <c r="BJ80" s="16">
        <v>0</v>
      </c>
      <c r="BK80" s="16"/>
      <c r="BL80" s="17" t="s">
        <v>824</v>
      </c>
      <c r="BM80" s="19">
        <f t="shared" si="103"/>
        <v>0</v>
      </c>
      <c r="BN80" s="20">
        <f>+IF(BO80="SI",IFERROR((IF(BO80="SI",BK80,0)/AW80),"REVISAR"),BG80)</f>
        <v>0</v>
      </c>
      <c r="BO80" s="17" t="s">
        <v>179</v>
      </c>
      <c r="BP80" s="21"/>
      <c r="BQ80" s="22">
        <v>51</v>
      </c>
      <c r="BR80" s="16"/>
      <c r="BS80" s="17" t="s">
        <v>825</v>
      </c>
      <c r="BT80" s="19">
        <f t="shared" si="104"/>
        <v>0.83606557377049184</v>
      </c>
      <c r="BU80" s="20">
        <f>+IF(BV80="SI",IFERROR((IF(BV80="SI",BR80,0)/AW80),"REVISAR"),BN80)</f>
        <v>0</v>
      </c>
      <c r="BV80" s="17" t="s">
        <v>338</v>
      </c>
      <c r="BW80" s="17" t="s">
        <v>826</v>
      </c>
      <c r="BX80" s="16">
        <v>51</v>
      </c>
      <c r="BY80" s="16"/>
      <c r="BZ80" s="17" t="s">
        <v>827</v>
      </c>
      <c r="CA80" s="19">
        <f t="shared" si="105"/>
        <v>0.83606557377049184</v>
      </c>
      <c r="CB80" s="20">
        <f>+IF(CC80="SI",IFERROR((IF(CC80="SI",BY80,0)/AW80),"REVISAR"),BU80)</f>
        <v>0</v>
      </c>
      <c r="CC80" s="17" t="s">
        <v>179</v>
      </c>
      <c r="CD80" s="17"/>
      <c r="CE80" s="16">
        <v>51</v>
      </c>
      <c r="CF80" s="16"/>
      <c r="CG80" s="17" t="s">
        <v>828</v>
      </c>
      <c r="CH80" s="19">
        <f t="shared" si="106"/>
        <v>0.83606557377049184</v>
      </c>
      <c r="CI80" s="20">
        <f>+IF(CJ80="SI",IFERROR((IF(CJ80="SI",CF80,0)/AW80),"REVISAR"),CB80)</f>
        <v>0</v>
      </c>
      <c r="CJ80" s="17" t="s">
        <v>179</v>
      </c>
      <c r="CK80" s="17"/>
      <c r="CL80" s="23">
        <v>54</v>
      </c>
      <c r="CM80" s="23"/>
      <c r="CN80" s="17" t="s">
        <v>829</v>
      </c>
      <c r="CO80" s="19">
        <f t="shared" si="107"/>
        <v>0.88524590163934425</v>
      </c>
      <c r="CP80" s="20">
        <f>+IF(CQ80="SI",IFERROR((IF(CQ80="SI",CM80,0)/AW80),"REVISAR"),CI80)</f>
        <v>0</v>
      </c>
      <c r="CQ80" s="17" t="s">
        <v>338</v>
      </c>
      <c r="CR80" s="17" t="s">
        <v>830</v>
      </c>
      <c r="CS80" s="16">
        <v>54</v>
      </c>
      <c r="CT80" s="16"/>
      <c r="CU80" s="17"/>
      <c r="CV80" s="19">
        <f t="shared" si="108"/>
        <v>0.88524590163934425</v>
      </c>
      <c r="CW80" s="20">
        <f>+IF(CX80="SI",IFERROR((IF(CX80="SI",CT80,0)/AW80),"REVISAR"),CP80)</f>
        <v>0</v>
      </c>
      <c r="CX80" s="17" t="s">
        <v>179</v>
      </c>
      <c r="CY80" s="17"/>
      <c r="CZ80" s="16">
        <v>54</v>
      </c>
      <c r="DA80" s="16"/>
      <c r="DB80" s="17"/>
      <c r="DC80" s="19">
        <f t="shared" si="109"/>
        <v>0.88524590163934425</v>
      </c>
      <c r="DD80" s="20">
        <f>+IF(DE80="SI",IFERROR((IF(DE80="SI",DA80,0)/AW80),"REVISAR"),CW80)</f>
        <v>0</v>
      </c>
      <c r="DE80" s="17" t="s">
        <v>179</v>
      </c>
      <c r="DF80" s="17"/>
      <c r="DG80" s="16">
        <v>57</v>
      </c>
      <c r="DH80" s="16"/>
      <c r="DI80" s="17"/>
      <c r="DJ80" s="19">
        <f t="shared" si="110"/>
        <v>0.93442622950819676</v>
      </c>
      <c r="DK80" s="20">
        <f>+IF(DL80="SI",IFERROR((IF(DL80="SI",DH80,0)/AW80),"REVISAR"),DD80)</f>
        <v>0</v>
      </c>
      <c r="DL80" s="17" t="s">
        <v>179</v>
      </c>
      <c r="DM80" s="17"/>
      <c r="DN80" s="16">
        <v>57</v>
      </c>
      <c r="DO80" s="16"/>
      <c r="DP80" s="17"/>
      <c r="DQ80" s="19">
        <f t="shared" si="111"/>
        <v>0.93442622950819676</v>
      </c>
      <c r="DR80" s="20">
        <f>+IF(DS80="SI",IFERROR((IF(DS80="SI",DO80,0)/AW80),"REVISAR"),DK80)</f>
        <v>0</v>
      </c>
      <c r="DS80" s="17" t="s">
        <v>179</v>
      </c>
      <c r="DT80" s="17"/>
      <c r="DU80" s="16">
        <v>57</v>
      </c>
      <c r="DV80" s="16"/>
      <c r="DW80" s="17"/>
      <c r="DX80" s="19">
        <f t="shared" si="112"/>
        <v>0.93442622950819676</v>
      </c>
      <c r="DY80" s="20">
        <f>+IF(DZ80="SI",IFERROR((IF(DZ80="SI",DV80,0)/AW80),"REVISAR"),DR80)</f>
        <v>0</v>
      </c>
      <c r="DZ80" s="17" t="s">
        <v>179</v>
      </c>
      <c r="EA80" s="17"/>
      <c r="EB80" s="16">
        <v>61</v>
      </c>
      <c r="EC80" s="16"/>
      <c r="ED80" s="17"/>
      <c r="EE80" s="19">
        <f t="shared" si="100"/>
        <v>1</v>
      </c>
      <c r="EF80" s="20">
        <f>+IF(EG80="SI",IFERROR((IF(EG80="SI",EC80,0)/AW80),"REVISAR"),DY80)</f>
        <v>0</v>
      </c>
      <c r="EG80" s="17" t="s">
        <v>179</v>
      </c>
      <c r="EH80" s="71"/>
      <c r="EI80" s="27">
        <v>2026</v>
      </c>
      <c r="EJ80" s="28"/>
      <c r="EK80" s="29" t="str">
        <f>+VLOOKUP(B80,[1]Listas_desplega!$AI$22:$AJ$46,2,0)</f>
        <v>DPI</v>
      </c>
      <c r="EL80" s="29" t="str">
        <f>+VLOOKUP(H80,[1]Listas_desplega!$BY$3:$BZ$7,2,0)</f>
        <v>T_2</v>
      </c>
      <c r="EM80" s="29" t="str">
        <f>+VLOOKUP(I80,[1]Listas_desplega!$BY$10:$BZ$23,2,0)</f>
        <v>T_2_C_2</v>
      </c>
      <c r="EN80" s="29" t="str">
        <f>+VLOOKUP(J80,[1]Listas_desplega!$BY$28:$BZ$54,2,0)</f>
        <v>T_2_C_2_ET_1</v>
      </c>
      <c r="EO80" s="29" t="str">
        <f>+VLOOKUP(K80,[1]Listas_desplega!$BY$58:$BZ$105,2,0)</f>
        <v>T_2_C_2_ET_1_CPT_1</v>
      </c>
      <c r="EP80" s="30" t="e">
        <f>+VLOOKUP(L80,[1]Listas_desplega!$J$3:$K$11,2,0)</f>
        <v>#N/A</v>
      </c>
    </row>
    <row r="81" spans="1:146" s="31" customFormat="1" ht="44.25" customHeight="1" x14ac:dyDescent="0.3">
      <c r="A81" s="8" t="s">
        <v>151</v>
      </c>
      <c r="B81" s="8" t="s">
        <v>815</v>
      </c>
      <c r="C81" s="8" t="s">
        <v>815</v>
      </c>
      <c r="D81" s="8" t="s">
        <v>153</v>
      </c>
      <c r="E81" s="8" t="s">
        <v>154</v>
      </c>
      <c r="F81" s="9" t="s">
        <v>155</v>
      </c>
      <c r="G81" s="8" t="s">
        <v>443</v>
      </c>
      <c r="H81" s="8" t="s">
        <v>157</v>
      </c>
      <c r="I81" s="8" t="s">
        <v>158</v>
      </c>
      <c r="J81" s="8" t="s">
        <v>159</v>
      </c>
      <c r="K81" s="8" t="s">
        <v>816</v>
      </c>
      <c r="L81" s="8" t="s">
        <v>817</v>
      </c>
      <c r="M81" s="8" t="s">
        <v>818</v>
      </c>
      <c r="N81" s="14" t="s">
        <v>831</v>
      </c>
      <c r="O81" s="11" t="s">
        <v>832</v>
      </c>
      <c r="P81" s="12" t="s">
        <v>164</v>
      </c>
      <c r="Q81" s="11" t="s">
        <v>165</v>
      </c>
      <c r="R81" s="11" t="s">
        <v>833</v>
      </c>
      <c r="S81" s="11" t="s">
        <v>214</v>
      </c>
      <c r="T81" s="11" t="s">
        <v>200</v>
      </c>
      <c r="U81" s="11">
        <v>60</v>
      </c>
      <c r="V81" s="11" t="s">
        <v>822</v>
      </c>
      <c r="W81" s="12" t="s">
        <v>394</v>
      </c>
      <c r="X81" s="13" t="s">
        <v>729</v>
      </c>
      <c r="Y81" s="13"/>
      <c r="Z81" s="13" t="s">
        <v>172</v>
      </c>
      <c r="AA81" s="13" t="s">
        <v>172</v>
      </c>
      <c r="AB81" s="13" t="s">
        <v>172</v>
      </c>
      <c r="AC81" s="13" t="s">
        <v>172</v>
      </c>
      <c r="AD81" s="13" t="s">
        <v>173</v>
      </c>
      <c r="AE81" s="13" t="s">
        <v>172</v>
      </c>
      <c r="AF81" s="13" t="s">
        <v>172</v>
      </c>
      <c r="AG81" s="14" t="s">
        <v>172</v>
      </c>
      <c r="AH81" s="14" t="s">
        <v>173</v>
      </c>
      <c r="AI81" s="14" t="s">
        <v>172</v>
      </c>
      <c r="AJ81" s="14"/>
      <c r="AK81" s="14" t="s">
        <v>172</v>
      </c>
      <c r="AL81" s="14" t="s">
        <v>172</v>
      </c>
      <c r="AM81" s="14" t="s">
        <v>172</v>
      </c>
      <c r="AN81" s="14" t="s">
        <v>172</v>
      </c>
      <c r="AO81" s="14" t="s">
        <v>172</v>
      </c>
      <c r="AP81" s="14" t="s">
        <v>173</v>
      </c>
      <c r="AQ81" s="15" t="s">
        <v>172</v>
      </c>
      <c r="AR81" s="14" t="s">
        <v>172</v>
      </c>
      <c r="AS81" s="14">
        <v>43</v>
      </c>
      <c r="AT81" s="76">
        <v>46</v>
      </c>
      <c r="AU81" s="33">
        <v>54</v>
      </c>
      <c r="AV81" s="33">
        <v>59</v>
      </c>
      <c r="AW81" s="33">
        <v>63</v>
      </c>
      <c r="AX81" s="77">
        <v>63</v>
      </c>
      <c r="AY81" s="78"/>
      <c r="AZ81" s="78"/>
      <c r="BA81" s="78"/>
      <c r="BB81" s="78"/>
      <c r="BC81" s="16">
        <v>0</v>
      </c>
      <c r="BD81" s="16"/>
      <c r="BE81" s="17" t="s">
        <v>823</v>
      </c>
      <c r="BF81" s="18">
        <f t="shared" si="102"/>
        <v>0</v>
      </c>
      <c r="BG81" s="19">
        <f>IFERROR(BD81/AW81,0)</f>
        <v>0</v>
      </c>
      <c r="BH81" s="17" t="s">
        <v>179</v>
      </c>
      <c r="BI81" s="17"/>
      <c r="BJ81" s="68">
        <v>0</v>
      </c>
      <c r="BK81" s="16"/>
      <c r="BL81" s="17" t="s">
        <v>824</v>
      </c>
      <c r="BM81" s="19">
        <f t="shared" si="103"/>
        <v>0</v>
      </c>
      <c r="BN81" s="20">
        <f>+IF(BO81="SI",IFERROR((IF(BO81="SI",BK81,0)/AW81),"REVISAR"),BG81)</f>
        <v>0</v>
      </c>
      <c r="BO81" s="17" t="s">
        <v>179</v>
      </c>
      <c r="BP81" s="21"/>
      <c r="BQ81" s="79">
        <v>53</v>
      </c>
      <c r="BR81" s="16"/>
      <c r="BS81" s="17" t="s">
        <v>825</v>
      </c>
      <c r="BT81" s="19">
        <f t="shared" si="104"/>
        <v>0.84126984126984128</v>
      </c>
      <c r="BU81" s="20">
        <f>+IF(BV81="SI",IFERROR((IF(BV81="SI",BR81,0)/AW81),"REVISAR"),BN81)</f>
        <v>0</v>
      </c>
      <c r="BV81" s="17" t="s">
        <v>338</v>
      </c>
      <c r="BW81" s="17" t="s">
        <v>826</v>
      </c>
      <c r="BX81" s="68">
        <v>53</v>
      </c>
      <c r="BY81" s="16"/>
      <c r="BZ81" s="17" t="s">
        <v>827</v>
      </c>
      <c r="CA81" s="19">
        <f t="shared" si="105"/>
        <v>0.84126984126984128</v>
      </c>
      <c r="CB81" s="20">
        <f>+IF(CC81="SI",IFERROR((IF(CC81="SI",BY81,0)/AW81),"REVISAR"),BU81)</f>
        <v>0</v>
      </c>
      <c r="CC81" s="17" t="s">
        <v>179</v>
      </c>
      <c r="CD81" s="17"/>
      <c r="CE81" s="68">
        <v>53</v>
      </c>
      <c r="CF81" s="16"/>
      <c r="CG81" s="17" t="s">
        <v>828</v>
      </c>
      <c r="CH81" s="19">
        <f t="shared" si="106"/>
        <v>0.84126984126984128</v>
      </c>
      <c r="CI81" s="20">
        <f>+IF(CJ81="SI",IFERROR((IF(CJ81="SI",CF81,0)/AW81),"REVISAR"),CB81)</f>
        <v>0</v>
      </c>
      <c r="CJ81" s="17" t="s">
        <v>179</v>
      </c>
      <c r="CK81" s="17"/>
      <c r="CL81" s="23">
        <v>56</v>
      </c>
      <c r="CM81" s="23"/>
      <c r="CN81" s="17" t="s">
        <v>829</v>
      </c>
      <c r="CO81" s="19">
        <f t="shared" si="107"/>
        <v>0.88888888888888884</v>
      </c>
      <c r="CP81" s="20">
        <f>+IF(CQ81="SI",IFERROR((IF(CQ81="SI",CM81,0)/AW81),"REVISAR"),CI81)</f>
        <v>0</v>
      </c>
      <c r="CQ81" s="17" t="s">
        <v>338</v>
      </c>
      <c r="CR81" s="17" t="s">
        <v>830</v>
      </c>
      <c r="CS81" s="16">
        <v>56</v>
      </c>
      <c r="CT81" s="16"/>
      <c r="CU81" s="17"/>
      <c r="CV81" s="19">
        <f t="shared" si="108"/>
        <v>0.88888888888888884</v>
      </c>
      <c r="CW81" s="20">
        <f>+IF(CX81="SI",IFERROR((IF(CX81="SI",CT81,0)/AW81),"REVISAR"),CP81)</f>
        <v>0</v>
      </c>
      <c r="CX81" s="17" t="s">
        <v>179</v>
      </c>
      <c r="CY81" s="17"/>
      <c r="CZ81" s="16">
        <v>56</v>
      </c>
      <c r="DA81" s="16"/>
      <c r="DB81" s="17"/>
      <c r="DC81" s="19">
        <f t="shared" si="109"/>
        <v>0.88888888888888884</v>
      </c>
      <c r="DD81" s="20">
        <f>+IF(DE81="SI",IFERROR((IF(DE81="SI",DA81,0)/AW81),"REVISAR"),CW81)</f>
        <v>0</v>
      </c>
      <c r="DE81" s="17" t="s">
        <v>179</v>
      </c>
      <c r="DF81" s="17"/>
      <c r="DG81" s="16">
        <v>59</v>
      </c>
      <c r="DH81" s="16"/>
      <c r="DI81" s="17"/>
      <c r="DJ81" s="19">
        <f t="shared" si="110"/>
        <v>0.93650793650793651</v>
      </c>
      <c r="DK81" s="20">
        <f>+IF(DL81="SI",IFERROR((IF(DL81="SI",DH81,0)/AW81),"REVISAR"),DD81)</f>
        <v>0</v>
      </c>
      <c r="DL81" s="17" t="s">
        <v>179</v>
      </c>
      <c r="DM81" s="17"/>
      <c r="DN81" s="16">
        <v>59</v>
      </c>
      <c r="DO81" s="16"/>
      <c r="DP81" s="17"/>
      <c r="DQ81" s="19">
        <f t="shared" si="111"/>
        <v>0.93650793650793651</v>
      </c>
      <c r="DR81" s="20">
        <f>+IF(DS81="SI",IFERROR((IF(DS81="SI",DO81,0)/AW81),"REVISAR"),DK81)</f>
        <v>0</v>
      </c>
      <c r="DS81" s="17" t="s">
        <v>179</v>
      </c>
      <c r="DT81" s="17"/>
      <c r="DU81" s="16">
        <v>59</v>
      </c>
      <c r="DV81" s="16"/>
      <c r="DW81" s="17"/>
      <c r="DX81" s="19">
        <f t="shared" si="112"/>
        <v>0.93650793650793651</v>
      </c>
      <c r="DY81" s="20">
        <f>+IF(DZ81="SI",IFERROR((IF(DZ81="SI",DV81,0)/AW81),"REVISAR"),DR81)</f>
        <v>0</v>
      </c>
      <c r="DZ81" s="17" t="s">
        <v>179</v>
      </c>
      <c r="EA81" s="17"/>
      <c r="EB81" s="26">
        <v>63</v>
      </c>
      <c r="EC81" s="16"/>
      <c r="ED81" s="17"/>
      <c r="EE81" s="19">
        <f t="shared" si="100"/>
        <v>1</v>
      </c>
      <c r="EF81" s="20">
        <f>+IF(EG81="SI",IFERROR((IF(EG81="SI",EC81,0)/AW81),"REVISAR"),DY81)</f>
        <v>0</v>
      </c>
      <c r="EG81" s="17" t="s">
        <v>179</v>
      </c>
      <c r="EH81" s="17"/>
      <c r="EI81" s="27">
        <v>2026</v>
      </c>
      <c r="EJ81" s="28"/>
      <c r="EK81" s="29" t="str">
        <f>+VLOOKUP(B81,[1]Listas_desplega!$AI$22:$AJ$46,2,0)</f>
        <v>DPI</v>
      </c>
      <c r="EL81" s="29" t="str">
        <f>+VLOOKUP(H81,[1]Listas_desplega!$BY$3:$BZ$7,2,0)</f>
        <v>T_2</v>
      </c>
      <c r="EM81" s="29" t="str">
        <f>+VLOOKUP(I81,[1]Listas_desplega!$BY$10:$BZ$23,2,0)</f>
        <v>T_2_C_2</v>
      </c>
      <c r="EN81" s="29" t="str">
        <f>+VLOOKUP(J81,[1]Listas_desplega!$BY$28:$BZ$54,2,0)</f>
        <v>T_2_C_2_ET_1</v>
      </c>
      <c r="EO81" s="29" t="str">
        <f>+VLOOKUP(K81,[1]Listas_desplega!$BY$58:$BZ$105,2,0)</f>
        <v>T_2_C_2_ET_1_CPT_1</v>
      </c>
      <c r="EP81" s="30" t="e">
        <f>+VLOOKUP(L81,[1]Listas_desplega!$J$3:$K$11,2,0)</f>
        <v>#N/A</v>
      </c>
    </row>
    <row r="82" spans="1:146" s="31" customFormat="1" ht="44.25" customHeight="1" x14ac:dyDescent="0.3">
      <c r="A82" s="8" t="s">
        <v>151</v>
      </c>
      <c r="B82" s="8" t="s">
        <v>815</v>
      </c>
      <c r="C82" s="8" t="s">
        <v>815</v>
      </c>
      <c r="D82" s="8" t="s">
        <v>153</v>
      </c>
      <c r="E82" s="8" t="s">
        <v>154</v>
      </c>
      <c r="F82" s="9" t="s">
        <v>155</v>
      </c>
      <c r="G82" s="8" t="s">
        <v>443</v>
      </c>
      <c r="H82" s="8" t="s">
        <v>157</v>
      </c>
      <c r="I82" s="8" t="s">
        <v>158</v>
      </c>
      <c r="J82" s="8" t="s">
        <v>159</v>
      </c>
      <c r="K82" s="8" t="s">
        <v>816</v>
      </c>
      <c r="L82" s="8" t="s">
        <v>817</v>
      </c>
      <c r="M82" s="8" t="s">
        <v>818</v>
      </c>
      <c r="N82" s="14" t="s">
        <v>834</v>
      </c>
      <c r="O82" s="11" t="s">
        <v>835</v>
      </c>
      <c r="P82" s="12" t="s">
        <v>164</v>
      </c>
      <c r="Q82" s="11" t="s">
        <v>165</v>
      </c>
      <c r="R82" s="11" t="s">
        <v>836</v>
      </c>
      <c r="S82" s="11" t="s">
        <v>214</v>
      </c>
      <c r="T82" s="11" t="s">
        <v>200</v>
      </c>
      <c r="U82" s="11">
        <v>60</v>
      </c>
      <c r="V82" s="11" t="s">
        <v>822</v>
      </c>
      <c r="W82" s="12" t="s">
        <v>394</v>
      </c>
      <c r="X82" s="13" t="s">
        <v>729</v>
      </c>
      <c r="Y82" s="13"/>
      <c r="Z82" s="13" t="s">
        <v>172</v>
      </c>
      <c r="AA82" s="13" t="s">
        <v>172</v>
      </c>
      <c r="AB82" s="13" t="s">
        <v>172</v>
      </c>
      <c r="AC82" s="13" t="s">
        <v>172</v>
      </c>
      <c r="AD82" s="13" t="s">
        <v>173</v>
      </c>
      <c r="AE82" s="13" t="s">
        <v>172</v>
      </c>
      <c r="AF82" s="13" t="s">
        <v>172</v>
      </c>
      <c r="AG82" s="14" t="s">
        <v>172</v>
      </c>
      <c r="AH82" s="14" t="s">
        <v>173</v>
      </c>
      <c r="AI82" s="14" t="s">
        <v>172</v>
      </c>
      <c r="AJ82" s="14"/>
      <c r="AK82" s="14" t="s">
        <v>172</v>
      </c>
      <c r="AL82" s="14" t="s">
        <v>172</v>
      </c>
      <c r="AM82" s="14" t="s">
        <v>172</v>
      </c>
      <c r="AN82" s="14" t="s">
        <v>172</v>
      </c>
      <c r="AO82" s="14" t="s">
        <v>172</v>
      </c>
      <c r="AP82" s="14" t="s">
        <v>173</v>
      </c>
      <c r="AQ82" s="15" t="s">
        <v>172</v>
      </c>
      <c r="AR82" s="14" t="s">
        <v>172</v>
      </c>
      <c r="AS82" s="14">
        <v>36</v>
      </c>
      <c r="AT82" s="14">
        <v>36</v>
      </c>
      <c r="AU82" s="33">
        <v>40</v>
      </c>
      <c r="AV82" s="33">
        <v>48</v>
      </c>
      <c r="AW82" s="33">
        <v>52</v>
      </c>
      <c r="AX82" s="77">
        <v>52</v>
      </c>
      <c r="AY82" s="78"/>
      <c r="AZ82" s="78"/>
      <c r="BA82" s="78"/>
      <c r="BB82" s="78"/>
      <c r="BC82" s="16">
        <v>0</v>
      </c>
      <c r="BD82" s="16"/>
      <c r="BE82" s="17" t="s">
        <v>823</v>
      </c>
      <c r="BF82" s="18">
        <f t="shared" si="102"/>
        <v>0</v>
      </c>
      <c r="BG82" s="20">
        <f>+IF(BH82="SI",IFERROR((((IF(BH82="SI",(BD82-AS82),0)))/(AW82-AS82)),"REVISAR"),0)</f>
        <v>0</v>
      </c>
      <c r="BH82" s="17" t="s">
        <v>179</v>
      </c>
      <c r="BI82" s="17"/>
      <c r="BJ82" s="16">
        <v>0</v>
      </c>
      <c r="BK82" s="16"/>
      <c r="BL82" s="17" t="s">
        <v>824</v>
      </c>
      <c r="BM82" s="19">
        <f t="shared" si="103"/>
        <v>0</v>
      </c>
      <c r="BN82" s="20">
        <f>+IF(BO82="SI",IFERROR((((IF(BO82="SI",(BK82-AS82),0)))/(AW82-AS82)),"REVISAR"),BG82)</f>
        <v>0</v>
      </c>
      <c r="BO82" s="17" t="s">
        <v>179</v>
      </c>
      <c r="BP82" s="21"/>
      <c r="BQ82" s="22">
        <v>42</v>
      </c>
      <c r="BR82" s="16"/>
      <c r="BS82" s="17" t="s">
        <v>825</v>
      </c>
      <c r="BT82" s="19">
        <f t="shared" si="104"/>
        <v>0.80769230769230771</v>
      </c>
      <c r="BU82" s="20">
        <f>+IF(BV82="SI",IFERROR((((IF(BV82="SI",(BR82-AS82),0)))/(AW82-AS82)),"REVISAR"),BN82)</f>
        <v>0</v>
      </c>
      <c r="BV82" s="17" t="s">
        <v>338</v>
      </c>
      <c r="BW82" s="17" t="s">
        <v>826</v>
      </c>
      <c r="BX82" s="16">
        <v>42</v>
      </c>
      <c r="BY82" s="16"/>
      <c r="BZ82" s="17" t="s">
        <v>827</v>
      </c>
      <c r="CA82" s="19">
        <f t="shared" si="105"/>
        <v>0.80769230769230771</v>
      </c>
      <c r="CB82" s="20">
        <f>+IF(CC82="SI",IFERROR((((IF(CC82="SI",(BY82-AS82),0)))/(AW82-AS82)),"REVISAR"),BU82)</f>
        <v>0</v>
      </c>
      <c r="CC82" s="17" t="s">
        <v>179</v>
      </c>
      <c r="CD82" s="17"/>
      <c r="CE82" s="16">
        <v>42</v>
      </c>
      <c r="CF82" s="16"/>
      <c r="CG82" s="17" t="s">
        <v>828</v>
      </c>
      <c r="CH82" s="19">
        <f t="shared" si="106"/>
        <v>0.80769230769230771</v>
      </c>
      <c r="CI82" s="20">
        <f>+IF(CJ82="SI",IFERROR((((IF(CJ82="SI",(CF82-AS82),0)))/(AW82-AS82)),"REVISAR"),CB82)</f>
        <v>0</v>
      </c>
      <c r="CJ82" s="17" t="s">
        <v>179</v>
      </c>
      <c r="CK82" s="17"/>
      <c r="CL82" s="23">
        <v>45</v>
      </c>
      <c r="CM82" s="23"/>
      <c r="CN82" s="17" t="s">
        <v>829</v>
      </c>
      <c r="CO82" s="19">
        <f t="shared" si="107"/>
        <v>0.86538461538461542</v>
      </c>
      <c r="CP82" s="20">
        <f>+IF(CQ82="SI",IFERROR((((IF(CQ82="SI",(CM82-AS82),0)))/(AW82-AS82)),"REVISAR"),CI82)</f>
        <v>0</v>
      </c>
      <c r="CQ82" s="17" t="s">
        <v>338</v>
      </c>
      <c r="CR82" s="17" t="s">
        <v>830</v>
      </c>
      <c r="CS82" s="16">
        <v>45</v>
      </c>
      <c r="CT82" s="16"/>
      <c r="CU82" s="17"/>
      <c r="CV82" s="19">
        <f t="shared" si="108"/>
        <v>0.86538461538461542</v>
      </c>
      <c r="CW82" s="20">
        <f>+IF(CX82="SI",IFERROR((((IF(CX82="SI",(CT82-AS82),0)))/(AW82-AS82)),"REVISAR"),CP82)</f>
        <v>0</v>
      </c>
      <c r="CX82" s="17" t="s">
        <v>179</v>
      </c>
      <c r="CY82" s="17"/>
      <c r="CZ82" s="16">
        <v>45</v>
      </c>
      <c r="DA82" s="16"/>
      <c r="DB82" s="17"/>
      <c r="DC82" s="19">
        <f t="shared" si="109"/>
        <v>0.86538461538461542</v>
      </c>
      <c r="DD82" s="20">
        <f>+IF(DE82="SI",IFERROR((((IF(DE82="SI",(DA82-AS82),0)))/(AW82-AS82)),"REVISAR"),CW82)</f>
        <v>0</v>
      </c>
      <c r="DE82" s="17" t="s">
        <v>179</v>
      </c>
      <c r="DF82" s="17"/>
      <c r="DG82" s="16">
        <v>48</v>
      </c>
      <c r="DH82" s="16"/>
      <c r="DI82" s="17"/>
      <c r="DJ82" s="19">
        <f t="shared" si="110"/>
        <v>0.92307692307692313</v>
      </c>
      <c r="DK82" s="20">
        <f>+IF(DL82="SI",IFERROR((((IF(DL82="SI",(DH82-AS82),0)))/(AW82-AS82)),"REVISAR"),DD82)</f>
        <v>0</v>
      </c>
      <c r="DL82" s="17" t="s">
        <v>179</v>
      </c>
      <c r="DM82" s="17"/>
      <c r="DN82" s="16">
        <v>48</v>
      </c>
      <c r="DO82" s="16"/>
      <c r="DP82" s="17"/>
      <c r="DQ82" s="19">
        <f t="shared" si="111"/>
        <v>0.92307692307692313</v>
      </c>
      <c r="DR82" s="20">
        <f>+IF(DS82="SI",IFERROR((((IF(DS82="SI",(DO82-AS82),0)))/(AW82-AS82)),"REVISAR"),DK82)</f>
        <v>0</v>
      </c>
      <c r="DS82" s="17" t="s">
        <v>179</v>
      </c>
      <c r="DT82" s="17"/>
      <c r="DU82" s="16">
        <v>48</v>
      </c>
      <c r="DV82" s="16"/>
      <c r="DW82" s="17"/>
      <c r="DX82" s="19">
        <f t="shared" si="112"/>
        <v>0.92307692307692313</v>
      </c>
      <c r="DY82" s="20">
        <f>+IF(DZ82="SI",IFERROR((((IF(DZ82="SI",(DV82-AS82),0)))/(AW82-AS82)),"REVISAR"),DR82)</f>
        <v>0</v>
      </c>
      <c r="DZ82" s="17" t="s">
        <v>179</v>
      </c>
      <c r="EA82" s="17"/>
      <c r="EB82" s="26">
        <v>52</v>
      </c>
      <c r="EC82" s="16"/>
      <c r="ED82" s="17"/>
      <c r="EE82" s="19">
        <f t="shared" si="100"/>
        <v>1</v>
      </c>
      <c r="EF82" s="20">
        <f>+IF(EG82="SI",IFERROR((((IF(EG82="SI",(EC82-AS82),0)))/(AW82-AS82)),"REVISAR"),DY82)</f>
        <v>0</v>
      </c>
      <c r="EG82" s="17" t="s">
        <v>179</v>
      </c>
      <c r="EH82" s="17"/>
      <c r="EI82" s="27">
        <v>2026</v>
      </c>
      <c r="EJ82" s="28"/>
      <c r="EK82" s="29" t="str">
        <f>+VLOOKUP(B82,[1]Listas_desplega!$AI$22:$AJ$46,2,0)</f>
        <v>DPI</v>
      </c>
      <c r="EL82" s="29" t="str">
        <f>+VLOOKUP(H82,[1]Listas_desplega!$BY$3:$BZ$7,2,0)</f>
        <v>T_2</v>
      </c>
      <c r="EM82" s="29" t="str">
        <f>+VLOOKUP(I82,[1]Listas_desplega!$BY$10:$BZ$23,2,0)</f>
        <v>T_2_C_2</v>
      </c>
      <c r="EN82" s="29" t="str">
        <f>+VLOOKUP(J82,[1]Listas_desplega!$BY$28:$BZ$54,2,0)</f>
        <v>T_2_C_2_ET_1</v>
      </c>
      <c r="EO82" s="29" t="str">
        <f>+VLOOKUP(K82,[1]Listas_desplega!$BY$58:$BZ$105,2,0)</f>
        <v>T_2_C_2_ET_1_CPT_1</v>
      </c>
      <c r="EP82" s="30" t="e">
        <f>+VLOOKUP(L82,[1]Listas_desplega!$J$3:$K$11,2,0)</f>
        <v>#N/A</v>
      </c>
    </row>
    <row r="83" spans="1:146" s="31" customFormat="1" ht="44.25" customHeight="1" x14ac:dyDescent="0.3">
      <c r="A83" s="8" t="s">
        <v>151</v>
      </c>
      <c r="B83" s="8" t="s">
        <v>815</v>
      </c>
      <c r="C83" s="8" t="s">
        <v>815</v>
      </c>
      <c r="D83" s="8" t="s">
        <v>153</v>
      </c>
      <c r="E83" s="8" t="s">
        <v>154</v>
      </c>
      <c r="F83" s="9" t="s">
        <v>155</v>
      </c>
      <c r="G83" s="8" t="s">
        <v>443</v>
      </c>
      <c r="H83" s="8" t="s">
        <v>157</v>
      </c>
      <c r="I83" s="8" t="s">
        <v>158</v>
      </c>
      <c r="J83" s="8" t="s">
        <v>159</v>
      </c>
      <c r="K83" s="8" t="s">
        <v>816</v>
      </c>
      <c r="L83" s="8" t="s">
        <v>817</v>
      </c>
      <c r="M83" s="8" t="s">
        <v>818</v>
      </c>
      <c r="N83" s="14" t="s">
        <v>837</v>
      </c>
      <c r="O83" s="11" t="s">
        <v>838</v>
      </c>
      <c r="P83" s="12" t="s">
        <v>164</v>
      </c>
      <c r="Q83" s="11" t="s">
        <v>165</v>
      </c>
      <c r="R83" s="11" t="s">
        <v>839</v>
      </c>
      <c r="S83" s="11" t="s">
        <v>214</v>
      </c>
      <c r="T83" s="11" t="s">
        <v>200</v>
      </c>
      <c r="U83" s="11">
        <v>60</v>
      </c>
      <c r="V83" s="11" t="s">
        <v>822</v>
      </c>
      <c r="W83" s="12" t="s">
        <v>394</v>
      </c>
      <c r="X83" s="13" t="s">
        <v>729</v>
      </c>
      <c r="Y83" s="13"/>
      <c r="Z83" s="13" t="s">
        <v>172</v>
      </c>
      <c r="AA83" s="13" t="s">
        <v>172</v>
      </c>
      <c r="AB83" s="13" t="s">
        <v>172</v>
      </c>
      <c r="AC83" s="13" t="s">
        <v>172</v>
      </c>
      <c r="AD83" s="13" t="s">
        <v>173</v>
      </c>
      <c r="AE83" s="13" t="s">
        <v>172</v>
      </c>
      <c r="AF83" s="13" t="s">
        <v>172</v>
      </c>
      <c r="AG83" s="14" t="s">
        <v>172</v>
      </c>
      <c r="AH83" s="14" t="s">
        <v>173</v>
      </c>
      <c r="AI83" s="14" t="s">
        <v>172</v>
      </c>
      <c r="AJ83" s="14"/>
      <c r="AK83" s="14" t="s">
        <v>172</v>
      </c>
      <c r="AL83" s="14" t="s">
        <v>172</v>
      </c>
      <c r="AM83" s="14" t="s">
        <v>172</v>
      </c>
      <c r="AN83" s="14" t="s">
        <v>172</v>
      </c>
      <c r="AO83" s="14" t="s">
        <v>172</v>
      </c>
      <c r="AP83" s="14" t="s">
        <v>173</v>
      </c>
      <c r="AQ83" s="15" t="s">
        <v>172</v>
      </c>
      <c r="AR83" s="14" t="s">
        <v>172</v>
      </c>
      <c r="AS83" s="80">
        <v>41</v>
      </c>
      <c r="AT83" s="33">
        <v>44</v>
      </c>
      <c r="AU83" s="33">
        <v>52</v>
      </c>
      <c r="AV83" s="33">
        <v>57</v>
      </c>
      <c r="AW83" s="33">
        <v>61</v>
      </c>
      <c r="AX83" s="33">
        <v>61</v>
      </c>
      <c r="AY83" s="34"/>
      <c r="AZ83" s="34"/>
      <c r="BA83" s="34"/>
      <c r="BB83" s="34"/>
      <c r="BC83" s="16">
        <v>0</v>
      </c>
      <c r="BD83" s="16"/>
      <c r="BE83" s="17" t="s">
        <v>823</v>
      </c>
      <c r="BF83" s="18">
        <f t="shared" si="102"/>
        <v>0</v>
      </c>
      <c r="BG83" s="19">
        <f>IFERROR(BD83/AW83,0)</f>
        <v>0</v>
      </c>
      <c r="BH83" s="17" t="s">
        <v>179</v>
      </c>
      <c r="BI83" s="17"/>
      <c r="BJ83" s="16">
        <v>0</v>
      </c>
      <c r="BK83" s="16"/>
      <c r="BL83" s="17" t="s">
        <v>824</v>
      </c>
      <c r="BM83" s="19">
        <f t="shared" si="103"/>
        <v>0</v>
      </c>
      <c r="BN83" s="20">
        <f t="shared" ref="BN83:BN91" si="113">+IF(BO83="SI",IFERROR((IF(BO83="SI",BK83,0)/AW83),"REVISAR"),BG83)</f>
        <v>0</v>
      </c>
      <c r="BO83" s="17" t="s">
        <v>179</v>
      </c>
      <c r="BP83" s="21"/>
      <c r="BQ83" s="22">
        <v>51</v>
      </c>
      <c r="BR83" s="16"/>
      <c r="BS83" s="17" t="s">
        <v>825</v>
      </c>
      <c r="BT83" s="19">
        <f t="shared" si="104"/>
        <v>0.83606557377049184</v>
      </c>
      <c r="BU83" s="20">
        <f t="shared" ref="BU83:BU91" si="114">+IF(BV83="SI",IFERROR((IF(BV83="SI",BR83,0)/AW83),"REVISAR"),BN83)</f>
        <v>0</v>
      </c>
      <c r="BV83" s="17" t="s">
        <v>338</v>
      </c>
      <c r="BW83" s="17" t="s">
        <v>826</v>
      </c>
      <c r="BX83" s="16">
        <v>51</v>
      </c>
      <c r="BY83" s="16"/>
      <c r="BZ83" s="17" t="s">
        <v>827</v>
      </c>
      <c r="CA83" s="19">
        <f t="shared" si="105"/>
        <v>0.83606557377049184</v>
      </c>
      <c r="CB83" s="20">
        <f t="shared" ref="CB83:CB91" si="115">+IF(CC83="SI",IFERROR((IF(CC83="SI",BY83,0)/AW83),"REVISAR"),BU83)</f>
        <v>0</v>
      </c>
      <c r="CC83" s="17" t="s">
        <v>179</v>
      </c>
      <c r="CD83" s="17"/>
      <c r="CE83" s="16">
        <v>51</v>
      </c>
      <c r="CF83" s="16"/>
      <c r="CG83" s="17" t="s">
        <v>828</v>
      </c>
      <c r="CH83" s="19">
        <f t="shared" si="106"/>
        <v>0.83606557377049184</v>
      </c>
      <c r="CI83" s="20">
        <f t="shared" ref="CI83:CI91" si="116">+IF(CJ83="SI",IFERROR((IF(CJ83="SI",CF83,0)/AW83),"REVISAR"),CB83)</f>
        <v>0</v>
      </c>
      <c r="CJ83" s="17" t="s">
        <v>179</v>
      </c>
      <c r="CK83" s="17"/>
      <c r="CL83" s="23">
        <v>54</v>
      </c>
      <c r="CM83" s="23"/>
      <c r="CN83" s="17" t="s">
        <v>829</v>
      </c>
      <c r="CO83" s="19">
        <f t="shared" si="107"/>
        <v>0.88524590163934425</v>
      </c>
      <c r="CP83" s="20">
        <f t="shared" ref="CP83:CP91" si="117">+IF(CQ83="SI",IFERROR((IF(CQ83="SI",CM83,0)/AW83),"REVISAR"),CI83)</f>
        <v>0</v>
      </c>
      <c r="CQ83" s="17" t="s">
        <v>338</v>
      </c>
      <c r="CR83" s="17" t="s">
        <v>830</v>
      </c>
      <c r="CS83" s="16">
        <v>54</v>
      </c>
      <c r="CT83" s="16"/>
      <c r="CU83" s="17"/>
      <c r="CV83" s="19">
        <f t="shared" si="108"/>
        <v>0.88524590163934425</v>
      </c>
      <c r="CW83" s="20">
        <f t="shared" ref="CW83:CW91" si="118">+IF(CX83="SI",IFERROR((IF(CX83="SI",CT83,0)/AW83),"REVISAR"),CP83)</f>
        <v>0</v>
      </c>
      <c r="CX83" s="17" t="s">
        <v>179</v>
      </c>
      <c r="CY83" s="17"/>
      <c r="CZ83" s="16">
        <v>54</v>
      </c>
      <c r="DA83" s="16"/>
      <c r="DB83" s="17"/>
      <c r="DC83" s="19">
        <f t="shared" si="109"/>
        <v>0.88524590163934425</v>
      </c>
      <c r="DD83" s="20">
        <f t="shared" ref="DD83:DD91" si="119">+IF(DE83="SI",IFERROR((IF(DE83="SI",DA83,0)/AW83),"REVISAR"),CW83)</f>
        <v>0</v>
      </c>
      <c r="DE83" s="17" t="s">
        <v>179</v>
      </c>
      <c r="DF83" s="17"/>
      <c r="DG83" s="16">
        <v>57</v>
      </c>
      <c r="DH83" s="16"/>
      <c r="DI83" s="17"/>
      <c r="DJ83" s="19">
        <f t="shared" si="110"/>
        <v>0.93442622950819676</v>
      </c>
      <c r="DK83" s="20">
        <f t="shared" ref="DK83:DK91" si="120">+IF(DL83="SI",IFERROR((IF(DL83="SI",DH83,0)/AW83),"REVISAR"),DD83)</f>
        <v>0</v>
      </c>
      <c r="DL83" s="17" t="s">
        <v>179</v>
      </c>
      <c r="DM83" s="17"/>
      <c r="DN83" s="16">
        <v>57</v>
      </c>
      <c r="DO83" s="16"/>
      <c r="DP83" s="17"/>
      <c r="DQ83" s="19">
        <f t="shared" si="111"/>
        <v>0.93442622950819676</v>
      </c>
      <c r="DR83" s="20">
        <f t="shared" ref="DR83:DR91" si="121">+IF(DS83="SI",IFERROR((IF(DS83="SI",DO83,0)/AW83),"REVISAR"),DK83)</f>
        <v>0</v>
      </c>
      <c r="DS83" s="17" t="s">
        <v>179</v>
      </c>
      <c r="DT83" s="17"/>
      <c r="DU83" s="16">
        <v>57</v>
      </c>
      <c r="DV83" s="16"/>
      <c r="DW83" s="17"/>
      <c r="DX83" s="19">
        <f t="shared" si="112"/>
        <v>0.93442622950819676</v>
      </c>
      <c r="DY83" s="20">
        <f t="shared" ref="DY83:DY91" si="122">+IF(DZ83="SI",IFERROR((IF(DZ83="SI",DV83,0)/AW83),"REVISAR"),DR83)</f>
        <v>0</v>
      </c>
      <c r="DZ83" s="17" t="s">
        <v>179</v>
      </c>
      <c r="EA83" s="17"/>
      <c r="EB83" s="26">
        <v>61</v>
      </c>
      <c r="EC83" s="16"/>
      <c r="ED83" s="17"/>
      <c r="EE83" s="19">
        <f t="shared" si="100"/>
        <v>1</v>
      </c>
      <c r="EF83" s="20">
        <f t="shared" ref="EF83:EF91" si="123">+IF(EG83="SI",IFERROR((IF(EG83="SI",EC83,0)/AW83),"REVISAR"),DY83)</f>
        <v>0</v>
      </c>
      <c r="EG83" s="17" t="s">
        <v>179</v>
      </c>
      <c r="EH83" s="17"/>
      <c r="EI83" s="27">
        <v>2026</v>
      </c>
      <c r="EJ83" s="28"/>
      <c r="EK83" s="29" t="str">
        <f>+VLOOKUP(B83,[1]Listas_desplega!$AI$22:$AJ$46,2,0)</f>
        <v>DPI</v>
      </c>
      <c r="EL83" s="29" t="str">
        <f>+VLOOKUP(H83,[1]Listas_desplega!$BY$3:$BZ$7,2,0)</f>
        <v>T_2</v>
      </c>
      <c r="EM83" s="29" t="str">
        <f>+VLOOKUP(I83,[1]Listas_desplega!$BY$10:$BZ$23,2,0)</f>
        <v>T_2_C_2</v>
      </c>
      <c r="EN83" s="29" t="str">
        <f>+VLOOKUP(J83,[1]Listas_desplega!$BY$28:$BZ$54,2,0)</f>
        <v>T_2_C_2_ET_1</v>
      </c>
      <c r="EO83" s="29" t="str">
        <f>+VLOOKUP(K83,[1]Listas_desplega!$BY$58:$BZ$105,2,0)</f>
        <v>T_2_C_2_ET_1_CPT_1</v>
      </c>
      <c r="EP83" s="30" t="e">
        <f>+VLOOKUP(L83,[1]Listas_desplega!$J$3:$K$11,2,0)</f>
        <v>#N/A</v>
      </c>
    </row>
    <row r="84" spans="1:146" s="31" customFormat="1" ht="44.25" customHeight="1" x14ac:dyDescent="0.3">
      <c r="A84" s="8" t="s">
        <v>151</v>
      </c>
      <c r="B84" s="8" t="s">
        <v>815</v>
      </c>
      <c r="C84" s="8" t="s">
        <v>815</v>
      </c>
      <c r="D84" s="8" t="s">
        <v>153</v>
      </c>
      <c r="E84" s="8" t="s">
        <v>154</v>
      </c>
      <c r="F84" s="9" t="s">
        <v>155</v>
      </c>
      <c r="G84" s="8" t="s">
        <v>443</v>
      </c>
      <c r="H84" s="8" t="s">
        <v>157</v>
      </c>
      <c r="I84" s="8" t="s">
        <v>158</v>
      </c>
      <c r="J84" s="8" t="s">
        <v>159</v>
      </c>
      <c r="K84" s="8" t="s">
        <v>816</v>
      </c>
      <c r="L84" s="8" t="s">
        <v>817</v>
      </c>
      <c r="M84" s="8" t="s">
        <v>818</v>
      </c>
      <c r="N84" s="14">
        <v>26</v>
      </c>
      <c r="O84" s="11" t="s">
        <v>840</v>
      </c>
      <c r="P84" s="12" t="s">
        <v>164</v>
      </c>
      <c r="Q84" s="11" t="s">
        <v>186</v>
      </c>
      <c r="R84" s="11" t="s">
        <v>841</v>
      </c>
      <c r="S84" s="11" t="s">
        <v>167</v>
      </c>
      <c r="T84" s="11" t="s">
        <v>200</v>
      </c>
      <c r="U84" s="11">
        <v>30</v>
      </c>
      <c r="V84" s="11" t="s">
        <v>842</v>
      </c>
      <c r="W84" s="12" t="s">
        <v>170</v>
      </c>
      <c r="X84" s="13" t="s">
        <v>729</v>
      </c>
      <c r="Y84" s="13"/>
      <c r="Z84" s="13" t="s">
        <v>172</v>
      </c>
      <c r="AA84" s="13" t="s">
        <v>172</v>
      </c>
      <c r="AB84" s="13" t="s">
        <v>172</v>
      </c>
      <c r="AC84" s="13" t="s">
        <v>172</v>
      </c>
      <c r="AD84" s="13" t="s">
        <v>173</v>
      </c>
      <c r="AE84" s="13" t="s">
        <v>172</v>
      </c>
      <c r="AF84" s="13" t="s">
        <v>172</v>
      </c>
      <c r="AG84" s="14" t="s">
        <v>172</v>
      </c>
      <c r="AH84" s="14" t="s">
        <v>173</v>
      </c>
      <c r="AI84" s="14" t="s">
        <v>172</v>
      </c>
      <c r="AJ84" s="14"/>
      <c r="AK84" s="14" t="s">
        <v>172</v>
      </c>
      <c r="AL84" s="14" t="s">
        <v>172</v>
      </c>
      <c r="AM84" s="14" t="s">
        <v>172</v>
      </c>
      <c r="AN84" s="14" t="s">
        <v>172</v>
      </c>
      <c r="AO84" s="14" t="s">
        <v>172</v>
      </c>
      <c r="AP84" s="14" t="s">
        <v>173</v>
      </c>
      <c r="AQ84" s="15" t="s">
        <v>172</v>
      </c>
      <c r="AR84" s="14" t="s">
        <v>172</v>
      </c>
      <c r="AS84" s="80" t="s">
        <v>843</v>
      </c>
      <c r="AT84" s="33">
        <v>10000</v>
      </c>
      <c r="AU84" s="33">
        <v>40000</v>
      </c>
      <c r="AV84" s="33">
        <v>90000</v>
      </c>
      <c r="AW84" s="33">
        <v>60000</v>
      </c>
      <c r="AX84" s="33">
        <v>200000</v>
      </c>
      <c r="AY84" s="34"/>
      <c r="AZ84" s="34"/>
      <c r="BA84" s="34"/>
      <c r="BB84" s="34"/>
      <c r="BC84" s="16">
        <v>0</v>
      </c>
      <c r="BD84" s="16"/>
      <c r="BE84" s="17" t="s">
        <v>844</v>
      </c>
      <c r="BF84" s="18">
        <f t="shared" si="102"/>
        <v>0</v>
      </c>
      <c r="BG84" s="20">
        <f>+IF(BH84="SI",IFERROR((IF(BH84="SI",BD84,0)/AW84),"REVISAR"),0)</f>
        <v>0</v>
      </c>
      <c r="BH84" s="17" t="s">
        <v>174</v>
      </c>
      <c r="BI84" s="17" t="s">
        <v>845</v>
      </c>
      <c r="BJ84" s="16">
        <v>0</v>
      </c>
      <c r="BK84" s="16"/>
      <c r="BL84" s="17" t="s">
        <v>844</v>
      </c>
      <c r="BM84" s="19">
        <f t="shared" si="103"/>
        <v>0</v>
      </c>
      <c r="BN84" s="20">
        <f t="shared" si="113"/>
        <v>0</v>
      </c>
      <c r="BO84" s="17" t="s">
        <v>179</v>
      </c>
      <c r="BP84" s="21"/>
      <c r="BQ84" s="22">
        <v>10000</v>
      </c>
      <c r="BR84" s="16"/>
      <c r="BS84" s="17" t="s">
        <v>846</v>
      </c>
      <c r="BT84" s="19">
        <f t="shared" si="104"/>
        <v>0.16666666666666666</v>
      </c>
      <c r="BU84" s="20">
        <f t="shared" si="114"/>
        <v>0</v>
      </c>
      <c r="BV84" s="17" t="s">
        <v>174</v>
      </c>
      <c r="BW84" s="17" t="s">
        <v>847</v>
      </c>
      <c r="BX84" s="16">
        <v>10000</v>
      </c>
      <c r="BY84" s="16">
        <v>19108</v>
      </c>
      <c r="BZ84" s="17" t="s">
        <v>848</v>
      </c>
      <c r="CA84" s="19">
        <f t="shared" si="105"/>
        <v>0.16666666666666666</v>
      </c>
      <c r="CB84" s="20">
        <f t="shared" si="115"/>
        <v>0.31846666666666668</v>
      </c>
      <c r="CC84" s="17" t="s">
        <v>174</v>
      </c>
      <c r="CD84" s="17" t="s">
        <v>849</v>
      </c>
      <c r="CE84" s="16">
        <v>10000</v>
      </c>
      <c r="CF84" s="16"/>
      <c r="CG84" s="17" t="s">
        <v>844</v>
      </c>
      <c r="CH84" s="19">
        <f t="shared" si="106"/>
        <v>0.16666666666666666</v>
      </c>
      <c r="CI84" s="20">
        <f t="shared" si="116"/>
        <v>0</v>
      </c>
      <c r="CJ84" s="17" t="s">
        <v>174</v>
      </c>
      <c r="CK84" s="17" t="s">
        <v>850</v>
      </c>
      <c r="CL84" s="23">
        <v>10000</v>
      </c>
      <c r="CM84" s="23">
        <v>24854</v>
      </c>
      <c r="CN84" s="17" t="s">
        <v>851</v>
      </c>
      <c r="CO84" s="19">
        <f t="shared" si="107"/>
        <v>0.16666666666666666</v>
      </c>
      <c r="CP84" s="20">
        <f t="shared" si="117"/>
        <v>0.41423333333333334</v>
      </c>
      <c r="CQ84" s="17" t="s">
        <v>174</v>
      </c>
      <c r="CR84" s="17" t="s">
        <v>852</v>
      </c>
      <c r="CS84" s="16">
        <v>50000</v>
      </c>
      <c r="CT84" s="16"/>
      <c r="CU84" s="17"/>
      <c r="CV84" s="19">
        <f t="shared" si="108"/>
        <v>0.83333333333333337</v>
      </c>
      <c r="CW84" s="20">
        <f t="shared" si="118"/>
        <v>0.41423333333333334</v>
      </c>
      <c r="CX84" s="17" t="s">
        <v>179</v>
      </c>
      <c r="CY84" s="17"/>
      <c r="CZ84" s="16">
        <v>50000</v>
      </c>
      <c r="DA84" s="16"/>
      <c r="DB84" s="17"/>
      <c r="DC84" s="19">
        <f t="shared" si="109"/>
        <v>0.83333333333333337</v>
      </c>
      <c r="DD84" s="20">
        <f t="shared" si="119"/>
        <v>0.41423333333333334</v>
      </c>
      <c r="DE84" s="17" t="s">
        <v>179</v>
      </c>
      <c r="DF84" s="17"/>
      <c r="DG84" s="16">
        <v>50000</v>
      </c>
      <c r="DH84" s="16"/>
      <c r="DI84" s="17"/>
      <c r="DJ84" s="19">
        <f t="shared" si="110"/>
        <v>0.83333333333333337</v>
      </c>
      <c r="DK84" s="20">
        <f t="shared" si="120"/>
        <v>0.41423333333333334</v>
      </c>
      <c r="DL84" s="17" t="s">
        <v>179</v>
      </c>
      <c r="DM84" s="17"/>
      <c r="DN84" s="16">
        <v>50000</v>
      </c>
      <c r="DO84" s="16"/>
      <c r="DP84" s="17"/>
      <c r="DQ84" s="19">
        <f t="shared" si="111"/>
        <v>0.83333333333333337</v>
      </c>
      <c r="DR84" s="20">
        <f t="shared" si="121"/>
        <v>0.41423333333333334</v>
      </c>
      <c r="DS84" s="17" t="s">
        <v>179</v>
      </c>
      <c r="DT84" s="17"/>
      <c r="DU84" s="16">
        <v>50000</v>
      </c>
      <c r="DV84" s="16"/>
      <c r="DW84" s="17"/>
      <c r="DX84" s="19">
        <f t="shared" si="112"/>
        <v>0.83333333333333337</v>
      </c>
      <c r="DY84" s="20">
        <f t="shared" si="122"/>
        <v>0.41423333333333334</v>
      </c>
      <c r="DZ84" s="17" t="s">
        <v>179</v>
      </c>
      <c r="EA84" s="17"/>
      <c r="EB84" s="26">
        <v>60000</v>
      </c>
      <c r="EC84" s="16"/>
      <c r="ED84" s="17"/>
      <c r="EE84" s="19">
        <f t="shared" si="100"/>
        <v>1</v>
      </c>
      <c r="EF84" s="20">
        <f t="shared" si="123"/>
        <v>0.41423333333333334</v>
      </c>
      <c r="EG84" s="17" t="s">
        <v>179</v>
      </c>
      <c r="EH84" s="17"/>
      <c r="EI84" s="27">
        <v>2026</v>
      </c>
      <c r="EJ84" s="28"/>
      <c r="EK84" s="29" t="str">
        <f>+VLOOKUP(B84,[1]Listas_desplega!$AI$22:$AJ$46,2,0)</f>
        <v>DPI</v>
      </c>
      <c r="EL84" s="29" t="str">
        <f>+VLOOKUP(H84,[1]Listas_desplega!$BY$3:$BZ$7,2,0)</f>
        <v>T_2</v>
      </c>
      <c r="EM84" s="29" t="str">
        <f>+VLOOKUP(I84,[1]Listas_desplega!$BY$10:$BZ$23,2,0)</f>
        <v>T_2_C_2</v>
      </c>
      <c r="EN84" s="29" t="str">
        <f>+VLOOKUP(J84,[1]Listas_desplega!$BY$28:$BZ$54,2,0)</f>
        <v>T_2_C_2_ET_1</v>
      </c>
      <c r="EO84" s="29" t="str">
        <f>+VLOOKUP(K84,[1]Listas_desplega!$BY$58:$BZ$105,2,0)</f>
        <v>T_2_C_2_ET_1_CPT_1</v>
      </c>
      <c r="EP84" s="30" t="e">
        <f>+VLOOKUP(L84,[1]Listas_desplega!$J$3:$K$11,2,0)</f>
        <v>#N/A</v>
      </c>
    </row>
    <row r="85" spans="1:146" s="31" customFormat="1" ht="44.25" customHeight="1" x14ac:dyDescent="0.3">
      <c r="A85" s="8" t="s">
        <v>151</v>
      </c>
      <c r="B85" s="8" t="s">
        <v>815</v>
      </c>
      <c r="C85" s="8" t="s">
        <v>815</v>
      </c>
      <c r="D85" s="8" t="s">
        <v>153</v>
      </c>
      <c r="E85" s="8" t="s">
        <v>154</v>
      </c>
      <c r="F85" s="9" t="s">
        <v>155</v>
      </c>
      <c r="G85" s="8" t="s">
        <v>443</v>
      </c>
      <c r="H85" s="8" t="s">
        <v>157</v>
      </c>
      <c r="I85" s="8" t="s">
        <v>158</v>
      </c>
      <c r="J85" s="8" t="s">
        <v>159</v>
      </c>
      <c r="K85" s="8" t="s">
        <v>816</v>
      </c>
      <c r="L85" s="8" t="s">
        <v>817</v>
      </c>
      <c r="M85" s="8" t="s">
        <v>818</v>
      </c>
      <c r="N85" s="14">
        <v>42</v>
      </c>
      <c r="O85" s="11" t="s">
        <v>853</v>
      </c>
      <c r="P85" s="12" t="s">
        <v>164</v>
      </c>
      <c r="Q85" s="11" t="s">
        <v>165</v>
      </c>
      <c r="R85" s="11" t="s">
        <v>854</v>
      </c>
      <c r="S85" s="11" t="s">
        <v>167</v>
      </c>
      <c r="T85" s="11" t="s">
        <v>200</v>
      </c>
      <c r="U85" s="11">
        <v>30</v>
      </c>
      <c r="V85" s="11" t="s">
        <v>822</v>
      </c>
      <c r="W85" s="12" t="s">
        <v>216</v>
      </c>
      <c r="X85" s="13" t="s">
        <v>729</v>
      </c>
      <c r="Y85" s="13"/>
      <c r="Z85" s="13"/>
      <c r="AA85" s="13"/>
      <c r="AB85" s="13"/>
      <c r="AC85" s="13"/>
      <c r="AD85" s="13" t="s">
        <v>173</v>
      </c>
      <c r="AE85" s="13"/>
      <c r="AF85" s="13"/>
      <c r="AG85" s="14"/>
      <c r="AH85" s="14" t="s">
        <v>173</v>
      </c>
      <c r="AI85" s="14"/>
      <c r="AJ85" s="14"/>
      <c r="AK85" s="14"/>
      <c r="AL85" s="14"/>
      <c r="AM85" s="14"/>
      <c r="AN85" s="14"/>
      <c r="AO85" s="14"/>
      <c r="AP85" s="14" t="s">
        <v>173</v>
      </c>
      <c r="AQ85" s="15"/>
      <c r="AR85" s="14"/>
      <c r="AS85" s="80">
        <v>409038</v>
      </c>
      <c r="AT85" s="33">
        <v>446893</v>
      </c>
      <c r="AU85" s="33">
        <v>645895</v>
      </c>
      <c r="AV85" s="33">
        <v>746969</v>
      </c>
      <c r="AW85" s="33">
        <v>800000</v>
      </c>
      <c r="AX85" s="33">
        <v>800000</v>
      </c>
      <c r="AY85" s="34"/>
      <c r="AZ85" s="34"/>
      <c r="BA85" s="34"/>
      <c r="BB85" s="34"/>
      <c r="BC85" s="16">
        <v>0</v>
      </c>
      <c r="BD85" s="16"/>
      <c r="BE85" s="17" t="s">
        <v>855</v>
      </c>
      <c r="BF85" s="18">
        <f t="shared" si="102"/>
        <v>0</v>
      </c>
      <c r="BG85" s="20">
        <f>+IF(BH85="SI",IFERROR((IF(BH85="SI",BD85,0)/AW85),"REVISAR"),0)</f>
        <v>0</v>
      </c>
      <c r="BH85" s="17" t="s">
        <v>174</v>
      </c>
      <c r="BI85" s="17" t="s">
        <v>856</v>
      </c>
      <c r="BJ85" s="16">
        <v>0</v>
      </c>
      <c r="BK85" s="16"/>
      <c r="BL85" s="17" t="s">
        <v>857</v>
      </c>
      <c r="BM85" s="19">
        <f t="shared" si="103"/>
        <v>0</v>
      </c>
      <c r="BN85" s="20">
        <f t="shared" si="113"/>
        <v>0</v>
      </c>
      <c r="BO85" s="17" t="s">
        <v>174</v>
      </c>
      <c r="BP85" s="21" t="s">
        <v>858</v>
      </c>
      <c r="BQ85" s="22">
        <v>470000</v>
      </c>
      <c r="BR85" s="16"/>
      <c r="BS85" s="17" t="s">
        <v>859</v>
      </c>
      <c r="BT85" s="19">
        <f t="shared" si="104"/>
        <v>0.58750000000000002</v>
      </c>
      <c r="BU85" s="20">
        <f t="shared" si="114"/>
        <v>0</v>
      </c>
      <c r="BV85" s="17" t="s">
        <v>174</v>
      </c>
      <c r="BW85" s="17" t="s">
        <v>860</v>
      </c>
      <c r="BX85" s="16">
        <v>470000</v>
      </c>
      <c r="BY85" s="16">
        <v>496491</v>
      </c>
      <c r="BZ85" s="17" t="s">
        <v>861</v>
      </c>
      <c r="CA85" s="19">
        <f t="shared" si="105"/>
        <v>0.58750000000000002</v>
      </c>
      <c r="CB85" s="20">
        <f t="shared" si="115"/>
        <v>0.62061374999999996</v>
      </c>
      <c r="CC85" s="17" t="s">
        <v>174</v>
      </c>
      <c r="CD85" s="17" t="s">
        <v>862</v>
      </c>
      <c r="CE85" s="16">
        <v>470000</v>
      </c>
      <c r="CF85" s="16">
        <v>496491</v>
      </c>
      <c r="CG85" s="17" t="s">
        <v>863</v>
      </c>
      <c r="CH85" s="19">
        <f t="shared" si="106"/>
        <v>0.58750000000000002</v>
      </c>
      <c r="CI85" s="20">
        <f t="shared" si="116"/>
        <v>0.62061374999999996</v>
      </c>
      <c r="CJ85" s="17" t="s">
        <v>174</v>
      </c>
      <c r="CK85" s="17" t="s">
        <v>864</v>
      </c>
      <c r="CL85" s="23">
        <v>470000</v>
      </c>
      <c r="CM85" s="23">
        <v>496491</v>
      </c>
      <c r="CN85" s="17" t="s">
        <v>865</v>
      </c>
      <c r="CO85" s="19">
        <f t="shared" si="107"/>
        <v>0.58750000000000002</v>
      </c>
      <c r="CP85" s="20">
        <f t="shared" si="117"/>
        <v>0.62061374999999996</v>
      </c>
      <c r="CQ85" s="17" t="s">
        <v>174</v>
      </c>
      <c r="CR85" s="17" t="s">
        <v>866</v>
      </c>
      <c r="CS85" s="16">
        <v>770000</v>
      </c>
      <c r="CT85" s="16"/>
      <c r="CU85" s="17"/>
      <c r="CV85" s="19">
        <f t="shared" si="108"/>
        <v>0.96250000000000002</v>
      </c>
      <c r="CW85" s="20">
        <f t="shared" si="118"/>
        <v>0.62061374999999996</v>
      </c>
      <c r="CX85" s="17" t="s">
        <v>179</v>
      </c>
      <c r="CY85" s="17"/>
      <c r="CZ85" s="16">
        <v>770000</v>
      </c>
      <c r="DA85" s="16"/>
      <c r="DB85" s="17"/>
      <c r="DC85" s="19">
        <f t="shared" si="109"/>
        <v>0.96250000000000002</v>
      </c>
      <c r="DD85" s="20">
        <f t="shared" si="119"/>
        <v>0.62061374999999996</v>
      </c>
      <c r="DE85" s="17" t="s">
        <v>179</v>
      </c>
      <c r="DF85" s="17"/>
      <c r="DG85" s="16">
        <v>770000</v>
      </c>
      <c r="DH85" s="16"/>
      <c r="DI85" s="17"/>
      <c r="DJ85" s="19">
        <f t="shared" si="110"/>
        <v>0.96250000000000002</v>
      </c>
      <c r="DK85" s="20">
        <f t="shared" si="120"/>
        <v>0.62061374999999996</v>
      </c>
      <c r="DL85" s="17" t="s">
        <v>179</v>
      </c>
      <c r="DM85" s="17"/>
      <c r="DN85" s="16">
        <v>770000</v>
      </c>
      <c r="DO85" s="16"/>
      <c r="DP85" s="17"/>
      <c r="DQ85" s="19">
        <f t="shared" si="111"/>
        <v>0.96250000000000002</v>
      </c>
      <c r="DR85" s="20">
        <f t="shared" si="121"/>
        <v>0.62061374999999996</v>
      </c>
      <c r="DS85" s="17" t="s">
        <v>179</v>
      </c>
      <c r="DT85" s="17"/>
      <c r="DU85" s="16">
        <v>770000</v>
      </c>
      <c r="DV85" s="16"/>
      <c r="DW85" s="17"/>
      <c r="DX85" s="19">
        <f t="shared" si="112"/>
        <v>0.96250000000000002</v>
      </c>
      <c r="DY85" s="20">
        <f t="shared" si="122"/>
        <v>0.62061374999999996</v>
      </c>
      <c r="DZ85" s="17" t="s">
        <v>179</v>
      </c>
      <c r="EA85" s="17"/>
      <c r="EB85" s="26">
        <v>800000</v>
      </c>
      <c r="EC85" s="16"/>
      <c r="ED85" s="17"/>
      <c r="EE85" s="19">
        <f t="shared" si="100"/>
        <v>1</v>
      </c>
      <c r="EF85" s="20">
        <f t="shared" si="123"/>
        <v>0.62061374999999996</v>
      </c>
      <c r="EG85" s="17" t="s">
        <v>179</v>
      </c>
      <c r="EH85" s="17"/>
      <c r="EI85" s="27">
        <v>2026</v>
      </c>
      <c r="EJ85" s="28"/>
      <c r="EK85" s="29" t="str">
        <f>+VLOOKUP(B85,[1]Listas_desplega!$AI$22:$AJ$46,2,0)</f>
        <v>DPI</v>
      </c>
      <c r="EL85" s="29" t="str">
        <f>+VLOOKUP(H85,[1]Listas_desplega!$BY$3:$BZ$7,2,0)</f>
        <v>T_2</v>
      </c>
      <c r="EM85" s="29" t="str">
        <f>+VLOOKUP(I85,[1]Listas_desplega!$BY$10:$BZ$23,2,0)</f>
        <v>T_2_C_2</v>
      </c>
      <c r="EN85" s="29" t="str">
        <f>+VLOOKUP(J85,[1]Listas_desplega!$BY$28:$BZ$54,2,0)</f>
        <v>T_2_C_2_ET_1</v>
      </c>
      <c r="EO85" s="29" t="str">
        <f>+VLOOKUP(K85,[1]Listas_desplega!$BY$58:$BZ$105,2,0)</f>
        <v>T_2_C_2_ET_1_CPT_1</v>
      </c>
      <c r="EP85" s="30" t="e">
        <f>+VLOOKUP(L85,[1]Listas_desplega!$J$3:$K$11,2,0)</f>
        <v>#N/A</v>
      </c>
    </row>
    <row r="86" spans="1:146" s="31" customFormat="1" ht="44.25" customHeight="1" x14ac:dyDescent="0.3">
      <c r="A86" s="8" t="s">
        <v>151</v>
      </c>
      <c r="B86" s="8" t="s">
        <v>815</v>
      </c>
      <c r="C86" s="8" t="s">
        <v>815</v>
      </c>
      <c r="D86" s="8" t="s">
        <v>153</v>
      </c>
      <c r="E86" s="8" t="s">
        <v>154</v>
      </c>
      <c r="F86" s="9" t="s">
        <v>155</v>
      </c>
      <c r="G86" s="8" t="s">
        <v>443</v>
      </c>
      <c r="H86" s="8" t="s">
        <v>157</v>
      </c>
      <c r="I86" s="8" t="s">
        <v>158</v>
      </c>
      <c r="J86" s="8" t="s">
        <v>159</v>
      </c>
      <c r="K86" s="8" t="s">
        <v>816</v>
      </c>
      <c r="L86" s="8" t="s">
        <v>817</v>
      </c>
      <c r="M86" s="8" t="s">
        <v>867</v>
      </c>
      <c r="N86" s="14">
        <v>27</v>
      </c>
      <c r="O86" s="11" t="s">
        <v>868</v>
      </c>
      <c r="P86" s="12" t="s">
        <v>164</v>
      </c>
      <c r="Q86" s="11" t="s">
        <v>165</v>
      </c>
      <c r="R86" s="11" t="s">
        <v>869</v>
      </c>
      <c r="S86" s="11" t="s">
        <v>214</v>
      </c>
      <c r="T86" s="11" t="s">
        <v>200</v>
      </c>
      <c r="U86" s="11">
        <v>30</v>
      </c>
      <c r="V86" s="11" t="s">
        <v>822</v>
      </c>
      <c r="W86" s="12" t="s">
        <v>170</v>
      </c>
      <c r="X86" s="13" t="s">
        <v>729</v>
      </c>
      <c r="Y86" s="13"/>
      <c r="Z86" s="13"/>
      <c r="AA86" s="13"/>
      <c r="AB86" s="13"/>
      <c r="AC86" s="13"/>
      <c r="AD86" s="13"/>
      <c r="AE86" s="13"/>
      <c r="AF86" s="13"/>
      <c r="AG86" s="14"/>
      <c r="AH86" s="14" t="s">
        <v>173</v>
      </c>
      <c r="AI86" s="14"/>
      <c r="AJ86" s="14"/>
      <c r="AK86" s="14"/>
      <c r="AL86" s="14"/>
      <c r="AM86" s="14"/>
      <c r="AN86" s="14"/>
      <c r="AO86" s="14"/>
      <c r="AP86" s="14"/>
      <c r="AQ86" s="15"/>
      <c r="AR86" s="14"/>
      <c r="AS86" s="80">
        <v>64</v>
      </c>
      <c r="AT86" s="33" t="s">
        <v>870</v>
      </c>
      <c r="AU86" s="33">
        <v>82</v>
      </c>
      <c r="AV86" s="33">
        <v>90</v>
      </c>
      <c r="AW86" s="33">
        <v>90</v>
      </c>
      <c r="AX86" s="33">
        <v>90</v>
      </c>
      <c r="AY86" s="34"/>
      <c r="AZ86" s="34"/>
      <c r="BA86" s="34"/>
      <c r="BB86" s="34"/>
      <c r="BC86" s="16">
        <v>0</v>
      </c>
      <c r="BD86" s="16"/>
      <c r="BE86" s="17" t="s">
        <v>871</v>
      </c>
      <c r="BF86" s="18">
        <f t="shared" si="102"/>
        <v>0</v>
      </c>
      <c r="BG86" s="20">
        <f>+IF(BH86="SI",IFERROR((IF(BH86="SI",BD86,0)/AW86),"REVISAR"),0)</f>
        <v>0</v>
      </c>
      <c r="BH86" s="17" t="s">
        <v>174</v>
      </c>
      <c r="BI86" s="17" t="s">
        <v>872</v>
      </c>
      <c r="BJ86" s="16">
        <v>0</v>
      </c>
      <c r="BK86" s="16"/>
      <c r="BL86" s="17" t="s">
        <v>873</v>
      </c>
      <c r="BM86" s="19">
        <f t="shared" si="103"/>
        <v>0</v>
      </c>
      <c r="BN86" s="20">
        <f t="shared" si="113"/>
        <v>0</v>
      </c>
      <c r="BO86" s="17" t="s">
        <v>179</v>
      </c>
      <c r="BP86" s="21"/>
      <c r="BQ86" s="22">
        <v>80</v>
      </c>
      <c r="BR86" s="16"/>
      <c r="BS86" s="17" t="s">
        <v>874</v>
      </c>
      <c r="BT86" s="19">
        <f t="shared" si="104"/>
        <v>0.88888888888888884</v>
      </c>
      <c r="BU86" s="20">
        <f t="shared" si="114"/>
        <v>0</v>
      </c>
      <c r="BV86" s="17" t="s">
        <v>174</v>
      </c>
      <c r="BW86" s="17" t="s">
        <v>847</v>
      </c>
      <c r="BX86" s="16">
        <v>80</v>
      </c>
      <c r="BY86" s="16"/>
      <c r="BZ86" s="17" t="s">
        <v>875</v>
      </c>
      <c r="CA86" s="19">
        <f t="shared" si="105"/>
        <v>0.88888888888888884</v>
      </c>
      <c r="CB86" s="20">
        <f t="shared" si="115"/>
        <v>0</v>
      </c>
      <c r="CC86" s="17" t="s">
        <v>174</v>
      </c>
      <c r="CD86" s="17" t="s">
        <v>876</v>
      </c>
      <c r="CE86" s="16">
        <v>80</v>
      </c>
      <c r="CF86" s="16"/>
      <c r="CG86" s="17" t="s">
        <v>875</v>
      </c>
      <c r="CH86" s="19">
        <f t="shared" si="106"/>
        <v>0.88888888888888884</v>
      </c>
      <c r="CI86" s="20">
        <f t="shared" si="116"/>
        <v>0</v>
      </c>
      <c r="CJ86" s="17" t="s">
        <v>174</v>
      </c>
      <c r="CK86" s="17" t="s">
        <v>877</v>
      </c>
      <c r="CL86" s="23">
        <v>82</v>
      </c>
      <c r="CM86" s="23"/>
      <c r="CN86" s="17" t="s">
        <v>878</v>
      </c>
      <c r="CO86" s="19">
        <f t="shared" si="107"/>
        <v>0.91111111111111109</v>
      </c>
      <c r="CP86" s="20">
        <f t="shared" si="117"/>
        <v>0</v>
      </c>
      <c r="CQ86" s="17" t="s">
        <v>174</v>
      </c>
      <c r="CR86" s="17" t="s">
        <v>879</v>
      </c>
      <c r="CS86" s="16">
        <v>82</v>
      </c>
      <c r="CT86" s="16"/>
      <c r="CU86" s="17"/>
      <c r="CV86" s="19">
        <f t="shared" si="108"/>
        <v>0.91111111111111109</v>
      </c>
      <c r="CW86" s="20">
        <f t="shared" si="118"/>
        <v>0</v>
      </c>
      <c r="CX86" s="17" t="s">
        <v>179</v>
      </c>
      <c r="CY86" s="17"/>
      <c r="CZ86" s="16">
        <v>82</v>
      </c>
      <c r="DA86" s="16"/>
      <c r="DB86" s="17"/>
      <c r="DC86" s="19">
        <f t="shared" si="109"/>
        <v>0.91111111111111109</v>
      </c>
      <c r="DD86" s="20">
        <f t="shared" si="119"/>
        <v>0</v>
      </c>
      <c r="DE86" s="17" t="s">
        <v>179</v>
      </c>
      <c r="DF86" s="17"/>
      <c r="DG86" s="16">
        <v>85</v>
      </c>
      <c r="DH86" s="16"/>
      <c r="DI86" s="17"/>
      <c r="DJ86" s="19">
        <f t="shared" si="110"/>
        <v>0.94444444444444442</v>
      </c>
      <c r="DK86" s="20">
        <f t="shared" si="120"/>
        <v>0</v>
      </c>
      <c r="DL86" s="17" t="s">
        <v>179</v>
      </c>
      <c r="DM86" s="17"/>
      <c r="DN86" s="16">
        <v>85</v>
      </c>
      <c r="DO86" s="16"/>
      <c r="DP86" s="17"/>
      <c r="DQ86" s="19">
        <f t="shared" si="111"/>
        <v>0.94444444444444442</v>
      </c>
      <c r="DR86" s="20">
        <f t="shared" si="121"/>
        <v>0</v>
      </c>
      <c r="DS86" s="17" t="s">
        <v>179</v>
      </c>
      <c r="DT86" s="17"/>
      <c r="DU86" s="16">
        <v>85</v>
      </c>
      <c r="DV86" s="16"/>
      <c r="DW86" s="17"/>
      <c r="DX86" s="19">
        <f t="shared" si="112"/>
        <v>0.94444444444444442</v>
      </c>
      <c r="DY86" s="20">
        <f t="shared" si="122"/>
        <v>0</v>
      </c>
      <c r="DZ86" s="17" t="s">
        <v>179</v>
      </c>
      <c r="EA86" s="17"/>
      <c r="EB86" s="26">
        <v>90</v>
      </c>
      <c r="EC86" s="16"/>
      <c r="ED86" s="17"/>
      <c r="EE86" s="19">
        <f t="shared" si="100"/>
        <v>1</v>
      </c>
      <c r="EF86" s="20">
        <f t="shared" si="123"/>
        <v>0</v>
      </c>
      <c r="EG86" s="17" t="s">
        <v>179</v>
      </c>
      <c r="EH86" s="17"/>
      <c r="EI86" s="27">
        <v>2026</v>
      </c>
      <c r="EJ86" s="28"/>
      <c r="EK86" s="29" t="str">
        <f>+VLOOKUP(B86,[1]Listas_desplega!$AI$22:$AJ$46,2,0)</f>
        <v>DPI</v>
      </c>
      <c r="EL86" s="29" t="str">
        <f>+VLOOKUP(H86,[1]Listas_desplega!$BY$3:$BZ$7,2,0)</f>
        <v>T_2</v>
      </c>
      <c r="EM86" s="29" t="str">
        <f>+VLOOKUP(I86,[1]Listas_desplega!$BY$10:$BZ$23,2,0)</f>
        <v>T_2_C_2</v>
      </c>
      <c r="EN86" s="29" t="str">
        <f>+VLOOKUP(J86,[1]Listas_desplega!$BY$28:$BZ$54,2,0)</f>
        <v>T_2_C_2_ET_1</v>
      </c>
      <c r="EO86" s="29" t="str">
        <f>+VLOOKUP(K86,[1]Listas_desplega!$BY$58:$BZ$105,2,0)</f>
        <v>T_2_C_2_ET_1_CPT_1</v>
      </c>
      <c r="EP86" s="30" t="e">
        <f>+VLOOKUP(L86,[1]Listas_desplega!$J$3:$K$11,2,0)</f>
        <v>#N/A</v>
      </c>
    </row>
    <row r="87" spans="1:146" s="31" customFormat="1" ht="44.25" customHeight="1" x14ac:dyDescent="0.3">
      <c r="A87" s="8" t="s">
        <v>151</v>
      </c>
      <c r="B87" s="8" t="s">
        <v>815</v>
      </c>
      <c r="C87" s="8" t="s">
        <v>815</v>
      </c>
      <c r="D87" s="8" t="s">
        <v>153</v>
      </c>
      <c r="E87" s="8" t="s">
        <v>154</v>
      </c>
      <c r="F87" s="9" t="s">
        <v>155</v>
      </c>
      <c r="G87" s="8" t="s">
        <v>443</v>
      </c>
      <c r="H87" s="8" t="s">
        <v>157</v>
      </c>
      <c r="I87" s="8" t="s">
        <v>158</v>
      </c>
      <c r="J87" s="8" t="s">
        <v>159</v>
      </c>
      <c r="K87" s="8" t="s">
        <v>816</v>
      </c>
      <c r="L87" s="8" t="s">
        <v>817</v>
      </c>
      <c r="M87" s="8" t="s">
        <v>867</v>
      </c>
      <c r="N87" s="14">
        <v>29</v>
      </c>
      <c r="O87" s="11" t="s">
        <v>880</v>
      </c>
      <c r="P87" s="12" t="s">
        <v>164</v>
      </c>
      <c r="Q87" s="11" t="s">
        <v>186</v>
      </c>
      <c r="R87" s="11" t="s">
        <v>881</v>
      </c>
      <c r="S87" s="11" t="s">
        <v>167</v>
      </c>
      <c r="T87" s="11" t="s">
        <v>168</v>
      </c>
      <c r="U87" s="11">
        <v>90</v>
      </c>
      <c r="V87" s="11" t="s">
        <v>882</v>
      </c>
      <c r="W87" s="12" t="s">
        <v>170</v>
      </c>
      <c r="X87" s="13" t="s">
        <v>729</v>
      </c>
      <c r="Y87" s="13"/>
      <c r="Z87" s="13"/>
      <c r="AA87" s="13"/>
      <c r="AB87" s="13"/>
      <c r="AC87" s="13"/>
      <c r="AD87" s="13"/>
      <c r="AE87" s="13"/>
      <c r="AF87" s="13"/>
      <c r="AG87" s="14"/>
      <c r="AH87" s="14" t="s">
        <v>173</v>
      </c>
      <c r="AI87" s="14"/>
      <c r="AJ87" s="14"/>
      <c r="AK87" s="14"/>
      <c r="AL87" s="14"/>
      <c r="AM87" s="14"/>
      <c r="AN87" s="14"/>
      <c r="AO87" s="14"/>
      <c r="AP87" s="14"/>
      <c r="AQ87" s="15"/>
      <c r="AR87" s="14"/>
      <c r="AS87" s="80"/>
      <c r="AT87" s="33"/>
      <c r="AU87" s="33">
        <v>2000</v>
      </c>
      <c r="AV87" s="33">
        <v>4000</v>
      </c>
      <c r="AW87" s="33">
        <v>6000</v>
      </c>
      <c r="AX87" s="33">
        <v>6000</v>
      </c>
      <c r="AY87" s="34"/>
      <c r="AZ87" s="34"/>
      <c r="BA87" s="34"/>
      <c r="BB87" s="34"/>
      <c r="BC87" s="16">
        <v>0</v>
      </c>
      <c r="BD87" s="16"/>
      <c r="BE87" s="17" t="s">
        <v>883</v>
      </c>
      <c r="BF87" s="18">
        <f t="shared" si="102"/>
        <v>0</v>
      </c>
      <c r="BG87" s="20">
        <f>+IF(BH87="SI",IFERROR((IF(BH87="SI",BD87,0)/AW87),"REVISAR"),0)</f>
        <v>0</v>
      </c>
      <c r="BH87" s="17" t="s">
        <v>174</v>
      </c>
      <c r="BI87" s="17" t="s">
        <v>845</v>
      </c>
      <c r="BJ87" s="16">
        <v>0</v>
      </c>
      <c r="BK87" s="16"/>
      <c r="BL87" s="17" t="s">
        <v>883</v>
      </c>
      <c r="BM87" s="19">
        <f t="shared" si="103"/>
        <v>0</v>
      </c>
      <c r="BN87" s="20">
        <f t="shared" si="113"/>
        <v>0</v>
      </c>
      <c r="BO87" s="17" t="s">
        <v>179</v>
      </c>
      <c r="BP87" s="21"/>
      <c r="BQ87" s="22">
        <v>0</v>
      </c>
      <c r="BR87" s="16"/>
      <c r="BS87" s="17" t="s">
        <v>883</v>
      </c>
      <c r="BT87" s="19">
        <f t="shared" si="104"/>
        <v>0</v>
      </c>
      <c r="BU87" s="20">
        <f t="shared" si="114"/>
        <v>0</v>
      </c>
      <c r="BV87" s="17" t="s">
        <v>179</v>
      </c>
      <c r="BW87" s="17" t="s">
        <v>884</v>
      </c>
      <c r="BX87" s="16">
        <v>0</v>
      </c>
      <c r="BY87" s="16"/>
      <c r="BZ87" s="17" t="s">
        <v>883</v>
      </c>
      <c r="CA87" s="19">
        <f t="shared" si="105"/>
        <v>0</v>
      </c>
      <c r="CB87" s="20">
        <f t="shared" si="115"/>
        <v>0</v>
      </c>
      <c r="CC87" s="17" t="s">
        <v>174</v>
      </c>
      <c r="CD87" s="17" t="s">
        <v>876</v>
      </c>
      <c r="CE87" s="16">
        <v>0</v>
      </c>
      <c r="CF87" s="16"/>
      <c r="CG87" s="17" t="s">
        <v>883</v>
      </c>
      <c r="CH87" s="19">
        <f t="shared" si="106"/>
        <v>0</v>
      </c>
      <c r="CI87" s="20">
        <f t="shared" si="116"/>
        <v>0</v>
      </c>
      <c r="CJ87" s="17" t="s">
        <v>174</v>
      </c>
      <c r="CK87" s="17" t="s">
        <v>850</v>
      </c>
      <c r="CL87" s="23">
        <v>1000</v>
      </c>
      <c r="CM87" s="23">
        <v>1488</v>
      </c>
      <c r="CN87" s="17" t="s">
        <v>885</v>
      </c>
      <c r="CO87" s="19">
        <f t="shared" si="107"/>
        <v>0.16666666666666666</v>
      </c>
      <c r="CP87" s="20">
        <f t="shared" si="117"/>
        <v>0.248</v>
      </c>
      <c r="CQ87" s="17" t="s">
        <v>174</v>
      </c>
      <c r="CR87" s="17" t="s">
        <v>852</v>
      </c>
      <c r="CS87" s="16">
        <v>1000</v>
      </c>
      <c r="CT87" s="16"/>
      <c r="CU87" s="17"/>
      <c r="CV87" s="19">
        <f t="shared" si="108"/>
        <v>0.16666666666666666</v>
      </c>
      <c r="CW87" s="20">
        <f t="shared" si="118"/>
        <v>0.248</v>
      </c>
      <c r="CX87" s="17" t="s">
        <v>179</v>
      </c>
      <c r="CY87" s="17"/>
      <c r="CZ87" s="16">
        <v>1000</v>
      </c>
      <c r="DA87" s="16"/>
      <c r="DB87" s="17"/>
      <c r="DC87" s="19">
        <f t="shared" si="109"/>
        <v>0.16666666666666666</v>
      </c>
      <c r="DD87" s="20">
        <f t="shared" si="119"/>
        <v>0.248</v>
      </c>
      <c r="DE87" s="17" t="s">
        <v>179</v>
      </c>
      <c r="DF87" s="17"/>
      <c r="DG87" s="16">
        <v>4000</v>
      </c>
      <c r="DH87" s="16"/>
      <c r="DI87" s="17"/>
      <c r="DJ87" s="19">
        <f t="shared" si="110"/>
        <v>0.66666666666666663</v>
      </c>
      <c r="DK87" s="20">
        <f t="shared" si="120"/>
        <v>0.248</v>
      </c>
      <c r="DL87" s="17" t="s">
        <v>179</v>
      </c>
      <c r="DM87" s="17"/>
      <c r="DN87" s="16">
        <v>4000</v>
      </c>
      <c r="DO87" s="16"/>
      <c r="DP87" s="17"/>
      <c r="DQ87" s="19">
        <f t="shared" si="111"/>
        <v>0.66666666666666663</v>
      </c>
      <c r="DR87" s="20">
        <f t="shared" si="121"/>
        <v>0.248</v>
      </c>
      <c r="DS87" s="17" t="s">
        <v>179</v>
      </c>
      <c r="DT87" s="17"/>
      <c r="DU87" s="16">
        <v>4000</v>
      </c>
      <c r="DV87" s="16"/>
      <c r="DW87" s="17"/>
      <c r="DX87" s="19">
        <f t="shared" si="112"/>
        <v>0.66666666666666663</v>
      </c>
      <c r="DY87" s="20">
        <f t="shared" si="122"/>
        <v>0.248</v>
      </c>
      <c r="DZ87" s="17" t="s">
        <v>179</v>
      </c>
      <c r="EA87" s="17"/>
      <c r="EB87" s="26">
        <v>6000</v>
      </c>
      <c r="EC87" s="16"/>
      <c r="ED87" s="17"/>
      <c r="EE87" s="19">
        <f t="shared" si="100"/>
        <v>1</v>
      </c>
      <c r="EF87" s="20">
        <f t="shared" si="123"/>
        <v>0.248</v>
      </c>
      <c r="EG87" s="17" t="s">
        <v>179</v>
      </c>
      <c r="EH87" s="17"/>
      <c r="EI87" s="27">
        <v>2026</v>
      </c>
      <c r="EJ87" s="28"/>
      <c r="EK87" s="29" t="str">
        <f>+VLOOKUP(B87,[1]Listas_desplega!$AI$22:$AJ$46,2,0)</f>
        <v>DPI</v>
      </c>
      <c r="EL87" s="29" t="str">
        <f>+VLOOKUP(H87,[1]Listas_desplega!$BY$3:$BZ$7,2,0)</f>
        <v>T_2</v>
      </c>
      <c r="EM87" s="29" t="str">
        <f>+VLOOKUP(I87,[1]Listas_desplega!$BY$10:$BZ$23,2,0)</f>
        <v>T_2_C_2</v>
      </c>
      <c r="EN87" s="29" t="str">
        <f>+VLOOKUP(J87,[1]Listas_desplega!$BY$28:$BZ$54,2,0)</f>
        <v>T_2_C_2_ET_1</v>
      </c>
      <c r="EO87" s="29" t="str">
        <f>+VLOOKUP(K87,[1]Listas_desplega!$BY$58:$BZ$105,2,0)</f>
        <v>T_2_C_2_ET_1_CPT_1</v>
      </c>
      <c r="EP87" s="30" t="e">
        <f>+VLOOKUP(L87,[1]Listas_desplega!$J$3:$K$11,2,0)</f>
        <v>#N/A</v>
      </c>
    </row>
    <row r="88" spans="1:146" s="31" customFormat="1" ht="44.25" customHeight="1" x14ac:dyDescent="0.3">
      <c r="A88" s="8" t="s">
        <v>151</v>
      </c>
      <c r="B88" s="8" t="s">
        <v>815</v>
      </c>
      <c r="C88" s="8" t="s">
        <v>815</v>
      </c>
      <c r="D88" s="8" t="s">
        <v>153</v>
      </c>
      <c r="E88" s="8" t="s">
        <v>154</v>
      </c>
      <c r="F88" s="9" t="s">
        <v>155</v>
      </c>
      <c r="G88" s="8" t="s">
        <v>443</v>
      </c>
      <c r="H88" s="8" t="s">
        <v>157</v>
      </c>
      <c r="I88" s="8" t="s">
        <v>158</v>
      </c>
      <c r="J88" s="8" t="s">
        <v>159</v>
      </c>
      <c r="K88" s="8" t="s">
        <v>816</v>
      </c>
      <c r="L88" s="8" t="s">
        <v>817</v>
      </c>
      <c r="M88" s="8" t="s">
        <v>867</v>
      </c>
      <c r="N88" s="14">
        <v>30</v>
      </c>
      <c r="O88" s="11" t="s">
        <v>886</v>
      </c>
      <c r="P88" s="12" t="s">
        <v>164</v>
      </c>
      <c r="Q88" s="11" t="s">
        <v>165</v>
      </c>
      <c r="R88" s="11" t="s">
        <v>887</v>
      </c>
      <c r="S88" s="11" t="s">
        <v>214</v>
      </c>
      <c r="T88" s="11" t="s">
        <v>200</v>
      </c>
      <c r="U88" s="11">
        <v>30</v>
      </c>
      <c r="V88" s="11" t="s">
        <v>822</v>
      </c>
      <c r="W88" s="12" t="s">
        <v>170</v>
      </c>
      <c r="X88" s="13" t="s">
        <v>729</v>
      </c>
      <c r="Y88" s="13"/>
      <c r="Z88" s="13"/>
      <c r="AA88" s="13"/>
      <c r="AB88" s="13"/>
      <c r="AC88" s="13"/>
      <c r="AD88" s="13"/>
      <c r="AE88" s="13"/>
      <c r="AF88" s="13"/>
      <c r="AG88" s="14"/>
      <c r="AH88" s="14" t="s">
        <v>173</v>
      </c>
      <c r="AI88" s="14"/>
      <c r="AJ88" s="14"/>
      <c r="AK88" s="14"/>
      <c r="AL88" s="14"/>
      <c r="AM88" s="14"/>
      <c r="AN88" s="14"/>
      <c r="AO88" s="14"/>
      <c r="AP88" s="14"/>
      <c r="AQ88" s="15"/>
      <c r="AR88" s="14"/>
      <c r="AS88" s="49"/>
      <c r="AT88" s="49"/>
      <c r="AU88" s="49">
        <v>60000</v>
      </c>
      <c r="AV88" s="49">
        <v>80000</v>
      </c>
      <c r="AW88" s="49">
        <v>100000</v>
      </c>
      <c r="AX88" s="49">
        <v>100000</v>
      </c>
      <c r="AY88" s="55"/>
      <c r="AZ88" s="55"/>
      <c r="BA88" s="55"/>
      <c r="BB88" s="55"/>
      <c r="BC88" s="16">
        <v>0</v>
      </c>
      <c r="BD88" s="16"/>
      <c r="BE88" s="17" t="s">
        <v>888</v>
      </c>
      <c r="BF88" s="18">
        <f t="shared" si="102"/>
        <v>0</v>
      </c>
      <c r="BG88" s="20">
        <f>+IF(BH88="SI",IFERROR((IF(BH88="SI",BD88,0)/AW88),"REVISAR"),0)</f>
        <v>0</v>
      </c>
      <c r="BH88" s="17" t="s">
        <v>174</v>
      </c>
      <c r="BI88" s="17" t="s">
        <v>845</v>
      </c>
      <c r="BJ88" s="16">
        <v>0</v>
      </c>
      <c r="BK88" s="16"/>
      <c r="BL88" s="17" t="s">
        <v>888</v>
      </c>
      <c r="BM88" s="19">
        <f t="shared" si="103"/>
        <v>0</v>
      </c>
      <c r="BN88" s="20">
        <f t="shared" si="113"/>
        <v>0</v>
      </c>
      <c r="BO88" s="17" t="s">
        <v>179</v>
      </c>
      <c r="BP88" s="21"/>
      <c r="BQ88" s="81">
        <v>17000</v>
      </c>
      <c r="BR88" s="16"/>
      <c r="BS88" s="17" t="s">
        <v>889</v>
      </c>
      <c r="BT88" s="19">
        <f t="shared" si="104"/>
        <v>0.17</v>
      </c>
      <c r="BU88" s="20">
        <f t="shared" si="114"/>
        <v>0</v>
      </c>
      <c r="BV88" s="17" t="s">
        <v>174</v>
      </c>
      <c r="BW88" s="17" t="s">
        <v>890</v>
      </c>
      <c r="BX88" s="66">
        <v>17000</v>
      </c>
      <c r="BY88" s="16">
        <v>30722</v>
      </c>
      <c r="BZ88" s="17" t="s">
        <v>891</v>
      </c>
      <c r="CA88" s="19">
        <f t="shared" si="105"/>
        <v>0.17</v>
      </c>
      <c r="CB88" s="20">
        <f t="shared" si="115"/>
        <v>0.30721999999999999</v>
      </c>
      <c r="CC88" s="17" t="s">
        <v>174</v>
      </c>
      <c r="CD88" s="17" t="s">
        <v>892</v>
      </c>
      <c r="CE88" s="66">
        <v>17000</v>
      </c>
      <c r="CF88" s="16">
        <v>46632</v>
      </c>
      <c r="CG88" s="17" t="s">
        <v>893</v>
      </c>
      <c r="CH88" s="19">
        <f t="shared" si="106"/>
        <v>0.17</v>
      </c>
      <c r="CI88" s="20">
        <f t="shared" si="116"/>
        <v>0.46632000000000001</v>
      </c>
      <c r="CJ88" s="17" t="s">
        <v>174</v>
      </c>
      <c r="CK88" s="17" t="s">
        <v>894</v>
      </c>
      <c r="CL88" s="74">
        <v>50000</v>
      </c>
      <c r="CM88" s="23">
        <v>46632</v>
      </c>
      <c r="CN88" s="17" t="s">
        <v>893</v>
      </c>
      <c r="CO88" s="19">
        <f t="shared" si="107"/>
        <v>0.5</v>
      </c>
      <c r="CP88" s="20">
        <f t="shared" si="117"/>
        <v>0.46632000000000001</v>
      </c>
      <c r="CQ88" s="17" t="s">
        <v>174</v>
      </c>
      <c r="CR88" s="17" t="s">
        <v>895</v>
      </c>
      <c r="CS88" s="66">
        <v>50000</v>
      </c>
      <c r="CT88" s="16"/>
      <c r="CU88" s="17"/>
      <c r="CV88" s="19">
        <f t="shared" si="108"/>
        <v>0.5</v>
      </c>
      <c r="CW88" s="20">
        <f t="shared" si="118"/>
        <v>0.46632000000000001</v>
      </c>
      <c r="CX88" s="17" t="s">
        <v>179</v>
      </c>
      <c r="CY88" s="17"/>
      <c r="CZ88" s="66">
        <v>60000</v>
      </c>
      <c r="DA88" s="16"/>
      <c r="DB88" s="17"/>
      <c r="DC88" s="19">
        <f t="shared" si="109"/>
        <v>0.6</v>
      </c>
      <c r="DD88" s="20">
        <f t="shared" si="119"/>
        <v>0.46632000000000001</v>
      </c>
      <c r="DE88" s="17" t="s">
        <v>179</v>
      </c>
      <c r="DF88" s="17"/>
      <c r="DG88" s="66">
        <v>70000</v>
      </c>
      <c r="DH88" s="16"/>
      <c r="DI88" s="17"/>
      <c r="DJ88" s="19">
        <f t="shared" si="110"/>
        <v>0.7</v>
      </c>
      <c r="DK88" s="20">
        <f t="shared" si="120"/>
        <v>0.46632000000000001</v>
      </c>
      <c r="DL88" s="17" t="s">
        <v>179</v>
      </c>
      <c r="DM88" s="17"/>
      <c r="DN88" s="66">
        <v>70000</v>
      </c>
      <c r="DO88" s="16"/>
      <c r="DP88" s="17"/>
      <c r="DQ88" s="19">
        <f t="shared" si="111"/>
        <v>0.7</v>
      </c>
      <c r="DR88" s="20">
        <f t="shared" si="121"/>
        <v>0.46632000000000001</v>
      </c>
      <c r="DS88" s="17" t="s">
        <v>179</v>
      </c>
      <c r="DT88" s="17"/>
      <c r="DU88" s="66">
        <v>70000</v>
      </c>
      <c r="DV88" s="16"/>
      <c r="DW88" s="17"/>
      <c r="DX88" s="19">
        <f t="shared" si="112"/>
        <v>0.7</v>
      </c>
      <c r="DY88" s="20">
        <f t="shared" si="122"/>
        <v>0.46632000000000001</v>
      </c>
      <c r="DZ88" s="17" t="s">
        <v>179</v>
      </c>
      <c r="EA88" s="17"/>
      <c r="EB88" s="82">
        <v>100000</v>
      </c>
      <c r="EC88" s="16"/>
      <c r="ED88" s="17"/>
      <c r="EE88" s="19">
        <f t="shared" si="100"/>
        <v>1</v>
      </c>
      <c r="EF88" s="20">
        <f t="shared" si="123"/>
        <v>0.46632000000000001</v>
      </c>
      <c r="EG88" s="17" t="s">
        <v>179</v>
      </c>
      <c r="EH88" s="17"/>
      <c r="EI88" s="27">
        <v>2026</v>
      </c>
      <c r="EJ88" s="28"/>
      <c r="EK88" s="29" t="str">
        <f>+VLOOKUP(B88,[1]Listas_desplega!$AI$22:$AJ$46,2,0)</f>
        <v>DPI</v>
      </c>
      <c r="EL88" s="29" t="str">
        <f>+VLOOKUP(H88,[1]Listas_desplega!$BY$3:$BZ$7,2,0)</f>
        <v>T_2</v>
      </c>
      <c r="EM88" s="29" t="str">
        <f>+VLOOKUP(I88,[1]Listas_desplega!$BY$10:$BZ$23,2,0)</f>
        <v>T_2_C_2</v>
      </c>
      <c r="EN88" s="29" t="str">
        <f>+VLOOKUP(J88,[1]Listas_desplega!$BY$28:$BZ$54,2,0)</f>
        <v>T_2_C_2_ET_1</v>
      </c>
      <c r="EO88" s="29" t="str">
        <f>+VLOOKUP(K88,[1]Listas_desplega!$BY$58:$BZ$105,2,0)</f>
        <v>T_2_C_2_ET_1_CPT_1</v>
      </c>
      <c r="EP88" s="30" t="e">
        <f>+VLOOKUP(L88,[1]Listas_desplega!$J$3:$K$11,2,0)</f>
        <v>#N/A</v>
      </c>
    </row>
    <row r="89" spans="1:146" s="31" customFormat="1" ht="44.25" customHeight="1" x14ac:dyDescent="0.3">
      <c r="A89" s="8" t="s">
        <v>151</v>
      </c>
      <c r="B89" s="8" t="s">
        <v>815</v>
      </c>
      <c r="C89" s="8" t="s">
        <v>815</v>
      </c>
      <c r="D89" s="8" t="s">
        <v>153</v>
      </c>
      <c r="E89" s="8" t="s">
        <v>154</v>
      </c>
      <c r="F89" s="9" t="s">
        <v>155</v>
      </c>
      <c r="G89" s="8" t="s">
        <v>443</v>
      </c>
      <c r="H89" s="8" t="s">
        <v>157</v>
      </c>
      <c r="I89" s="8" t="s">
        <v>158</v>
      </c>
      <c r="J89" s="8" t="s">
        <v>159</v>
      </c>
      <c r="K89" s="8" t="s">
        <v>816</v>
      </c>
      <c r="L89" s="8" t="s">
        <v>817</v>
      </c>
      <c r="M89" s="8" t="s">
        <v>867</v>
      </c>
      <c r="N89" s="14">
        <v>31</v>
      </c>
      <c r="O89" s="11" t="s">
        <v>896</v>
      </c>
      <c r="P89" s="12" t="s">
        <v>492</v>
      </c>
      <c r="Q89" s="11" t="s">
        <v>186</v>
      </c>
      <c r="R89" s="11" t="s">
        <v>897</v>
      </c>
      <c r="S89" s="11" t="s">
        <v>214</v>
      </c>
      <c r="T89" s="11" t="s">
        <v>200</v>
      </c>
      <c r="U89" s="11">
        <v>30</v>
      </c>
      <c r="V89" s="11" t="s">
        <v>898</v>
      </c>
      <c r="W89" s="12" t="s">
        <v>170</v>
      </c>
      <c r="X89" s="13" t="s">
        <v>729</v>
      </c>
      <c r="Y89" s="13"/>
      <c r="Z89" s="13"/>
      <c r="AA89" s="13"/>
      <c r="AB89" s="13"/>
      <c r="AC89" s="13"/>
      <c r="AD89" s="13"/>
      <c r="AE89" s="13"/>
      <c r="AF89" s="13"/>
      <c r="AG89" s="14"/>
      <c r="AH89" s="14" t="s">
        <v>173</v>
      </c>
      <c r="AI89" s="14"/>
      <c r="AJ89" s="14"/>
      <c r="AK89" s="14"/>
      <c r="AL89" s="14"/>
      <c r="AM89" s="14"/>
      <c r="AN89" s="14"/>
      <c r="AO89" s="14"/>
      <c r="AP89" s="14"/>
      <c r="AQ89" s="15"/>
      <c r="AR89" s="14"/>
      <c r="AS89" s="14"/>
      <c r="AT89" s="14">
        <v>25</v>
      </c>
      <c r="AU89" s="14">
        <v>50</v>
      </c>
      <c r="AV89" s="14">
        <v>75</v>
      </c>
      <c r="AW89" s="14">
        <v>100</v>
      </c>
      <c r="AX89" s="14">
        <v>100</v>
      </c>
      <c r="AY89" s="8"/>
      <c r="AZ89" s="8"/>
      <c r="BA89" s="8"/>
      <c r="BB89" s="8"/>
      <c r="BC89" s="16">
        <v>0</v>
      </c>
      <c r="BD89" s="16"/>
      <c r="BE89" s="17" t="s">
        <v>899</v>
      </c>
      <c r="BF89" s="18">
        <f t="shared" si="102"/>
        <v>0</v>
      </c>
      <c r="BG89" s="19">
        <f>IFERROR(BD89/AW89,0)</f>
        <v>0</v>
      </c>
      <c r="BH89" s="17" t="s">
        <v>174</v>
      </c>
      <c r="BI89" s="17" t="s">
        <v>845</v>
      </c>
      <c r="BJ89" s="16">
        <v>0</v>
      </c>
      <c r="BK89" s="16"/>
      <c r="BL89" s="17" t="s">
        <v>888</v>
      </c>
      <c r="BM89" s="19">
        <f t="shared" si="103"/>
        <v>0</v>
      </c>
      <c r="BN89" s="20">
        <f t="shared" si="113"/>
        <v>0</v>
      </c>
      <c r="BO89" s="17" t="s">
        <v>179</v>
      </c>
      <c r="BP89" s="21"/>
      <c r="BQ89" s="22">
        <v>10</v>
      </c>
      <c r="BR89" s="16"/>
      <c r="BS89" s="17" t="s">
        <v>900</v>
      </c>
      <c r="BT89" s="19">
        <f t="shared" si="104"/>
        <v>0.1</v>
      </c>
      <c r="BU89" s="20">
        <f t="shared" si="114"/>
        <v>0</v>
      </c>
      <c r="BV89" s="17" t="s">
        <v>174</v>
      </c>
      <c r="BW89" s="17" t="s">
        <v>847</v>
      </c>
      <c r="BX89" s="16">
        <v>0</v>
      </c>
      <c r="BY89" s="16">
        <v>0</v>
      </c>
      <c r="BZ89" s="17" t="s">
        <v>888</v>
      </c>
      <c r="CA89" s="19">
        <f t="shared" si="105"/>
        <v>0</v>
      </c>
      <c r="CB89" s="20">
        <f t="shared" si="115"/>
        <v>0</v>
      </c>
      <c r="CC89" s="17" t="s">
        <v>174</v>
      </c>
      <c r="CD89" s="17" t="s">
        <v>876</v>
      </c>
      <c r="CE89" s="16">
        <v>50</v>
      </c>
      <c r="CF89" s="16"/>
      <c r="CG89" s="17" t="s">
        <v>888</v>
      </c>
      <c r="CH89" s="19">
        <f t="shared" si="106"/>
        <v>0.5</v>
      </c>
      <c r="CI89" s="20">
        <f t="shared" si="116"/>
        <v>0</v>
      </c>
      <c r="CJ89" s="17" t="s">
        <v>174</v>
      </c>
      <c r="CK89" s="17" t="s">
        <v>850</v>
      </c>
      <c r="CL89" s="23">
        <v>75</v>
      </c>
      <c r="CM89" s="23"/>
      <c r="CN89" s="17" t="s">
        <v>901</v>
      </c>
      <c r="CO89" s="19">
        <f t="shared" si="107"/>
        <v>0.75</v>
      </c>
      <c r="CP89" s="20">
        <f t="shared" si="117"/>
        <v>0</v>
      </c>
      <c r="CQ89" s="17" t="s">
        <v>174</v>
      </c>
      <c r="CR89" s="17" t="s">
        <v>852</v>
      </c>
      <c r="CS89" s="16">
        <v>75</v>
      </c>
      <c r="CT89" s="16"/>
      <c r="CU89" s="17"/>
      <c r="CV89" s="19">
        <f t="shared" si="108"/>
        <v>0.75</v>
      </c>
      <c r="CW89" s="20">
        <f t="shared" si="118"/>
        <v>0</v>
      </c>
      <c r="CX89" s="17" t="s">
        <v>179</v>
      </c>
      <c r="CY89" s="17"/>
      <c r="CZ89" s="16">
        <v>75</v>
      </c>
      <c r="DA89" s="16"/>
      <c r="DB89" s="17"/>
      <c r="DC89" s="19">
        <f t="shared" si="109"/>
        <v>0.75</v>
      </c>
      <c r="DD89" s="20">
        <f t="shared" si="119"/>
        <v>0</v>
      </c>
      <c r="DE89" s="17" t="s">
        <v>179</v>
      </c>
      <c r="DF89" s="17"/>
      <c r="DG89" s="16">
        <v>75</v>
      </c>
      <c r="DH89" s="16"/>
      <c r="DI89" s="17"/>
      <c r="DJ89" s="19">
        <f t="shared" si="110"/>
        <v>0.75</v>
      </c>
      <c r="DK89" s="20">
        <f t="shared" si="120"/>
        <v>0</v>
      </c>
      <c r="DL89" s="17" t="s">
        <v>179</v>
      </c>
      <c r="DM89" s="17"/>
      <c r="DN89" s="16">
        <v>75</v>
      </c>
      <c r="DO89" s="16"/>
      <c r="DP89" s="17"/>
      <c r="DQ89" s="19">
        <f t="shared" si="111"/>
        <v>0.75</v>
      </c>
      <c r="DR89" s="20">
        <f t="shared" si="121"/>
        <v>0</v>
      </c>
      <c r="DS89" s="17" t="s">
        <v>179</v>
      </c>
      <c r="DT89" s="17"/>
      <c r="DU89" s="16">
        <v>75</v>
      </c>
      <c r="DV89" s="16"/>
      <c r="DW89" s="17"/>
      <c r="DX89" s="19">
        <f t="shared" si="112"/>
        <v>0.75</v>
      </c>
      <c r="DY89" s="20">
        <f t="shared" si="122"/>
        <v>0</v>
      </c>
      <c r="DZ89" s="17" t="s">
        <v>179</v>
      </c>
      <c r="EA89" s="17"/>
      <c r="EB89" s="26">
        <v>100</v>
      </c>
      <c r="EC89" s="16"/>
      <c r="ED89" s="17"/>
      <c r="EE89" s="19">
        <f t="shared" si="100"/>
        <v>1</v>
      </c>
      <c r="EF89" s="20">
        <f t="shared" si="123"/>
        <v>0</v>
      </c>
      <c r="EG89" s="17" t="s">
        <v>179</v>
      </c>
      <c r="EH89" s="17"/>
      <c r="EI89" s="27">
        <v>2026</v>
      </c>
      <c r="EJ89" s="28"/>
      <c r="EK89" s="29" t="str">
        <f>+VLOOKUP(B89,[1]Listas_desplega!$AI$22:$AJ$46,2,0)</f>
        <v>DPI</v>
      </c>
      <c r="EL89" s="29" t="str">
        <f>+VLOOKUP(H89,[1]Listas_desplega!$BY$3:$BZ$7,2,0)</f>
        <v>T_2</v>
      </c>
      <c r="EM89" s="29" t="str">
        <f>+VLOOKUP(I89,[1]Listas_desplega!$BY$10:$BZ$23,2,0)</f>
        <v>T_2_C_2</v>
      </c>
      <c r="EN89" s="29" t="str">
        <f>+VLOOKUP(J89,[1]Listas_desplega!$BY$28:$BZ$54,2,0)</f>
        <v>T_2_C_2_ET_1</v>
      </c>
      <c r="EO89" s="29" t="str">
        <f>+VLOOKUP(K89,[1]Listas_desplega!$BY$58:$BZ$105,2,0)</f>
        <v>T_2_C_2_ET_1_CPT_1</v>
      </c>
      <c r="EP89" s="30" t="e">
        <f>+VLOOKUP(L89,[1]Listas_desplega!$J$3:$K$11,2,0)</f>
        <v>#N/A</v>
      </c>
    </row>
    <row r="90" spans="1:146" s="31" customFormat="1" ht="44.25" customHeight="1" x14ac:dyDescent="0.3">
      <c r="A90" s="8" t="s">
        <v>151</v>
      </c>
      <c r="B90" s="8" t="s">
        <v>815</v>
      </c>
      <c r="C90" s="8" t="s">
        <v>815</v>
      </c>
      <c r="D90" s="8" t="s">
        <v>153</v>
      </c>
      <c r="E90" s="8" t="s">
        <v>154</v>
      </c>
      <c r="F90" s="9" t="s">
        <v>155</v>
      </c>
      <c r="G90" s="8" t="s">
        <v>443</v>
      </c>
      <c r="H90" s="8" t="s">
        <v>157</v>
      </c>
      <c r="I90" s="8" t="s">
        <v>158</v>
      </c>
      <c r="J90" s="8" t="s">
        <v>159</v>
      </c>
      <c r="K90" s="8" t="s">
        <v>816</v>
      </c>
      <c r="L90" s="8" t="s">
        <v>817</v>
      </c>
      <c r="M90" s="8" t="s">
        <v>818</v>
      </c>
      <c r="N90" s="14">
        <v>36</v>
      </c>
      <c r="O90" s="11" t="s">
        <v>902</v>
      </c>
      <c r="P90" s="12" t="s">
        <v>164</v>
      </c>
      <c r="Q90" s="11" t="s">
        <v>186</v>
      </c>
      <c r="R90" s="11" t="s">
        <v>903</v>
      </c>
      <c r="S90" s="11" t="s">
        <v>167</v>
      </c>
      <c r="T90" s="11" t="s">
        <v>200</v>
      </c>
      <c r="U90" s="11">
        <v>30</v>
      </c>
      <c r="V90" s="11" t="s">
        <v>904</v>
      </c>
      <c r="W90" s="12" t="s">
        <v>170</v>
      </c>
      <c r="X90" s="13" t="s">
        <v>729</v>
      </c>
      <c r="Y90" s="13"/>
      <c r="Z90" s="13"/>
      <c r="AA90" s="13"/>
      <c r="AB90" s="13"/>
      <c r="AC90" s="13" t="s">
        <v>173</v>
      </c>
      <c r="AD90" s="13" t="s">
        <v>173</v>
      </c>
      <c r="AE90" s="13"/>
      <c r="AF90" s="13"/>
      <c r="AG90" s="14"/>
      <c r="AH90" s="14" t="s">
        <v>173</v>
      </c>
      <c r="AI90" s="14"/>
      <c r="AJ90" s="14" t="s">
        <v>173</v>
      </c>
      <c r="AK90" s="14"/>
      <c r="AL90" s="14"/>
      <c r="AM90" s="14"/>
      <c r="AN90" s="14"/>
      <c r="AO90" s="14"/>
      <c r="AP90" s="14"/>
      <c r="AQ90" s="15"/>
      <c r="AR90" s="14"/>
      <c r="AS90" s="14"/>
      <c r="AT90" s="14" t="s">
        <v>843</v>
      </c>
      <c r="AU90" s="14">
        <v>20</v>
      </c>
      <c r="AV90" s="14">
        <v>25</v>
      </c>
      <c r="AW90" s="14">
        <v>30</v>
      </c>
      <c r="AX90" s="14">
        <v>30</v>
      </c>
      <c r="AY90" s="8"/>
      <c r="AZ90" s="8"/>
      <c r="BA90" s="8"/>
      <c r="BB90" s="8"/>
      <c r="BC90" s="16">
        <v>0</v>
      </c>
      <c r="BD90" s="16"/>
      <c r="BE90" s="17" t="s">
        <v>888</v>
      </c>
      <c r="BF90" s="18">
        <f t="shared" si="102"/>
        <v>0</v>
      </c>
      <c r="BG90" s="20">
        <f>+IF(BH90="SI",IFERROR((IF(BH90="SI",BD90,0)/AW90),"REVISAR"),0)</f>
        <v>0</v>
      </c>
      <c r="BH90" s="17" t="s">
        <v>174</v>
      </c>
      <c r="BI90" s="17" t="s">
        <v>845</v>
      </c>
      <c r="BJ90" s="16">
        <v>0</v>
      </c>
      <c r="BK90" s="16"/>
      <c r="BL90" s="17" t="s">
        <v>888</v>
      </c>
      <c r="BM90" s="19">
        <f t="shared" si="103"/>
        <v>0</v>
      </c>
      <c r="BN90" s="20">
        <f t="shared" si="113"/>
        <v>0</v>
      </c>
      <c r="BO90" s="17" t="s">
        <v>179</v>
      </c>
      <c r="BP90" s="21"/>
      <c r="BQ90" s="22">
        <v>10</v>
      </c>
      <c r="BR90" s="16"/>
      <c r="BS90" s="17" t="s">
        <v>905</v>
      </c>
      <c r="BT90" s="19">
        <f t="shared" si="104"/>
        <v>0.33333333333333331</v>
      </c>
      <c r="BU90" s="20">
        <f t="shared" si="114"/>
        <v>0</v>
      </c>
      <c r="BV90" s="17" t="s">
        <v>174</v>
      </c>
      <c r="BW90" s="17" t="s">
        <v>847</v>
      </c>
      <c r="BX90" s="16">
        <v>10</v>
      </c>
      <c r="BY90" s="16">
        <v>0</v>
      </c>
      <c r="BZ90" s="17" t="s">
        <v>906</v>
      </c>
      <c r="CA90" s="19">
        <f t="shared" si="105"/>
        <v>0.33333333333333331</v>
      </c>
      <c r="CB90" s="20">
        <f t="shared" si="115"/>
        <v>0</v>
      </c>
      <c r="CC90" s="17" t="s">
        <v>174</v>
      </c>
      <c r="CD90" s="17" t="s">
        <v>892</v>
      </c>
      <c r="CE90" s="16">
        <v>10</v>
      </c>
      <c r="CF90" s="16"/>
      <c r="CG90" s="17" t="s">
        <v>907</v>
      </c>
      <c r="CH90" s="19">
        <f t="shared" si="106"/>
        <v>0.33333333333333331</v>
      </c>
      <c r="CI90" s="20">
        <f t="shared" si="116"/>
        <v>0</v>
      </c>
      <c r="CJ90" s="17" t="s">
        <v>174</v>
      </c>
      <c r="CK90" s="17" t="s">
        <v>894</v>
      </c>
      <c r="CL90" s="23">
        <v>15</v>
      </c>
      <c r="CM90" s="23">
        <v>31</v>
      </c>
      <c r="CN90" s="17" t="s">
        <v>908</v>
      </c>
      <c r="CO90" s="19">
        <f t="shared" si="107"/>
        <v>0.5</v>
      </c>
      <c r="CP90" s="20">
        <f t="shared" si="117"/>
        <v>1.0333333333333334</v>
      </c>
      <c r="CQ90" s="17" t="s">
        <v>174</v>
      </c>
      <c r="CR90" s="17" t="s">
        <v>852</v>
      </c>
      <c r="CS90" s="16">
        <v>15</v>
      </c>
      <c r="CT90" s="16"/>
      <c r="CU90" s="17"/>
      <c r="CV90" s="19">
        <f t="shared" si="108"/>
        <v>0.5</v>
      </c>
      <c r="CW90" s="20">
        <f t="shared" si="118"/>
        <v>1.0333333333333334</v>
      </c>
      <c r="CX90" s="17" t="s">
        <v>179</v>
      </c>
      <c r="CY90" s="17"/>
      <c r="CZ90" s="16">
        <v>15</v>
      </c>
      <c r="DA90" s="16"/>
      <c r="DB90" s="17"/>
      <c r="DC90" s="19">
        <f t="shared" si="109"/>
        <v>0.5</v>
      </c>
      <c r="DD90" s="20">
        <f t="shared" si="119"/>
        <v>1.0333333333333334</v>
      </c>
      <c r="DE90" s="17" t="s">
        <v>179</v>
      </c>
      <c r="DF90" s="17"/>
      <c r="DG90" s="16">
        <v>25</v>
      </c>
      <c r="DH90" s="16"/>
      <c r="DI90" s="17"/>
      <c r="DJ90" s="19">
        <f t="shared" si="110"/>
        <v>0.83333333333333337</v>
      </c>
      <c r="DK90" s="20">
        <f t="shared" si="120"/>
        <v>1.0333333333333334</v>
      </c>
      <c r="DL90" s="17" t="s">
        <v>179</v>
      </c>
      <c r="DM90" s="17"/>
      <c r="DN90" s="16">
        <v>25</v>
      </c>
      <c r="DO90" s="16"/>
      <c r="DP90" s="17"/>
      <c r="DQ90" s="19">
        <f t="shared" si="111"/>
        <v>0.83333333333333337</v>
      </c>
      <c r="DR90" s="20">
        <f t="shared" si="121"/>
        <v>1.0333333333333334</v>
      </c>
      <c r="DS90" s="17" t="s">
        <v>179</v>
      </c>
      <c r="DT90" s="17"/>
      <c r="DU90" s="16">
        <v>25</v>
      </c>
      <c r="DV90" s="16"/>
      <c r="DW90" s="17"/>
      <c r="DX90" s="19">
        <f t="shared" si="112"/>
        <v>0.83333333333333337</v>
      </c>
      <c r="DY90" s="20">
        <f t="shared" si="122"/>
        <v>1.0333333333333334</v>
      </c>
      <c r="DZ90" s="17" t="s">
        <v>179</v>
      </c>
      <c r="EA90" s="17"/>
      <c r="EB90" s="26">
        <v>30</v>
      </c>
      <c r="EC90" s="16"/>
      <c r="ED90" s="17"/>
      <c r="EE90" s="19">
        <f t="shared" si="100"/>
        <v>1</v>
      </c>
      <c r="EF90" s="20">
        <f t="shared" si="123"/>
        <v>1.0333333333333334</v>
      </c>
      <c r="EG90" s="17" t="s">
        <v>179</v>
      </c>
      <c r="EH90" s="17"/>
      <c r="EI90" s="27">
        <v>2026</v>
      </c>
      <c r="EJ90" s="28"/>
      <c r="EK90" s="29" t="str">
        <f>+VLOOKUP(B90,[1]Listas_desplega!$AI$22:$AJ$46,2,0)</f>
        <v>DPI</v>
      </c>
      <c r="EL90" s="29" t="str">
        <f>+VLOOKUP(H90,[1]Listas_desplega!$BY$3:$BZ$7,2,0)</f>
        <v>T_2</v>
      </c>
      <c r="EM90" s="29" t="str">
        <f>+VLOOKUP(I90,[1]Listas_desplega!$BY$10:$BZ$23,2,0)</f>
        <v>T_2_C_2</v>
      </c>
      <c r="EN90" s="29" t="str">
        <f>+VLOOKUP(J90,[1]Listas_desplega!$BY$28:$BZ$54,2,0)</f>
        <v>T_2_C_2_ET_1</v>
      </c>
      <c r="EO90" s="29" t="str">
        <f>+VLOOKUP(K90,[1]Listas_desplega!$BY$58:$BZ$105,2,0)</f>
        <v>T_2_C_2_ET_1_CPT_1</v>
      </c>
      <c r="EP90" s="30" t="e">
        <f>+VLOOKUP(L90,[1]Listas_desplega!$J$3:$K$11,2,0)</f>
        <v>#N/A</v>
      </c>
    </row>
    <row r="91" spans="1:146" s="31" customFormat="1" ht="44.25" customHeight="1" x14ac:dyDescent="0.3">
      <c r="A91" s="8" t="s">
        <v>151</v>
      </c>
      <c r="B91" s="8" t="s">
        <v>815</v>
      </c>
      <c r="C91" s="8" t="s">
        <v>815</v>
      </c>
      <c r="D91" s="8" t="s">
        <v>153</v>
      </c>
      <c r="E91" s="8" t="s">
        <v>154</v>
      </c>
      <c r="F91" s="9" t="s">
        <v>155</v>
      </c>
      <c r="G91" s="8" t="s">
        <v>443</v>
      </c>
      <c r="H91" s="8" t="s">
        <v>157</v>
      </c>
      <c r="I91" s="8" t="s">
        <v>158</v>
      </c>
      <c r="J91" s="8" t="s">
        <v>159</v>
      </c>
      <c r="K91" s="8" t="s">
        <v>816</v>
      </c>
      <c r="L91" s="8" t="s">
        <v>817</v>
      </c>
      <c r="M91" s="8" t="s">
        <v>867</v>
      </c>
      <c r="N91" s="14">
        <v>37</v>
      </c>
      <c r="O91" s="11" t="s">
        <v>909</v>
      </c>
      <c r="P91" s="12" t="s">
        <v>164</v>
      </c>
      <c r="Q91" s="11" t="s">
        <v>186</v>
      </c>
      <c r="R91" s="11" t="s">
        <v>910</v>
      </c>
      <c r="S91" s="11" t="s">
        <v>214</v>
      </c>
      <c r="T91" s="11" t="s">
        <v>168</v>
      </c>
      <c r="U91" s="11">
        <v>30</v>
      </c>
      <c r="V91" s="11" t="s">
        <v>842</v>
      </c>
      <c r="W91" s="12" t="s">
        <v>170</v>
      </c>
      <c r="X91" s="13" t="s">
        <v>729</v>
      </c>
      <c r="Y91" s="13"/>
      <c r="Z91" s="13"/>
      <c r="AA91" s="13"/>
      <c r="AB91" s="13"/>
      <c r="AC91" s="13"/>
      <c r="AD91" s="13"/>
      <c r="AE91" s="13"/>
      <c r="AF91" s="13"/>
      <c r="AG91" s="14"/>
      <c r="AH91" s="14" t="s">
        <v>173</v>
      </c>
      <c r="AI91" s="14"/>
      <c r="AJ91" s="14"/>
      <c r="AK91" s="14"/>
      <c r="AL91" s="14"/>
      <c r="AM91" s="14"/>
      <c r="AN91" s="14"/>
      <c r="AO91" s="14"/>
      <c r="AP91" s="14"/>
      <c r="AQ91" s="15"/>
      <c r="AR91" s="14"/>
      <c r="AS91" s="14"/>
      <c r="AT91" s="33" t="s">
        <v>843</v>
      </c>
      <c r="AU91" s="33">
        <v>60</v>
      </c>
      <c r="AV91" s="33">
        <v>70</v>
      </c>
      <c r="AW91" s="33">
        <v>80</v>
      </c>
      <c r="AX91" s="33">
        <v>80</v>
      </c>
      <c r="AY91" s="34"/>
      <c r="AZ91" s="34"/>
      <c r="BA91" s="34"/>
      <c r="BB91" s="34"/>
      <c r="BC91" s="16">
        <v>0</v>
      </c>
      <c r="BD91" s="16"/>
      <c r="BE91" s="17" t="s">
        <v>911</v>
      </c>
      <c r="BF91" s="18">
        <f t="shared" si="102"/>
        <v>0</v>
      </c>
      <c r="BG91" s="20">
        <f>+IF(BH91="SI",IFERROR((IF(BH91="SI",BD91,0)/AW91),"REVISAR"),0)</f>
        <v>0</v>
      </c>
      <c r="BH91" s="17" t="s">
        <v>174</v>
      </c>
      <c r="BI91" s="17" t="s">
        <v>845</v>
      </c>
      <c r="BJ91" s="16">
        <v>0</v>
      </c>
      <c r="BK91" s="16"/>
      <c r="BL91" s="17" t="s">
        <v>911</v>
      </c>
      <c r="BM91" s="19">
        <f t="shared" si="103"/>
        <v>0</v>
      </c>
      <c r="BN91" s="20">
        <f t="shared" si="113"/>
        <v>0</v>
      </c>
      <c r="BO91" s="17" t="s">
        <v>179</v>
      </c>
      <c r="BP91" s="21"/>
      <c r="BQ91" s="22">
        <v>0</v>
      </c>
      <c r="BR91" s="16"/>
      <c r="BS91" s="17" t="s">
        <v>911</v>
      </c>
      <c r="BT91" s="19">
        <f t="shared" si="104"/>
        <v>0</v>
      </c>
      <c r="BU91" s="20">
        <f t="shared" si="114"/>
        <v>0</v>
      </c>
      <c r="BV91" s="17" t="s">
        <v>179</v>
      </c>
      <c r="BW91" s="17" t="s">
        <v>884</v>
      </c>
      <c r="BX91" s="16">
        <v>0</v>
      </c>
      <c r="BY91" s="16">
        <v>0</v>
      </c>
      <c r="BZ91" s="17" t="s">
        <v>911</v>
      </c>
      <c r="CA91" s="19">
        <f t="shared" si="105"/>
        <v>0</v>
      </c>
      <c r="CB91" s="20">
        <f t="shared" si="115"/>
        <v>0</v>
      </c>
      <c r="CC91" s="17" t="s">
        <v>174</v>
      </c>
      <c r="CD91" s="17" t="s">
        <v>876</v>
      </c>
      <c r="CE91" s="16">
        <v>0</v>
      </c>
      <c r="CF91" s="16"/>
      <c r="CG91" s="17" t="s">
        <v>911</v>
      </c>
      <c r="CH91" s="19">
        <f t="shared" si="106"/>
        <v>0</v>
      </c>
      <c r="CI91" s="20">
        <f t="shared" si="116"/>
        <v>0</v>
      </c>
      <c r="CJ91" s="17" t="s">
        <v>174</v>
      </c>
      <c r="CK91" s="17" t="s">
        <v>850</v>
      </c>
      <c r="CL91" s="23">
        <v>30</v>
      </c>
      <c r="CM91" s="23"/>
      <c r="CN91" s="17" t="s">
        <v>911</v>
      </c>
      <c r="CO91" s="19">
        <f t="shared" si="107"/>
        <v>0.375</v>
      </c>
      <c r="CP91" s="20">
        <f t="shared" si="117"/>
        <v>0</v>
      </c>
      <c r="CQ91" s="17" t="s">
        <v>174</v>
      </c>
      <c r="CR91" s="17"/>
      <c r="CS91" s="16">
        <v>30</v>
      </c>
      <c r="CT91" s="16"/>
      <c r="CU91" s="17"/>
      <c r="CV91" s="19">
        <f t="shared" si="108"/>
        <v>0.375</v>
      </c>
      <c r="CW91" s="20">
        <f t="shared" si="118"/>
        <v>0</v>
      </c>
      <c r="CX91" s="17" t="s">
        <v>179</v>
      </c>
      <c r="CY91" s="17"/>
      <c r="CZ91" s="16">
        <v>30</v>
      </c>
      <c r="DA91" s="16"/>
      <c r="DB91" s="17"/>
      <c r="DC91" s="19">
        <f t="shared" si="109"/>
        <v>0.375</v>
      </c>
      <c r="DD91" s="20">
        <f t="shared" si="119"/>
        <v>0</v>
      </c>
      <c r="DE91" s="17" t="s">
        <v>179</v>
      </c>
      <c r="DF91" s="17"/>
      <c r="DG91" s="16">
        <v>30</v>
      </c>
      <c r="DH91" s="16"/>
      <c r="DI91" s="17"/>
      <c r="DJ91" s="19">
        <f t="shared" si="110"/>
        <v>0.375</v>
      </c>
      <c r="DK91" s="20">
        <f t="shared" si="120"/>
        <v>0</v>
      </c>
      <c r="DL91" s="17" t="s">
        <v>179</v>
      </c>
      <c r="DM91" s="17"/>
      <c r="DN91" s="16">
        <v>30</v>
      </c>
      <c r="DO91" s="16"/>
      <c r="DP91" s="17"/>
      <c r="DQ91" s="19">
        <f t="shared" si="111"/>
        <v>0.375</v>
      </c>
      <c r="DR91" s="20">
        <f t="shared" si="121"/>
        <v>0</v>
      </c>
      <c r="DS91" s="17" t="s">
        <v>179</v>
      </c>
      <c r="DT91" s="17"/>
      <c r="DU91" s="16">
        <v>30</v>
      </c>
      <c r="DV91" s="16"/>
      <c r="DW91" s="17"/>
      <c r="DX91" s="19">
        <f t="shared" si="112"/>
        <v>0.375</v>
      </c>
      <c r="DY91" s="20">
        <f t="shared" si="122"/>
        <v>0</v>
      </c>
      <c r="DZ91" s="17" t="s">
        <v>179</v>
      </c>
      <c r="EA91" s="17"/>
      <c r="EB91" s="26">
        <v>80</v>
      </c>
      <c r="EC91" s="16"/>
      <c r="ED91" s="17"/>
      <c r="EE91" s="19">
        <f t="shared" si="100"/>
        <v>1</v>
      </c>
      <c r="EF91" s="20">
        <f t="shared" si="123"/>
        <v>0</v>
      </c>
      <c r="EG91" s="17" t="s">
        <v>179</v>
      </c>
      <c r="EH91" s="17"/>
      <c r="EI91" s="27">
        <v>2026</v>
      </c>
      <c r="EJ91" s="28"/>
      <c r="EK91" s="29" t="str">
        <f>+VLOOKUP(B91,[1]Listas_desplega!$AI$22:$AJ$46,2,0)</f>
        <v>DPI</v>
      </c>
      <c r="EL91" s="29" t="str">
        <f>+VLOOKUP(H91,[1]Listas_desplega!$BY$3:$BZ$7,2,0)</f>
        <v>T_2</v>
      </c>
      <c r="EM91" s="29" t="str">
        <f>+VLOOKUP(I91,[1]Listas_desplega!$BY$10:$BZ$23,2,0)</f>
        <v>T_2_C_2</v>
      </c>
      <c r="EN91" s="29" t="str">
        <f>+VLOOKUP(J91,[1]Listas_desplega!$BY$28:$BZ$54,2,0)</f>
        <v>T_2_C_2_ET_1</v>
      </c>
      <c r="EO91" s="29" t="str">
        <f>+VLOOKUP(K91,[1]Listas_desplega!$BY$58:$BZ$105,2,0)</f>
        <v>T_2_C_2_ET_1_CPT_1</v>
      </c>
      <c r="EP91" s="30" t="e">
        <f>+VLOOKUP(L91,[1]Listas_desplega!$J$3:$K$11,2,0)</f>
        <v>#N/A</v>
      </c>
    </row>
    <row r="92" spans="1:146" s="31" customFormat="1" ht="44.25" customHeight="1" x14ac:dyDescent="0.3">
      <c r="A92" s="8" t="s">
        <v>151</v>
      </c>
      <c r="B92" s="8" t="s">
        <v>815</v>
      </c>
      <c r="C92" s="8" t="s">
        <v>815</v>
      </c>
      <c r="D92" s="8" t="s">
        <v>153</v>
      </c>
      <c r="E92" s="8" t="s">
        <v>154</v>
      </c>
      <c r="F92" s="9" t="s">
        <v>155</v>
      </c>
      <c r="G92" s="8" t="s">
        <v>443</v>
      </c>
      <c r="H92" s="8" t="s">
        <v>157</v>
      </c>
      <c r="I92" s="8" t="s">
        <v>158</v>
      </c>
      <c r="J92" s="8" t="s">
        <v>159</v>
      </c>
      <c r="K92" s="8" t="s">
        <v>816</v>
      </c>
      <c r="L92" s="8" t="s">
        <v>817</v>
      </c>
      <c r="M92" s="8" t="s">
        <v>818</v>
      </c>
      <c r="N92" s="14">
        <v>471</v>
      </c>
      <c r="O92" s="11" t="s">
        <v>912</v>
      </c>
      <c r="P92" s="12" t="s">
        <v>164</v>
      </c>
      <c r="Q92" s="11" t="s">
        <v>186</v>
      </c>
      <c r="R92" s="11" t="s">
        <v>913</v>
      </c>
      <c r="S92" s="11" t="s">
        <v>214</v>
      </c>
      <c r="T92" s="11" t="s">
        <v>168</v>
      </c>
      <c r="U92" s="11">
        <v>15</v>
      </c>
      <c r="V92" s="11" t="s">
        <v>914</v>
      </c>
      <c r="W92" s="12" t="s">
        <v>332</v>
      </c>
      <c r="X92" s="13" t="s">
        <v>729</v>
      </c>
      <c r="Y92" s="13"/>
      <c r="Z92" s="13"/>
      <c r="AA92" s="13"/>
      <c r="AB92" s="13"/>
      <c r="AC92" s="13"/>
      <c r="AD92" s="13"/>
      <c r="AE92" s="13" t="s">
        <v>173</v>
      </c>
      <c r="AF92" s="13"/>
      <c r="AG92" s="14"/>
      <c r="AH92" s="14" t="s">
        <v>173</v>
      </c>
      <c r="AI92" s="14"/>
      <c r="AJ92" s="14"/>
      <c r="AK92" s="14"/>
      <c r="AL92" s="14"/>
      <c r="AM92" s="14"/>
      <c r="AN92" s="14"/>
      <c r="AO92" s="14"/>
      <c r="AP92" s="14"/>
      <c r="AQ92" s="15"/>
      <c r="AR92" s="14"/>
      <c r="AS92" s="14"/>
      <c r="AT92" s="33">
        <v>15</v>
      </c>
      <c r="AU92" s="33">
        <v>25</v>
      </c>
      <c r="AV92" s="33">
        <v>50</v>
      </c>
      <c r="AW92" s="33">
        <v>10</v>
      </c>
      <c r="AX92" s="33">
        <v>100</v>
      </c>
      <c r="AY92" s="34"/>
      <c r="AZ92" s="34"/>
      <c r="BA92" s="34"/>
      <c r="BB92" s="34"/>
      <c r="BC92" s="16">
        <v>0</v>
      </c>
      <c r="BD92" s="16">
        <v>0</v>
      </c>
      <c r="BE92" s="17" t="s">
        <v>915</v>
      </c>
      <c r="BF92" s="18">
        <v>0</v>
      </c>
      <c r="BG92" s="19">
        <v>0</v>
      </c>
      <c r="BH92" s="17" t="s">
        <v>174</v>
      </c>
      <c r="BI92" s="17" t="s">
        <v>916</v>
      </c>
      <c r="BJ92" s="16"/>
      <c r="BK92" s="16"/>
      <c r="BL92" s="17" t="s">
        <v>917</v>
      </c>
      <c r="BM92" s="19">
        <v>0</v>
      </c>
      <c r="BN92" s="20">
        <v>0</v>
      </c>
      <c r="BO92" s="17" t="s">
        <v>174</v>
      </c>
      <c r="BP92" s="21" t="s">
        <v>918</v>
      </c>
      <c r="BQ92" s="22">
        <v>0</v>
      </c>
      <c r="BR92" s="16">
        <v>0</v>
      </c>
      <c r="BS92" s="17" t="s">
        <v>919</v>
      </c>
      <c r="BT92" s="19">
        <v>0</v>
      </c>
      <c r="BU92" s="20">
        <v>0</v>
      </c>
      <c r="BV92" s="17" t="s">
        <v>174</v>
      </c>
      <c r="BW92" s="17" t="s">
        <v>920</v>
      </c>
      <c r="BX92" s="16"/>
      <c r="BY92" s="16">
        <v>0</v>
      </c>
      <c r="BZ92" s="17" t="s">
        <v>921</v>
      </c>
      <c r="CA92" s="19">
        <v>0</v>
      </c>
      <c r="CB92" s="20">
        <v>0</v>
      </c>
      <c r="CC92" s="17" t="s">
        <v>174</v>
      </c>
      <c r="CD92" s="17" t="s">
        <v>922</v>
      </c>
      <c r="CE92" s="16"/>
      <c r="CF92" s="16">
        <v>0</v>
      </c>
      <c r="CG92" s="17" t="s">
        <v>923</v>
      </c>
      <c r="CH92" s="19">
        <v>0</v>
      </c>
      <c r="CI92" s="20">
        <v>0</v>
      </c>
      <c r="CJ92" s="17" t="s">
        <v>174</v>
      </c>
      <c r="CK92" s="17" t="s">
        <v>924</v>
      </c>
      <c r="CL92" s="23">
        <v>5</v>
      </c>
      <c r="CM92" s="23">
        <v>0</v>
      </c>
      <c r="CN92" s="17" t="s">
        <v>925</v>
      </c>
      <c r="CO92" s="19">
        <v>0.1</v>
      </c>
      <c r="CP92" s="20">
        <v>0</v>
      </c>
      <c r="CQ92" s="17" t="s">
        <v>338</v>
      </c>
      <c r="CR92" s="17" t="s">
        <v>926</v>
      </c>
      <c r="CS92" s="16">
        <v>5</v>
      </c>
      <c r="CT92" s="16"/>
      <c r="CU92" s="17"/>
      <c r="CV92" s="19">
        <v>0.1</v>
      </c>
      <c r="CW92" s="20">
        <v>0</v>
      </c>
      <c r="CX92" s="17" t="s">
        <v>179</v>
      </c>
      <c r="CY92" s="17"/>
      <c r="CZ92" s="16">
        <v>5</v>
      </c>
      <c r="DA92" s="16"/>
      <c r="DB92" s="17"/>
      <c r="DC92" s="19">
        <v>0.1</v>
      </c>
      <c r="DD92" s="20">
        <v>0</v>
      </c>
      <c r="DE92" s="17" t="s">
        <v>179</v>
      </c>
      <c r="DF92" s="17"/>
      <c r="DG92" s="16">
        <v>5</v>
      </c>
      <c r="DH92" s="16"/>
      <c r="DI92" s="17"/>
      <c r="DJ92" s="19">
        <v>0.1</v>
      </c>
      <c r="DK92" s="20">
        <v>0</v>
      </c>
      <c r="DL92" s="17" t="s">
        <v>179</v>
      </c>
      <c r="DM92" s="17"/>
      <c r="DN92" s="16">
        <v>5</v>
      </c>
      <c r="DO92" s="16"/>
      <c r="DP92" s="17"/>
      <c r="DQ92" s="19">
        <v>0.1</v>
      </c>
      <c r="DR92" s="20">
        <v>0</v>
      </c>
      <c r="DS92" s="17" t="s">
        <v>179</v>
      </c>
      <c r="DT92" s="17"/>
      <c r="DU92" s="16">
        <v>5</v>
      </c>
      <c r="DV92" s="16"/>
      <c r="DW92" s="17"/>
      <c r="DX92" s="19">
        <v>0.1</v>
      </c>
      <c r="DY92" s="20">
        <v>0</v>
      </c>
      <c r="DZ92" s="17" t="s">
        <v>179</v>
      </c>
      <c r="EA92" s="17"/>
      <c r="EB92" s="26">
        <v>10</v>
      </c>
      <c r="EC92" s="16"/>
      <c r="ED92" s="17"/>
      <c r="EE92" s="19">
        <v>1</v>
      </c>
      <c r="EF92" s="20">
        <v>0</v>
      </c>
      <c r="EG92" s="17" t="s">
        <v>179</v>
      </c>
      <c r="EH92" s="17"/>
      <c r="EI92" s="27">
        <v>2026</v>
      </c>
      <c r="EJ92" s="28"/>
      <c r="EK92" s="29" t="str">
        <f>+VLOOKUP(B92,[1]Listas_desplega!$AI$22:$AJ$46,2,0)</f>
        <v>DPI</v>
      </c>
      <c r="EL92" s="29" t="str">
        <f>+VLOOKUP(H92,[1]Listas_desplega!$BY$3:$BZ$7,2,0)</f>
        <v>T_2</v>
      </c>
      <c r="EM92" s="29" t="str">
        <f>+VLOOKUP(I92,[1]Listas_desplega!$BY$10:$BZ$23,2,0)</f>
        <v>T_2_C_2</v>
      </c>
      <c r="EN92" s="29" t="str">
        <f>+VLOOKUP(J92,[1]Listas_desplega!$BY$28:$BZ$54,2,0)</f>
        <v>T_2_C_2_ET_1</v>
      </c>
      <c r="EO92" s="29" t="str">
        <f>+VLOOKUP(K92,[1]Listas_desplega!$BY$58:$BZ$105,2,0)</f>
        <v>T_2_C_2_ET_1_CPT_1</v>
      </c>
      <c r="EP92" s="30" t="e">
        <f>+VLOOKUP(L92,[1]Listas_desplega!$J$3:$K$11,2,0)</f>
        <v>#N/A</v>
      </c>
    </row>
    <row r="93" spans="1:146" s="31" customFormat="1" ht="44.25" customHeight="1" x14ac:dyDescent="0.3">
      <c r="A93" s="8" t="s">
        <v>927</v>
      </c>
      <c r="B93" s="8" t="s">
        <v>928</v>
      </c>
      <c r="C93" s="8" t="s">
        <v>1008</v>
      </c>
      <c r="D93" s="8" t="s">
        <v>153</v>
      </c>
      <c r="E93" s="8" t="s">
        <v>1019</v>
      </c>
      <c r="F93" s="9" t="s">
        <v>1009</v>
      </c>
      <c r="G93" s="8"/>
      <c r="H93" s="8" t="s">
        <v>597</v>
      </c>
      <c r="I93" s="8" t="s">
        <v>598</v>
      </c>
      <c r="J93" s="8" t="s">
        <v>599</v>
      </c>
      <c r="K93" s="8" t="s">
        <v>696</v>
      </c>
      <c r="L93" s="8" t="s">
        <v>932</v>
      </c>
      <c r="M93" s="8" t="s">
        <v>1010</v>
      </c>
      <c r="N93" s="14">
        <v>125</v>
      </c>
      <c r="O93" s="11" t="s">
        <v>1020</v>
      </c>
      <c r="P93" s="12" t="s">
        <v>492</v>
      </c>
      <c r="Q93" s="11" t="s">
        <v>776</v>
      </c>
      <c r="R93" s="11" t="s">
        <v>1021</v>
      </c>
      <c r="S93" s="11" t="s">
        <v>214</v>
      </c>
      <c r="T93" s="11" t="s">
        <v>200</v>
      </c>
      <c r="U93" s="11">
        <v>0</v>
      </c>
      <c r="V93" s="11" t="s">
        <v>1022</v>
      </c>
      <c r="W93" s="12" t="s">
        <v>170</v>
      </c>
      <c r="X93" s="13"/>
      <c r="Y93" s="13"/>
      <c r="Z93" s="13"/>
      <c r="AA93" s="13"/>
      <c r="AB93" s="13"/>
      <c r="AC93" s="13"/>
      <c r="AD93" s="13"/>
      <c r="AE93" s="13"/>
      <c r="AF93" s="13"/>
      <c r="AG93" s="14"/>
      <c r="AH93" s="14"/>
      <c r="AI93" s="14"/>
      <c r="AJ93" s="14"/>
      <c r="AK93" s="14"/>
      <c r="AL93" s="14"/>
      <c r="AM93" s="14"/>
      <c r="AN93" s="14"/>
      <c r="AO93" s="14"/>
      <c r="AP93" s="14"/>
      <c r="AQ93" s="15"/>
      <c r="AR93" s="14"/>
      <c r="AS93" s="80"/>
      <c r="AT93" s="33"/>
      <c r="AU93" s="33"/>
      <c r="AV93" s="33">
        <v>98</v>
      </c>
      <c r="AW93" s="33">
        <v>98</v>
      </c>
      <c r="AX93" s="80">
        <v>98</v>
      </c>
      <c r="AY93" s="85"/>
      <c r="AZ93" s="85"/>
      <c r="BA93" s="85"/>
      <c r="BB93" s="85"/>
      <c r="BC93" s="16"/>
      <c r="BD93" s="16"/>
      <c r="BE93" s="17"/>
      <c r="BF93" s="18">
        <f t="shared" si="102"/>
        <v>0</v>
      </c>
      <c r="BG93" s="20">
        <f>+IF(BH93="SI",IFERROR((IF(BH93="SI",BD93,0)/AW93),"REVISAR"),0)</f>
        <v>0</v>
      </c>
      <c r="BH93" s="17" t="s">
        <v>179</v>
      </c>
      <c r="BI93" s="17"/>
      <c r="BJ93" s="16"/>
      <c r="BK93" s="16"/>
      <c r="BL93" s="17"/>
      <c r="BM93" s="19">
        <f t="shared" si="103"/>
        <v>0</v>
      </c>
      <c r="BN93" s="20">
        <f t="shared" ref="BN93:BN121" si="124">+IF(BO93="SI",IFERROR((IF(BO93="SI",BK93,0)/AW93),"REVISAR"),BG93)</f>
        <v>0</v>
      </c>
      <c r="BO93" s="17" t="s">
        <v>179</v>
      </c>
      <c r="BP93" s="21"/>
      <c r="BQ93" s="22">
        <v>98</v>
      </c>
      <c r="BR93" s="16">
        <v>98</v>
      </c>
      <c r="BS93" s="17" t="s">
        <v>1023</v>
      </c>
      <c r="BT93" s="19">
        <f t="shared" si="104"/>
        <v>1</v>
      </c>
      <c r="BU93" s="20">
        <f t="shared" ref="BU93:BU121" si="125">+IF(BV93="SI",IFERROR((IF(BV93="SI",BR93,0)/AW93),"REVISAR"),BN93)</f>
        <v>1</v>
      </c>
      <c r="BV93" s="17" t="s">
        <v>174</v>
      </c>
      <c r="BW93" s="17" t="s">
        <v>1015</v>
      </c>
      <c r="BX93" s="16">
        <v>98</v>
      </c>
      <c r="BY93" s="16"/>
      <c r="BZ93" s="17" t="s">
        <v>940</v>
      </c>
      <c r="CA93" s="19">
        <f t="shared" si="105"/>
        <v>1</v>
      </c>
      <c r="CB93" s="20">
        <f t="shared" ref="CB93:CB121" si="126">+IF(CC93="SI",IFERROR((IF(CC93="SI",BY93,0)/AW93),"REVISAR"),BU93)</f>
        <v>0</v>
      </c>
      <c r="CC93" s="17" t="s">
        <v>174</v>
      </c>
      <c r="CD93" s="17" t="s">
        <v>1016</v>
      </c>
      <c r="CE93" s="16">
        <v>98</v>
      </c>
      <c r="CF93" s="16"/>
      <c r="CG93" s="17" t="s">
        <v>940</v>
      </c>
      <c r="CH93" s="19">
        <f t="shared" si="106"/>
        <v>1</v>
      </c>
      <c r="CI93" s="20">
        <f t="shared" ref="CI93:CI121" si="127">+IF(CJ93="SI",IFERROR((IF(CJ93="SI",CF93,0)/AW93),"REVISAR"),CB93)</f>
        <v>0</v>
      </c>
      <c r="CJ93" s="17" t="s">
        <v>174</v>
      </c>
      <c r="CK93" s="17" t="s">
        <v>1017</v>
      </c>
      <c r="CL93" s="23">
        <v>98</v>
      </c>
      <c r="CM93" s="23">
        <v>98</v>
      </c>
      <c r="CN93" s="17" t="s">
        <v>1024</v>
      </c>
      <c r="CO93" s="19">
        <f t="shared" si="107"/>
        <v>1</v>
      </c>
      <c r="CP93" s="20">
        <f t="shared" ref="CP93:CP101" si="128">+IF(CQ93="SI",IFERROR((IF(CQ93="SI",CM93,0)/AW93),"REVISAR"),CI93)</f>
        <v>1</v>
      </c>
      <c r="CQ93" s="17" t="s">
        <v>174</v>
      </c>
      <c r="CR93" s="17" t="s">
        <v>979</v>
      </c>
      <c r="CS93" s="16">
        <v>98</v>
      </c>
      <c r="CT93" s="16"/>
      <c r="CU93" s="17"/>
      <c r="CV93" s="19">
        <f t="shared" si="108"/>
        <v>1</v>
      </c>
      <c r="CW93" s="20">
        <f t="shared" ref="CW93:CW121" si="129">+IF(CX93="SI",IFERROR((IF(CX93="SI",CT93,0)/AW93),"REVISAR"),CP93)</f>
        <v>1</v>
      </c>
      <c r="CX93" s="17" t="s">
        <v>179</v>
      </c>
      <c r="CY93" s="17"/>
      <c r="CZ93" s="16">
        <v>98</v>
      </c>
      <c r="DA93" s="16"/>
      <c r="DB93" s="17"/>
      <c r="DC93" s="19">
        <f t="shared" si="109"/>
        <v>1</v>
      </c>
      <c r="DD93" s="20">
        <f t="shared" ref="DD93:DD121" si="130">+IF(DE93="SI",IFERROR((IF(DE93="SI",DA93,0)/AW93),"REVISAR"),CW93)</f>
        <v>1</v>
      </c>
      <c r="DE93" s="17" t="s">
        <v>179</v>
      </c>
      <c r="DF93" s="17"/>
      <c r="DG93" s="16">
        <v>98</v>
      </c>
      <c r="DH93" s="16"/>
      <c r="DI93" s="17"/>
      <c r="DJ93" s="19">
        <f t="shared" si="110"/>
        <v>1</v>
      </c>
      <c r="DK93" s="20">
        <f t="shared" ref="DK93:DK121" si="131">+IF(DL93="SI",IFERROR((IF(DL93="SI",DH93,0)/AW93),"REVISAR"),DD93)</f>
        <v>1</v>
      </c>
      <c r="DL93" s="17" t="s">
        <v>179</v>
      </c>
      <c r="DM93" s="17"/>
      <c r="DN93" s="16">
        <v>98</v>
      </c>
      <c r="DO93" s="16"/>
      <c r="DP93" s="17"/>
      <c r="DQ93" s="19">
        <f t="shared" si="111"/>
        <v>1</v>
      </c>
      <c r="DR93" s="20">
        <f t="shared" ref="DR93:DR121" si="132">+IF(DS93="SI",IFERROR((IF(DS93="SI",DO93,0)/AW93),"REVISAR"),DK93)</f>
        <v>1</v>
      </c>
      <c r="DS93" s="17" t="s">
        <v>179</v>
      </c>
      <c r="DT93" s="17"/>
      <c r="DU93" s="16">
        <v>98</v>
      </c>
      <c r="DV93" s="16"/>
      <c r="DW93" s="17"/>
      <c r="DX93" s="19">
        <f t="shared" si="112"/>
        <v>1</v>
      </c>
      <c r="DY93" s="20">
        <f t="shared" ref="DY93:DY121" si="133">+IF(DZ93="SI",IFERROR((IF(DZ93="SI",DV93,0)/AW93),"REVISAR"),DR93)</f>
        <v>1</v>
      </c>
      <c r="DZ93" s="17" t="s">
        <v>179</v>
      </c>
      <c r="EA93" s="17"/>
      <c r="EB93" s="26">
        <v>98</v>
      </c>
      <c r="EC93" s="16"/>
      <c r="ED93" s="17"/>
      <c r="EE93" s="19">
        <f t="shared" si="100"/>
        <v>1</v>
      </c>
      <c r="EF93" s="20">
        <f t="shared" ref="EF93:EF121" si="134">+IF(EG93="SI",IFERROR((IF(EG93="SI",EC93,0)/AW93),"REVISAR"),DY93)</f>
        <v>1</v>
      </c>
      <c r="EG93" s="17" t="s">
        <v>179</v>
      </c>
      <c r="EH93" s="17"/>
      <c r="EI93" s="27">
        <v>2026</v>
      </c>
      <c r="EJ93" s="28"/>
      <c r="EK93" s="29" t="str">
        <f>+VLOOKUP(B93,[1]Listas_desplega!$AI$22:$AJ$46,2,0)</f>
        <v>D_MEN</v>
      </c>
      <c r="EL93" s="29" t="str">
        <f>+VLOOKUP(H93,[1]Listas_desplega!$BY$3:$BZ$7,2,0)</f>
        <v>T_5</v>
      </c>
      <c r="EM93" s="29" t="str">
        <f>+VLOOKUP(I93,[1]Listas_desplega!$BY$10:$BZ$23,2,0)</f>
        <v>T_5_C_1</v>
      </c>
      <c r="EN93" s="29" t="str">
        <f>+VLOOKUP(J93,[1]Listas_desplega!$BY$28:$BZ$54,2,0)</f>
        <v>T_5_C_1_ET_1</v>
      </c>
      <c r="EO93" s="29" t="str">
        <f>+VLOOKUP(K93,[1]Listas_desplega!$BY$58:$BZ$105,2,0)</f>
        <v>T_5_C_1_ET_1_CPT_2</v>
      </c>
      <c r="EP93" s="30" t="str">
        <f>+VLOOKUP(L93,[1]Listas_desplega!$J$3:$K$11,2,0)</f>
        <v>Eje_E_9</v>
      </c>
    </row>
    <row r="94" spans="1:146" s="31" customFormat="1" ht="44.25" customHeight="1" x14ac:dyDescent="0.3">
      <c r="A94" s="8" t="s">
        <v>927</v>
      </c>
      <c r="B94" s="8" t="s">
        <v>928</v>
      </c>
      <c r="C94" s="8" t="s">
        <v>1008</v>
      </c>
      <c r="D94" s="8" t="s">
        <v>153</v>
      </c>
      <c r="E94" s="8" t="s">
        <v>1019</v>
      </c>
      <c r="F94" s="9" t="s">
        <v>1009</v>
      </c>
      <c r="G94" s="8"/>
      <c r="H94" s="8" t="s">
        <v>157</v>
      </c>
      <c r="I94" s="8" t="s">
        <v>552</v>
      </c>
      <c r="J94" s="8" t="s">
        <v>1025</v>
      </c>
      <c r="K94" s="8" t="s">
        <v>1026</v>
      </c>
      <c r="L94" s="8" t="s">
        <v>932</v>
      </c>
      <c r="M94" s="8" t="s">
        <v>1027</v>
      </c>
      <c r="N94" s="14">
        <v>60</v>
      </c>
      <c r="O94" s="11" t="s">
        <v>1028</v>
      </c>
      <c r="P94" s="12" t="s">
        <v>492</v>
      </c>
      <c r="Q94" s="11" t="s">
        <v>776</v>
      </c>
      <c r="R94" s="11" t="s">
        <v>1029</v>
      </c>
      <c r="S94" s="11" t="s">
        <v>214</v>
      </c>
      <c r="T94" s="11" t="s">
        <v>188</v>
      </c>
      <c r="U94" s="11">
        <v>0</v>
      </c>
      <c r="V94" s="11" t="s">
        <v>1030</v>
      </c>
      <c r="W94" s="12" t="s">
        <v>170</v>
      </c>
      <c r="X94" s="13"/>
      <c r="Y94" s="13"/>
      <c r="Z94" s="13"/>
      <c r="AA94" s="13"/>
      <c r="AB94" s="13"/>
      <c r="AC94" s="13"/>
      <c r="AD94" s="13"/>
      <c r="AE94" s="13"/>
      <c r="AF94" s="13"/>
      <c r="AG94" s="14"/>
      <c r="AH94" s="14"/>
      <c r="AI94" s="14"/>
      <c r="AJ94" s="14"/>
      <c r="AK94" s="14"/>
      <c r="AL94" s="14"/>
      <c r="AM94" s="14"/>
      <c r="AN94" s="14"/>
      <c r="AO94" s="14"/>
      <c r="AP94" s="14"/>
      <c r="AQ94" s="15"/>
      <c r="AR94" s="14"/>
      <c r="AS94" s="80"/>
      <c r="AT94" s="33"/>
      <c r="AU94" s="33">
        <v>100</v>
      </c>
      <c r="AV94" s="33">
        <v>100</v>
      </c>
      <c r="AW94" s="33">
        <v>100</v>
      </c>
      <c r="AX94" s="80">
        <v>100</v>
      </c>
      <c r="AY94" s="85"/>
      <c r="AZ94" s="85"/>
      <c r="BA94" s="85"/>
      <c r="BB94" s="85"/>
      <c r="BC94" s="16"/>
      <c r="BD94" s="16"/>
      <c r="BE94" s="17"/>
      <c r="BF94" s="18">
        <f t="shared" si="102"/>
        <v>0</v>
      </c>
      <c r="BG94" s="20">
        <f>+IF(BH94="SI",IFERROR((IF(BH94="SI",BD94,0)/AW94),"REVISAR"),0)</f>
        <v>0</v>
      </c>
      <c r="BH94" s="17" t="s">
        <v>179</v>
      </c>
      <c r="BI94" s="17"/>
      <c r="BJ94" s="16"/>
      <c r="BK94" s="16"/>
      <c r="BL94" s="17"/>
      <c r="BM94" s="19">
        <f t="shared" si="103"/>
        <v>0</v>
      </c>
      <c r="BN94" s="20">
        <f t="shared" si="124"/>
        <v>0</v>
      </c>
      <c r="BO94" s="17" t="s">
        <v>179</v>
      </c>
      <c r="BP94" s="21"/>
      <c r="BQ94" s="22"/>
      <c r="BR94" s="16"/>
      <c r="BS94" s="17"/>
      <c r="BT94" s="19">
        <f t="shared" si="104"/>
        <v>0</v>
      </c>
      <c r="BU94" s="20">
        <f t="shared" si="125"/>
        <v>0</v>
      </c>
      <c r="BV94" s="17" t="s">
        <v>174</v>
      </c>
      <c r="BW94" s="17" t="s">
        <v>939</v>
      </c>
      <c r="BX94" s="16"/>
      <c r="BY94" s="16"/>
      <c r="BZ94" s="17" t="s">
        <v>940</v>
      </c>
      <c r="CA94" s="19">
        <f t="shared" si="105"/>
        <v>0</v>
      </c>
      <c r="CB94" s="20">
        <f t="shared" si="126"/>
        <v>0</v>
      </c>
      <c r="CC94" s="17" t="s">
        <v>174</v>
      </c>
      <c r="CD94" s="17" t="s">
        <v>1016</v>
      </c>
      <c r="CE94" s="16"/>
      <c r="CF94" s="16"/>
      <c r="CG94" s="17" t="s">
        <v>940</v>
      </c>
      <c r="CH94" s="19">
        <f t="shared" si="106"/>
        <v>0</v>
      </c>
      <c r="CI94" s="20">
        <f t="shared" si="127"/>
        <v>0</v>
      </c>
      <c r="CJ94" s="17" t="s">
        <v>174</v>
      </c>
      <c r="CK94" s="17" t="s">
        <v>1017</v>
      </c>
      <c r="CL94" s="23"/>
      <c r="CM94" s="23"/>
      <c r="CN94" s="17"/>
      <c r="CO94" s="19">
        <f t="shared" si="107"/>
        <v>0</v>
      </c>
      <c r="CP94" s="20">
        <f t="shared" si="128"/>
        <v>0</v>
      </c>
      <c r="CQ94" s="17" t="s">
        <v>174</v>
      </c>
      <c r="CR94" s="17" t="s">
        <v>1031</v>
      </c>
      <c r="CS94" s="16"/>
      <c r="CT94" s="16"/>
      <c r="CU94" s="17"/>
      <c r="CV94" s="19">
        <f t="shared" si="108"/>
        <v>0</v>
      </c>
      <c r="CW94" s="20">
        <f t="shared" si="129"/>
        <v>0</v>
      </c>
      <c r="CX94" s="17" t="s">
        <v>179</v>
      </c>
      <c r="CY94" s="17"/>
      <c r="CZ94" s="16"/>
      <c r="DA94" s="16"/>
      <c r="DB94" s="17"/>
      <c r="DC94" s="19">
        <f t="shared" si="109"/>
        <v>0</v>
      </c>
      <c r="DD94" s="20">
        <f t="shared" si="130"/>
        <v>0</v>
      </c>
      <c r="DE94" s="17" t="s">
        <v>179</v>
      </c>
      <c r="DF94" s="17"/>
      <c r="DG94" s="68"/>
      <c r="DH94" s="68"/>
      <c r="DI94" s="17"/>
      <c r="DJ94" s="19">
        <f t="shared" si="110"/>
        <v>0</v>
      </c>
      <c r="DK94" s="20">
        <f t="shared" si="131"/>
        <v>0</v>
      </c>
      <c r="DL94" s="17" t="s">
        <v>179</v>
      </c>
      <c r="DM94" s="17"/>
      <c r="DN94" s="16"/>
      <c r="DO94" s="16"/>
      <c r="DP94" s="17"/>
      <c r="DQ94" s="19">
        <f t="shared" si="111"/>
        <v>0</v>
      </c>
      <c r="DR94" s="20">
        <f t="shared" si="132"/>
        <v>0</v>
      </c>
      <c r="DS94" s="17" t="s">
        <v>179</v>
      </c>
      <c r="DT94" s="17"/>
      <c r="DU94" s="16"/>
      <c r="DV94" s="16"/>
      <c r="DW94" s="17"/>
      <c r="DX94" s="19">
        <f t="shared" si="112"/>
        <v>0</v>
      </c>
      <c r="DY94" s="20">
        <f t="shared" si="133"/>
        <v>0</v>
      </c>
      <c r="DZ94" s="17" t="s">
        <v>179</v>
      </c>
      <c r="EA94" s="17"/>
      <c r="EB94" s="26">
        <v>100</v>
      </c>
      <c r="EC94" s="16"/>
      <c r="ED94" s="17"/>
      <c r="EE94" s="19">
        <f t="shared" si="100"/>
        <v>1</v>
      </c>
      <c r="EF94" s="20">
        <f t="shared" si="134"/>
        <v>0</v>
      </c>
      <c r="EG94" s="17" t="s">
        <v>179</v>
      </c>
      <c r="EH94" s="17"/>
      <c r="EI94" s="27">
        <v>2026</v>
      </c>
      <c r="EJ94" s="28"/>
      <c r="EK94" s="29" t="str">
        <f>+VLOOKUP(B94,[1]Listas_desplega!$AI$22:$AJ$46,2,0)</f>
        <v>D_MEN</v>
      </c>
      <c r="EL94" s="29" t="str">
        <f>+VLOOKUP(H94,[1]Listas_desplega!$BY$3:$BZ$7,2,0)</f>
        <v>T_2</v>
      </c>
      <c r="EM94" s="29" t="str">
        <f>+VLOOKUP(I94,[1]Listas_desplega!$BY$10:$BZ$23,2,0)</f>
        <v>T_2_C_1</v>
      </c>
      <c r="EN94" s="29" t="str">
        <f>+VLOOKUP(J94,[1]Listas_desplega!$BY$28:$BZ$54,2,0)</f>
        <v>T_2_C_1_ET_2</v>
      </c>
      <c r="EO94" s="29" t="str">
        <f>+VLOOKUP(K94,[1]Listas_desplega!$BY$58:$BZ$105,2,0)</f>
        <v>T_2_C_1_ET_2_CPT_1</v>
      </c>
      <c r="EP94" s="30" t="str">
        <f>+VLOOKUP(L94,[1]Listas_desplega!$J$3:$K$11,2,0)</f>
        <v>Eje_E_9</v>
      </c>
    </row>
    <row r="95" spans="1:146" s="31" customFormat="1" ht="44.25" customHeight="1" x14ac:dyDescent="0.3">
      <c r="A95" s="8" t="s">
        <v>927</v>
      </c>
      <c r="B95" s="8" t="s">
        <v>928</v>
      </c>
      <c r="C95" s="8" t="s">
        <v>1008</v>
      </c>
      <c r="D95" s="8" t="s">
        <v>153</v>
      </c>
      <c r="E95" s="8" t="s">
        <v>1019</v>
      </c>
      <c r="F95" s="9" t="s">
        <v>1009</v>
      </c>
      <c r="G95" s="8"/>
      <c r="H95" s="8" t="s">
        <v>597</v>
      </c>
      <c r="I95" s="8" t="s">
        <v>598</v>
      </c>
      <c r="J95" s="8" t="s">
        <v>599</v>
      </c>
      <c r="K95" s="8" t="s">
        <v>696</v>
      </c>
      <c r="L95" s="8" t="s">
        <v>932</v>
      </c>
      <c r="M95" s="8" t="s">
        <v>1032</v>
      </c>
      <c r="N95" s="14">
        <v>126</v>
      </c>
      <c r="O95" s="11" t="s">
        <v>1033</v>
      </c>
      <c r="P95" s="12" t="s">
        <v>492</v>
      </c>
      <c r="Q95" s="11" t="s">
        <v>776</v>
      </c>
      <c r="R95" s="11" t="s">
        <v>1034</v>
      </c>
      <c r="S95" s="11" t="s">
        <v>167</v>
      </c>
      <c r="T95" s="11" t="s">
        <v>188</v>
      </c>
      <c r="U95" s="11">
        <v>0</v>
      </c>
      <c r="V95" s="11" t="s">
        <v>1035</v>
      </c>
      <c r="W95" s="12" t="s">
        <v>170</v>
      </c>
      <c r="X95" s="13"/>
      <c r="Y95" s="13"/>
      <c r="Z95" s="13"/>
      <c r="AA95" s="13"/>
      <c r="AB95" s="13"/>
      <c r="AC95" s="13"/>
      <c r="AD95" s="13"/>
      <c r="AE95" s="13"/>
      <c r="AF95" s="13"/>
      <c r="AG95" s="14"/>
      <c r="AH95" s="14"/>
      <c r="AI95" s="14"/>
      <c r="AJ95" s="14"/>
      <c r="AK95" s="14"/>
      <c r="AL95" s="14"/>
      <c r="AM95" s="14"/>
      <c r="AN95" s="14"/>
      <c r="AO95" s="14"/>
      <c r="AP95" s="14"/>
      <c r="AQ95" s="15"/>
      <c r="AR95" s="14"/>
      <c r="AS95" s="80"/>
      <c r="AT95" s="33"/>
      <c r="AU95" s="33"/>
      <c r="AV95" s="33">
        <v>4</v>
      </c>
      <c r="AW95" s="33">
        <v>4</v>
      </c>
      <c r="AX95" s="80">
        <v>4</v>
      </c>
      <c r="AY95" s="85"/>
      <c r="AZ95" s="85"/>
      <c r="BA95" s="85"/>
      <c r="BB95" s="85"/>
      <c r="BC95" s="16"/>
      <c r="BD95" s="16"/>
      <c r="BE95" s="17"/>
      <c r="BF95" s="18">
        <f t="shared" si="102"/>
        <v>0</v>
      </c>
      <c r="BG95" s="19">
        <f>IFERROR(BD95/AW95,0)</f>
        <v>0</v>
      </c>
      <c r="BH95" s="17" t="s">
        <v>179</v>
      </c>
      <c r="BI95" s="17"/>
      <c r="BJ95" s="16"/>
      <c r="BK95" s="16"/>
      <c r="BL95" s="17"/>
      <c r="BM95" s="19">
        <f t="shared" si="103"/>
        <v>0</v>
      </c>
      <c r="BN95" s="20">
        <f t="shared" si="124"/>
        <v>0</v>
      </c>
      <c r="BO95" s="17" t="s">
        <v>179</v>
      </c>
      <c r="BP95" s="21"/>
      <c r="BQ95" s="22"/>
      <c r="BR95" s="86"/>
      <c r="BS95" s="87"/>
      <c r="BT95" s="19">
        <f t="shared" si="104"/>
        <v>0</v>
      </c>
      <c r="BU95" s="20">
        <f t="shared" si="125"/>
        <v>0</v>
      </c>
      <c r="BV95" s="17" t="s">
        <v>174</v>
      </c>
      <c r="BW95" s="17" t="s">
        <v>939</v>
      </c>
      <c r="BX95" s="16"/>
      <c r="BY95" s="16"/>
      <c r="BZ95" s="17" t="s">
        <v>940</v>
      </c>
      <c r="CA95" s="19">
        <f t="shared" si="105"/>
        <v>0</v>
      </c>
      <c r="CB95" s="20">
        <f t="shared" si="126"/>
        <v>0</v>
      </c>
      <c r="CC95" s="17" t="s">
        <v>174</v>
      </c>
      <c r="CD95" s="17" t="s">
        <v>1016</v>
      </c>
      <c r="CE95" s="16"/>
      <c r="CF95" s="16"/>
      <c r="CG95" s="17" t="s">
        <v>940</v>
      </c>
      <c r="CH95" s="19">
        <f t="shared" si="106"/>
        <v>0</v>
      </c>
      <c r="CI95" s="20">
        <f t="shared" si="127"/>
        <v>0</v>
      </c>
      <c r="CJ95" s="17" t="s">
        <v>174</v>
      </c>
      <c r="CK95" s="17" t="s">
        <v>1017</v>
      </c>
      <c r="CL95" s="23"/>
      <c r="CM95" s="23"/>
      <c r="CN95" s="17"/>
      <c r="CO95" s="19">
        <f t="shared" si="107"/>
        <v>0</v>
      </c>
      <c r="CP95" s="20">
        <f t="shared" si="128"/>
        <v>0</v>
      </c>
      <c r="CQ95" s="17" t="s">
        <v>174</v>
      </c>
      <c r="CR95" s="17" t="s">
        <v>1031</v>
      </c>
      <c r="CS95" s="16"/>
      <c r="CT95" s="16"/>
      <c r="CU95" s="17"/>
      <c r="CV95" s="19">
        <f t="shared" si="108"/>
        <v>0</v>
      </c>
      <c r="CW95" s="20">
        <f t="shared" si="129"/>
        <v>0</v>
      </c>
      <c r="CX95" s="17" t="s">
        <v>179</v>
      </c>
      <c r="CY95" s="17"/>
      <c r="CZ95" s="16"/>
      <c r="DA95" s="16"/>
      <c r="DB95" s="17"/>
      <c r="DC95" s="19">
        <f t="shared" si="109"/>
        <v>0</v>
      </c>
      <c r="DD95" s="20">
        <f t="shared" si="130"/>
        <v>0</v>
      </c>
      <c r="DE95" s="17" t="s">
        <v>179</v>
      </c>
      <c r="DF95" s="17"/>
      <c r="DG95" s="16"/>
      <c r="DH95" s="16"/>
      <c r="DI95" s="17"/>
      <c r="DJ95" s="19">
        <f t="shared" si="110"/>
        <v>0</v>
      </c>
      <c r="DK95" s="20">
        <f t="shared" si="131"/>
        <v>0</v>
      </c>
      <c r="DL95" s="17" t="s">
        <v>179</v>
      </c>
      <c r="DM95" s="17"/>
      <c r="DN95" s="16"/>
      <c r="DO95" s="16"/>
      <c r="DP95" s="17"/>
      <c r="DQ95" s="19">
        <f t="shared" si="111"/>
        <v>0</v>
      </c>
      <c r="DR95" s="20">
        <f t="shared" si="132"/>
        <v>0</v>
      </c>
      <c r="DS95" s="17" t="s">
        <v>179</v>
      </c>
      <c r="DT95" s="17"/>
      <c r="DU95" s="16"/>
      <c r="DV95" s="16"/>
      <c r="DW95" s="17"/>
      <c r="DX95" s="19">
        <f t="shared" si="112"/>
        <v>0</v>
      </c>
      <c r="DY95" s="20">
        <f t="shared" si="133"/>
        <v>0</v>
      </c>
      <c r="DZ95" s="17" t="s">
        <v>179</v>
      </c>
      <c r="EA95" s="17"/>
      <c r="EB95" s="26">
        <v>4</v>
      </c>
      <c r="EC95" s="16"/>
      <c r="ED95" s="17"/>
      <c r="EE95" s="19">
        <f t="shared" si="100"/>
        <v>1</v>
      </c>
      <c r="EF95" s="20">
        <f t="shared" si="134"/>
        <v>0</v>
      </c>
      <c r="EG95" s="17" t="s">
        <v>179</v>
      </c>
      <c r="EH95" s="17"/>
      <c r="EI95" s="27">
        <v>2026</v>
      </c>
      <c r="EJ95" s="28"/>
      <c r="EK95" s="29" t="str">
        <f>+VLOOKUP(B95,[1]Listas_desplega!$AI$22:$AJ$46,2,0)</f>
        <v>D_MEN</v>
      </c>
      <c r="EL95" s="29" t="str">
        <f>+VLOOKUP(H95,[1]Listas_desplega!$BY$3:$BZ$7,2,0)</f>
        <v>T_5</v>
      </c>
      <c r="EM95" s="29" t="str">
        <f>+VLOOKUP(I95,[1]Listas_desplega!$BY$10:$BZ$23,2,0)</f>
        <v>T_5_C_1</v>
      </c>
      <c r="EN95" s="29" t="str">
        <f>+VLOOKUP(J95,[1]Listas_desplega!$BY$28:$BZ$54,2,0)</f>
        <v>T_5_C_1_ET_1</v>
      </c>
      <c r="EO95" s="29" t="str">
        <f>+VLOOKUP(K95,[1]Listas_desplega!$BY$58:$BZ$105,2,0)</f>
        <v>T_5_C_1_ET_1_CPT_2</v>
      </c>
      <c r="EP95" s="30" t="str">
        <f>+VLOOKUP(L95,[1]Listas_desplega!$J$3:$K$11,2,0)</f>
        <v>Eje_E_9</v>
      </c>
    </row>
    <row r="96" spans="1:146" s="31" customFormat="1" ht="44.25" customHeight="1" x14ac:dyDescent="0.3">
      <c r="A96" s="8" t="s">
        <v>927</v>
      </c>
      <c r="B96" s="8" t="s">
        <v>928</v>
      </c>
      <c r="C96" s="8" t="s">
        <v>1088</v>
      </c>
      <c r="D96" s="8" t="s">
        <v>153</v>
      </c>
      <c r="E96" s="8" t="s">
        <v>207</v>
      </c>
      <c r="F96" s="9" t="s">
        <v>1089</v>
      </c>
      <c r="G96" s="8"/>
      <c r="H96" s="8" t="s">
        <v>597</v>
      </c>
      <c r="I96" s="8" t="s">
        <v>598</v>
      </c>
      <c r="J96" s="8" t="s">
        <v>599</v>
      </c>
      <c r="K96" s="8" t="s">
        <v>696</v>
      </c>
      <c r="L96" s="8" t="s">
        <v>932</v>
      </c>
      <c r="M96" s="8" t="s">
        <v>1010</v>
      </c>
      <c r="N96" s="14">
        <v>65</v>
      </c>
      <c r="O96" s="11" t="s">
        <v>1090</v>
      </c>
      <c r="P96" s="12" t="s">
        <v>492</v>
      </c>
      <c r="Q96" s="11" t="s">
        <v>719</v>
      </c>
      <c r="R96" s="13" t="s">
        <v>1091</v>
      </c>
      <c r="S96" s="11" t="s">
        <v>167</v>
      </c>
      <c r="T96" s="11" t="s">
        <v>759</v>
      </c>
      <c r="U96" s="11">
        <v>0</v>
      </c>
      <c r="V96" s="11" t="s">
        <v>1092</v>
      </c>
      <c r="W96" s="12" t="s">
        <v>170</v>
      </c>
      <c r="X96" s="13"/>
      <c r="Y96" s="13"/>
      <c r="Z96" s="13" t="s">
        <v>172</v>
      </c>
      <c r="AA96" s="13" t="s">
        <v>172</v>
      </c>
      <c r="AB96" s="13" t="s">
        <v>172</v>
      </c>
      <c r="AC96" s="13" t="s">
        <v>172</v>
      </c>
      <c r="AD96" s="13" t="s">
        <v>172</v>
      </c>
      <c r="AE96" s="13" t="s">
        <v>172</v>
      </c>
      <c r="AF96" s="13" t="s">
        <v>172</v>
      </c>
      <c r="AG96" s="14" t="s">
        <v>172</v>
      </c>
      <c r="AH96" s="14" t="s">
        <v>172</v>
      </c>
      <c r="AI96" s="14" t="s">
        <v>172</v>
      </c>
      <c r="AJ96" s="14" t="s">
        <v>172</v>
      </c>
      <c r="AK96" s="14" t="s">
        <v>172</v>
      </c>
      <c r="AL96" s="14" t="s">
        <v>172</v>
      </c>
      <c r="AM96" s="14" t="s">
        <v>172</v>
      </c>
      <c r="AN96" s="14" t="s">
        <v>172</v>
      </c>
      <c r="AO96" s="14" t="s">
        <v>172</v>
      </c>
      <c r="AP96" s="14" t="s">
        <v>172</v>
      </c>
      <c r="AQ96" s="15" t="s">
        <v>172</v>
      </c>
      <c r="AR96" s="14" t="s">
        <v>172</v>
      </c>
      <c r="AS96" s="14" t="s">
        <v>1093</v>
      </c>
      <c r="AT96" s="33" t="s">
        <v>1094</v>
      </c>
      <c r="AU96" s="33" t="s">
        <v>1095</v>
      </c>
      <c r="AV96" s="64">
        <v>50000000000</v>
      </c>
      <c r="AW96" s="64">
        <v>20000000000</v>
      </c>
      <c r="AX96" s="33">
        <v>155000000000</v>
      </c>
      <c r="AY96" s="34"/>
      <c r="AZ96" s="34"/>
      <c r="BA96" s="34"/>
      <c r="BB96" s="34"/>
      <c r="BC96" s="16">
        <v>0</v>
      </c>
      <c r="BD96" s="16">
        <v>6581929590</v>
      </c>
      <c r="BE96" s="17" t="s">
        <v>1096</v>
      </c>
      <c r="BF96" s="18">
        <f t="shared" si="102"/>
        <v>0</v>
      </c>
      <c r="BG96" s="20">
        <f>+IF(BH96="SI",IFERROR((IF(BH96="SI",BD96,0)/AW96),"REVISAR"),0)</f>
        <v>0.32909647949999998</v>
      </c>
      <c r="BH96" s="17" t="s">
        <v>174</v>
      </c>
      <c r="BI96" s="17" t="s">
        <v>1097</v>
      </c>
      <c r="BJ96" s="16">
        <v>2000000000</v>
      </c>
      <c r="BK96" s="16">
        <v>6581929590</v>
      </c>
      <c r="BL96" s="17" t="s">
        <v>1098</v>
      </c>
      <c r="BM96" s="19">
        <f t="shared" si="103"/>
        <v>0.1</v>
      </c>
      <c r="BN96" s="20">
        <f t="shared" si="124"/>
        <v>0.32909647949999998</v>
      </c>
      <c r="BO96" s="17" t="s">
        <v>174</v>
      </c>
      <c r="BP96" s="21" t="s">
        <v>1070</v>
      </c>
      <c r="BQ96" s="79">
        <v>4000000000</v>
      </c>
      <c r="BR96" s="68">
        <v>6887629001</v>
      </c>
      <c r="BS96" s="17" t="s">
        <v>1099</v>
      </c>
      <c r="BT96" s="19">
        <f t="shared" si="104"/>
        <v>0.2</v>
      </c>
      <c r="BU96" s="20">
        <f t="shared" si="125"/>
        <v>0.34438145004999998</v>
      </c>
      <c r="BV96" s="17" t="s">
        <v>174</v>
      </c>
      <c r="BW96" s="17" t="s">
        <v>1100</v>
      </c>
      <c r="BX96" s="16">
        <v>6000000000</v>
      </c>
      <c r="BY96" s="16">
        <v>6989800157</v>
      </c>
      <c r="BZ96" s="17" t="s">
        <v>1101</v>
      </c>
      <c r="CA96" s="19">
        <f t="shared" si="105"/>
        <v>0.3</v>
      </c>
      <c r="CB96" s="20">
        <f t="shared" si="126"/>
        <v>0.34949000785000001</v>
      </c>
      <c r="CC96" s="17" t="s">
        <v>174</v>
      </c>
      <c r="CD96" s="17" t="s">
        <v>964</v>
      </c>
      <c r="CE96" s="16">
        <v>8000000000</v>
      </c>
      <c r="CF96" s="16">
        <v>12625301383</v>
      </c>
      <c r="CG96" s="17" t="s">
        <v>1102</v>
      </c>
      <c r="CH96" s="19">
        <f t="shared" si="106"/>
        <v>0.4</v>
      </c>
      <c r="CI96" s="20">
        <f t="shared" si="127"/>
        <v>0.63126506915000002</v>
      </c>
      <c r="CJ96" s="17" t="s">
        <v>174</v>
      </c>
      <c r="CK96" s="17" t="s">
        <v>1103</v>
      </c>
      <c r="CL96" s="23">
        <v>10000000000</v>
      </c>
      <c r="CM96" s="23">
        <v>14172113066</v>
      </c>
      <c r="CN96" s="17" t="s">
        <v>1104</v>
      </c>
      <c r="CO96" s="19">
        <v>0.5</v>
      </c>
      <c r="CP96" s="20">
        <f t="shared" si="128"/>
        <v>0.70860565330000003</v>
      </c>
      <c r="CQ96" s="17" t="s">
        <v>174</v>
      </c>
      <c r="CR96" s="17" t="s">
        <v>979</v>
      </c>
      <c r="CS96" s="16">
        <v>12000000000</v>
      </c>
      <c r="CT96" s="16"/>
      <c r="CU96" s="17"/>
      <c r="CV96" s="19">
        <f t="shared" si="108"/>
        <v>0.6</v>
      </c>
      <c r="CW96" s="20">
        <f t="shared" si="129"/>
        <v>0.70860565330000003</v>
      </c>
      <c r="CX96" s="17" t="s">
        <v>179</v>
      </c>
      <c r="CY96" s="17"/>
      <c r="CZ96" s="16">
        <v>14000000000</v>
      </c>
      <c r="DA96" s="16"/>
      <c r="DB96" s="17"/>
      <c r="DC96" s="19">
        <f t="shared" si="109"/>
        <v>0.7</v>
      </c>
      <c r="DD96" s="20">
        <f t="shared" si="130"/>
        <v>0.70860565330000003</v>
      </c>
      <c r="DE96" s="17" t="s">
        <v>179</v>
      </c>
      <c r="DF96" s="17"/>
      <c r="DG96" s="16">
        <v>16000000000</v>
      </c>
      <c r="DH96" s="16"/>
      <c r="DI96" s="17"/>
      <c r="DJ96" s="19">
        <f t="shared" si="110"/>
        <v>0.8</v>
      </c>
      <c r="DK96" s="20">
        <f t="shared" si="131"/>
        <v>0.70860565330000003</v>
      </c>
      <c r="DL96" s="17" t="s">
        <v>179</v>
      </c>
      <c r="DM96" s="17"/>
      <c r="DN96" s="16">
        <v>18000000000</v>
      </c>
      <c r="DO96" s="16"/>
      <c r="DP96" s="17"/>
      <c r="DQ96" s="19">
        <f t="shared" si="111"/>
        <v>0.9</v>
      </c>
      <c r="DR96" s="20">
        <f t="shared" si="132"/>
        <v>0.70860565330000003</v>
      </c>
      <c r="DS96" s="17" t="s">
        <v>179</v>
      </c>
      <c r="DT96" s="17"/>
      <c r="DU96" s="16">
        <v>19000000000</v>
      </c>
      <c r="DV96" s="16"/>
      <c r="DW96" s="17"/>
      <c r="DX96" s="19">
        <f t="shared" si="112"/>
        <v>0.95</v>
      </c>
      <c r="DY96" s="20">
        <f t="shared" si="133"/>
        <v>0.70860565330000003</v>
      </c>
      <c r="DZ96" s="17" t="s">
        <v>179</v>
      </c>
      <c r="EA96" s="17"/>
      <c r="EB96" s="26">
        <v>20000000000</v>
      </c>
      <c r="EC96" s="16"/>
      <c r="ED96" s="17"/>
      <c r="EE96" s="19">
        <f t="shared" si="100"/>
        <v>1</v>
      </c>
      <c r="EF96" s="20">
        <f t="shared" si="134"/>
        <v>0.70860565330000003</v>
      </c>
      <c r="EG96" s="17" t="s">
        <v>179</v>
      </c>
      <c r="EH96" s="108"/>
      <c r="EI96" s="27">
        <v>2026</v>
      </c>
      <c r="EJ96" s="28"/>
      <c r="EK96" s="29" t="str">
        <f>+VLOOKUP(B96,[1]Listas_desplega!$AI$22:$AJ$46,2,0)</f>
        <v>D_MEN</v>
      </c>
      <c r="EL96" s="29" t="str">
        <f>+VLOOKUP(H96,[1]Listas_desplega!$BY$3:$BZ$7,2,0)</f>
        <v>T_5</v>
      </c>
      <c r="EM96" s="29" t="str">
        <f>+VLOOKUP(I96,[1]Listas_desplega!$BY$10:$BZ$23,2,0)</f>
        <v>T_5_C_1</v>
      </c>
      <c r="EN96" s="29" t="str">
        <f>+VLOOKUP(J96,[1]Listas_desplega!$BY$28:$BZ$54,2,0)</f>
        <v>T_5_C_1_ET_1</v>
      </c>
      <c r="EO96" s="29" t="str">
        <f>+VLOOKUP(K96,[1]Listas_desplega!$BY$58:$BZ$105,2,0)</f>
        <v>T_5_C_1_ET_1_CPT_2</v>
      </c>
      <c r="EP96" s="30" t="str">
        <f>+VLOOKUP(L96,[1]Listas_desplega!$J$3:$K$11,2,0)</f>
        <v>Eje_E_9</v>
      </c>
    </row>
    <row r="97" spans="1:146" s="31" customFormat="1" ht="44.25" customHeight="1" x14ac:dyDescent="0.3">
      <c r="A97" s="8" t="s">
        <v>927</v>
      </c>
      <c r="B97" s="8" t="s">
        <v>928</v>
      </c>
      <c r="C97" s="8" t="s">
        <v>1105</v>
      </c>
      <c r="D97" s="8" t="s">
        <v>153</v>
      </c>
      <c r="E97" s="8" t="s">
        <v>154</v>
      </c>
      <c r="F97" s="9" t="s">
        <v>155</v>
      </c>
      <c r="G97" s="8" t="s">
        <v>551</v>
      </c>
      <c r="H97" s="8" t="s">
        <v>157</v>
      </c>
      <c r="I97" s="8" t="s">
        <v>552</v>
      </c>
      <c r="J97" s="8" t="s">
        <v>1106</v>
      </c>
      <c r="K97" s="8" t="s">
        <v>554</v>
      </c>
      <c r="L97" s="8" t="s">
        <v>555</v>
      </c>
      <c r="M97" s="8" t="s">
        <v>1107</v>
      </c>
      <c r="N97" s="14" t="s">
        <v>1108</v>
      </c>
      <c r="O97" s="11" t="s">
        <v>1109</v>
      </c>
      <c r="P97" s="12" t="s">
        <v>164</v>
      </c>
      <c r="Q97" s="11" t="s">
        <v>186</v>
      </c>
      <c r="R97" s="11" t="s">
        <v>1110</v>
      </c>
      <c r="S97" s="11" t="s">
        <v>167</v>
      </c>
      <c r="T97" s="11" t="s">
        <v>168</v>
      </c>
      <c r="U97" s="11">
        <v>30</v>
      </c>
      <c r="V97" s="11" t="s">
        <v>1111</v>
      </c>
      <c r="W97" s="12" t="s">
        <v>394</v>
      </c>
      <c r="X97" s="13" t="s">
        <v>172</v>
      </c>
      <c r="Y97" s="13" t="s">
        <v>172</v>
      </c>
      <c r="Z97" s="13" t="s">
        <v>172</v>
      </c>
      <c r="AA97" s="13" t="s">
        <v>172</v>
      </c>
      <c r="AB97" s="13" t="s">
        <v>172</v>
      </c>
      <c r="AC97" s="13" t="s">
        <v>172</v>
      </c>
      <c r="AD97" s="13" t="s">
        <v>172</v>
      </c>
      <c r="AE97" s="13" t="s">
        <v>172</v>
      </c>
      <c r="AF97" s="13" t="s">
        <v>172</v>
      </c>
      <c r="AG97" s="14" t="s">
        <v>172</v>
      </c>
      <c r="AH97" s="14" t="s">
        <v>172</v>
      </c>
      <c r="AI97" s="14" t="s">
        <v>172</v>
      </c>
      <c r="AJ97" s="14" t="s">
        <v>172</v>
      </c>
      <c r="AK97" s="14" t="s">
        <v>172</v>
      </c>
      <c r="AL97" s="14" t="s">
        <v>172</v>
      </c>
      <c r="AM97" s="14" t="s">
        <v>172</v>
      </c>
      <c r="AN97" s="14" t="s">
        <v>172</v>
      </c>
      <c r="AO97" s="14" t="s">
        <v>172</v>
      </c>
      <c r="AP97" s="14" t="s">
        <v>172</v>
      </c>
      <c r="AQ97" s="15" t="s">
        <v>172</v>
      </c>
      <c r="AR97" s="14" t="s">
        <v>172</v>
      </c>
      <c r="AS97" s="14">
        <v>683</v>
      </c>
      <c r="AT97" s="33">
        <v>651</v>
      </c>
      <c r="AU97" s="33">
        <v>904</v>
      </c>
      <c r="AV97" s="33">
        <v>1265</v>
      </c>
      <c r="AW97" s="33">
        <v>795</v>
      </c>
      <c r="AX97" s="33">
        <v>3615</v>
      </c>
      <c r="AY97" s="34"/>
      <c r="AZ97" s="34"/>
      <c r="BA97" s="34"/>
      <c r="BB97" s="34"/>
      <c r="BC97" s="16"/>
      <c r="BD97" s="16"/>
      <c r="BE97" s="17"/>
      <c r="BF97" s="18">
        <f t="shared" si="102"/>
        <v>0</v>
      </c>
      <c r="BG97" s="20">
        <f>+IF(BH97="SI",IFERROR((IF(BH97="SI",BD97,0)/AW97),"REVISAR"),0)</f>
        <v>0</v>
      </c>
      <c r="BH97" s="17" t="s">
        <v>179</v>
      </c>
      <c r="BI97" s="17"/>
      <c r="BJ97" s="16"/>
      <c r="BK97" s="16"/>
      <c r="BL97" s="17"/>
      <c r="BM97" s="19">
        <f t="shared" si="103"/>
        <v>0</v>
      </c>
      <c r="BN97" s="20">
        <f t="shared" si="124"/>
        <v>0</v>
      </c>
      <c r="BO97" s="17" t="s">
        <v>179</v>
      </c>
      <c r="BP97" s="21"/>
      <c r="BQ97" s="22"/>
      <c r="BR97" s="16"/>
      <c r="BS97" s="17" t="s">
        <v>1112</v>
      </c>
      <c r="BT97" s="19">
        <f t="shared" si="104"/>
        <v>0</v>
      </c>
      <c r="BU97" s="20">
        <f t="shared" si="125"/>
        <v>0</v>
      </c>
      <c r="BV97" s="17" t="s">
        <v>437</v>
      </c>
      <c r="BW97" s="17" t="s">
        <v>1113</v>
      </c>
      <c r="BX97" s="16"/>
      <c r="BY97" s="16"/>
      <c r="BZ97" s="17" t="s">
        <v>940</v>
      </c>
      <c r="CA97" s="19">
        <f t="shared" si="105"/>
        <v>0</v>
      </c>
      <c r="CB97" s="20">
        <f t="shared" si="126"/>
        <v>0</v>
      </c>
      <c r="CC97" s="17" t="s">
        <v>174</v>
      </c>
      <c r="CD97" s="17" t="s">
        <v>1114</v>
      </c>
      <c r="CE97" s="16"/>
      <c r="CF97" s="16"/>
      <c r="CG97" s="17"/>
      <c r="CH97" s="19">
        <f t="shared" si="106"/>
        <v>0</v>
      </c>
      <c r="CI97" s="20">
        <f t="shared" si="127"/>
        <v>0</v>
      </c>
      <c r="CJ97" s="17" t="s">
        <v>179</v>
      </c>
      <c r="CK97" s="17"/>
      <c r="CL97" s="23">
        <v>300</v>
      </c>
      <c r="CM97" s="23">
        <v>1147</v>
      </c>
      <c r="CN97" s="17" t="s">
        <v>1115</v>
      </c>
      <c r="CO97" s="19">
        <f t="shared" si="107"/>
        <v>0.37735849056603776</v>
      </c>
      <c r="CP97" s="20">
        <f t="shared" si="128"/>
        <v>1.4427672955974842</v>
      </c>
      <c r="CQ97" s="17" t="s">
        <v>174</v>
      </c>
      <c r="CR97" s="17" t="s">
        <v>1116</v>
      </c>
      <c r="CS97" s="16"/>
      <c r="CT97" s="16"/>
      <c r="CU97" s="17"/>
      <c r="CV97" s="19">
        <f t="shared" si="108"/>
        <v>0</v>
      </c>
      <c r="CW97" s="20">
        <f t="shared" si="129"/>
        <v>1.4427672955974842</v>
      </c>
      <c r="CX97" s="17" t="s">
        <v>179</v>
      </c>
      <c r="CY97" s="17"/>
      <c r="CZ97" s="16"/>
      <c r="DA97" s="16"/>
      <c r="DB97" s="17"/>
      <c r="DC97" s="19">
        <f t="shared" si="109"/>
        <v>0</v>
      </c>
      <c r="DD97" s="20">
        <f t="shared" si="130"/>
        <v>1.4427672955974842</v>
      </c>
      <c r="DE97" s="17" t="s">
        <v>179</v>
      </c>
      <c r="DF97" s="17"/>
      <c r="DG97" s="16"/>
      <c r="DH97" s="16"/>
      <c r="DI97" s="17"/>
      <c r="DJ97" s="19">
        <f t="shared" si="110"/>
        <v>0</v>
      </c>
      <c r="DK97" s="20">
        <f t="shared" si="131"/>
        <v>1.4427672955974842</v>
      </c>
      <c r="DL97" s="17" t="s">
        <v>179</v>
      </c>
      <c r="DM97" s="17"/>
      <c r="DN97" s="16"/>
      <c r="DO97" s="16"/>
      <c r="DP97" s="17"/>
      <c r="DQ97" s="19">
        <f t="shared" si="111"/>
        <v>0</v>
      </c>
      <c r="DR97" s="20">
        <f t="shared" si="132"/>
        <v>1.4427672955974842</v>
      </c>
      <c r="DS97" s="17" t="s">
        <v>179</v>
      </c>
      <c r="DT97" s="17"/>
      <c r="DU97" s="16"/>
      <c r="DV97" s="16"/>
      <c r="DW97" s="17"/>
      <c r="DX97" s="19">
        <f t="shared" si="112"/>
        <v>0</v>
      </c>
      <c r="DY97" s="20">
        <f t="shared" si="133"/>
        <v>1.4427672955974842</v>
      </c>
      <c r="DZ97" s="17" t="s">
        <v>179</v>
      </c>
      <c r="EA97" s="17"/>
      <c r="EB97" s="26">
        <v>795</v>
      </c>
      <c r="EC97" s="16"/>
      <c r="ED97" s="17"/>
      <c r="EE97" s="19">
        <f t="shared" si="100"/>
        <v>1</v>
      </c>
      <c r="EF97" s="20">
        <f t="shared" si="134"/>
        <v>1.4427672955974842</v>
      </c>
      <c r="EG97" s="17" t="s">
        <v>179</v>
      </c>
      <c r="EH97" s="116"/>
      <c r="EI97" s="27">
        <v>2026</v>
      </c>
      <c r="EJ97" s="28"/>
      <c r="EK97" s="29" t="str">
        <f>+VLOOKUP(B97,[1]Listas_desplega!$AI$22:$AJ$46,2,0)</f>
        <v>D_MEN</v>
      </c>
      <c r="EL97" s="29" t="str">
        <f>+VLOOKUP(H97,[1]Listas_desplega!$BY$3:$BZ$7,2,0)</f>
        <v>T_2</v>
      </c>
      <c r="EM97" s="29" t="str">
        <f>+VLOOKUP(I97,[1]Listas_desplega!$BY$10:$BZ$23,2,0)</f>
        <v>T_2_C_1</v>
      </c>
      <c r="EN97" s="29" t="str">
        <f>+VLOOKUP(J97,[1]Listas_desplega!$BY$28:$BZ$54,2,0)</f>
        <v>T_2_C_1_ET_1</v>
      </c>
      <c r="EO97" s="29" t="str">
        <f>+VLOOKUP(K97,[1]Listas_desplega!$BY$58:$BZ$105,2,0)</f>
        <v>T_2_C_1_ET_1_CPT_1</v>
      </c>
      <c r="EP97" s="30" t="str">
        <f>+VLOOKUP(L97,[1]Listas_desplega!$J$3:$K$11,2,0)</f>
        <v>Eje_E_7</v>
      </c>
    </row>
    <row r="98" spans="1:146" s="31" customFormat="1" ht="44.25" customHeight="1" x14ac:dyDescent="0.3">
      <c r="A98" s="8" t="s">
        <v>927</v>
      </c>
      <c r="B98" s="8" t="s">
        <v>928</v>
      </c>
      <c r="C98" s="8" t="s">
        <v>1105</v>
      </c>
      <c r="D98" s="8" t="s">
        <v>153</v>
      </c>
      <c r="E98" s="8" t="s">
        <v>154</v>
      </c>
      <c r="F98" s="9" t="s">
        <v>155</v>
      </c>
      <c r="G98" s="8" t="s">
        <v>551</v>
      </c>
      <c r="H98" s="8" t="s">
        <v>157</v>
      </c>
      <c r="I98" s="8" t="s">
        <v>552</v>
      </c>
      <c r="J98" s="8" t="s">
        <v>1106</v>
      </c>
      <c r="K98" s="8" t="s">
        <v>554</v>
      </c>
      <c r="L98" s="8" t="s">
        <v>555</v>
      </c>
      <c r="M98" s="8" t="s">
        <v>1107</v>
      </c>
      <c r="N98" s="14" t="s">
        <v>1117</v>
      </c>
      <c r="O98" s="11" t="s">
        <v>1118</v>
      </c>
      <c r="P98" s="12" t="s">
        <v>164</v>
      </c>
      <c r="Q98" s="11" t="s">
        <v>186</v>
      </c>
      <c r="R98" s="11" t="s">
        <v>1119</v>
      </c>
      <c r="S98" s="11" t="s">
        <v>167</v>
      </c>
      <c r="T98" s="11" t="s">
        <v>168</v>
      </c>
      <c r="U98" s="11">
        <v>30</v>
      </c>
      <c r="V98" s="11" t="s">
        <v>1111</v>
      </c>
      <c r="W98" s="12" t="s">
        <v>394</v>
      </c>
      <c r="X98" s="13" t="s">
        <v>172</v>
      </c>
      <c r="Y98" s="13" t="s">
        <v>172</v>
      </c>
      <c r="Z98" s="13" t="s">
        <v>172</v>
      </c>
      <c r="AA98" s="13" t="s">
        <v>172</v>
      </c>
      <c r="AB98" s="13" t="s">
        <v>172</v>
      </c>
      <c r="AC98" s="13" t="s">
        <v>172</v>
      </c>
      <c r="AD98" s="13" t="s">
        <v>172</v>
      </c>
      <c r="AE98" s="13" t="s">
        <v>172</v>
      </c>
      <c r="AF98" s="13" t="s">
        <v>172</v>
      </c>
      <c r="AG98" s="14" t="s">
        <v>172</v>
      </c>
      <c r="AH98" s="14" t="s">
        <v>172</v>
      </c>
      <c r="AI98" s="14" t="s">
        <v>172</v>
      </c>
      <c r="AJ98" s="14" t="s">
        <v>172</v>
      </c>
      <c r="AK98" s="14" t="s">
        <v>172</v>
      </c>
      <c r="AL98" s="14" t="s">
        <v>172</v>
      </c>
      <c r="AM98" s="14" t="s">
        <v>172</v>
      </c>
      <c r="AN98" s="14" t="s">
        <v>172</v>
      </c>
      <c r="AO98" s="14" t="s">
        <v>172</v>
      </c>
      <c r="AP98" s="14" t="s">
        <v>172</v>
      </c>
      <c r="AQ98" s="15" t="s">
        <v>172</v>
      </c>
      <c r="AR98" s="14" t="s">
        <v>172</v>
      </c>
      <c r="AS98" s="33">
        <v>834</v>
      </c>
      <c r="AT98" s="33">
        <v>1175</v>
      </c>
      <c r="AU98" s="33">
        <v>1632</v>
      </c>
      <c r="AV98" s="33">
        <v>2285</v>
      </c>
      <c r="AW98" s="33">
        <v>1436</v>
      </c>
      <c r="AX98" s="33">
        <v>6528</v>
      </c>
      <c r="AY98" s="34"/>
      <c r="AZ98" s="34"/>
      <c r="BA98" s="34"/>
      <c r="BB98" s="34"/>
      <c r="BC98" s="16"/>
      <c r="BD98" s="16"/>
      <c r="BE98" s="17"/>
      <c r="BF98" s="18">
        <f t="shared" si="102"/>
        <v>0</v>
      </c>
      <c r="BG98" s="20">
        <f>+IF(BH98="SI",IFERROR((IF(BH98="SI",BD98,0)/AW98),"REVISAR"),0)</f>
        <v>0</v>
      </c>
      <c r="BH98" s="17" t="s">
        <v>179</v>
      </c>
      <c r="BI98" s="17"/>
      <c r="BJ98" s="16"/>
      <c r="BK98" s="16"/>
      <c r="BL98" s="17"/>
      <c r="BM98" s="19">
        <f t="shared" si="103"/>
        <v>0</v>
      </c>
      <c r="BN98" s="20">
        <f t="shared" si="124"/>
        <v>0</v>
      </c>
      <c r="BO98" s="17" t="s">
        <v>179</v>
      </c>
      <c r="BP98" s="21"/>
      <c r="BQ98" s="22"/>
      <c r="BR98" s="16"/>
      <c r="BS98" s="17" t="s">
        <v>1120</v>
      </c>
      <c r="BT98" s="19">
        <f t="shared" si="104"/>
        <v>0</v>
      </c>
      <c r="BU98" s="20">
        <f t="shared" si="125"/>
        <v>0</v>
      </c>
      <c r="BV98" s="17" t="s">
        <v>437</v>
      </c>
      <c r="BW98" s="17" t="s">
        <v>1113</v>
      </c>
      <c r="BX98" s="16"/>
      <c r="BY98" s="16"/>
      <c r="BZ98" s="17" t="s">
        <v>940</v>
      </c>
      <c r="CA98" s="19">
        <f t="shared" si="105"/>
        <v>0</v>
      </c>
      <c r="CB98" s="20">
        <f t="shared" si="126"/>
        <v>0</v>
      </c>
      <c r="CC98" s="17" t="s">
        <v>174</v>
      </c>
      <c r="CD98" s="17" t="s">
        <v>1114</v>
      </c>
      <c r="CE98" s="16"/>
      <c r="CF98" s="16"/>
      <c r="CG98" s="17"/>
      <c r="CH98" s="19">
        <f t="shared" si="106"/>
        <v>0</v>
      </c>
      <c r="CI98" s="20">
        <f t="shared" si="127"/>
        <v>0</v>
      </c>
      <c r="CJ98" s="17" t="s">
        <v>179</v>
      </c>
      <c r="CK98" s="17"/>
      <c r="CL98" s="23">
        <v>436</v>
      </c>
      <c r="CM98" s="23">
        <v>2307</v>
      </c>
      <c r="CN98" s="17" t="s">
        <v>1121</v>
      </c>
      <c r="CO98" s="19">
        <f t="shared" si="107"/>
        <v>0.30362116991643456</v>
      </c>
      <c r="CP98" s="20">
        <f t="shared" si="128"/>
        <v>1.6065459610027855</v>
      </c>
      <c r="CQ98" s="17" t="s">
        <v>174</v>
      </c>
      <c r="CR98" s="17" t="s">
        <v>1116</v>
      </c>
      <c r="CS98" s="16"/>
      <c r="CT98" s="16"/>
      <c r="CU98" s="17"/>
      <c r="CV98" s="19">
        <f t="shared" si="108"/>
        <v>0</v>
      </c>
      <c r="CW98" s="20">
        <f t="shared" si="129"/>
        <v>1.6065459610027855</v>
      </c>
      <c r="CX98" s="17" t="s">
        <v>179</v>
      </c>
      <c r="CY98" s="17"/>
      <c r="CZ98" s="16"/>
      <c r="DA98" s="16"/>
      <c r="DB98" s="17"/>
      <c r="DC98" s="19">
        <f t="shared" si="109"/>
        <v>0</v>
      </c>
      <c r="DD98" s="20">
        <f t="shared" si="130"/>
        <v>1.6065459610027855</v>
      </c>
      <c r="DE98" s="17" t="s">
        <v>179</v>
      </c>
      <c r="DF98" s="17"/>
      <c r="DG98" s="16"/>
      <c r="DH98" s="16"/>
      <c r="DI98" s="17"/>
      <c r="DJ98" s="19">
        <f t="shared" si="110"/>
        <v>0</v>
      </c>
      <c r="DK98" s="20">
        <f t="shared" si="131"/>
        <v>1.6065459610027855</v>
      </c>
      <c r="DL98" s="17" t="s">
        <v>179</v>
      </c>
      <c r="DM98" s="17"/>
      <c r="DN98" s="16"/>
      <c r="DO98" s="16"/>
      <c r="DP98" s="17"/>
      <c r="DQ98" s="19">
        <f t="shared" si="111"/>
        <v>0</v>
      </c>
      <c r="DR98" s="20">
        <f t="shared" si="132"/>
        <v>1.6065459610027855</v>
      </c>
      <c r="DS98" s="17" t="s">
        <v>179</v>
      </c>
      <c r="DT98" s="17"/>
      <c r="DU98" s="16"/>
      <c r="DV98" s="16"/>
      <c r="DW98" s="17"/>
      <c r="DX98" s="19">
        <f t="shared" si="112"/>
        <v>0</v>
      </c>
      <c r="DY98" s="20">
        <f t="shared" si="133"/>
        <v>1.6065459610027855</v>
      </c>
      <c r="DZ98" s="17" t="s">
        <v>179</v>
      </c>
      <c r="EA98" s="17"/>
      <c r="EB98" s="26">
        <v>1436</v>
      </c>
      <c r="EC98" s="16"/>
      <c r="ED98" s="17"/>
      <c r="EE98" s="19">
        <f t="shared" si="100"/>
        <v>1</v>
      </c>
      <c r="EF98" s="20">
        <f t="shared" si="134"/>
        <v>1.6065459610027855</v>
      </c>
      <c r="EG98" s="17" t="s">
        <v>179</v>
      </c>
      <c r="EH98" s="17"/>
      <c r="EI98" s="27">
        <v>2026</v>
      </c>
      <c r="EJ98" s="28"/>
      <c r="EK98" s="29" t="str">
        <f>+VLOOKUP(B98,[1]Listas_desplega!$AI$22:$AJ$46,2,0)</f>
        <v>D_MEN</v>
      </c>
      <c r="EL98" s="29" t="str">
        <f>+VLOOKUP(H98,[1]Listas_desplega!$BY$3:$BZ$7,2,0)</f>
        <v>T_2</v>
      </c>
      <c r="EM98" s="29" t="str">
        <f>+VLOOKUP(I98,[1]Listas_desplega!$BY$10:$BZ$23,2,0)</f>
        <v>T_2_C_1</v>
      </c>
      <c r="EN98" s="29" t="str">
        <f>+VLOOKUP(J98,[1]Listas_desplega!$BY$28:$BZ$54,2,0)</f>
        <v>T_2_C_1_ET_1</v>
      </c>
      <c r="EO98" s="29" t="str">
        <f>+VLOOKUP(K98,[1]Listas_desplega!$BY$58:$BZ$105,2,0)</f>
        <v>T_2_C_1_ET_1_CPT_1</v>
      </c>
      <c r="EP98" s="30" t="str">
        <f>+VLOOKUP(L98,[1]Listas_desplega!$J$3:$K$11,2,0)</f>
        <v>Eje_E_7</v>
      </c>
    </row>
    <row r="99" spans="1:146" s="31" customFormat="1" ht="44.25" customHeight="1" x14ac:dyDescent="0.3">
      <c r="A99" s="8" t="s">
        <v>927</v>
      </c>
      <c r="B99" s="8" t="s">
        <v>928</v>
      </c>
      <c r="C99" s="8" t="s">
        <v>1105</v>
      </c>
      <c r="D99" s="8" t="s">
        <v>153</v>
      </c>
      <c r="E99" s="8" t="s">
        <v>154</v>
      </c>
      <c r="F99" s="9" t="s">
        <v>155</v>
      </c>
      <c r="G99" s="8" t="s">
        <v>551</v>
      </c>
      <c r="H99" s="8" t="s">
        <v>157</v>
      </c>
      <c r="I99" s="8" t="s">
        <v>552</v>
      </c>
      <c r="J99" s="8" t="s">
        <v>1106</v>
      </c>
      <c r="K99" s="8" t="s">
        <v>554</v>
      </c>
      <c r="L99" s="8" t="s">
        <v>555</v>
      </c>
      <c r="M99" s="8" t="s">
        <v>1107</v>
      </c>
      <c r="N99" s="14">
        <v>88</v>
      </c>
      <c r="O99" s="11" t="s">
        <v>1122</v>
      </c>
      <c r="P99" s="12" t="s">
        <v>164</v>
      </c>
      <c r="Q99" s="11" t="s">
        <v>186</v>
      </c>
      <c r="R99" s="11" t="s">
        <v>1123</v>
      </c>
      <c r="S99" s="11" t="s">
        <v>167</v>
      </c>
      <c r="T99" s="11" t="s">
        <v>759</v>
      </c>
      <c r="U99" s="11">
        <v>30</v>
      </c>
      <c r="V99" s="11" t="s">
        <v>1124</v>
      </c>
      <c r="W99" s="12" t="s">
        <v>216</v>
      </c>
      <c r="X99" s="13" t="s">
        <v>173</v>
      </c>
      <c r="Y99" s="13" t="s">
        <v>172</v>
      </c>
      <c r="Z99" s="13" t="s">
        <v>172</v>
      </c>
      <c r="AA99" s="13" t="s">
        <v>172</v>
      </c>
      <c r="AB99" s="13" t="s">
        <v>172</v>
      </c>
      <c r="AC99" s="13" t="s">
        <v>172</v>
      </c>
      <c r="AD99" s="13" t="s">
        <v>172</v>
      </c>
      <c r="AE99" s="13" t="s">
        <v>172</v>
      </c>
      <c r="AF99" s="13" t="s">
        <v>172</v>
      </c>
      <c r="AG99" s="14" t="s">
        <v>172</v>
      </c>
      <c r="AH99" s="14" t="s">
        <v>172</v>
      </c>
      <c r="AI99" s="14" t="s">
        <v>172</v>
      </c>
      <c r="AJ99" s="14" t="s">
        <v>172</v>
      </c>
      <c r="AK99" s="14" t="s">
        <v>172</v>
      </c>
      <c r="AL99" s="14" t="s">
        <v>172</v>
      </c>
      <c r="AM99" s="14" t="s">
        <v>172</v>
      </c>
      <c r="AN99" s="14" t="s">
        <v>172</v>
      </c>
      <c r="AO99" s="14" t="s">
        <v>172</v>
      </c>
      <c r="AP99" s="14" t="s">
        <v>172</v>
      </c>
      <c r="AQ99" s="15" t="s">
        <v>172</v>
      </c>
      <c r="AR99" s="14" t="s">
        <v>172</v>
      </c>
      <c r="AS99" s="80">
        <v>0</v>
      </c>
      <c r="AT99" s="33">
        <v>3050</v>
      </c>
      <c r="AU99" s="33">
        <v>4413</v>
      </c>
      <c r="AV99" s="33">
        <v>7021</v>
      </c>
      <c r="AW99" s="33">
        <v>5016</v>
      </c>
      <c r="AX99" s="33">
        <v>19500</v>
      </c>
      <c r="AY99" s="34">
        <v>7</v>
      </c>
      <c r="AZ99" s="34" t="s">
        <v>1125</v>
      </c>
      <c r="BA99" s="34" t="s">
        <v>1126</v>
      </c>
      <c r="BB99" s="34" t="s">
        <v>1127</v>
      </c>
      <c r="BC99" s="16">
        <v>200</v>
      </c>
      <c r="BD99" s="16">
        <v>128</v>
      </c>
      <c r="BE99" s="17" t="s">
        <v>1128</v>
      </c>
      <c r="BF99" s="18">
        <f t="shared" si="102"/>
        <v>3.9872408293460927E-2</v>
      </c>
      <c r="BG99" s="20">
        <f>+IF(BH99="SI",IFERROR((IF(BH99="SI",BD99,0)/AW99),"REVISAR"),0)</f>
        <v>2.5518341307814992E-2</v>
      </c>
      <c r="BH99" s="17" t="s">
        <v>174</v>
      </c>
      <c r="BI99" s="17" t="s">
        <v>1129</v>
      </c>
      <c r="BJ99" s="16">
        <v>500</v>
      </c>
      <c r="BK99" s="16">
        <v>293</v>
      </c>
      <c r="BL99" s="17" t="s">
        <v>1130</v>
      </c>
      <c r="BM99" s="19">
        <f t="shared" si="103"/>
        <v>9.9681020733652315E-2</v>
      </c>
      <c r="BN99" s="20">
        <f t="shared" si="124"/>
        <v>5.8413078149920257E-2</v>
      </c>
      <c r="BO99" s="17" t="s">
        <v>174</v>
      </c>
      <c r="BP99" s="21" t="s">
        <v>1131</v>
      </c>
      <c r="BQ99" s="22">
        <v>1000</v>
      </c>
      <c r="BR99" s="16">
        <f>+BK99</f>
        <v>293</v>
      </c>
      <c r="BS99" s="17" t="s">
        <v>1132</v>
      </c>
      <c r="BT99" s="19">
        <f t="shared" si="104"/>
        <v>0.19936204146730463</v>
      </c>
      <c r="BU99" s="20">
        <f t="shared" si="125"/>
        <v>5.8413078149920257E-2</v>
      </c>
      <c r="BV99" s="17" t="s">
        <v>174</v>
      </c>
      <c r="BW99" s="17" t="s">
        <v>1133</v>
      </c>
      <c r="BX99" s="16">
        <v>1500</v>
      </c>
      <c r="BY99" s="16">
        <v>688</v>
      </c>
      <c r="BZ99" s="17" t="s">
        <v>1134</v>
      </c>
      <c r="CA99" s="19">
        <f t="shared" si="105"/>
        <v>0.29904306220095694</v>
      </c>
      <c r="CB99" s="20">
        <f t="shared" si="126"/>
        <v>0.13716108452950559</v>
      </c>
      <c r="CC99" s="17" t="s">
        <v>174</v>
      </c>
      <c r="CD99" s="17" t="s">
        <v>1135</v>
      </c>
      <c r="CE99" s="16">
        <v>2800</v>
      </c>
      <c r="CF99" s="16">
        <v>734</v>
      </c>
      <c r="CG99" s="17" t="s">
        <v>1136</v>
      </c>
      <c r="CH99" s="19">
        <f t="shared" si="106"/>
        <v>0.55821371610845294</v>
      </c>
      <c r="CI99" s="20">
        <f t="shared" si="127"/>
        <v>0.14633173843700159</v>
      </c>
      <c r="CJ99" s="17" t="s">
        <v>174</v>
      </c>
      <c r="CK99" s="17" t="s">
        <v>1137</v>
      </c>
      <c r="CL99" s="23">
        <v>3200</v>
      </c>
      <c r="CM99" s="23">
        <f>+CF99</f>
        <v>734</v>
      </c>
      <c r="CN99" s="17" t="s">
        <v>1138</v>
      </c>
      <c r="CO99" s="19">
        <f t="shared" si="107"/>
        <v>0.63795853269537484</v>
      </c>
      <c r="CP99" s="20">
        <f t="shared" si="128"/>
        <v>0.14633173843700159</v>
      </c>
      <c r="CQ99" s="17" t="s">
        <v>174</v>
      </c>
      <c r="CR99" s="17" t="s">
        <v>1139</v>
      </c>
      <c r="CS99" s="16">
        <v>3400</v>
      </c>
      <c r="CT99" s="16"/>
      <c r="CU99" s="17"/>
      <c r="CV99" s="19">
        <f t="shared" si="108"/>
        <v>0.67783094098883567</v>
      </c>
      <c r="CW99" s="20">
        <f t="shared" si="129"/>
        <v>0.14633173843700159</v>
      </c>
      <c r="CX99" s="17" t="s">
        <v>179</v>
      </c>
      <c r="CY99" s="17"/>
      <c r="CZ99" s="16">
        <v>3500</v>
      </c>
      <c r="DA99" s="16"/>
      <c r="DB99" s="17"/>
      <c r="DC99" s="19">
        <f t="shared" si="109"/>
        <v>0.69776714513556615</v>
      </c>
      <c r="DD99" s="20">
        <f t="shared" si="130"/>
        <v>0.14633173843700159</v>
      </c>
      <c r="DE99" s="17" t="s">
        <v>179</v>
      </c>
      <c r="DF99" s="17"/>
      <c r="DG99" s="16">
        <v>4000</v>
      </c>
      <c r="DH99" s="16"/>
      <c r="DI99" s="17"/>
      <c r="DJ99" s="19">
        <f t="shared" si="110"/>
        <v>0.79744816586921852</v>
      </c>
      <c r="DK99" s="20">
        <f t="shared" si="131"/>
        <v>0.14633173843700159</v>
      </c>
      <c r="DL99" s="17" t="s">
        <v>179</v>
      </c>
      <c r="DM99" s="17"/>
      <c r="DN99" s="16">
        <v>4800</v>
      </c>
      <c r="DO99" s="16"/>
      <c r="DP99" s="17"/>
      <c r="DQ99" s="19">
        <f t="shared" si="111"/>
        <v>0.9569377990430622</v>
      </c>
      <c r="DR99" s="20">
        <f t="shared" si="132"/>
        <v>0.14633173843700159</v>
      </c>
      <c r="DS99" s="17" t="s">
        <v>179</v>
      </c>
      <c r="DT99" s="17"/>
      <c r="DU99" s="16">
        <v>4900</v>
      </c>
      <c r="DV99" s="16"/>
      <c r="DW99" s="17"/>
      <c r="DX99" s="19">
        <f t="shared" si="112"/>
        <v>0.97687400318979267</v>
      </c>
      <c r="DY99" s="20">
        <f t="shared" si="133"/>
        <v>0.14633173843700159</v>
      </c>
      <c r="DZ99" s="17" t="s">
        <v>179</v>
      </c>
      <c r="EA99" s="17"/>
      <c r="EB99" s="26">
        <v>5016</v>
      </c>
      <c r="EC99" s="16"/>
      <c r="ED99" s="17"/>
      <c r="EE99" s="19">
        <f t="shared" si="100"/>
        <v>1</v>
      </c>
      <c r="EF99" s="20">
        <f t="shared" si="134"/>
        <v>0.14633173843700159</v>
      </c>
      <c r="EG99" s="17" t="s">
        <v>179</v>
      </c>
      <c r="EH99" s="17"/>
      <c r="EI99" s="27">
        <v>2026</v>
      </c>
      <c r="EJ99" s="28"/>
      <c r="EK99" s="29" t="str">
        <f>+VLOOKUP(B99,[1]Listas_desplega!$AI$22:$AJ$46,2,0)</f>
        <v>D_MEN</v>
      </c>
      <c r="EL99" s="29" t="str">
        <f>+VLOOKUP(H99,[1]Listas_desplega!$BY$3:$BZ$7,2,0)</f>
        <v>T_2</v>
      </c>
      <c r="EM99" s="29" t="str">
        <f>+VLOOKUP(I99,[1]Listas_desplega!$BY$10:$BZ$23,2,0)</f>
        <v>T_2_C_1</v>
      </c>
      <c r="EN99" s="29" t="str">
        <f>+VLOOKUP(J99,[1]Listas_desplega!$BY$28:$BZ$54,2,0)</f>
        <v>T_2_C_1_ET_1</v>
      </c>
      <c r="EO99" s="29" t="str">
        <f>+VLOOKUP(K99,[1]Listas_desplega!$BY$58:$BZ$105,2,0)</f>
        <v>T_2_C_1_ET_1_CPT_1</v>
      </c>
      <c r="EP99" s="30" t="str">
        <f>+VLOOKUP(L99,[1]Listas_desplega!$J$3:$K$11,2,0)</f>
        <v>Eje_E_7</v>
      </c>
    </row>
    <row r="100" spans="1:146" s="31" customFormat="1" ht="44.25" customHeight="1" x14ac:dyDescent="0.3">
      <c r="A100" s="8" t="s">
        <v>927</v>
      </c>
      <c r="B100" s="8" t="s">
        <v>928</v>
      </c>
      <c r="C100" s="8" t="s">
        <v>1105</v>
      </c>
      <c r="D100" s="8" t="s">
        <v>153</v>
      </c>
      <c r="E100" s="8" t="s">
        <v>154</v>
      </c>
      <c r="F100" s="9" t="s">
        <v>155</v>
      </c>
      <c r="G100" s="8" t="s">
        <v>551</v>
      </c>
      <c r="H100" s="8" t="s">
        <v>157</v>
      </c>
      <c r="I100" s="8" t="s">
        <v>552</v>
      </c>
      <c r="J100" s="8" t="s">
        <v>1106</v>
      </c>
      <c r="K100" s="8" t="s">
        <v>554</v>
      </c>
      <c r="L100" s="8" t="s">
        <v>555</v>
      </c>
      <c r="M100" s="8" t="s">
        <v>1107</v>
      </c>
      <c r="N100" s="14">
        <v>89</v>
      </c>
      <c r="O100" s="11" t="s">
        <v>1140</v>
      </c>
      <c r="P100" s="12" t="s">
        <v>164</v>
      </c>
      <c r="Q100" s="11" t="s">
        <v>186</v>
      </c>
      <c r="R100" s="11" t="s">
        <v>1141</v>
      </c>
      <c r="S100" s="11" t="s">
        <v>167</v>
      </c>
      <c r="T100" s="11" t="s">
        <v>759</v>
      </c>
      <c r="U100" s="11">
        <v>30</v>
      </c>
      <c r="V100" s="11" t="s">
        <v>1142</v>
      </c>
      <c r="W100" s="12" t="s">
        <v>216</v>
      </c>
      <c r="X100" s="13" t="s">
        <v>172</v>
      </c>
      <c r="Y100" s="13" t="s">
        <v>172</v>
      </c>
      <c r="Z100" s="13" t="s">
        <v>172</v>
      </c>
      <c r="AA100" s="13" t="s">
        <v>172</v>
      </c>
      <c r="AB100" s="13" t="s">
        <v>172</v>
      </c>
      <c r="AC100" s="13" t="s">
        <v>172</v>
      </c>
      <c r="AD100" s="13" t="s">
        <v>172</v>
      </c>
      <c r="AE100" s="13" t="s">
        <v>172</v>
      </c>
      <c r="AF100" s="13" t="s">
        <v>172</v>
      </c>
      <c r="AG100" s="14" t="s">
        <v>172</v>
      </c>
      <c r="AH100" s="14" t="s">
        <v>172</v>
      </c>
      <c r="AI100" s="14" t="s">
        <v>172</v>
      </c>
      <c r="AJ100" s="14" t="s">
        <v>172</v>
      </c>
      <c r="AK100" s="14" t="s">
        <v>172</v>
      </c>
      <c r="AL100" s="14" t="s">
        <v>172</v>
      </c>
      <c r="AM100" s="14" t="s">
        <v>172</v>
      </c>
      <c r="AN100" s="14" t="s">
        <v>172</v>
      </c>
      <c r="AO100" s="14" t="s">
        <v>172</v>
      </c>
      <c r="AP100" s="14" t="s">
        <v>172</v>
      </c>
      <c r="AQ100" s="15" t="s">
        <v>172</v>
      </c>
      <c r="AR100" s="14" t="s">
        <v>172</v>
      </c>
      <c r="AS100" s="80">
        <v>0</v>
      </c>
      <c r="AT100" s="33">
        <v>2700</v>
      </c>
      <c r="AU100" s="33">
        <v>5500</v>
      </c>
      <c r="AV100" s="33">
        <v>5500</v>
      </c>
      <c r="AW100" s="33">
        <v>4300</v>
      </c>
      <c r="AX100" s="33">
        <v>18000</v>
      </c>
      <c r="AY100" s="34" t="s">
        <v>1143</v>
      </c>
      <c r="AZ100" s="34" t="s">
        <v>1143</v>
      </c>
      <c r="BA100" s="34" t="s">
        <v>1143</v>
      </c>
      <c r="BB100" s="34" t="s">
        <v>1144</v>
      </c>
      <c r="BC100" s="16">
        <v>100</v>
      </c>
      <c r="BD100" s="16">
        <v>2212</v>
      </c>
      <c r="BE100" s="17" t="s">
        <v>1145</v>
      </c>
      <c r="BF100" s="18">
        <f t="shared" si="102"/>
        <v>2.3255813953488372E-2</v>
      </c>
      <c r="BG100" s="19">
        <f>IFERROR(BD100/AW100,0)</f>
        <v>0.51441860465116274</v>
      </c>
      <c r="BH100" s="17" t="s">
        <v>174</v>
      </c>
      <c r="BI100" s="17" t="s">
        <v>1129</v>
      </c>
      <c r="BJ100" s="16">
        <v>200</v>
      </c>
      <c r="BK100" s="16">
        <v>5438</v>
      </c>
      <c r="BL100" s="17" t="s">
        <v>1146</v>
      </c>
      <c r="BM100" s="19">
        <f t="shared" si="103"/>
        <v>4.6511627906976744E-2</v>
      </c>
      <c r="BN100" s="20">
        <f t="shared" si="124"/>
        <v>1.2646511627906978</v>
      </c>
      <c r="BO100" s="17" t="s">
        <v>174</v>
      </c>
      <c r="BP100" s="21" t="s">
        <v>1147</v>
      </c>
      <c r="BQ100" s="22">
        <v>400</v>
      </c>
      <c r="BR100" s="16">
        <f>+BK100</f>
        <v>5438</v>
      </c>
      <c r="BS100" s="17" t="s">
        <v>1148</v>
      </c>
      <c r="BT100" s="19">
        <f t="shared" si="104"/>
        <v>9.3023255813953487E-2</v>
      </c>
      <c r="BU100" s="20">
        <f t="shared" si="125"/>
        <v>1.2646511627906978</v>
      </c>
      <c r="BV100" s="17" t="s">
        <v>174</v>
      </c>
      <c r="BW100" s="17" t="s">
        <v>1149</v>
      </c>
      <c r="BX100" s="16">
        <v>800</v>
      </c>
      <c r="BY100" s="16">
        <v>5826</v>
      </c>
      <c r="BZ100" s="17" t="s">
        <v>1148</v>
      </c>
      <c r="CA100" s="19">
        <f t="shared" si="105"/>
        <v>0.18604651162790697</v>
      </c>
      <c r="CB100" s="20">
        <f t="shared" si="126"/>
        <v>1.3548837209302325</v>
      </c>
      <c r="CC100" s="17" t="s">
        <v>174</v>
      </c>
      <c r="CD100" s="17" t="s">
        <v>1150</v>
      </c>
      <c r="CE100" s="16">
        <v>1000</v>
      </c>
      <c r="CF100" s="16">
        <v>5826</v>
      </c>
      <c r="CG100" s="17" t="s">
        <v>1151</v>
      </c>
      <c r="CH100" s="19">
        <f t="shared" si="106"/>
        <v>0.23255813953488372</v>
      </c>
      <c r="CI100" s="20">
        <f t="shared" si="127"/>
        <v>1.3548837209302325</v>
      </c>
      <c r="CJ100" s="17" t="s">
        <v>174</v>
      </c>
      <c r="CK100" s="17" t="s">
        <v>1152</v>
      </c>
      <c r="CL100" s="23">
        <v>1500</v>
      </c>
      <c r="CM100" s="23">
        <f>+CF100</f>
        <v>5826</v>
      </c>
      <c r="CN100" s="17" t="s">
        <v>1153</v>
      </c>
      <c r="CO100" s="19">
        <f t="shared" si="107"/>
        <v>0.34883720930232559</v>
      </c>
      <c r="CP100" s="20">
        <f t="shared" si="128"/>
        <v>1.3548837209302325</v>
      </c>
      <c r="CQ100" s="17" t="s">
        <v>174</v>
      </c>
      <c r="CR100" s="17" t="s">
        <v>1154</v>
      </c>
      <c r="CS100" s="16">
        <v>2000</v>
      </c>
      <c r="CT100" s="16"/>
      <c r="CU100" s="17"/>
      <c r="CV100" s="19">
        <f t="shared" si="108"/>
        <v>0.46511627906976744</v>
      </c>
      <c r="CW100" s="20">
        <f t="shared" si="129"/>
        <v>1.3548837209302325</v>
      </c>
      <c r="CX100" s="17" t="s">
        <v>179</v>
      </c>
      <c r="CY100" s="17"/>
      <c r="CZ100" s="16">
        <v>3500</v>
      </c>
      <c r="DA100" s="16"/>
      <c r="DB100" s="17"/>
      <c r="DC100" s="19">
        <f t="shared" si="109"/>
        <v>0.81395348837209303</v>
      </c>
      <c r="DD100" s="20">
        <f t="shared" si="130"/>
        <v>1.3548837209302325</v>
      </c>
      <c r="DE100" s="17" t="s">
        <v>179</v>
      </c>
      <c r="DF100" s="17"/>
      <c r="DG100" s="16">
        <v>3700</v>
      </c>
      <c r="DH100" s="16"/>
      <c r="DI100" s="17"/>
      <c r="DJ100" s="19">
        <f t="shared" si="110"/>
        <v>0.86046511627906974</v>
      </c>
      <c r="DK100" s="20">
        <f t="shared" si="131"/>
        <v>1.3548837209302325</v>
      </c>
      <c r="DL100" s="17" t="s">
        <v>179</v>
      </c>
      <c r="DM100" s="17"/>
      <c r="DN100" s="16">
        <v>3800</v>
      </c>
      <c r="DO100" s="16"/>
      <c r="DP100" s="17"/>
      <c r="DQ100" s="19">
        <f t="shared" si="111"/>
        <v>0.88372093023255816</v>
      </c>
      <c r="DR100" s="20">
        <f t="shared" si="132"/>
        <v>1.3548837209302325</v>
      </c>
      <c r="DS100" s="17" t="s">
        <v>179</v>
      </c>
      <c r="DT100" s="17"/>
      <c r="DU100" s="16">
        <v>4000</v>
      </c>
      <c r="DV100" s="16"/>
      <c r="DW100" s="17"/>
      <c r="DX100" s="19">
        <f t="shared" si="112"/>
        <v>0.93023255813953487</v>
      </c>
      <c r="DY100" s="20">
        <f t="shared" si="133"/>
        <v>1.3548837209302325</v>
      </c>
      <c r="DZ100" s="17" t="s">
        <v>179</v>
      </c>
      <c r="EA100" s="17"/>
      <c r="EB100" s="26">
        <v>4300</v>
      </c>
      <c r="EC100" s="16"/>
      <c r="ED100" s="17"/>
      <c r="EE100" s="19">
        <f t="shared" si="100"/>
        <v>1</v>
      </c>
      <c r="EF100" s="20">
        <f t="shared" si="134"/>
        <v>1.3548837209302325</v>
      </c>
      <c r="EG100" s="17" t="s">
        <v>179</v>
      </c>
      <c r="EH100" s="17"/>
      <c r="EI100" s="27">
        <v>2026</v>
      </c>
      <c r="EJ100" s="28"/>
      <c r="EK100" s="29" t="str">
        <f>+VLOOKUP(B100,[1]Listas_desplega!$AI$22:$AJ$46,2,0)</f>
        <v>D_MEN</v>
      </c>
      <c r="EL100" s="29" t="str">
        <f>+VLOOKUP(H100,[1]Listas_desplega!$BY$3:$BZ$7,2,0)</f>
        <v>T_2</v>
      </c>
      <c r="EM100" s="29" t="str">
        <f>+VLOOKUP(I100,[1]Listas_desplega!$BY$10:$BZ$23,2,0)</f>
        <v>T_2_C_1</v>
      </c>
      <c r="EN100" s="29" t="str">
        <f>+VLOOKUP(J100,[1]Listas_desplega!$BY$28:$BZ$54,2,0)</f>
        <v>T_2_C_1_ET_1</v>
      </c>
      <c r="EO100" s="29" t="str">
        <f>+VLOOKUP(K100,[1]Listas_desplega!$BY$58:$BZ$105,2,0)</f>
        <v>T_2_C_1_ET_1_CPT_1</v>
      </c>
      <c r="EP100" s="30" t="str">
        <f>+VLOOKUP(L100,[1]Listas_desplega!$J$3:$K$11,2,0)</f>
        <v>Eje_E_7</v>
      </c>
    </row>
    <row r="101" spans="1:146" s="31" customFormat="1" ht="44.25" customHeight="1" x14ac:dyDescent="0.3">
      <c r="A101" s="8" t="s">
        <v>927</v>
      </c>
      <c r="B101" s="8" t="s">
        <v>928</v>
      </c>
      <c r="C101" s="8" t="s">
        <v>1105</v>
      </c>
      <c r="D101" s="8" t="s">
        <v>153</v>
      </c>
      <c r="E101" s="8" t="s">
        <v>154</v>
      </c>
      <c r="F101" s="9" t="s">
        <v>155</v>
      </c>
      <c r="G101" s="8" t="s">
        <v>551</v>
      </c>
      <c r="H101" s="8" t="s">
        <v>157</v>
      </c>
      <c r="I101" s="8" t="s">
        <v>552</v>
      </c>
      <c r="J101" s="8" t="s">
        <v>1106</v>
      </c>
      <c r="K101" s="8" t="s">
        <v>554</v>
      </c>
      <c r="L101" s="8" t="s">
        <v>555</v>
      </c>
      <c r="M101" s="8" t="s">
        <v>1107</v>
      </c>
      <c r="N101" s="14">
        <v>9</v>
      </c>
      <c r="O101" s="11" t="s">
        <v>1155</v>
      </c>
      <c r="P101" s="12" t="s">
        <v>164</v>
      </c>
      <c r="Q101" s="11" t="s">
        <v>186</v>
      </c>
      <c r="R101" s="11" t="s">
        <v>1156</v>
      </c>
      <c r="S101" s="11" t="s">
        <v>167</v>
      </c>
      <c r="T101" s="11" t="s">
        <v>200</v>
      </c>
      <c r="U101" s="11">
        <v>30</v>
      </c>
      <c r="V101" s="11" t="s">
        <v>1157</v>
      </c>
      <c r="W101" s="12" t="s">
        <v>170</v>
      </c>
      <c r="X101" s="13" t="s">
        <v>172</v>
      </c>
      <c r="Y101" s="13" t="s">
        <v>172</v>
      </c>
      <c r="Z101" s="13" t="s">
        <v>172</v>
      </c>
      <c r="AA101" s="13" t="s">
        <v>172</v>
      </c>
      <c r="AB101" s="13" t="s">
        <v>172</v>
      </c>
      <c r="AC101" s="13" t="s">
        <v>172</v>
      </c>
      <c r="AD101" s="13" t="s">
        <v>172</v>
      </c>
      <c r="AE101" s="13" t="s">
        <v>172</v>
      </c>
      <c r="AF101" s="13" t="s">
        <v>172</v>
      </c>
      <c r="AG101" s="14" t="s">
        <v>172</v>
      </c>
      <c r="AH101" s="14" t="s">
        <v>172</v>
      </c>
      <c r="AI101" s="14" t="s">
        <v>172</v>
      </c>
      <c r="AJ101" s="14" t="s">
        <v>172</v>
      </c>
      <c r="AK101" s="14" t="s">
        <v>172</v>
      </c>
      <c r="AL101" s="14" t="s">
        <v>172</v>
      </c>
      <c r="AM101" s="14" t="s">
        <v>172</v>
      </c>
      <c r="AN101" s="14" t="s">
        <v>172</v>
      </c>
      <c r="AO101" s="14" t="s">
        <v>172</v>
      </c>
      <c r="AP101" s="14" t="s">
        <v>172</v>
      </c>
      <c r="AQ101" s="15" t="s">
        <v>172</v>
      </c>
      <c r="AR101" s="14" t="s">
        <v>172</v>
      </c>
      <c r="AS101" s="80" t="s">
        <v>172</v>
      </c>
      <c r="AT101" s="33">
        <v>72</v>
      </c>
      <c r="AU101" s="33">
        <v>106</v>
      </c>
      <c r="AV101" s="33">
        <v>148</v>
      </c>
      <c r="AW101" s="33">
        <v>171</v>
      </c>
      <c r="AX101" s="33">
        <v>497</v>
      </c>
      <c r="AY101" s="34"/>
      <c r="AZ101" s="34"/>
      <c r="BA101" s="34"/>
      <c r="BB101" s="34"/>
      <c r="BC101" s="16"/>
      <c r="BD101" s="16"/>
      <c r="BE101" s="17"/>
      <c r="BF101" s="18">
        <f t="shared" si="102"/>
        <v>0</v>
      </c>
      <c r="BG101" s="19">
        <f>IFERROR(BD101/AW101,0)</f>
        <v>0</v>
      </c>
      <c r="BH101" s="17" t="s">
        <v>179</v>
      </c>
      <c r="BI101" s="17"/>
      <c r="BJ101" s="16"/>
      <c r="BK101" s="16"/>
      <c r="BL101" s="17"/>
      <c r="BM101" s="19">
        <f t="shared" si="103"/>
        <v>0</v>
      </c>
      <c r="BN101" s="20">
        <f t="shared" si="124"/>
        <v>0</v>
      </c>
      <c r="BO101" s="17" t="s">
        <v>179</v>
      </c>
      <c r="BP101" s="21"/>
      <c r="BQ101" s="22">
        <v>20</v>
      </c>
      <c r="BR101" s="16"/>
      <c r="BS101" s="17"/>
      <c r="BT101" s="19">
        <f t="shared" si="104"/>
        <v>0.11695906432748537</v>
      </c>
      <c r="BU101" s="20">
        <f t="shared" si="125"/>
        <v>0</v>
      </c>
      <c r="BV101" s="17" t="s">
        <v>437</v>
      </c>
      <c r="BW101" s="17" t="s">
        <v>1158</v>
      </c>
      <c r="BX101" s="16"/>
      <c r="BY101" s="16"/>
      <c r="BZ101" s="17" t="s">
        <v>940</v>
      </c>
      <c r="CA101" s="19">
        <f t="shared" si="105"/>
        <v>0</v>
      </c>
      <c r="CB101" s="20">
        <f t="shared" si="126"/>
        <v>0</v>
      </c>
      <c r="CC101" s="17" t="s">
        <v>174</v>
      </c>
      <c r="CD101" s="17" t="s">
        <v>1159</v>
      </c>
      <c r="CE101" s="16"/>
      <c r="CF101" s="16"/>
      <c r="CG101" s="17"/>
      <c r="CH101" s="19">
        <f t="shared" si="106"/>
        <v>0</v>
      </c>
      <c r="CI101" s="20">
        <f t="shared" si="127"/>
        <v>0</v>
      </c>
      <c r="CJ101" s="17" t="s">
        <v>179</v>
      </c>
      <c r="CK101" s="17"/>
      <c r="CL101" s="23">
        <v>50</v>
      </c>
      <c r="CM101" s="23">
        <v>101</v>
      </c>
      <c r="CN101" s="17" t="s">
        <v>1160</v>
      </c>
      <c r="CO101" s="19">
        <f t="shared" si="107"/>
        <v>0.29239766081871343</v>
      </c>
      <c r="CP101" s="20">
        <f t="shared" si="128"/>
        <v>0.59064327485380119</v>
      </c>
      <c r="CQ101" s="17" t="s">
        <v>174</v>
      </c>
      <c r="CR101" s="17" t="s">
        <v>1161</v>
      </c>
      <c r="CS101" s="16"/>
      <c r="CT101" s="16"/>
      <c r="CU101" s="17"/>
      <c r="CV101" s="19">
        <f t="shared" si="108"/>
        <v>0</v>
      </c>
      <c r="CW101" s="20">
        <f t="shared" si="129"/>
        <v>0.59064327485380119</v>
      </c>
      <c r="CX101" s="17" t="s">
        <v>179</v>
      </c>
      <c r="CY101" s="17"/>
      <c r="CZ101" s="16"/>
      <c r="DA101" s="16"/>
      <c r="DB101" s="17"/>
      <c r="DC101" s="19">
        <f t="shared" si="109"/>
        <v>0</v>
      </c>
      <c r="DD101" s="20">
        <f t="shared" si="130"/>
        <v>0.59064327485380119</v>
      </c>
      <c r="DE101" s="17" t="s">
        <v>179</v>
      </c>
      <c r="DF101" s="17"/>
      <c r="DG101" s="16">
        <v>100</v>
      </c>
      <c r="DH101" s="16"/>
      <c r="DI101" s="17"/>
      <c r="DJ101" s="19">
        <f t="shared" si="110"/>
        <v>0.58479532163742687</v>
      </c>
      <c r="DK101" s="20">
        <f t="shared" si="131"/>
        <v>0.59064327485380119</v>
      </c>
      <c r="DL101" s="17" t="s">
        <v>179</v>
      </c>
      <c r="DM101" s="17"/>
      <c r="DN101" s="16"/>
      <c r="DO101" s="16"/>
      <c r="DP101" s="17"/>
      <c r="DQ101" s="19">
        <f t="shared" si="111"/>
        <v>0</v>
      </c>
      <c r="DR101" s="20">
        <f t="shared" si="132"/>
        <v>0.59064327485380119</v>
      </c>
      <c r="DS101" s="17" t="s">
        <v>179</v>
      </c>
      <c r="DT101" s="17"/>
      <c r="DU101" s="16"/>
      <c r="DV101" s="16"/>
      <c r="DW101" s="17"/>
      <c r="DX101" s="19">
        <f t="shared" si="112"/>
        <v>0</v>
      </c>
      <c r="DY101" s="20">
        <f t="shared" si="133"/>
        <v>0.59064327485380119</v>
      </c>
      <c r="DZ101" s="17" t="s">
        <v>179</v>
      </c>
      <c r="EA101" s="17"/>
      <c r="EB101" s="26">
        <v>171</v>
      </c>
      <c r="EC101" s="16"/>
      <c r="ED101" s="17"/>
      <c r="EE101" s="19">
        <f t="shared" si="100"/>
        <v>1</v>
      </c>
      <c r="EF101" s="20">
        <f t="shared" si="134"/>
        <v>0.59064327485380119</v>
      </c>
      <c r="EG101" s="17" t="s">
        <v>179</v>
      </c>
      <c r="EH101" s="17"/>
      <c r="EI101" s="27">
        <v>2026</v>
      </c>
      <c r="EJ101" s="28"/>
      <c r="EK101" s="29" t="str">
        <f>+VLOOKUP(B101,[1]Listas_desplega!$AI$22:$AJ$46,2,0)</f>
        <v>D_MEN</v>
      </c>
      <c r="EL101" s="29" t="str">
        <f>+VLOOKUP(H101,[1]Listas_desplega!$BY$3:$BZ$7,2,0)</f>
        <v>T_2</v>
      </c>
      <c r="EM101" s="29" t="str">
        <f>+VLOOKUP(I101,[1]Listas_desplega!$BY$10:$BZ$23,2,0)</f>
        <v>T_2_C_1</v>
      </c>
      <c r="EN101" s="29" t="str">
        <f>+VLOOKUP(J101,[1]Listas_desplega!$BY$28:$BZ$54,2,0)</f>
        <v>T_2_C_1_ET_1</v>
      </c>
      <c r="EO101" s="29" t="str">
        <f>+VLOOKUP(K101,[1]Listas_desplega!$BY$58:$BZ$105,2,0)</f>
        <v>T_2_C_1_ET_1_CPT_1</v>
      </c>
      <c r="EP101" s="30" t="str">
        <f>+VLOOKUP(L101,[1]Listas_desplega!$J$3:$K$11,2,0)</f>
        <v>Eje_E_7</v>
      </c>
    </row>
    <row r="102" spans="1:146" s="31" customFormat="1" ht="44.25" customHeight="1" x14ac:dyDescent="0.3">
      <c r="A102" s="8" t="s">
        <v>927</v>
      </c>
      <c r="B102" s="8" t="s">
        <v>1211</v>
      </c>
      <c r="C102" s="8" t="s">
        <v>1252</v>
      </c>
      <c r="D102" s="8" t="s">
        <v>153</v>
      </c>
      <c r="E102" s="8" t="s">
        <v>207</v>
      </c>
      <c r="F102" s="9" t="s">
        <v>1253</v>
      </c>
      <c r="G102" s="8"/>
      <c r="H102" s="8" t="s">
        <v>157</v>
      </c>
      <c r="I102" s="8" t="s">
        <v>552</v>
      </c>
      <c r="J102" s="8" t="s">
        <v>553</v>
      </c>
      <c r="K102" s="8" t="s">
        <v>554</v>
      </c>
      <c r="L102" s="8" t="s">
        <v>555</v>
      </c>
      <c r="M102" s="8" t="s">
        <v>1107</v>
      </c>
      <c r="N102" s="14">
        <v>80</v>
      </c>
      <c r="O102" s="11" t="s">
        <v>1254</v>
      </c>
      <c r="P102" s="12" t="s">
        <v>492</v>
      </c>
      <c r="Q102" s="11" t="s">
        <v>493</v>
      </c>
      <c r="R102" s="11" t="s">
        <v>1255</v>
      </c>
      <c r="S102" s="11" t="s">
        <v>214</v>
      </c>
      <c r="T102" s="11" t="s">
        <v>200</v>
      </c>
      <c r="U102" s="11">
        <v>15</v>
      </c>
      <c r="V102" s="11" t="s">
        <v>1256</v>
      </c>
      <c r="W102" s="12" t="s">
        <v>170</v>
      </c>
      <c r="X102" s="13"/>
      <c r="Y102" s="13"/>
      <c r="Z102" s="13"/>
      <c r="AA102" s="13"/>
      <c r="AB102" s="13"/>
      <c r="AC102" s="13"/>
      <c r="AD102" s="13"/>
      <c r="AE102" s="13"/>
      <c r="AF102" s="13"/>
      <c r="AG102" s="14"/>
      <c r="AH102" s="14"/>
      <c r="AI102" s="14"/>
      <c r="AJ102" s="14"/>
      <c r="AK102" s="14"/>
      <c r="AL102" s="14"/>
      <c r="AM102" s="14"/>
      <c r="AN102" s="14"/>
      <c r="AO102" s="14"/>
      <c r="AP102" s="14"/>
      <c r="AQ102" s="15"/>
      <c r="AR102" s="14"/>
      <c r="AS102" s="14">
        <v>100</v>
      </c>
      <c r="AT102" s="14">
        <v>100</v>
      </c>
      <c r="AU102" s="14">
        <v>100</v>
      </c>
      <c r="AV102" s="14">
        <v>100</v>
      </c>
      <c r="AW102" s="14">
        <v>100</v>
      </c>
      <c r="AX102" s="14">
        <v>100</v>
      </c>
      <c r="AY102" s="8"/>
      <c r="AZ102" s="8"/>
      <c r="BA102" s="8"/>
      <c r="BB102" s="8"/>
      <c r="BC102" s="16"/>
      <c r="BD102" s="16">
        <v>0</v>
      </c>
      <c r="BE102" s="17" t="s">
        <v>1191</v>
      </c>
      <c r="BF102" s="18">
        <f t="shared" si="102"/>
        <v>0</v>
      </c>
      <c r="BG102" s="20">
        <f t="shared" ref="BG102:BG104" si="135">+IF(BH102="SI",IFERROR((IF(BH102="SI",BD102,0)/AW102),"REVISAR"),0)</f>
        <v>0</v>
      </c>
      <c r="BH102" s="17" t="s">
        <v>174</v>
      </c>
      <c r="BI102" s="17" t="s">
        <v>1236</v>
      </c>
      <c r="BJ102" s="16"/>
      <c r="BK102" s="16">
        <v>0</v>
      </c>
      <c r="BL102" s="17" t="s">
        <v>1191</v>
      </c>
      <c r="BM102" s="19">
        <f t="shared" si="103"/>
        <v>0</v>
      </c>
      <c r="BN102" s="20">
        <f t="shared" si="124"/>
        <v>0</v>
      </c>
      <c r="BO102" s="17" t="s">
        <v>174</v>
      </c>
      <c r="BP102" s="21" t="s">
        <v>1257</v>
      </c>
      <c r="BQ102" s="22">
        <v>19.22</v>
      </c>
      <c r="BR102" s="16">
        <v>22.82</v>
      </c>
      <c r="BS102" s="17" t="s">
        <v>1258</v>
      </c>
      <c r="BT102" s="19">
        <f t="shared" si="104"/>
        <v>0.19219999999999998</v>
      </c>
      <c r="BU102" s="20">
        <f t="shared" si="125"/>
        <v>0.22820000000000001</v>
      </c>
      <c r="BV102" s="17" t="s">
        <v>174</v>
      </c>
      <c r="BW102" s="17" t="s">
        <v>1224</v>
      </c>
      <c r="BX102" s="16"/>
      <c r="BY102" s="16">
        <v>22.82</v>
      </c>
      <c r="BZ102" s="17" t="s">
        <v>940</v>
      </c>
      <c r="CA102" s="19">
        <f t="shared" si="105"/>
        <v>0</v>
      </c>
      <c r="CB102" s="20">
        <f t="shared" si="126"/>
        <v>0.22820000000000001</v>
      </c>
      <c r="CC102" s="17" t="s">
        <v>174</v>
      </c>
      <c r="CD102" s="17" t="s">
        <v>1246</v>
      </c>
      <c r="CE102" s="16"/>
      <c r="CF102" s="16"/>
      <c r="CG102" s="17"/>
      <c r="CH102" s="19">
        <f t="shared" si="106"/>
        <v>0</v>
      </c>
      <c r="CI102" s="20">
        <f t="shared" si="127"/>
        <v>0</v>
      </c>
      <c r="CJ102" s="17" t="s">
        <v>174</v>
      </c>
      <c r="CK102" s="17" t="s">
        <v>1240</v>
      </c>
      <c r="CL102" s="23">
        <v>43.72</v>
      </c>
      <c r="CM102" s="23">
        <v>51.78</v>
      </c>
      <c r="CN102" s="17" t="s">
        <v>1259</v>
      </c>
      <c r="CO102" s="19">
        <f t="shared" si="107"/>
        <v>0.43719999999999998</v>
      </c>
      <c r="CP102" s="20">
        <f t="shared" ref="CP102:CP123" si="136">+IF(CQ102="SI",IFERROR((IF(CQ102="SI",CM102,0)/AW102),"REVISAR"),CI102)</f>
        <v>0.51780000000000004</v>
      </c>
      <c r="CQ102" s="17" t="s">
        <v>174</v>
      </c>
      <c r="CR102" s="17" t="s">
        <v>1260</v>
      </c>
      <c r="CS102" s="16"/>
      <c r="CT102" s="16"/>
      <c r="CU102" s="17"/>
      <c r="CV102" s="19">
        <f t="shared" si="108"/>
        <v>0</v>
      </c>
      <c r="CW102" s="20">
        <f t="shared" si="129"/>
        <v>0.51780000000000004</v>
      </c>
      <c r="CX102" s="17" t="s">
        <v>179</v>
      </c>
      <c r="CY102" s="17"/>
      <c r="CZ102" s="16"/>
      <c r="DA102" s="16"/>
      <c r="DB102" s="17"/>
      <c r="DC102" s="19">
        <f t="shared" si="109"/>
        <v>0</v>
      </c>
      <c r="DD102" s="20">
        <f t="shared" si="130"/>
        <v>0.51780000000000004</v>
      </c>
      <c r="DE102" s="17" t="s">
        <v>179</v>
      </c>
      <c r="DF102" s="17"/>
      <c r="DG102" s="16">
        <v>69.75</v>
      </c>
      <c r="DH102" s="16"/>
      <c r="DI102" s="17"/>
      <c r="DJ102" s="19">
        <f t="shared" si="110"/>
        <v>0.69750000000000001</v>
      </c>
      <c r="DK102" s="20">
        <f t="shared" si="131"/>
        <v>0.51780000000000004</v>
      </c>
      <c r="DL102" s="17" t="s">
        <v>179</v>
      </c>
      <c r="DM102" s="17"/>
      <c r="DN102" s="16"/>
      <c r="DO102" s="16"/>
      <c r="DP102" s="17"/>
      <c r="DQ102" s="19">
        <f t="shared" si="111"/>
        <v>0</v>
      </c>
      <c r="DR102" s="20">
        <f t="shared" si="132"/>
        <v>0.51780000000000004</v>
      </c>
      <c r="DS102" s="17" t="s">
        <v>179</v>
      </c>
      <c r="DT102" s="17"/>
      <c r="DU102" s="16"/>
      <c r="DV102" s="16"/>
      <c r="DW102" s="17"/>
      <c r="DX102" s="19">
        <f t="shared" si="112"/>
        <v>0</v>
      </c>
      <c r="DY102" s="20">
        <f t="shared" si="133"/>
        <v>0.51780000000000004</v>
      </c>
      <c r="DZ102" s="17" t="s">
        <v>179</v>
      </c>
      <c r="EA102" s="17"/>
      <c r="EB102" s="26">
        <v>100</v>
      </c>
      <c r="EC102" s="16"/>
      <c r="ED102" s="17"/>
      <c r="EE102" s="19">
        <f t="shared" si="100"/>
        <v>1</v>
      </c>
      <c r="EF102" s="20">
        <f t="shared" si="134"/>
        <v>0.51780000000000004</v>
      </c>
      <c r="EG102" s="17" t="s">
        <v>179</v>
      </c>
      <c r="EH102" s="17"/>
      <c r="EI102" s="27">
        <v>2026</v>
      </c>
      <c r="EJ102" s="28"/>
      <c r="EK102" s="29" t="str">
        <f>+VLOOKUP(B102,[1]Listas_desplega!$AI$22:$AJ$46,2,0)</f>
        <v>SG</v>
      </c>
      <c r="EL102" s="29" t="str">
        <f>+VLOOKUP(H102,[1]Listas_desplega!$BY$3:$BZ$7,2,0)</f>
        <v>T_2</v>
      </c>
      <c r="EM102" s="29" t="str">
        <f>+VLOOKUP(I102,[1]Listas_desplega!$BY$10:$BZ$23,2,0)</f>
        <v>T_2_C_1</v>
      </c>
      <c r="EN102" s="29" t="e">
        <f>+VLOOKUP(J102,[1]Listas_desplega!$BY$28:$BZ$54,2,0)</f>
        <v>#N/A</v>
      </c>
      <c r="EO102" s="29" t="str">
        <f>+VLOOKUP(K102,[1]Listas_desplega!$BY$58:$BZ$105,2,0)</f>
        <v>T_2_C_1_ET_1_CPT_1</v>
      </c>
      <c r="EP102" s="30" t="str">
        <f>+VLOOKUP(L102,[1]Listas_desplega!$J$3:$K$11,2,0)</f>
        <v>Eje_E_7</v>
      </c>
    </row>
    <row r="103" spans="1:146" s="31" customFormat="1" ht="44.25" customHeight="1" x14ac:dyDescent="0.3">
      <c r="A103" s="8" t="s">
        <v>927</v>
      </c>
      <c r="B103" s="8" t="s">
        <v>1211</v>
      </c>
      <c r="C103" s="8" t="s">
        <v>1252</v>
      </c>
      <c r="D103" s="8" t="s">
        <v>153</v>
      </c>
      <c r="E103" s="8" t="s">
        <v>207</v>
      </c>
      <c r="F103" s="9" t="s">
        <v>1253</v>
      </c>
      <c r="G103" s="8"/>
      <c r="H103" s="8" t="s">
        <v>597</v>
      </c>
      <c r="I103" s="8" t="s">
        <v>598</v>
      </c>
      <c r="J103" s="8" t="s">
        <v>599</v>
      </c>
      <c r="K103" s="8" t="s">
        <v>1261</v>
      </c>
      <c r="L103" s="8" t="s">
        <v>932</v>
      </c>
      <c r="M103" s="8" t="s">
        <v>1232</v>
      </c>
      <c r="N103" s="14">
        <v>81</v>
      </c>
      <c r="O103" s="11" t="s">
        <v>1262</v>
      </c>
      <c r="P103" s="12" t="s">
        <v>492</v>
      </c>
      <c r="Q103" s="11" t="s">
        <v>493</v>
      </c>
      <c r="R103" s="11" t="s">
        <v>1263</v>
      </c>
      <c r="S103" s="11" t="s">
        <v>214</v>
      </c>
      <c r="T103" s="11" t="s">
        <v>200</v>
      </c>
      <c r="U103" s="11">
        <v>0</v>
      </c>
      <c r="V103" s="11" t="s">
        <v>1264</v>
      </c>
      <c r="W103" s="12" t="s">
        <v>170</v>
      </c>
      <c r="X103" s="13"/>
      <c r="Y103" s="13"/>
      <c r="Z103" s="13"/>
      <c r="AA103" s="13"/>
      <c r="AB103" s="13"/>
      <c r="AC103" s="13"/>
      <c r="AD103" s="13"/>
      <c r="AE103" s="13"/>
      <c r="AF103" s="13"/>
      <c r="AG103" s="14"/>
      <c r="AH103" s="14"/>
      <c r="AI103" s="14"/>
      <c r="AJ103" s="14"/>
      <c r="AK103" s="14"/>
      <c r="AL103" s="14"/>
      <c r="AM103" s="14"/>
      <c r="AN103" s="14"/>
      <c r="AO103" s="14"/>
      <c r="AP103" s="14"/>
      <c r="AQ103" s="15"/>
      <c r="AR103" s="14"/>
      <c r="AS103" s="14">
        <v>0</v>
      </c>
      <c r="AT103" s="14">
        <v>0</v>
      </c>
      <c r="AU103" s="14">
        <v>100</v>
      </c>
      <c r="AV103" s="14">
        <v>100</v>
      </c>
      <c r="AW103" s="14">
        <v>100</v>
      </c>
      <c r="AX103" s="14">
        <v>100</v>
      </c>
      <c r="AY103" s="8"/>
      <c r="AZ103" s="8"/>
      <c r="BA103" s="8"/>
      <c r="BB103" s="8"/>
      <c r="BC103" s="16"/>
      <c r="BD103" s="16">
        <v>0</v>
      </c>
      <c r="BE103" s="17" t="s">
        <v>1191</v>
      </c>
      <c r="BF103" s="18">
        <f t="shared" si="102"/>
        <v>0</v>
      </c>
      <c r="BG103" s="20">
        <f t="shared" si="135"/>
        <v>0</v>
      </c>
      <c r="BH103" s="17" t="s">
        <v>174</v>
      </c>
      <c r="BI103" s="17" t="s">
        <v>1236</v>
      </c>
      <c r="BJ103" s="16"/>
      <c r="BK103" s="16">
        <v>0</v>
      </c>
      <c r="BL103" s="17" t="s">
        <v>1191</v>
      </c>
      <c r="BM103" s="19">
        <f t="shared" si="103"/>
        <v>0</v>
      </c>
      <c r="BN103" s="20">
        <f t="shared" si="124"/>
        <v>0</v>
      </c>
      <c r="BO103" s="17" t="s">
        <v>174</v>
      </c>
      <c r="BP103" s="21" t="s">
        <v>1257</v>
      </c>
      <c r="BQ103" s="22">
        <v>25</v>
      </c>
      <c r="BR103" s="16">
        <v>25</v>
      </c>
      <c r="BS103" s="17" t="s">
        <v>1265</v>
      </c>
      <c r="BT103" s="19">
        <f t="shared" si="104"/>
        <v>0.25</v>
      </c>
      <c r="BU103" s="20">
        <f t="shared" si="125"/>
        <v>0.25</v>
      </c>
      <c r="BV103" s="17" t="s">
        <v>174</v>
      </c>
      <c r="BW103" s="17" t="s">
        <v>1224</v>
      </c>
      <c r="BX103" s="16"/>
      <c r="BY103" s="16">
        <v>0.25</v>
      </c>
      <c r="BZ103" s="17" t="s">
        <v>940</v>
      </c>
      <c r="CA103" s="19">
        <f t="shared" si="105"/>
        <v>0</v>
      </c>
      <c r="CB103" s="20">
        <f t="shared" si="126"/>
        <v>2.5000000000000001E-3</v>
      </c>
      <c r="CC103" s="17" t="s">
        <v>174</v>
      </c>
      <c r="CD103" s="17" t="s">
        <v>1246</v>
      </c>
      <c r="CE103" s="16"/>
      <c r="CF103" s="16"/>
      <c r="CG103" s="17"/>
      <c r="CH103" s="19">
        <f t="shared" si="106"/>
        <v>0</v>
      </c>
      <c r="CI103" s="20">
        <f t="shared" si="127"/>
        <v>0</v>
      </c>
      <c r="CJ103" s="17" t="s">
        <v>174</v>
      </c>
      <c r="CK103" s="17" t="s">
        <v>1240</v>
      </c>
      <c r="CL103" s="23">
        <v>25</v>
      </c>
      <c r="CM103" s="23">
        <v>25</v>
      </c>
      <c r="CN103" s="17" t="s">
        <v>1266</v>
      </c>
      <c r="CO103" s="19">
        <f t="shared" si="107"/>
        <v>0.25</v>
      </c>
      <c r="CP103" s="20">
        <f t="shared" si="136"/>
        <v>0.25</v>
      </c>
      <c r="CQ103" s="17" t="s">
        <v>174</v>
      </c>
      <c r="CR103" s="17" t="s">
        <v>1260</v>
      </c>
      <c r="CS103" s="16"/>
      <c r="CT103" s="16"/>
      <c r="CU103" s="17"/>
      <c r="CV103" s="19">
        <f t="shared" si="108"/>
        <v>0</v>
      </c>
      <c r="CW103" s="20">
        <f t="shared" si="129"/>
        <v>0.25</v>
      </c>
      <c r="CX103" s="17" t="s">
        <v>179</v>
      </c>
      <c r="CY103" s="17"/>
      <c r="CZ103" s="16"/>
      <c r="DA103" s="16"/>
      <c r="DB103" s="17"/>
      <c r="DC103" s="19">
        <f t="shared" si="109"/>
        <v>0</v>
      </c>
      <c r="DD103" s="20">
        <f t="shared" si="130"/>
        <v>0.25</v>
      </c>
      <c r="DE103" s="17" t="s">
        <v>179</v>
      </c>
      <c r="DF103" s="17"/>
      <c r="DG103" s="16">
        <v>25</v>
      </c>
      <c r="DH103" s="16"/>
      <c r="DI103" s="17"/>
      <c r="DJ103" s="19">
        <f t="shared" si="110"/>
        <v>0.25</v>
      </c>
      <c r="DK103" s="20">
        <f t="shared" si="131"/>
        <v>0.25</v>
      </c>
      <c r="DL103" s="17" t="s">
        <v>179</v>
      </c>
      <c r="DM103" s="17"/>
      <c r="DN103" s="16"/>
      <c r="DO103" s="16"/>
      <c r="DP103" s="17"/>
      <c r="DQ103" s="19">
        <f t="shared" si="111"/>
        <v>0</v>
      </c>
      <c r="DR103" s="20">
        <f t="shared" si="132"/>
        <v>0.25</v>
      </c>
      <c r="DS103" s="17" t="s">
        <v>179</v>
      </c>
      <c r="DT103" s="17"/>
      <c r="DU103" s="16"/>
      <c r="DV103" s="16"/>
      <c r="DW103" s="17"/>
      <c r="DX103" s="19">
        <f t="shared" si="112"/>
        <v>0</v>
      </c>
      <c r="DY103" s="20">
        <f t="shared" si="133"/>
        <v>0.25</v>
      </c>
      <c r="DZ103" s="17" t="s">
        <v>179</v>
      </c>
      <c r="EA103" s="17"/>
      <c r="EB103" s="26">
        <v>100</v>
      </c>
      <c r="EC103" s="16"/>
      <c r="ED103" s="17"/>
      <c r="EE103" s="19">
        <f t="shared" si="100"/>
        <v>1</v>
      </c>
      <c r="EF103" s="20">
        <f t="shared" si="134"/>
        <v>0.25</v>
      </c>
      <c r="EG103" s="17" t="s">
        <v>179</v>
      </c>
      <c r="EH103" s="17"/>
      <c r="EI103" s="27">
        <v>2026</v>
      </c>
      <c r="EJ103" s="28"/>
      <c r="EK103" s="29" t="str">
        <f>+VLOOKUP(B103,[1]Listas_desplega!$AI$22:$AJ$46,2,0)</f>
        <v>SG</v>
      </c>
      <c r="EL103" s="29" t="str">
        <f>+VLOOKUP(H103,[1]Listas_desplega!$BY$3:$BZ$7,2,0)</f>
        <v>T_5</v>
      </c>
      <c r="EM103" s="29" t="str">
        <f>+VLOOKUP(I103,[1]Listas_desplega!$BY$10:$BZ$23,2,0)</f>
        <v>T_5_C_1</v>
      </c>
      <c r="EN103" s="29" t="str">
        <f>+VLOOKUP(J103,[1]Listas_desplega!$BY$28:$BZ$54,2,0)</f>
        <v>T_5_C_1_ET_1</v>
      </c>
      <c r="EO103" s="29" t="str">
        <f>+VLOOKUP(K103,[1]Listas_desplega!$BY$58:$BZ$105,2,0)</f>
        <v>T_5_C_1_ET_1_CPT_1</v>
      </c>
      <c r="EP103" s="30" t="str">
        <f>+VLOOKUP(L103,[1]Listas_desplega!$J$3:$K$11,2,0)</f>
        <v>Eje_E_9</v>
      </c>
    </row>
    <row r="104" spans="1:146" s="31" customFormat="1" ht="44.25" customHeight="1" x14ac:dyDescent="0.3">
      <c r="A104" s="8" t="s">
        <v>927</v>
      </c>
      <c r="B104" s="8" t="s">
        <v>1211</v>
      </c>
      <c r="C104" s="8" t="s">
        <v>1252</v>
      </c>
      <c r="D104" s="8" t="s">
        <v>153</v>
      </c>
      <c r="E104" s="8" t="s">
        <v>207</v>
      </c>
      <c r="F104" s="9" t="s">
        <v>1253</v>
      </c>
      <c r="G104" s="8"/>
      <c r="H104" s="8" t="s">
        <v>157</v>
      </c>
      <c r="I104" s="8" t="s">
        <v>552</v>
      </c>
      <c r="J104" s="8" t="s">
        <v>553</v>
      </c>
      <c r="K104" s="8" t="s">
        <v>554</v>
      </c>
      <c r="L104" s="8" t="s">
        <v>555</v>
      </c>
      <c r="M104" s="8" t="s">
        <v>556</v>
      </c>
      <c r="N104" s="14">
        <v>133</v>
      </c>
      <c r="O104" s="11" t="s">
        <v>1267</v>
      </c>
      <c r="P104" s="12" t="s">
        <v>492</v>
      </c>
      <c r="Q104" s="11" t="s">
        <v>493</v>
      </c>
      <c r="R104" s="11" t="s">
        <v>1268</v>
      </c>
      <c r="S104" s="11" t="s">
        <v>214</v>
      </c>
      <c r="T104" s="11" t="s">
        <v>188</v>
      </c>
      <c r="U104" s="11">
        <v>0</v>
      </c>
      <c r="V104" s="11" t="s">
        <v>1269</v>
      </c>
      <c r="W104" s="12" t="s">
        <v>170</v>
      </c>
      <c r="X104" s="13"/>
      <c r="Y104" s="13"/>
      <c r="Z104" s="13"/>
      <c r="AA104" s="13"/>
      <c r="AB104" s="13"/>
      <c r="AC104" s="13"/>
      <c r="AD104" s="13"/>
      <c r="AE104" s="13"/>
      <c r="AF104" s="13"/>
      <c r="AG104" s="14"/>
      <c r="AH104" s="14"/>
      <c r="AI104" s="14"/>
      <c r="AJ104" s="14"/>
      <c r="AK104" s="14"/>
      <c r="AL104" s="14"/>
      <c r="AM104" s="14"/>
      <c r="AN104" s="14"/>
      <c r="AO104" s="14"/>
      <c r="AP104" s="14"/>
      <c r="AQ104" s="15"/>
      <c r="AR104" s="14"/>
      <c r="AS104" s="14">
        <v>0</v>
      </c>
      <c r="AT104" s="14">
        <v>0</v>
      </c>
      <c r="AU104" s="33">
        <v>0</v>
      </c>
      <c r="AV104" s="33">
        <v>100</v>
      </c>
      <c r="AW104" s="33">
        <v>100</v>
      </c>
      <c r="AX104" s="33">
        <v>100</v>
      </c>
      <c r="AY104" s="34"/>
      <c r="AZ104" s="34"/>
      <c r="BA104" s="34"/>
      <c r="BB104" s="34"/>
      <c r="BC104" s="16"/>
      <c r="BD104" s="16">
        <v>0</v>
      </c>
      <c r="BE104" s="17" t="s">
        <v>1191</v>
      </c>
      <c r="BF104" s="18">
        <f t="shared" si="102"/>
        <v>0</v>
      </c>
      <c r="BG104" s="20">
        <f t="shared" si="135"/>
        <v>0</v>
      </c>
      <c r="BH104" s="17" t="s">
        <v>174</v>
      </c>
      <c r="BI104" s="17" t="s">
        <v>1236</v>
      </c>
      <c r="BJ104" s="16"/>
      <c r="BK104" s="16">
        <v>0</v>
      </c>
      <c r="BL104" s="17" t="s">
        <v>1191</v>
      </c>
      <c r="BM104" s="19">
        <f t="shared" si="103"/>
        <v>0</v>
      </c>
      <c r="BN104" s="20">
        <f t="shared" si="124"/>
        <v>0</v>
      </c>
      <c r="BO104" s="17" t="s">
        <v>174</v>
      </c>
      <c r="BP104" s="21" t="s">
        <v>1257</v>
      </c>
      <c r="BQ104" s="22"/>
      <c r="BR104" s="134"/>
      <c r="BS104" s="17" t="s">
        <v>940</v>
      </c>
      <c r="BT104" s="19">
        <f t="shared" si="104"/>
        <v>0</v>
      </c>
      <c r="BU104" s="20">
        <f t="shared" si="125"/>
        <v>0</v>
      </c>
      <c r="BV104" s="17" t="s">
        <v>174</v>
      </c>
      <c r="BW104" s="17" t="s">
        <v>1270</v>
      </c>
      <c r="BX104" s="16"/>
      <c r="BY104" s="16"/>
      <c r="BZ104" s="17" t="s">
        <v>940</v>
      </c>
      <c r="CA104" s="19">
        <f t="shared" si="105"/>
        <v>0</v>
      </c>
      <c r="CB104" s="20">
        <f t="shared" si="126"/>
        <v>0</v>
      </c>
      <c r="CC104" s="17" t="s">
        <v>174</v>
      </c>
      <c r="CD104" s="17" t="s">
        <v>1246</v>
      </c>
      <c r="CE104" s="16"/>
      <c r="CF104" s="16"/>
      <c r="CG104" s="17"/>
      <c r="CH104" s="19">
        <f t="shared" si="106"/>
        <v>0</v>
      </c>
      <c r="CI104" s="20">
        <f t="shared" si="127"/>
        <v>0</v>
      </c>
      <c r="CJ104" s="17" t="s">
        <v>174</v>
      </c>
      <c r="CK104" s="17" t="s">
        <v>1240</v>
      </c>
      <c r="CL104" s="23"/>
      <c r="CM104" s="23"/>
      <c r="CN104" s="17"/>
      <c r="CO104" s="19">
        <f t="shared" si="107"/>
        <v>0</v>
      </c>
      <c r="CP104" s="20">
        <f t="shared" si="136"/>
        <v>0</v>
      </c>
      <c r="CQ104" s="17" t="s">
        <v>174</v>
      </c>
      <c r="CR104" s="17" t="s">
        <v>1271</v>
      </c>
      <c r="CS104" s="16"/>
      <c r="CT104" s="16"/>
      <c r="CU104" s="17"/>
      <c r="CV104" s="19">
        <f t="shared" si="108"/>
        <v>0</v>
      </c>
      <c r="CW104" s="20">
        <f t="shared" si="129"/>
        <v>0</v>
      </c>
      <c r="CX104" s="17" t="s">
        <v>179</v>
      </c>
      <c r="CY104" s="17"/>
      <c r="CZ104" s="16"/>
      <c r="DA104" s="16"/>
      <c r="DB104" s="17"/>
      <c r="DC104" s="19">
        <f t="shared" si="109"/>
        <v>0</v>
      </c>
      <c r="DD104" s="20">
        <f t="shared" si="130"/>
        <v>0</v>
      </c>
      <c r="DE104" s="17" t="s">
        <v>179</v>
      </c>
      <c r="DF104" s="17"/>
      <c r="DG104" s="16"/>
      <c r="DH104" s="16"/>
      <c r="DI104" s="17"/>
      <c r="DJ104" s="19">
        <f t="shared" si="110"/>
        <v>0</v>
      </c>
      <c r="DK104" s="20">
        <f t="shared" si="131"/>
        <v>0</v>
      </c>
      <c r="DL104" s="17" t="s">
        <v>179</v>
      </c>
      <c r="DM104" s="17"/>
      <c r="DN104" s="16"/>
      <c r="DO104" s="16"/>
      <c r="DP104" s="17"/>
      <c r="DQ104" s="19">
        <f t="shared" si="111"/>
        <v>0</v>
      </c>
      <c r="DR104" s="20">
        <f t="shared" si="132"/>
        <v>0</v>
      </c>
      <c r="DS104" s="17" t="s">
        <v>179</v>
      </c>
      <c r="DT104" s="17"/>
      <c r="DU104" s="16"/>
      <c r="DV104" s="16"/>
      <c r="DW104" s="17"/>
      <c r="DX104" s="19">
        <f t="shared" si="112"/>
        <v>0</v>
      </c>
      <c r="DY104" s="20">
        <f t="shared" si="133"/>
        <v>0</v>
      </c>
      <c r="DZ104" s="17" t="s">
        <v>179</v>
      </c>
      <c r="EA104" s="17"/>
      <c r="EB104" s="26">
        <v>100</v>
      </c>
      <c r="EC104" s="16"/>
      <c r="ED104" s="17"/>
      <c r="EE104" s="19">
        <f t="shared" si="100"/>
        <v>1</v>
      </c>
      <c r="EF104" s="20">
        <f t="shared" si="134"/>
        <v>0</v>
      </c>
      <c r="EG104" s="17" t="s">
        <v>179</v>
      </c>
      <c r="EH104" s="17"/>
      <c r="EI104" s="27">
        <v>2026</v>
      </c>
      <c r="EJ104" s="28"/>
      <c r="EK104" s="29" t="str">
        <f>+VLOOKUP(B104,[1]Listas_desplega!$AI$22:$AJ$46,2,0)</f>
        <v>SG</v>
      </c>
      <c r="EL104" s="29" t="str">
        <f>+VLOOKUP(H104,[1]Listas_desplega!$BY$3:$BZ$7,2,0)</f>
        <v>T_2</v>
      </c>
      <c r="EM104" s="29" t="str">
        <f>+VLOOKUP(I104,[1]Listas_desplega!$BY$10:$BZ$23,2,0)</f>
        <v>T_2_C_1</v>
      </c>
      <c r="EN104" s="29" t="e">
        <f>+VLOOKUP(J104,[1]Listas_desplega!$BY$28:$BZ$54,2,0)</f>
        <v>#N/A</v>
      </c>
      <c r="EO104" s="29" t="str">
        <f>+VLOOKUP(K104,[1]Listas_desplega!$BY$58:$BZ$105,2,0)</f>
        <v>T_2_C_1_ET_1_CPT_1</v>
      </c>
      <c r="EP104" s="30" t="str">
        <f>+VLOOKUP(L104,[1]Listas_desplega!$J$3:$K$11,2,0)</f>
        <v>Eje_E_7</v>
      </c>
    </row>
    <row r="105" spans="1:146" s="31" customFormat="1" ht="44.25" customHeight="1" x14ac:dyDescent="0.3">
      <c r="A105" s="8" t="s">
        <v>927</v>
      </c>
      <c r="B105" s="8" t="s">
        <v>1211</v>
      </c>
      <c r="C105" s="8" t="s">
        <v>1272</v>
      </c>
      <c r="D105" s="8" t="s">
        <v>153</v>
      </c>
      <c r="E105" s="8" t="s">
        <v>154</v>
      </c>
      <c r="F105" s="9" t="s">
        <v>1283</v>
      </c>
      <c r="G105" s="8"/>
      <c r="H105" s="8" t="s">
        <v>597</v>
      </c>
      <c r="I105" s="8" t="s">
        <v>598</v>
      </c>
      <c r="J105" s="8" t="s">
        <v>599</v>
      </c>
      <c r="K105" s="8" t="s">
        <v>1064</v>
      </c>
      <c r="L105" s="8" t="s">
        <v>932</v>
      </c>
      <c r="M105" s="8" t="s">
        <v>1216</v>
      </c>
      <c r="N105" s="14">
        <v>140</v>
      </c>
      <c r="O105" s="11" t="s">
        <v>1284</v>
      </c>
      <c r="P105" s="12" t="s">
        <v>492</v>
      </c>
      <c r="Q105" s="11" t="s">
        <v>165</v>
      </c>
      <c r="R105" s="11" t="s">
        <v>1285</v>
      </c>
      <c r="S105" s="11" t="s">
        <v>167</v>
      </c>
      <c r="T105" s="11" t="s">
        <v>188</v>
      </c>
      <c r="U105" s="11">
        <v>0</v>
      </c>
      <c r="V105" s="11" t="s">
        <v>1279</v>
      </c>
      <c r="W105" s="12" t="s">
        <v>170</v>
      </c>
      <c r="X105" s="13"/>
      <c r="Y105" s="13"/>
      <c r="Z105" s="13"/>
      <c r="AA105" s="13"/>
      <c r="AB105" s="13"/>
      <c r="AC105" s="13"/>
      <c r="AD105" s="13"/>
      <c r="AE105" s="13"/>
      <c r="AF105" s="13"/>
      <c r="AG105" s="14"/>
      <c r="AH105" s="14"/>
      <c r="AI105" s="14"/>
      <c r="AJ105" s="14"/>
      <c r="AK105" s="14"/>
      <c r="AL105" s="14" t="s">
        <v>436</v>
      </c>
      <c r="AM105" s="14"/>
      <c r="AN105" s="14"/>
      <c r="AO105" s="14"/>
      <c r="AP105" s="14"/>
      <c r="AQ105" s="15"/>
      <c r="AR105" s="14"/>
      <c r="AS105" s="14"/>
      <c r="AT105" s="14"/>
      <c r="AU105" s="33"/>
      <c r="AV105" s="33"/>
      <c r="AW105" s="33">
        <v>100</v>
      </c>
      <c r="AX105" s="33">
        <v>100</v>
      </c>
      <c r="AY105" s="34"/>
      <c r="AZ105" s="34"/>
      <c r="BA105" s="34"/>
      <c r="BB105" s="34"/>
      <c r="BC105" s="16"/>
      <c r="BD105" s="16">
        <v>0</v>
      </c>
      <c r="BE105" s="17" t="s">
        <v>1191</v>
      </c>
      <c r="BF105" s="18">
        <f t="shared" si="102"/>
        <v>0</v>
      </c>
      <c r="BG105" s="19">
        <f>IFERROR(BD105/AW105,0)</f>
        <v>0</v>
      </c>
      <c r="BH105" s="17" t="s">
        <v>174</v>
      </c>
      <c r="BI105" s="17" t="s">
        <v>1236</v>
      </c>
      <c r="BJ105" s="16"/>
      <c r="BK105" s="16">
        <v>0</v>
      </c>
      <c r="BL105" s="17" t="s">
        <v>1191</v>
      </c>
      <c r="BM105" s="19">
        <f t="shared" si="103"/>
        <v>0</v>
      </c>
      <c r="BN105" s="20">
        <f t="shared" si="124"/>
        <v>0</v>
      </c>
      <c r="BO105" s="17" t="s">
        <v>174</v>
      </c>
      <c r="BP105" s="21" t="s">
        <v>1257</v>
      </c>
      <c r="BQ105" s="22"/>
      <c r="BR105" s="16">
        <v>0</v>
      </c>
      <c r="BS105" s="17" t="s">
        <v>1191</v>
      </c>
      <c r="BT105" s="19">
        <f t="shared" si="104"/>
        <v>0</v>
      </c>
      <c r="BU105" s="20">
        <f t="shared" si="125"/>
        <v>0</v>
      </c>
      <c r="BV105" s="17" t="s">
        <v>174</v>
      </c>
      <c r="BW105" s="135" t="s">
        <v>1270</v>
      </c>
      <c r="BX105" s="16"/>
      <c r="BY105" s="16">
        <v>0</v>
      </c>
      <c r="BZ105" s="17" t="s">
        <v>1191</v>
      </c>
      <c r="CA105" s="19">
        <f t="shared" si="105"/>
        <v>0</v>
      </c>
      <c r="CB105" s="20">
        <f t="shared" si="126"/>
        <v>0</v>
      </c>
      <c r="CC105" s="17" t="s">
        <v>174</v>
      </c>
      <c r="CD105" s="17" t="s">
        <v>1246</v>
      </c>
      <c r="CE105" s="16"/>
      <c r="CF105" s="16">
        <v>0</v>
      </c>
      <c r="CG105" s="17" t="s">
        <v>1191</v>
      </c>
      <c r="CH105" s="19">
        <f t="shared" si="106"/>
        <v>0</v>
      </c>
      <c r="CI105" s="20">
        <f t="shared" si="127"/>
        <v>0</v>
      </c>
      <c r="CJ105" s="17" t="s">
        <v>174</v>
      </c>
      <c r="CK105" s="17" t="s">
        <v>1240</v>
      </c>
      <c r="CL105" s="23"/>
      <c r="CM105" s="23">
        <v>0</v>
      </c>
      <c r="CN105" s="17" t="s">
        <v>1191</v>
      </c>
      <c r="CO105" s="19">
        <f t="shared" si="107"/>
        <v>0</v>
      </c>
      <c r="CP105" s="20">
        <f t="shared" si="136"/>
        <v>0</v>
      </c>
      <c r="CQ105" s="17" t="s">
        <v>174</v>
      </c>
      <c r="CR105" s="17" t="s">
        <v>1271</v>
      </c>
      <c r="CS105" s="16"/>
      <c r="CT105" s="16"/>
      <c r="CU105" s="17"/>
      <c r="CV105" s="19">
        <f t="shared" si="108"/>
        <v>0</v>
      </c>
      <c r="CW105" s="20">
        <f t="shared" si="129"/>
        <v>0</v>
      </c>
      <c r="CX105" s="17" t="s">
        <v>179</v>
      </c>
      <c r="CY105" s="17"/>
      <c r="CZ105" s="16"/>
      <c r="DA105" s="16"/>
      <c r="DB105" s="17"/>
      <c r="DC105" s="19">
        <f t="shared" si="109"/>
        <v>0</v>
      </c>
      <c r="DD105" s="20">
        <f t="shared" si="130"/>
        <v>0</v>
      </c>
      <c r="DE105" s="17" t="s">
        <v>179</v>
      </c>
      <c r="DF105" s="17"/>
      <c r="DG105" s="16"/>
      <c r="DH105" s="16"/>
      <c r="DI105" s="17"/>
      <c r="DJ105" s="19">
        <f t="shared" si="110"/>
        <v>0</v>
      </c>
      <c r="DK105" s="20">
        <f t="shared" si="131"/>
        <v>0</v>
      </c>
      <c r="DL105" s="17" t="s">
        <v>179</v>
      </c>
      <c r="DM105" s="17"/>
      <c r="DN105" s="16"/>
      <c r="DO105" s="16"/>
      <c r="DP105" s="17"/>
      <c r="DQ105" s="19">
        <f t="shared" si="111"/>
        <v>0</v>
      </c>
      <c r="DR105" s="20">
        <f t="shared" si="132"/>
        <v>0</v>
      </c>
      <c r="DS105" s="17" t="s">
        <v>179</v>
      </c>
      <c r="DT105" s="17"/>
      <c r="DU105" s="16"/>
      <c r="DV105" s="16"/>
      <c r="DW105" s="17"/>
      <c r="DX105" s="19">
        <f t="shared" si="112"/>
        <v>0</v>
      </c>
      <c r="DY105" s="20">
        <f t="shared" si="133"/>
        <v>0</v>
      </c>
      <c r="DZ105" s="17" t="s">
        <v>179</v>
      </c>
      <c r="EA105" s="17"/>
      <c r="EB105" s="26">
        <v>100</v>
      </c>
      <c r="EC105" s="16"/>
      <c r="ED105" s="17"/>
      <c r="EE105" s="19">
        <f t="shared" ref="EE105:EE123" si="137">+IFERROR(EB105/AW105,0)</f>
        <v>1</v>
      </c>
      <c r="EF105" s="20">
        <f t="shared" si="134"/>
        <v>0</v>
      </c>
      <c r="EG105" s="17" t="s">
        <v>179</v>
      </c>
      <c r="EH105" s="17"/>
      <c r="EI105" s="27">
        <v>2026</v>
      </c>
      <c r="EJ105" s="28"/>
      <c r="EK105" s="29" t="str">
        <f>+VLOOKUP(B105,[1]Listas_desplega!$AI$22:$AJ$46,2,0)</f>
        <v>SG</v>
      </c>
      <c r="EL105" s="29" t="str">
        <f>+VLOOKUP(H105,[1]Listas_desplega!$BY$3:$BZ$7,2,0)</f>
        <v>T_5</v>
      </c>
      <c r="EM105" s="29" t="str">
        <f>+VLOOKUP(I105,[1]Listas_desplega!$BY$10:$BZ$23,2,0)</f>
        <v>T_5_C_1</v>
      </c>
      <c r="EN105" s="29" t="str">
        <f>+VLOOKUP(J105,[1]Listas_desplega!$BY$28:$BZ$54,2,0)</f>
        <v>T_5_C_1_ET_1</v>
      </c>
      <c r="EO105" s="29" t="str">
        <f>+VLOOKUP(K105,[1]Listas_desplega!$BY$58:$BZ$105,2,0)</f>
        <v>T_5_C_1_ET_1_CPT_3</v>
      </c>
      <c r="EP105" s="30" t="str">
        <f>+VLOOKUP(L105,[1]Listas_desplega!$J$3:$K$11,2,0)</f>
        <v>Eje_E_9</v>
      </c>
    </row>
    <row r="106" spans="1:146" s="31" customFormat="1" ht="44.25" customHeight="1" x14ac:dyDescent="0.3">
      <c r="A106" s="8" t="s">
        <v>927</v>
      </c>
      <c r="B106" s="8" t="s">
        <v>1211</v>
      </c>
      <c r="C106" s="8" t="s">
        <v>1272</v>
      </c>
      <c r="D106" s="8" t="s">
        <v>153</v>
      </c>
      <c r="E106" s="8" t="s">
        <v>154</v>
      </c>
      <c r="F106" s="9" t="s">
        <v>1283</v>
      </c>
      <c r="G106" s="8"/>
      <c r="H106" s="8" t="s">
        <v>597</v>
      </c>
      <c r="I106" s="8" t="s">
        <v>598</v>
      </c>
      <c r="J106" s="8" t="s">
        <v>599</v>
      </c>
      <c r="K106" s="8" t="s">
        <v>1064</v>
      </c>
      <c r="L106" s="8" t="s">
        <v>932</v>
      </c>
      <c r="M106" s="8" t="s">
        <v>1216</v>
      </c>
      <c r="N106" s="14">
        <v>107</v>
      </c>
      <c r="O106" s="11" t="s">
        <v>1286</v>
      </c>
      <c r="P106" s="12" t="s">
        <v>492</v>
      </c>
      <c r="Q106" s="11" t="s">
        <v>776</v>
      </c>
      <c r="R106" s="11" t="s">
        <v>1287</v>
      </c>
      <c r="S106" s="11" t="s">
        <v>214</v>
      </c>
      <c r="T106" s="11" t="s">
        <v>759</v>
      </c>
      <c r="U106" s="11">
        <v>0</v>
      </c>
      <c r="V106" s="11" t="s">
        <v>1288</v>
      </c>
      <c r="W106" s="12" t="s">
        <v>170</v>
      </c>
      <c r="X106" s="13"/>
      <c r="Y106" s="13"/>
      <c r="Z106" s="13"/>
      <c r="AA106" s="13"/>
      <c r="AB106" s="13"/>
      <c r="AC106" s="13"/>
      <c r="AD106" s="13"/>
      <c r="AE106" s="13"/>
      <c r="AF106" s="13"/>
      <c r="AG106" s="14"/>
      <c r="AH106" s="14"/>
      <c r="AI106" s="14"/>
      <c r="AJ106" s="14"/>
      <c r="AK106" s="14"/>
      <c r="AL106" s="14"/>
      <c r="AM106" s="14"/>
      <c r="AN106" s="14"/>
      <c r="AO106" s="14"/>
      <c r="AP106" s="14"/>
      <c r="AQ106" s="15"/>
      <c r="AR106" s="14"/>
      <c r="AS106" s="14">
        <v>100</v>
      </c>
      <c r="AT106" s="14">
        <v>100</v>
      </c>
      <c r="AU106" s="33">
        <v>100</v>
      </c>
      <c r="AV106" s="33">
        <v>100</v>
      </c>
      <c r="AW106" s="33">
        <v>100</v>
      </c>
      <c r="AX106" s="33">
        <v>100</v>
      </c>
      <c r="AY106" s="34"/>
      <c r="AZ106" s="34"/>
      <c r="BA106" s="34"/>
      <c r="BB106" s="34"/>
      <c r="BC106" s="16"/>
      <c r="BD106" s="16">
        <v>0</v>
      </c>
      <c r="BE106" s="17" t="s">
        <v>1289</v>
      </c>
      <c r="BF106" s="18">
        <f t="shared" si="102"/>
        <v>0</v>
      </c>
      <c r="BG106" s="20">
        <f t="shared" ref="BG106:BG113" si="138">+IF(BH106="SI",IFERROR((IF(BH106="SI",BD106,0)/AW106),"REVISAR"),0)</f>
        <v>0</v>
      </c>
      <c r="BH106" s="17" t="s">
        <v>174</v>
      </c>
      <c r="BI106" s="17" t="s">
        <v>1236</v>
      </c>
      <c r="BJ106" s="16"/>
      <c r="BK106" s="16">
        <v>0</v>
      </c>
      <c r="BL106" s="17" t="s">
        <v>1191</v>
      </c>
      <c r="BM106" s="19">
        <f t="shared" si="103"/>
        <v>0</v>
      </c>
      <c r="BN106" s="20">
        <f t="shared" si="124"/>
        <v>0</v>
      </c>
      <c r="BO106" s="17" t="s">
        <v>174</v>
      </c>
      <c r="BP106" s="21" t="s">
        <v>1257</v>
      </c>
      <c r="BQ106" s="22">
        <v>8.0500000000000007</v>
      </c>
      <c r="BR106" s="16">
        <v>8.0500000000000007</v>
      </c>
      <c r="BS106" s="17" t="s">
        <v>1290</v>
      </c>
      <c r="BT106" s="19">
        <f t="shared" si="104"/>
        <v>8.0500000000000002E-2</v>
      </c>
      <c r="BU106" s="20">
        <f t="shared" si="125"/>
        <v>8.0500000000000002E-2</v>
      </c>
      <c r="BV106" s="17" t="s">
        <v>174</v>
      </c>
      <c r="BW106" s="136" t="s">
        <v>1224</v>
      </c>
      <c r="BX106" s="16">
        <v>17.25</v>
      </c>
      <c r="BY106" s="16">
        <v>17</v>
      </c>
      <c r="BZ106" s="17" t="s">
        <v>1291</v>
      </c>
      <c r="CA106" s="19">
        <f t="shared" si="105"/>
        <v>0.17249999999999999</v>
      </c>
      <c r="CB106" s="20">
        <f t="shared" si="126"/>
        <v>0.17</v>
      </c>
      <c r="CC106" s="17" t="s">
        <v>174</v>
      </c>
      <c r="CD106" s="17" t="s">
        <v>1292</v>
      </c>
      <c r="CE106" s="16">
        <v>26.45</v>
      </c>
      <c r="CF106" s="16">
        <v>26.45</v>
      </c>
      <c r="CG106" s="17" t="s">
        <v>1293</v>
      </c>
      <c r="CH106" s="19">
        <f t="shared" si="106"/>
        <v>0.26450000000000001</v>
      </c>
      <c r="CI106" s="20">
        <f t="shared" si="127"/>
        <v>0.26450000000000001</v>
      </c>
      <c r="CJ106" s="17" t="s">
        <v>174</v>
      </c>
      <c r="CK106" s="17" t="s">
        <v>1294</v>
      </c>
      <c r="CL106" s="23">
        <v>37.94</v>
      </c>
      <c r="CM106" s="23">
        <v>37.94</v>
      </c>
      <c r="CN106" s="17" t="s">
        <v>1295</v>
      </c>
      <c r="CO106" s="19">
        <f t="shared" si="107"/>
        <v>0.37939999999999996</v>
      </c>
      <c r="CP106" s="20">
        <f t="shared" si="136"/>
        <v>0.37939999999999996</v>
      </c>
      <c r="CQ106" s="17" t="s">
        <v>174</v>
      </c>
      <c r="CR106" s="17" t="s">
        <v>1296</v>
      </c>
      <c r="CS106" s="16">
        <v>49.43</v>
      </c>
      <c r="CT106" s="16"/>
      <c r="CU106" s="17"/>
      <c r="CV106" s="19">
        <f t="shared" si="108"/>
        <v>0.49430000000000002</v>
      </c>
      <c r="CW106" s="20">
        <f t="shared" si="129"/>
        <v>0.37939999999999996</v>
      </c>
      <c r="CX106" s="17" t="s">
        <v>179</v>
      </c>
      <c r="CY106" s="17"/>
      <c r="CZ106" s="16">
        <v>60.92</v>
      </c>
      <c r="DA106" s="16"/>
      <c r="DB106" s="17"/>
      <c r="DC106" s="19">
        <f t="shared" si="109"/>
        <v>0.60919999999999996</v>
      </c>
      <c r="DD106" s="20">
        <f t="shared" si="130"/>
        <v>0.37939999999999996</v>
      </c>
      <c r="DE106" s="17" t="s">
        <v>179</v>
      </c>
      <c r="DF106" s="17"/>
      <c r="DG106" s="16">
        <v>72.41</v>
      </c>
      <c r="DH106" s="16"/>
      <c r="DI106" s="17"/>
      <c r="DJ106" s="19">
        <f t="shared" si="110"/>
        <v>0.72409999999999997</v>
      </c>
      <c r="DK106" s="20">
        <f t="shared" si="131"/>
        <v>0.37939999999999996</v>
      </c>
      <c r="DL106" s="17" t="s">
        <v>179</v>
      </c>
      <c r="DM106" s="17"/>
      <c r="DN106" s="16">
        <v>83.9</v>
      </c>
      <c r="DO106" s="16"/>
      <c r="DP106" s="17"/>
      <c r="DQ106" s="19">
        <f t="shared" si="111"/>
        <v>0.83900000000000008</v>
      </c>
      <c r="DR106" s="20">
        <f t="shared" si="132"/>
        <v>0.37939999999999996</v>
      </c>
      <c r="DS106" s="17" t="s">
        <v>179</v>
      </c>
      <c r="DT106" s="17"/>
      <c r="DU106" s="16">
        <v>93.1</v>
      </c>
      <c r="DV106" s="16"/>
      <c r="DW106" s="17"/>
      <c r="DX106" s="19">
        <f t="shared" si="112"/>
        <v>0.93099999999999994</v>
      </c>
      <c r="DY106" s="20">
        <f t="shared" si="133"/>
        <v>0.37939999999999996</v>
      </c>
      <c r="DZ106" s="17" t="s">
        <v>179</v>
      </c>
      <c r="EA106" s="17"/>
      <c r="EB106" s="26">
        <v>100</v>
      </c>
      <c r="EC106" s="16"/>
      <c r="ED106" s="17"/>
      <c r="EE106" s="19">
        <f t="shared" si="137"/>
        <v>1</v>
      </c>
      <c r="EF106" s="20">
        <f t="shared" si="134"/>
        <v>0.37939999999999996</v>
      </c>
      <c r="EG106" s="17" t="s">
        <v>179</v>
      </c>
      <c r="EH106" s="17"/>
      <c r="EI106" s="27">
        <v>2026</v>
      </c>
      <c r="EJ106" s="28"/>
      <c r="EK106" s="29" t="str">
        <f>+VLOOKUP(B106,[1]Listas_desplega!$AI$22:$AJ$46,2,0)</f>
        <v>SG</v>
      </c>
      <c r="EL106" s="29" t="str">
        <f>+VLOOKUP(H106,[1]Listas_desplega!$BY$3:$BZ$7,2,0)</f>
        <v>T_5</v>
      </c>
      <c r="EM106" s="29" t="str">
        <f>+VLOOKUP(I106,[1]Listas_desplega!$BY$10:$BZ$23,2,0)</f>
        <v>T_5_C_1</v>
      </c>
      <c r="EN106" s="29" t="str">
        <f>+VLOOKUP(J106,[1]Listas_desplega!$BY$28:$BZ$54,2,0)</f>
        <v>T_5_C_1_ET_1</v>
      </c>
      <c r="EO106" s="29" t="str">
        <f>+VLOOKUP(K106,[1]Listas_desplega!$BY$58:$BZ$105,2,0)</f>
        <v>T_5_C_1_ET_1_CPT_3</v>
      </c>
      <c r="EP106" s="30" t="str">
        <f>+VLOOKUP(L106,[1]Listas_desplega!$J$3:$K$11,2,0)</f>
        <v>Eje_E_9</v>
      </c>
    </row>
    <row r="107" spans="1:146" s="31" customFormat="1" ht="44.25" customHeight="1" x14ac:dyDescent="0.3">
      <c r="A107" s="8" t="s">
        <v>927</v>
      </c>
      <c r="B107" s="8" t="s">
        <v>1211</v>
      </c>
      <c r="C107" s="8" t="s">
        <v>1272</v>
      </c>
      <c r="D107" s="8" t="s">
        <v>153</v>
      </c>
      <c r="E107" s="8" t="s">
        <v>154</v>
      </c>
      <c r="F107" s="9" t="s">
        <v>1283</v>
      </c>
      <c r="G107" s="8"/>
      <c r="H107" s="8" t="s">
        <v>597</v>
      </c>
      <c r="I107" s="8" t="s">
        <v>598</v>
      </c>
      <c r="J107" s="8" t="s">
        <v>599</v>
      </c>
      <c r="K107" s="8" t="s">
        <v>1064</v>
      </c>
      <c r="L107" s="8" t="s">
        <v>932</v>
      </c>
      <c r="M107" s="8" t="s">
        <v>1216</v>
      </c>
      <c r="N107" s="14">
        <v>141</v>
      </c>
      <c r="O107" s="11" t="s">
        <v>1297</v>
      </c>
      <c r="P107" s="12" t="s">
        <v>492</v>
      </c>
      <c r="Q107" s="11" t="s">
        <v>165</v>
      </c>
      <c r="R107" s="11" t="s">
        <v>1298</v>
      </c>
      <c r="S107" s="11" t="s">
        <v>167</v>
      </c>
      <c r="T107" s="11" t="s">
        <v>168</v>
      </c>
      <c r="U107" s="11">
        <v>0</v>
      </c>
      <c r="V107" s="11" t="s">
        <v>1299</v>
      </c>
      <c r="W107" s="12" t="s">
        <v>170</v>
      </c>
      <c r="X107" s="13"/>
      <c r="Y107" s="13"/>
      <c r="Z107" s="13"/>
      <c r="AA107" s="13"/>
      <c r="AB107" s="13"/>
      <c r="AC107" s="13"/>
      <c r="AD107" s="13"/>
      <c r="AE107" s="13"/>
      <c r="AF107" s="13"/>
      <c r="AG107" s="14"/>
      <c r="AH107" s="14"/>
      <c r="AI107" s="14"/>
      <c r="AJ107" s="14" t="s">
        <v>436</v>
      </c>
      <c r="AK107" s="14"/>
      <c r="AL107" s="14"/>
      <c r="AM107" s="14"/>
      <c r="AN107" s="14"/>
      <c r="AO107" s="14"/>
      <c r="AP107" s="14"/>
      <c r="AQ107" s="15"/>
      <c r="AR107" s="14"/>
      <c r="AS107" s="14"/>
      <c r="AT107" s="14"/>
      <c r="AU107" s="33"/>
      <c r="AV107" s="33"/>
      <c r="AW107" s="33">
        <v>12</v>
      </c>
      <c r="AX107" s="33">
        <v>12</v>
      </c>
      <c r="AY107" s="34"/>
      <c r="AZ107" s="34"/>
      <c r="BA107" s="34"/>
      <c r="BB107" s="34"/>
      <c r="BC107" s="16"/>
      <c r="BD107" s="16">
        <v>0</v>
      </c>
      <c r="BE107" s="17" t="s">
        <v>1191</v>
      </c>
      <c r="BF107" s="18">
        <f t="shared" si="102"/>
        <v>0</v>
      </c>
      <c r="BG107" s="20">
        <f t="shared" si="138"/>
        <v>0</v>
      </c>
      <c r="BH107" s="17" t="s">
        <v>174</v>
      </c>
      <c r="BI107" s="17" t="s">
        <v>1236</v>
      </c>
      <c r="BJ107" s="16"/>
      <c r="BK107" s="16">
        <v>0</v>
      </c>
      <c r="BL107" s="17" t="s">
        <v>1191</v>
      </c>
      <c r="BM107" s="19">
        <f t="shared" si="103"/>
        <v>0</v>
      </c>
      <c r="BN107" s="20">
        <f t="shared" si="124"/>
        <v>0</v>
      </c>
      <c r="BO107" s="17" t="s">
        <v>174</v>
      </c>
      <c r="BP107" s="21" t="s">
        <v>1257</v>
      </c>
      <c r="BQ107" s="22"/>
      <c r="BR107" s="16">
        <v>0</v>
      </c>
      <c r="BS107" s="17" t="s">
        <v>1191</v>
      </c>
      <c r="BT107" s="19">
        <f t="shared" si="104"/>
        <v>0</v>
      </c>
      <c r="BU107" s="20">
        <f t="shared" si="125"/>
        <v>0</v>
      </c>
      <c r="BV107" s="17" t="s">
        <v>174</v>
      </c>
      <c r="BW107" s="17" t="s">
        <v>1270</v>
      </c>
      <c r="BX107" s="16"/>
      <c r="BY107" s="16">
        <v>0</v>
      </c>
      <c r="BZ107" s="17" t="s">
        <v>1191</v>
      </c>
      <c r="CA107" s="19">
        <f t="shared" si="105"/>
        <v>0</v>
      </c>
      <c r="CB107" s="20">
        <f t="shared" si="126"/>
        <v>0</v>
      </c>
      <c r="CC107" s="17" t="s">
        <v>174</v>
      </c>
      <c r="CD107" s="17" t="s">
        <v>1246</v>
      </c>
      <c r="CE107" s="16"/>
      <c r="CF107" s="16">
        <v>0</v>
      </c>
      <c r="CG107" s="17" t="s">
        <v>1191</v>
      </c>
      <c r="CH107" s="19">
        <f t="shared" si="106"/>
        <v>0</v>
      </c>
      <c r="CI107" s="20">
        <f t="shared" si="127"/>
        <v>0</v>
      </c>
      <c r="CJ107" s="17" t="s">
        <v>174</v>
      </c>
      <c r="CK107" s="17" t="s">
        <v>1240</v>
      </c>
      <c r="CL107" s="23">
        <v>6</v>
      </c>
      <c r="CM107" s="23">
        <v>6</v>
      </c>
      <c r="CN107" s="17" t="s">
        <v>1300</v>
      </c>
      <c r="CO107" s="19">
        <f t="shared" si="107"/>
        <v>0.5</v>
      </c>
      <c r="CP107" s="20">
        <f t="shared" si="136"/>
        <v>0.5</v>
      </c>
      <c r="CQ107" s="17" t="s">
        <v>174</v>
      </c>
      <c r="CR107" s="17" t="s">
        <v>1301</v>
      </c>
      <c r="CS107" s="16"/>
      <c r="CT107" s="16"/>
      <c r="CU107" s="17"/>
      <c r="CV107" s="19">
        <f t="shared" si="108"/>
        <v>0</v>
      </c>
      <c r="CW107" s="20">
        <f t="shared" si="129"/>
        <v>0.5</v>
      </c>
      <c r="CX107" s="17" t="s">
        <v>179</v>
      </c>
      <c r="CY107" s="17"/>
      <c r="CZ107" s="16"/>
      <c r="DA107" s="16"/>
      <c r="DB107" s="17"/>
      <c r="DC107" s="19">
        <f t="shared" si="109"/>
        <v>0</v>
      </c>
      <c r="DD107" s="20">
        <f t="shared" si="130"/>
        <v>0.5</v>
      </c>
      <c r="DE107" s="17" t="s">
        <v>179</v>
      </c>
      <c r="DF107" s="17"/>
      <c r="DG107" s="16"/>
      <c r="DH107" s="16"/>
      <c r="DI107" s="17"/>
      <c r="DJ107" s="19">
        <f t="shared" si="110"/>
        <v>0</v>
      </c>
      <c r="DK107" s="20">
        <f t="shared" si="131"/>
        <v>0.5</v>
      </c>
      <c r="DL107" s="17" t="s">
        <v>179</v>
      </c>
      <c r="DM107" s="17"/>
      <c r="DN107" s="16"/>
      <c r="DO107" s="16"/>
      <c r="DP107" s="17"/>
      <c r="DQ107" s="19">
        <f t="shared" si="111"/>
        <v>0</v>
      </c>
      <c r="DR107" s="20">
        <f t="shared" si="132"/>
        <v>0.5</v>
      </c>
      <c r="DS107" s="17" t="s">
        <v>179</v>
      </c>
      <c r="DT107" s="17"/>
      <c r="DU107" s="16"/>
      <c r="DV107" s="16"/>
      <c r="DW107" s="17"/>
      <c r="DX107" s="19">
        <f t="shared" si="112"/>
        <v>0</v>
      </c>
      <c r="DY107" s="20">
        <f t="shared" si="133"/>
        <v>0.5</v>
      </c>
      <c r="DZ107" s="17" t="s">
        <v>179</v>
      </c>
      <c r="EA107" s="17"/>
      <c r="EB107" s="16">
        <v>12</v>
      </c>
      <c r="EC107" s="16"/>
      <c r="ED107" s="17"/>
      <c r="EE107" s="19">
        <f t="shared" si="137"/>
        <v>1</v>
      </c>
      <c r="EF107" s="20">
        <f t="shared" si="134"/>
        <v>0.5</v>
      </c>
      <c r="EG107" s="17" t="s">
        <v>179</v>
      </c>
      <c r="EH107" s="17"/>
      <c r="EI107" s="27">
        <v>2026</v>
      </c>
      <c r="EJ107" s="28"/>
      <c r="EK107" s="29" t="str">
        <f>+VLOOKUP(B107,[1]Listas_desplega!$AI$22:$AJ$46,2,0)</f>
        <v>SG</v>
      </c>
      <c r="EL107" s="29" t="str">
        <f>+VLOOKUP(H107,[1]Listas_desplega!$BY$3:$BZ$7,2,0)</f>
        <v>T_5</v>
      </c>
      <c r="EM107" s="29" t="str">
        <f>+VLOOKUP(I107,[1]Listas_desplega!$BY$10:$BZ$23,2,0)</f>
        <v>T_5_C_1</v>
      </c>
      <c r="EN107" s="29" t="str">
        <f>+VLOOKUP(J107,[1]Listas_desplega!$BY$28:$BZ$54,2,0)</f>
        <v>T_5_C_1_ET_1</v>
      </c>
      <c r="EO107" s="29" t="str">
        <f>+VLOOKUP(K107,[1]Listas_desplega!$BY$58:$BZ$105,2,0)</f>
        <v>T_5_C_1_ET_1_CPT_3</v>
      </c>
      <c r="EP107" s="30" t="str">
        <f>+VLOOKUP(L107,[1]Listas_desplega!$J$3:$K$11,2,0)</f>
        <v>Eje_E_9</v>
      </c>
    </row>
    <row r="108" spans="1:146" s="31" customFormat="1" ht="44.25" customHeight="1" x14ac:dyDescent="0.3">
      <c r="A108" s="8" t="s">
        <v>927</v>
      </c>
      <c r="B108" s="8" t="s">
        <v>928</v>
      </c>
      <c r="C108" s="8" t="s">
        <v>1332</v>
      </c>
      <c r="D108" s="8" t="s">
        <v>153</v>
      </c>
      <c r="E108" s="8" t="s">
        <v>154</v>
      </c>
      <c r="F108" s="9" t="s">
        <v>155</v>
      </c>
      <c r="G108" s="8" t="s">
        <v>669</v>
      </c>
      <c r="H108" s="8" t="s">
        <v>157</v>
      </c>
      <c r="I108" s="8" t="s">
        <v>670</v>
      </c>
      <c r="J108" s="8" t="s">
        <v>670</v>
      </c>
      <c r="K108" s="8" t="s">
        <v>670</v>
      </c>
      <c r="L108" s="8" t="s">
        <v>671</v>
      </c>
      <c r="M108" s="8" t="s">
        <v>671</v>
      </c>
      <c r="N108" s="14">
        <v>241</v>
      </c>
      <c r="O108" s="11" t="s">
        <v>1333</v>
      </c>
      <c r="P108" s="12" t="s">
        <v>164</v>
      </c>
      <c r="Q108" s="11" t="s">
        <v>186</v>
      </c>
      <c r="R108" s="11" t="s">
        <v>330</v>
      </c>
      <c r="S108" s="11" t="s">
        <v>214</v>
      </c>
      <c r="T108" s="11" t="s">
        <v>200</v>
      </c>
      <c r="U108" s="11">
        <v>15</v>
      </c>
      <c r="V108" s="11" t="s">
        <v>1334</v>
      </c>
      <c r="W108" s="12" t="s">
        <v>332</v>
      </c>
      <c r="X108" s="13"/>
      <c r="Y108" s="13"/>
      <c r="Z108" s="13"/>
      <c r="AA108" s="13"/>
      <c r="AB108" s="13"/>
      <c r="AC108" s="13"/>
      <c r="AD108" s="13"/>
      <c r="AE108" s="13"/>
      <c r="AF108" s="13" t="s">
        <v>1335</v>
      </c>
      <c r="AG108" s="14" t="s">
        <v>172</v>
      </c>
      <c r="AH108" s="14" t="s">
        <v>172</v>
      </c>
      <c r="AI108" s="14" t="s">
        <v>172</v>
      </c>
      <c r="AJ108" s="14" t="s">
        <v>172</v>
      </c>
      <c r="AK108" s="14" t="s">
        <v>172</v>
      </c>
      <c r="AL108" s="14" t="s">
        <v>172</v>
      </c>
      <c r="AM108" s="14" t="s">
        <v>172</v>
      </c>
      <c r="AN108" s="14" t="s">
        <v>172</v>
      </c>
      <c r="AO108" s="14" t="s">
        <v>172</v>
      </c>
      <c r="AP108" s="14" t="s">
        <v>172</v>
      </c>
      <c r="AQ108" s="15" t="s">
        <v>172</v>
      </c>
      <c r="AR108" s="14" t="s">
        <v>172</v>
      </c>
      <c r="AS108" s="14"/>
      <c r="AT108" s="14">
        <v>0.2</v>
      </c>
      <c r="AU108" s="33">
        <v>0.4</v>
      </c>
      <c r="AV108" s="33">
        <v>0.25</v>
      </c>
      <c r="AW108" s="33">
        <v>0.15</v>
      </c>
      <c r="AX108" s="33">
        <v>1</v>
      </c>
      <c r="AY108" s="34"/>
      <c r="AZ108" s="34"/>
      <c r="BA108" s="34"/>
      <c r="BB108" s="34"/>
      <c r="BC108" s="16"/>
      <c r="BD108" s="16"/>
      <c r="BE108" s="17"/>
      <c r="BF108" s="18">
        <f t="shared" si="102"/>
        <v>0</v>
      </c>
      <c r="BG108" s="20">
        <f t="shared" si="138"/>
        <v>0</v>
      </c>
      <c r="BH108" s="17" t="s">
        <v>179</v>
      </c>
      <c r="BI108" s="17"/>
      <c r="BJ108" s="16"/>
      <c r="BK108" s="16"/>
      <c r="BL108" s="17"/>
      <c r="BM108" s="19">
        <f t="shared" si="103"/>
        <v>0</v>
      </c>
      <c r="BN108" s="20">
        <f t="shared" si="124"/>
        <v>0</v>
      </c>
      <c r="BO108" s="17" t="s">
        <v>179</v>
      </c>
      <c r="BP108" s="21"/>
      <c r="BQ108" s="22"/>
      <c r="BR108" s="132"/>
      <c r="BS108" s="139"/>
      <c r="BT108" s="19">
        <f t="shared" si="104"/>
        <v>0</v>
      </c>
      <c r="BU108" s="20">
        <f t="shared" si="125"/>
        <v>0</v>
      </c>
      <c r="BV108" s="17" t="s">
        <v>179</v>
      </c>
      <c r="BW108" s="17"/>
      <c r="BX108" s="16"/>
      <c r="BY108" s="16"/>
      <c r="BZ108" s="17"/>
      <c r="CA108" s="19">
        <f t="shared" si="105"/>
        <v>0</v>
      </c>
      <c r="CB108" s="20">
        <f t="shared" si="126"/>
        <v>0</v>
      </c>
      <c r="CC108" s="17" t="s">
        <v>179</v>
      </c>
      <c r="CD108" s="17"/>
      <c r="CE108" s="16"/>
      <c r="CF108" s="16"/>
      <c r="CG108" s="17"/>
      <c r="CH108" s="19">
        <f t="shared" si="106"/>
        <v>0</v>
      </c>
      <c r="CI108" s="20">
        <f t="shared" si="127"/>
        <v>0</v>
      </c>
      <c r="CJ108" s="17" t="s">
        <v>179</v>
      </c>
      <c r="CK108" s="17"/>
      <c r="CL108" s="23"/>
      <c r="CM108" s="23"/>
      <c r="CN108" s="17"/>
      <c r="CO108" s="19">
        <f t="shared" si="107"/>
        <v>0</v>
      </c>
      <c r="CP108" s="20">
        <f t="shared" si="136"/>
        <v>0</v>
      </c>
      <c r="CQ108" s="17" t="s">
        <v>179</v>
      </c>
      <c r="CR108" s="17"/>
      <c r="CS108" s="16"/>
      <c r="CT108" s="16"/>
      <c r="CU108" s="17"/>
      <c r="CV108" s="19">
        <f t="shared" si="108"/>
        <v>0</v>
      </c>
      <c r="CW108" s="20">
        <f t="shared" si="129"/>
        <v>0</v>
      </c>
      <c r="CX108" s="17" t="s">
        <v>179</v>
      </c>
      <c r="CY108" s="17"/>
      <c r="CZ108" s="16"/>
      <c r="DA108" s="16"/>
      <c r="DB108" s="17"/>
      <c r="DC108" s="19">
        <f t="shared" si="109"/>
        <v>0</v>
      </c>
      <c r="DD108" s="20">
        <f t="shared" si="130"/>
        <v>0</v>
      </c>
      <c r="DE108" s="17" t="s">
        <v>179</v>
      </c>
      <c r="DF108" s="17"/>
      <c r="DG108" s="16"/>
      <c r="DH108" s="16"/>
      <c r="DI108" s="17"/>
      <c r="DJ108" s="19">
        <f t="shared" si="110"/>
        <v>0</v>
      </c>
      <c r="DK108" s="20">
        <f t="shared" si="131"/>
        <v>0</v>
      </c>
      <c r="DL108" s="17" t="s">
        <v>179</v>
      </c>
      <c r="DM108" s="17"/>
      <c r="DN108" s="16"/>
      <c r="DO108" s="16"/>
      <c r="DP108" s="17"/>
      <c r="DQ108" s="19">
        <f t="shared" si="111"/>
        <v>0</v>
      </c>
      <c r="DR108" s="20">
        <f t="shared" si="132"/>
        <v>0</v>
      </c>
      <c r="DS108" s="17" t="s">
        <v>179</v>
      </c>
      <c r="DT108" s="17"/>
      <c r="DU108" s="16"/>
      <c r="DV108" s="16"/>
      <c r="DW108" s="17"/>
      <c r="DX108" s="19">
        <f t="shared" si="112"/>
        <v>0</v>
      </c>
      <c r="DY108" s="20">
        <f t="shared" si="133"/>
        <v>0</v>
      </c>
      <c r="DZ108" s="17" t="s">
        <v>179</v>
      </c>
      <c r="EA108" s="17"/>
      <c r="EB108" s="26">
        <v>0.15</v>
      </c>
      <c r="EC108" s="16"/>
      <c r="ED108" s="17"/>
      <c r="EE108" s="19">
        <f t="shared" si="137"/>
        <v>1</v>
      </c>
      <c r="EF108" s="20">
        <f t="shared" si="134"/>
        <v>0</v>
      </c>
      <c r="EG108" s="17" t="s">
        <v>179</v>
      </c>
      <c r="EH108" s="17"/>
      <c r="EI108" s="27">
        <v>2026</v>
      </c>
      <c r="EJ108" s="28"/>
      <c r="EK108" s="29"/>
      <c r="EL108" s="29"/>
      <c r="EM108" s="29"/>
      <c r="EN108" s="29"/>
      <c r="EO108" s="29"/>
      <c r="EP108" s="30"/>
    </row>
    <row r="109" spans="1:146" s="31" customFormat="1" ht="44.25" customHeight="1" x14ac:dyDescent="0.3">
      <c r="A109" s="8" t="s">
        <v>927</v>
      </c>
      <c r="B109" s="8" t="s">
        <v>928</v>
      </c>
      <c r="C109" s="8" t="s">
        <v>1332</v>
      </c>
      <c r="D109" s="8" t="s">
        <v>153</v>
      </c>
      <c r="E109" s="8" t="s">
        <v>154</v>
      </c>
      <c r="F109" s="9" t="s">
        <v>155</v>
      </c>
      <c r="G109" s="8" t="s">
        <v>669</v>
      </c>
      <c r="H109" s="8" t="s">
        <v>157</v>
      </c>
      <c r="I109" s="8" t="s">
        <v>670</v>
      </c>
      <c r="J109" s="8" t="s">
        <v>670</v>
      </c>
      <c r="K109" s="8" t="s">
        <v>670</v>
      </c>
      <c r="L109" s="8" t="s">
        <v>671</v>
      </c>
      <c r="M109" s="8" t="s">
        <v>671</v>
      </c>
      <c r="N109" s="14">
        <v>284</v>
      </c>
      <c r="O109" s="11" t="s">
        <v>1336</v>
      </c>
      <c r="P109" s="12" t="s">
        <v>164</v>
      </c>
      <c r="Q109" s="11" t="s">
        <v>186</v>
      </c>
      <c r="R109" s="11" t="s">
        <v>1337</v>
      </c>
      <c r="S109" s="11" t="s">
        <v>167</v>
      </c>
      <c r="T109" s="11" t="s">
        <v>168</v>
      </c>
      <c r="U109" s="11">
        <v>15</v>
      </c>
      <c r="V109" s="11" t="s">
        <v>358</v>
      </c>
      <c r="W109" s="12" t="s">
        <v>332</v>
      </c>
      <c r="X109" s="13"/>
      <c r="Y109" s="13"/>
      <c r="Z109" s="13" t="s">
        <v>1338</v>
      </c>
      <c r="AA109" s="13"/>
      <c r="AB109" s="13"/>
      <c r="AC109" s="13"/>
      <c r="AD109" s="13"/>
      <c r="AE109" s="13"/>
      <c r="AF109" s="13"/>
      <c r="AG109" s="14" t="s">
        <v>172</v>
      </c>
      <c r="AH109" s="14" t="s">
        <v>172</v>
      </c>
      <c r="AI109" s="14" t="s">
        <v>172</v>
      </c>
      <c r="AJ109" s="14" t="s">
        <v>172</v>
      </c>
      <c r="AK109" s="14" t="s">
        <v>172</v>
      </c>
      <c r="AL109" s="14" t="s">
        <v>172</v>
      </c>
      <c r="AM109" s="14" t="s">
        <v>172</v>
      </c>
      <c r="AN109" s="14" t="s">
        <v>172</v>
      </c>
      <c r="AO109" s="14" t="s">
        <v>172</v>
      </c>
      <c r="AP109" s="14" t="s">
        <v>172</v>
      </c>
      <c r="AQ109" s="15" t="s">
        <v>172</v>
      </c>
      <c r="AR109" s="14" t="s">
        <v>172</v>
      </c>
      <c r="AS109" s="14">
        <v>10</v>
      </c>
      <c r="AT109" s="14">
        <v>16</v>
      </c>
      <c r="AU109" s="33">
        <v>16</v>
      </c>
      <c r="AV109" s="33">
        <v>16</v>
      </c>
      <c r="AW109" s="33">
        <v>16</v>
      </c>
      <c r="AX109" s="33">
        <v>64</v>
      </c>
      <c r="AY109" s="34"/>
      <c r="AZ109" s="34"/>
      <c r="BA109" s="34"/>
      <c r="BB109" s="34"/>
      <c r="BC109" s="16"/>
      <c r="BD109" s="16"/>
      <c r="BE109" s="17"/>
      <c r="BF109" s="18">
        <f t="shared" si="102"/>
        <v>0</v>
      </c>
      <c r="BG109" s="20">
        <f t="shared" si="138"/>
        <v>0</v>
      </c>
      <c r="BH109" s="17" t="s">
        <v>179</v>
      </c>
      <c r="BI109" s="17"/>
      <c r="BJ109" s="16"/>
      <c r="BK109" s="16"/>
      <c r="BL109" s="17"/>
      <c r="BM109" s="19">
        <f t="shared" si="103"/>
        <v>0</v>
      </c>
      <c r="BN109" s="20">
        <f t="shared" si="124"/>
        <v>0</v>
      </c>
      <c r="BO109" s="17" t="s">
        <v>179</v>
      </c>
      <c r="BP109" s="21"/>
      <c r="BQ109" s="22"/>
      <c r="BR109" s="16"/>
      <c r="BS109" s="17"/>
      <c r="BT109" s="19">
        <f t="shared" si="104"/>
        <v>0</v>
      </c>
      <c r="BU109" s="20">
        <f t="shared" si="125"/>
        <v>0</v>
      </c>
      <c r="BV109" s="17" t="s">
        <v>179</v>
      </c>
      <c r="BW109" s="17"/>
      <c r="BX109" s="16"/>
      <c r="BY109" s="16"/>
      <c r="BZ109" s="17"/>
      <c r="CA109" s="19">
        <f t="shared" si="105"/>
        <v>0</v>
      </c>
      <c r="CB109" s="20">
        <f t="shared" si="126"/>
        <v>0</v>
      </c>
      <c r="CC109" s="17" t="s">
        <v>179</v>
      </c>
      <c r="CD109" s="17"/>
      <c r="CE109" s="16"/>
      <c r="CF109" s="16"/>
      <c r="CG109" s="17"/>
      <c r="CH109" s="19">
        <f t="shared" si="106"/>
        <v>0</v>
      </c>
      <c r="CI109" s="20">
        <f t="shared" si="127"/>
        <v>0</v>
      </c>
      <c r="CJ109" s="17" t="s">
        <v>179</v>
      </c>
      <c r="CK109" s="17"/>
      <c r="CL109" s="23">
        <v>8</v>
      </c>
      <c r="CM109" s="23"/>
      <c r="CN109" s="17"/>
      <c r="CO109" s="19">
        <f t="shared" si="107"/>
        <v>0.5</v>
      </c>
      <c r="CP109" s="20">
        <f t="shared" si="136"/>
        <v>0</v>
      </c>
      <c r="CQ109" s="17" t="s">
        <v>179</v>
      </c>
      <c r="CR109" s="17"/>
      <c r="CS109" s="16"/>
      <c r="CT109" s="16"/>
      <c r="CU109" s="17"/>
      <c r="CV109" s="19">
        <f t="shared" si="108"/>
        <v>0</v>
      </c>
      <c r="CW109" s="20">
        <f t="shared" si="129"/>
        <v>0</v>
      </c>
      <c r="CX109" s="17" t="s">
        <v>179</v>
      </c>
      <c r="CY109" s="17"/>
      <c r="CZ109" s="16"/>
      <c r="DA109" s="16"/>
      <c r="DB109" s="17"/>
      <c r="DC109" s="19">
        <f t="shared" si="109"/>
        <v>0</v>
      </c>
      <c r="DD109" s="20">
        <f t="shared" si="130"/>
        <v>0</v>
      </c>
      <c r="DE109" s="17" t="s">
        <v>179</v>
      </c>
      <c r="DF109" s="17"/>
      <c r="DG109" s="16"/>
      <c r="DH109" s="16"/>
      <c r="DI109" s="17"/>
      <c r="DJ109" s="19">
        <f t="shared" si="110"/>
        <v>0</v>
      </c>
      <c r="DK109" s="20">
        <f t="shared" si="131"/>
        <v>0</v>
      </c>
      <c r="DL109" s="17" t="s">
        <v>179</v>
      </c>
      <c r="DM109" s="17"/>
      <c r="DN109" s="16"/>
      <c r="DO109" s="16"/>
      <c r="DP109" s="17"/>
      <c r="DQ109" s="19">
        <f t="shared" si="111"/>
        <v>0</v>
      </c>
      <c r="DR109" s="20">
        <f t="shared" si="132"/>
        <v>0</v>
      </c>
      <c r="DS109" s="17" t="s">
        <v>179</v>
      </c>
      <c r="DT109" s="17"/>
      <c r="DU109" s="16"/>
      <c r="DV109" s="16"/>
      <c r="DW109" s="17"/>
      <c r="DX109" s="19">
        <f t="shared" si="112"/>
        <v>0</v>
      </c>
      <c r="DY109" s="20">
        <f t="shared" si="133"/>
        <v>0</v>
      </c>
      <c r="DZ109" s="17" t="s">
        <v>179</v>
      </c>
      <c r="EA109" s="17"/>
      <c r="EB109" s="26">
        <v>16</v>
      </c>
      <c r="EC109" s="16"/>
      <c r="ED109" s="17"/>
      <c r="EE109" s="19">
        <f t="shared" si="137"/>
        <v>1</v>
      </c>
      <c r="EF109" s="20">
        <f t="shared" si="134"/>
        <v>0</v>
      </c>
      <c r="EG109" s="17" t="s">
        <v>179</v>
      </c>
      <c r="EH109" s="17"/>
      <c r="EI109" s="27">
        <v>2026</v>
      </c>
      <c r="EJ109" s="28"/>
      <c r="EK109" s="29"/>
      <c r="EL109" s="29"/>
      <c r="EM109" s="29"/>
      <c r="EN109" s="29"/>
      <c r="EO109" s="29"/>
      <c r="EP109" s="30"/>
    </row>
    <row r="110" spans="1:146" s="31" customFormat="1" ht="44.25" customHeight="1" x14ac:dyDescent="0.3">
      <c r="A110" s="8" t="s">
        <v>927</v>
      </c>
      <c r="B110" s="8" t="s">
        <v>928</v>
      </c>
      <c r="C110" s="8" t="s">
        <v>1332</v>
      </c>
      <c r="D110" s="8" t="s">
        <v>153</v>
      </c>
      <c r="E110" s="8" t="s">
        <v>154</v>
      </c>
      <c r="F110" s="9" t="s">
        <v>155</v>
      </c>
      <c r="G110" s="8" t="s">
        <v>1339</v>
      </c>
      <c r="H110" s="8" t="s">
        <v>157</v>
      </c>
      <c r="I110" s="8" t="s">
        <v>670</v>
      </c>
      <c r="J110" s="8" t="s">
        <v>670</v>
      </c>
      <c r="K110" s="8" t="s">
        <v>670</v>
      </c>
      <c r="L110" s="8" t="s">
        <v>525</v>
      </c>
      <c r="M110" s="8" t="s">
        <v>526</v>
      </c>
      <c r="N110" s="14">
        <v>285</v>
      </c>
      <c r="O110" s="11" t="s">
        <v>1340</v>
      </c>
      <c r="P110" s="12" t="s">
        <v>164</v>
      </c>
      <c r="Q110" s="11" t="s">
        <v>186</v>
      </c>
      <c r="R110" s="11" t="s">
        <v>330</v>
      </c>
      <c r="S110" s="11" t="s">
        <v>214</v>
      </c>
      <c r="T110" s="11" t="s">
        <v>200</v>
      </c>
      <c r="U110" s="11">
        <v>15</v>
      </c>
      <c r="V110" s="11" t="s">
        <v>1341</v>
      </c>
      <c r="W110" s="12" t="s">
        <v>332</v>
      </c>
      <c r="X110" s="13"/>
      <c r="Y110" s="13"/>
      <c r="Z110" s="13" t="s">
        <v>1338</v>
      </c>
      <c r="AA110" s="13"/>
      <c r="AB110" s="13"/>
      <c r="AC110" s="13"/>
      <c r="AD110" s="13"/>
      <c r="AE110" s="13"/>
      <c r="AF110" s="13"/>
      <c r="AG110" s="14" t="s">
        <v>172</v>
      </c>
      <c r="AH110" s="14" t="s">
        <v>172</v>
      </c>
      <c r="AI110" s="14" t="s">
        <v>172</v>
      </c>
      <c r="AJ110" s="14" t="s">
        <v>172</v>
      </c>
      <c r="AK110" s="14" t="s">
        <v>172</v>
      </c>
      <c r="AL110" s="14" t="s">
        <v>172</v>
      </c>
      <c r="AM110" s="14" t="s">
        <v>172</v>
      </c>
      <c r="AN110" s="14" t="s">
        <v>172</v>
      </c>
      <c r="AO110" s="14" t="s">
        <v>172</v>
      </c>
      <c r="AP110" s="14" t="s">
        <v>172</v>
      </c>
      <c r="AQ110" s="15" t="s">
        <v>172</v>
      </c>
      <c r="AR110" s="14" t="s">
        <v>172</v>
      </c>
      <c r="AS110" s="14"/>
      <c r="AT110" s="14">
        <v>40</v>
      </c>
      <c r="AU110" s="33">
        <v>20</v>
      </c>
      <c r="AV110" s="33">
        <v>20</v>
      </c>
      <c r="AW110" s="33">
        <v>20</v>
      </c>
      <c r="AX110" s="33">
        <v>100</v>
      </c>
      <c r="AY110" s="34"/>
      <c r="AZ110" s="34"/>
      <c r="BA110" s="34"/>
      <c r="BB110" s="34"/>
      <c r="BC110" s="16"/>
      <c r="BD110" s="16"/>
      <c r="BE110" s="17"/>
      <c r="BF110" s="18">
        <f t="shared" ref="BF110:BF123" si="139">IFERROR(BC110/AW110,0)</f>
        <v>0</v>
      </c>
      <c r="BG110" s="20">
        <f t="shared" si="138"/>
        <v>0</v>
      </c>
      <c r="BH110" s="17" t="s">
        <v>179</v>
      </c>
      <c r="BI110" s="17"/>
      <c r="BJ110" s="16"/>
      <c r="BK110" s="16"/>
      <c r="BL110" s="17"/>
      <c r="BM110" s="19">
        <f t="shared" ref="BM110:BM123" si="140">+IFERROR(BJ110/AW110,0)</f>
        <v>0</v>
      </c>
      <c r="BN110" s="20">
        <f t="shared" si="124"/>
        <v>0</v>
      </c>
      <c r="BO110" s="17" t="s">
        <v>179</v>
      </c>
      <c r="BP110" s="21"/>
      <c r="BQ110" s="22">
        <v>2</v>
      </c>
      <c r="BR110" s="16"/>
      <c r="BS110" s="17"/>
      <c r="BT110" s="19">
        <f t="shared" ref="BT110:BT123" si="141">+IFERROR(BQ110/AW110,0)</f>
        <v>0.1</v>
      </c>
      <c r="BU110" s="20">
        <f t="shared" si="125"/>
        <v>0</v>
      </c>
      <c r="BV110" s="17" t="s">
        <v>179</v>
      </c>
      <c r="BW110" s="17"/>
      <c r="BX110" s="16"/>
      <c r="BY110" s="16"/>
      <c r="BZ110" s="17"/>
      <c r="CA110" s="19">
        <f t="shared" ref="CA110:CA123" si="142">+IFERROR(BX110/AW110,0)</f>
        <v>0</v>
      </c>
      <c r="CB110" s="20">
        <f t="shared" si="126"/>
        <v>0</v>
      </c>
      <c r="CC110" s="17" t="s">
        <v>179</v>
      </c>
      <c r="CD110" s="17"/>
      <c r="CE110" s="16"/>
      <c r="CF110" s="16"/>
      <c r="CG110" s="17"/>
      <c r="CH110" s="19">
        <f t="shared" ref="CH110:CH123" si="143">+IFERROR(CE110/AW110,0)</f>
        <v>0</v>
      </c>
      <c r="CI110" s="20">
        <f t="shared" si="127"/>
        <v>0</v>
      </c>
      <c r="CJ110" s="17" t="s">
        <v>179</v>
      </c>
      <c r="CK110" s="17"/>
      <c r="CL110" s="23">
        <v>6</v>
      </c>
      <c r="CM110" s="23"/>
      <c r="CN110" s="17"/>
      <c r="CO110" s="19">
        <f t="shared" ref="CO110:CO123" si="144">+IFERROR(CL110/AW110,0)</f>
        <v>0.3</v>
      </c>
      <c r="CP110" s="20">
        <f t="shared" si="136"/>
        <v>0</v>
      </c>
      <c r="CQ110" s="17" t="s">
        <v>179</v>
      </c>
      <c r="CR110" s="17"/>
      <c r="CS110" s="16"/>
      <c r="CT110" s="16"/>
      <c r="CU110" s="17"/>
      <c r="CV110" s="19">
        <f t="shared" ref="CV110:CV123" si="145">+IFERROR(CS110/AW110,0)</f>
        <v>0</v>
      </c>
      <c r="CW110" s="20">
        <f t="shared" si="129"/>
        <v>0</v>
      </c>
      <c r="CX110" s="17" t="s">
        <v>179</v>
      </c>
      <c r="CY110" s="17"/>
      <c r="CZ110" s="16"/>
      <c r="DA110" s="16"/>
      <c r="DB110" s="17"/>
      <c r="DC110" s="19">
        <f t="shared" ref="DC110:DC123" si="146">+IFERROR(CZ110/AW110,0)</f>
        <v>0</v>
      </c>
      <c r="DD110" s="20">
        <f t="shared" si="130"/>
        <v>0</v>
      </c>
      <c r="DE110" s="17" t="s">
        <v>179</v>
      </c>
      <c r="DF110" s="17"/>
      <c r="DG110" s="16">
        <v>8</v>
      </c>
      <c r="DH110" s="16"/>
      <c r="DI110" s="17"/>
      <c r="DJ110" s="19">
        <f t="shared" ref="DJ110:DJ123" si="147">+IFERROR(DG110/AW110,0)</f>
        <v>0.4</v>
      </c>
      <c r="DK110" s="20">
        <f t="shared" si="131"/>
        <v>0</v>
      </c>
      <c r="DL110" s="17" t="s">
        <v>179</v>
      </c>
      <c r="DM110" s="17"/>
      <c r="DN110" s="16"/>
      <c r="DO110" s="16"/>
      <c r="DP110" s="17"/>
      <c r="DQ110" s="19">
        <f t="shared" ref="DQ110:DQ123" si="148">+IFERROR(DN110/AW110,0)</f>
        <v>0</v>
      </c>
      <c r="DR110" s="20">
        <f t="shared" si="132"/>
        <v>0</v>
      </c>
      <c r="DS110" s="17" t="s">
        <v>179</v>
      </c>
      <c r="DT110" s="17"/>
      <c r="DU110" s="16"/>
      <c r="DV110" s="16"/>
      <c r="DW110" s="17"/>
      <c r="DX110" s="19">
        <f t="shared" ref="DX110:DX123" si="149">+IFERROR(DU110/AW110,0)</f>
        <v>0</v>
      </c>
      <c r="DY110" s="20">
        <f t="shared" si="133"/>
        <v>0</v>
      </c>
      <c r="DZ110" s="17" t="s">
        <v>179</v>
      </c>
      <c r="EA110" s="17"/>
      <c r="EB110" s="26">
        <v>20</v>
      </c>
      <c r="EC110" s="16"/>
      <c r="ED110" s="17"/>
      <c r="EE110" s="19">
        <f t="shared" si="137"/>
        <v>1</v>
      </c>
      <c r="EF110" s="20">
        <f t="shared" si="134"/>
        <v>0</v>
      </c>
      <c r="EG110" s="17" t="s">
        <v>179</v>
      </c>
      <c r="EH110" s="17"/>
      <c r="EI110" s="27">
        <v>2026</v>
      </c>
      <c r="EJ110" s="28"/>
      <c r="EK110" s="29"/>
      <c r="EL110" s="29"/>
      <c r="EM110" s="29"/>
      <c r="EN110" s="29"/>
      <c r="EO110" s="29"/>
      <c r="EP110" s="30"/>
    </row>
    <row r="111" spans="1:146" s="31" customFormat="1" ht="44.25" customHeight="1" x14ac:dyDescent="0.3">
      <c r="A111" s="8" t="s">
        <v>927</v>
      </c>
      <c r="B111" s="8" t="s">
        <v>928</v>
      </c>
      <c r="C111" s="8" t="s">
        <v>1332</v>
      </c>
      <c r="D111" s="8" t="s">
        <v>153</v>
      </c>
      <c r="E111" s="8" t="s">
        <v>154</v>
      </c>
      <c r="F111" s="9" t="s">
        <v>155</v>
      </c>
      <c r="G111" s="8" t="s">
        <v>669</v>
      </c>
      <c r="H111" s="8" t="s">
        <v>157</v>
      </c>
      <c r="I111" s="8" t="s">
        <v>670</v>
      </c>
      <c r="J111" s="8" t="s">
        <v>670</v>
      </c>
      <c r="K111" s="8" t="s">
        <v>670</v>
      </c>
      <c r="L111" s="8" t="s">
        <v>525</v>
      </c>
      <c r="M111" s="8" t="s">
        <v>526</v>
      </c>
      <c r="N111" s="14">
        <v>355</v>
      </c>
      <c r="O111" s="11" t="s">
        <v>1342</v>
      </c>
      <c r="P111" s="12" t="s">
        <v>164</v>
      </c>
      <c r="Q111" s="11" t="s">
        <v>186</v>
      </c>
      <c r="R111" s="11" t="s">
        <v>572</v>
      </c>
      <c r="S111" s="11" t="s">
        <v>214</v>
      </c>
      <c r="T111" s="11" t="s">
        <v>200</v>
      </c>
      <c r="U111" s="11">
        <v>15</v>
      </c>
      <c r="V111" s="11" t="s">
        <v>1343</v>
      </c>
      <c r="W111" s="12" t="s">
        <v>332</v>
      </c>
      <c r="X111" s="13"/>
      <c r="Y111" s="13" t="s">
        <v>1344</v>
      </c>
      <c r="Z111" s="13"/>
      <c r="AA111" s="13"/>
      <c r="AB111" s="13"/>
      <c r="AC111" s="13"/>
      <c r="AD111" s="13"/>
      <c r="AE111" s="13"/>
      <c r="AF111" s="13"/>
      <c r="AG111" s="14" t="s">
        <v>172</v>
      </c>
      <c r="AH111" s="14" t="s">
        <v>172</v>
      </c>
      <c r="AI111" s="14" t="s">
        <v>172</v>
      </c>
      <c r="AJ111" s="14" t="s">
        <v>172</v>
      </c>
      <c r="AK111" s="14" t="s">
        <v>172</v>
      </c>
      <c r="AL111" s="14" t="s">
        <v>172</v>
      </c>
      <c r="AM111" s="14" t="s">
        <v>172</v>
      </c>
      <c r="AN111" s="14" t="s">
        <v>172</v>
      </c>
      <c r="AO111" s="14" t="s">
        <v>172</v>
      </c>
      <c r="AP111" s="14" t="s">
        <v>172</v>
      </c>
      <c r="AQ111" s="15" t="s">
        <v>172</v>
      </c>
      <c r="AR111" s="14" t="s">
        <v>172</v>
      </c>
      <c r="AS111" s="14"/>
      <c r="AT111" s="14">
        <v>30</v>
      </c>
      <c r="AU111" s="33">
        <v>20</v>
      </c>
      <c r="AV111" s="33">
        <v>25</v>
      </c>
      <c r="AW111" s="33">
        <v>25</v>
      </c>
      <c r="AX111" s="33">
        <v>100</v>
      </c>
      <c r="AY111" s="34"/>
      <c r="AZ111" s="34"/>
      <c r="BA111" s="34"/>
      <c r="BB111" s="34"/>
      <c r="BC111" s="16"/>
      <c r="BD111" s="16"/>
      <c r="BE111" s="17"/>
      <c r="BF111" s="18">
        <f t="shared" si="139"/>
        <v>0</v>
      </c>
      <c r="BG111" s="20">
        <f t="shared" si="138"/>
        <v>0</v>
      </c>
      <c r="BH111" s="17" t="s">
        <v>179</v>
      </c>
      <c r="BI111" s="17"/>
      <c r="BJ111" s="16"/>
      <c r="BK111" s="16"/>
      <c r="BL111" s="17"/>
      <c r="BM111" s="19">
        <f t="shared" si="140"/>
        <v>0</v>
      </c>
      <c r="BN111" s="20">
        <f t="shared" si="124"/>
        <v>0</v>
      </c>
      <c r="BO111" s="17" t="s">
        <v>179</v>
      </c>
      <c r="BP111" s="21"/>
      <c r="BQ111" s="22">
        <v>2</v>
      </c>
      <c r="BR111" s="16"/>
      <c r="BS111" s="17"/>
      <c r="BT111" s="19">
        <f t="shared" si="141"/>
        <v>0.08</v>
      </c>
      <c r="BU111" s="20">
        <f t="shared" si="125"/>
        <v>0</v>
      </c>
      <c r="BV111" s="17" t="s">
        <v>179</v>
      </c>
      <c r="BW111" s="17"/>
      <c r="BX111" s="16"/>
      <c r="BY111" s="16"/>
      <c r="BZ111" s="17"/>
      <c r="CA111" s="19">
        <f t="shared" si="142"/>
        <v>0</v>
      </c>
      <c r="CB111" s="20">
        <f t="shared" si="126"/>
        <v>0</v>
      </c>
      <c r="CC111" s="17" t="s">
        <v>179</v>
      </c>
      <c r="CD111" s="17"/>
      <c r="CE111" s="16"/>
      <c r="CF111" s="16"/>
      <c r="CG111" s="17"/>
      <c r="CH111" s="19">
        <f t="shared" si="143"/>
        <v>0</v>
      </c>
      <c r="CI111" s="20">
        <f t="shared" si="127"/>
        <v>0</v>
      </c>
      <c r="CJ111" s="17" t="s">
        <v>179</v>
      </c>
      <c r="CK111" s="17"/>
      <c r="CL111" s="23">
        <v>6</v>
      </c>
      <c r="CM111" s="23"/>
      <c r="CN111" s="17"/>
      <c r="CO111" s="19">
        <f t="shared" si="144"/>
        <v>0.24</v>
      </c>
      <c r="CP111" s="20">
        <f t="shared" si="136"/>
        <v>0</v>
      </c>
      <c r="CQ111" s="17" t="s">
        <v>179</v>
      </c>
      <c r="CR111" s="17"/>
      <c r="CS111" s="16"/>
      <c r="CT111" s="16"/>
      <c r="CU111" s="17"/>
      <c r="CV111" s="19">
        <f t="shared" si="145"/>
        <v>0</v>
      </c>
      <c r="CW111" s="20">
        <f t="shared" si="129"/>
        <v>0</v>
      </c>
      <c r="CX111" s="17" t="s">
        <v>179</v>
      </c>
      <c r="CY111" s="17"/>
      <c r="CZ111" s="16"/>
      <c r="DA111" s="16"/>
      <c r="DB111" s="17"/>
      <c r="DC111" s="19">
        <f t="shared" si="146"/>
        <v>0</v>
      </c>
      <c r="DD111" s="20">
        <f t="shared" si="130"/>
        <v>0</v>
      </c>
      <c r="DE111" s="17" t="s">
        <v>179</v>
      </c>
      <c r="DF111" s="17"/>
      <c r="DG111" s="16">
        <v>8</v>
      </c>
      <c r="DH111" s="16"/>
      <c r="DI111" s="17"/>
      <c r="DJ111" s="19">
        <f t="shared" si="147"/>
        <v>0.32</v>
      </c>
      <c r="DK111" s="20">
        <f t="shared" si="131"/>
        <v>0</v>
      </c>
      <c r="DL111" s="17" t="s">
        <v>179</v>
      </c>
      <c r="DM111" s="17"/>
      <c r="DN111" s="16"/>
      <c r="DO111" s="16"/>
      <c r="DP111" s="17"/>
      <c r="DQ111" s="19">
        <f t="shared" si="148"/>
        <v>0</v>
      </c>
      <c r="DR111" s="20">
        <f t="shared" si="132"/>
        <v>0</v>
      </c>
      <c r="DS111" s="17" t="s">
        <v>179</v>
      </c>
      <c r="DT111" s="17"/>
      <c r="DU111" s="16"/>
      <c r="DV111" s="16"/>
      <c r="DW111" s="17"/>
      <c r="DX111" s="19">
        <f t="shared" si="149"/>
        <v>0</v>
      </c>
      <c r="DY111" s="20">
        <f t="shared" si="133"/>
        <v>0</v>
      </c>
      <c r="DZ111" s="17" t="s">
        <v>179</v>
      </c>
      <c r="EA111" s="17"/>
      <c r="EB111" s="26">
        <v>25</v>
      </c>
      <c r="EC111" s="16"/>
      <c r="ED111" s="17"/>
      <c r="EE111" s="19">
        <f t="shared" si="137"/>
        <v>1</v>
      </c>
      <c r="EF111" s="20">
        <f t="shared" si="134"/>
        <v>0</v>
      </c>
      <c r="EG111" s="17" t="s">
        <v>179</v>
      </c>
      <c r="EH111" s="17"/>
      <c r="EI111" s="27">
        <v>2026</v>
      </c>
      <c r="EJ111" s="28"/>
      <c r="EK111" s="29"/>
      <c r="EL111" s="29"/>
      <c r="EM111" s="29"/>
      <c r="EN111" s="29"/>
      <c r="EO111" s="29"/>
      <c r="EP111" s="30"/>
    </row>
    <row r="112" spans="1:146" s="31" customFormat="1" ht="44.25" customHeight="1" x14ac:dyDescent="0.3">
      <c r="A112" s="8" t="s">
        <v>927</v>
      </c>
      <c r="B112" s="8" t="s">
        <v>928</v>
      </c>
      <c r="C112" s="8" t="s">
        <v>1332</v>
      </c>
      <c r="D112" s="8" t="s">
        <v>153</v>
      </c>
      <c r="E112" s="8" t="s">
        <v>154</v>
      </c>
      <c r="F112" s="9" t="s">
        <v>155</v>
      </c>
      <c r="G112" s="8" t="s">
        <v>1339</v>
      </c>
      <c r="H112" s="8" t="s">
        <v>157</v>
      </c>
      <c r="I112" s="8" t="s">
        <v>670</v>
      </c>
      <c r="J112" s="8" t="s">
        <v>670</v>
      </c>
      <c r="K112" s="8" t="s">
        <v>670</v>
      </c>
      <c r="L112" s="8" t="s">
        <v>671</v>
      </c>
      <c r="M112" s="8" t="s">
        <v>671</v>
      </c>
      <c r="N112" s="14">
        <v>357</v>
      </c>
      <c r="O112" s="11" t="s">
        <v>1345</v>
      </c>
      <c r="P112" s="12" t="s">
        <v>164</v>
      </c>
      <c r="Q112" s="11" t="s">
        <v>186</v>
      </c>
      <c r="R112" s="11" t="s">
        <v>330</v>
      </c>
      <c r="S112" s="11" t="s">
        <v>214</v>
      </c>
      <c r="T112" s="11" t="s">
        <v>200</v>
      </c>
      <c r="U112" s="11">
        <v>15</v>
      </c>
      <c r="V112" s="11" t="s">
        <v>1346</v>
      </c>
      <c r="W112" s="12" t="s">
        <v>332</v>
      </c>
      <c r="X112" s="13"/>
      <c r="Y112" s="13" t="s">
        <v>1347</v>
      </c>
      <c r="Z112" s="13"/>
      <c r="AA112" s="13"/>
      <c r="AB112" s="13"/>
      <c r="AC112" s="13"/>
      <c r="AD112" s="13"/>
      <c r="AE112" s="13"/>
      <c r="AF112" s="13"/>
      <c r="AG112" s="14" t="s">
        <v>172</v>
      </c>
      <c r="AH112" s="14" t="s">
        <v>172</v>
      </c>
      <c r="AI112" s="14" t="s">
        <v>172</v>
      </c>
      <c r="AJ112" s="14" t="s">
        <v>172</v>
      </c>
      <c r="AK112" s="14" t="s">
        <v>172</v>
      </c>
      <c r="AL112" s="14" t="s">
        <v>172</v>
      </c>
      <c r="AM112" s="14" t="s">
        <v>172</v>
      </c>
      <c r="AN112" s="14" t="s">
        <v>172</v>
      </c>
      <c r="AO112" s="14" t="s">
        <v>172</v>
      </c>
      <c r="AP112" s="14" t="s">
        <v>172</v>
      </c>
      <c r="AQ112" s="15" t="s">
        <v>172</v>
      </c>
      <c r="AR112" s="14" t="s">
        <v>172</v>
      </c>
      <c r="AS112" s="14"/>
      <c r="AT112" s="14">
        <v>0.15</v>
      </c>
      <c r="AU112" s="33">
        <v>0.15</v>
      </c>
      <c r="AV112" s="33">
        <v>0.35</v>
      </c>
      <c r="AW112" s="33">
        <v>0.35</v>
      </c>
      <c r="AX112" s="33">
        <v>0.99999999999999989</v>
      </c>
      <c r="AY112" s="34"/>
      <c r="AZ112" s="34"/>
      <c r="BA112" s="34"/>
      <c r="BB112" s="34"/>
      <c r="BC112" s="16"/>
      <c r="BD112" s="16"/>
      <c r="BE112" s="17"/>
      <c r="BF112" s="18">
        <f t="shared" si="139"/>
        <v>0</v>
      </c>
      <c r="BG112" s="20">
        <f t="shared" si="138"/>
        <v>0</v>
      </c>
      <c r="BH112" s="17" t="s">
        <v>179</v>
      </c>
      <c r="BI112" s="17"/>
      <c r="BJ112" s="16"/>
      <c r="BK112" s="16"/>
      <c r="BL112" s="17"/>
      <c r="BM112" s="19">
        <f t="shared" si="140"/>
        <v>0</v>
      </c>
      <c r="BN112" s="20">
        <f t="shared" si="124"/>
        <v>0</v>
      </c>
      <c r="BO112" s="17" t="s">
        <v>179</v>
      </c>
      <c r="BP112" s="21"/>
      <c r="BQ112" s="22"/>
      <c r="BR112" s="16"/>
      <c r="BS112" s="17"/>
      <c r="BT112" s="19">
        <f t="shared" si="141"/>
        <v>0</v>
      </c>
      <c r="BU112" s="20">
        <f t="shared" si="125"/>
        <v>0</v>
      </c>
      <c r="BV112" s="17" t="s">
        <v>179</v>
      </c>
      <c r="BW112" s="17"/>
      <c r="BX112" s="16"/>
      <c r="BY112" s="16"/>
      <c r="BZ112" s="17"/>
      <c r="CA112" s="19">
        <f t="shared" si="142"/>
        <v>0</v>
      </c>
      <c r="CB112" s="20">
        <f t="shared" si="126"/>
        <v>0</v>
      </c>
      <c r="CC112" s="17" t="s">
        <v>179</v>
      </c>
      <c r="CD112" s="17"/>
      <c r="CE112" s="16"/>
      <c r="CF112" s="16"/>
      <c r="CG112" s="17"/>
      <c r="CH112" s="19">
        <f t="shared" si="143"/>
        <v>0</v>
      </c>
      <c r="CI112" s="20">
        <f t="shared" si="127"/>
        <v>0</v>
      </c>
      <c r="CJ112" s="17" t="s">
        <v>179</v>
      </c>
      <c r="CK112" s="17"/>
      <c r="CL112" s="23"/>
      <c r="CM112" s="23"/>
      <c r="CN112" s="17"/>
      <c r="CO112" s="19">
        <f t="shared" si="144"/>
        <v>0</v>
      </c>
      <c r="CP112" s="20">
        <f t="shared" si="136"/>
        <v>0</v>
      </c>
      <c r="CQ112" s="17" t="s">
        <v>179</v>
      </c>
      <c r="CR112" s="17"/>
      <c r="CS112" s="16"/>
      <c r="CT112" s="16"/>
      <c r="CU112" s="17"/>
      <c r="CV112" s="19">
        <f t="shared" si="145"/>
        <v>0</v>
      </c>
      <c r="CW112" s="20">
        <f t="shared" si="129"/>
        <v>0</v>
      </c>
      <c r="CX112" s="17" t="s">
        <v>179</v>
      </c>
      <c r="CY112" s="17"/>
      <c r="CZ112" s="16"/>
      <c r="DA112" s="16"/>
      <c r="DB112" s="17"/>
      <c r="DC112" s="19">
        <f t="shared" si="146"/>
        <v>0</v>
      </c>
      <c r="DD112" s="20">
        <f t="shared" si="130"/>
        <v>0</v>
      </c>
      <c r="DE112" s="17" t="s">
        <v>179</v>
      </c>
      <c r="DF112" s="17"/>
      <c r="DG112" s="16"/>
      <c r="DH112" s="16"/>
      <c r="DI112" s="17"/>
      <c r="DJ112" s="19">
        <f t="shared" si="147"/>
        <v>0</v>
      </c>
      <c r="DK112" s="20">
        <f t="shared" si="131"/>
        <v>0</v>
      </c>
      <c r="DL112" s="17" t="s">
        <v>179</v>
      </c>
      <c r="DM112" s="17"/>
      <c r="DN112" s="16"/>
      <c r="DO112" s="16"/>
      <c r="DP112" s="17"/>
      <c r="DQ112" s="19">
        <f t="shared" si="148"/>
        <v>0</v>
      </c>
      <c r="DR112" s="20">
        <f t="shared" si="132"/>
        <v>0</v>
      </c>
      <c r="DS112" s="17" t="s">
        <v>179</v>
      </c>
      <c r="DT112" s="17"/>
      <c r="DU112" s="16"/>
      <c r="DV112" s="16"/>
      <c r="DW112" s="17"/>
      <c r="DX112" s="19">
        <f t="shared" si="149"/>
        <v>0</v>
      </c>
      <c r="DY112" s="20">
        <f t="shared" si="133"/>
        <v>0</v>
      </c>
      <c r="DZ112" s="17" t="s">
        <v>179</v>
      </c>
      <c r="EA112" s="17"/>
      <c r="EB112" s="26">
        <v>0.35</v>
      </c>
      <c r="EC112" s="16"/>
      <c r="ED112" s="17"/>
      <c r="EE112" s="19">
        <f t="shared" si="137"/>
        <v>1</v>
      </c>
      <c r="EF112" s="20">
        <f t="shared" si="134"/>
        <v>0</v>
      </c>
      <c r="EG112" s="17" t="s">
        <v>179</v>
      </c>
      <c r="EH112" s="17"/>
      <c r="EI112" s="27">
        <v>2026</v>
      </c>
      <c r="EJ112" s="28"/>
      <c r="EK112" s="29"/>
      <c r="EL112" s="29"/>
      <c r="EM112" s="29"/>
      <c r="EN112" s="29"/>
      <c r="EO112" s="29"/>
      <c r="EP112" s="30"/>
    </row>
    <row r="113" spans="1:146" s="31" customFormat="1" ht="44.25" customHeight="1" x14ac:dyDescent="0.3">
      <c r="A113" s="8" t="s">
        <v>927</v>
      </c>
      <c r="B113" s="8" t="s">
        <v>928</v>
      </c>
      <c r="C113" s="8" t="s">
        <v>1332</v>
      </c>
      <c r="D113" s="8" t="s">
        <v>153</v>
      </c>
      <c r="E113" s="8" t="s">
        <v>154</v>
      </c>
      <c r="F113" s="9" t="s">
        <v>155</v>
      </c>
      <c r="G113" s="8" t="s">
        <v>669</v>
      </c>
      <c r="H113" s="8" t="s">
        <v>157</v>
      </c>
      <c r="I113" s="8" t="s">
        <v>670</v>
      </c>
      <c r="J113" s="8" t="s">
        <v>670</v>
      </c>
      <c r="K113" s="8" t="s">
        <v>670</v>
      </c>
      <c r="L113" s="8" t="s">
        <v>671</v>
      </c>
      <c r="M113" s="8" t="s">
        <v>671</v>
      </c>
      <c r="N113" s="14">
        <v>364</v>
      </c>
      <c r="O113" s="11" t="s">
        <v>1348</v>
      </c>
      <c r="P113" s="12" t="s">
        <v>164</v>
      </c>
      <c r="Q113" s="11" t="s">
        <v>165</v>
      </c>
      <c r="R113" s="11" t="s">
        <v>1349</v>
      </c>
      <c r="S113" s="11" t="s">
        <v>214</v>
      </c>
      <c r="T113" s="11" t="s">
        <v>168</v>
      </c>
      <c r="U113" s="11">
        <v>15</v>
      </c>
      <c r="V113" s="11" t="s">
        <v>1350</v>
      </c>
      <c r="W113" s="12" t="s">
        <v>332</v>
      </c>
      <c r="X113" s="13"/>
      <c r="Y113" s="13" t="s">
        <v>1351</v>
      </c>
      <c r="Z113" s="13"/>
      <c r="AA113" s="13"/>
      <c r="AB113" s="13"/>
      <c r="AC113" s="13"/>
      <c r="AD113" s="13"/>
      <c r="AE113" s="13"/>
      <c r="AF113" s="13"/>
      <c r="AG113" s="14"/>
      <c r="AH113" s="14"/>
      <c r="AI113" s="14"/>
      <c r="AJ113" s="14"/>
      <c r="AK113" s="14"/>
      <c r="AL113" s="14"/>
      <c r="AM113" s="14"/>
      <c r="AN113" s="14"/>
      <c r="AO113" s="14"/>
      <c r="AP113" s="14"/>
      <c r="AQ113" s="15"/>
      <c r="AR113" s="14"/>
      <c r="AS113" s="14"/>
      <c r="AT113" s="14"/>
      <c r="AU113" s="33"/>
      <c r="AV113" s="33">
        <v>1</v>
      </c>
      <c r="AW113" s="33">
        <v>1</v>
      </c>
      <c r="AX113" s="33">
        <v>1</v>
      </c>
      <c r="AY113" s="34"/>
      <c r="AZ113" s="34"/>
      <c r="BA113" s="34"/>
      <c r="BB113" s="34"/>
      <c r="BC113" s="16"/>
      <c r="BD113" s="16"/>
      <c r="BE113" s="17"/>
      <c r="BF113" s="18">
        <f t="shared" si="139"/>
        <v>0</v>
      </c>
      <c r="BG113" s="20">
        <f t="shared" si="138"/>
        <v>0</v>
      </c>
      <c r="BH113" s="17" t="s">
        <v>179</v>
      </c>
      <c r="BI113" s="17"/>
      <c r="BJ113" s="16"/>
      <c r="BK113" s="16"/>
      <c r="BL113" s="17"/>
      <c r="BM113" s="19">
        <f t="shared" si="140"/>
        <v>0</v>
      </c>
      <c r="BN113" s="20">
        <f t="shared" si="124"/>
        <v>0</v>
      </c>
      <c r="BO113" s="17" t="s">
        <v>179</v>
      </c>
      <c r="BP113" s="21"/>
      <c r="BQ113" s="22"/>
      <c r="BR113" s="16"/>
      <c r="BS113" s="17"/>
      <c r="BT113" s="19">
        <f t="shared" si="141"/>
        <v>0</v>
      </c>
      <c r="BU113" s="20">
        <f t="shared" si="125"/>
        <v>0</v>
      </c>
      <c r="BV113" s="17" t="s">
        <v>179</v>
      </c>
      <c r="BW113" s="17"/>
      <c r="BX113" s="16"/>
      <c r="BY113" s="16"/>
      <c r="BZ113" s="17"/>
      <c r="CA113" s="19">
        <f t="shared" si="142"/>
        <v>0</v>
      </c>
      <c r="CB113" s="20">
        <f t="shared" si="126"/>
        <v>0</v>
      </c>
      <c r="CC113" s="17" t="s">
        <v>179</v>
      </c>
      <c r="CD113" s="17"/>
      <c r="CE113" s="16"/>
      <c r="CF113" s="16"/>
      <c r="CG113" s="17"/>
      <c r="CH113" s="19">
        <f t="shared" si="143"/>
        <v>0</v>
      </c>
      <c r="CI113" s="20">
        <f t="shared" si="127"/>
        <v>0</v>
      </c>
      <c r="CJ113" s="17" t="s">
        <v>179</v>
      </c>
      <c r="CK113" s="17"/>
      <c r="CL113" s="23"/>
      <c r="CM113" s="23"/>
      <c r="CN113" s="17"/>
      <c r="CO113" s="19">
        <f t="shared" si="144"/>
        <v>0</v>
      </c>
      <c r="CP113" s="20">
        <f t="shared" si="136"/>
        <v>0</v>
      </c>
      <c r="CQ113" s="17" t="s">
        <v>179</v>
      </c>
      <c r="CR113" s="17"/>
      <c r="CS113" s="16"/>
      <c r="CT113" s="16"/>
      <c r="CU113" s="17"/>
      <c r="CV113" s="19">
        <f t="shared" si="145"/>
        <v>0</v>
      </c>
      <c r="CW113" s="20">
        <f t="shared" si="129"/>
        <v>0</v>
      </c>
      <c r="CX113" s="17" t="s">
        <v>179</v>
      </c>
      <c r="CY113" s="17"/>
      <c r="CZ113" s="16"/>
      <c r="DA113" s="16"/>
      <c r="DB113" s="17"/>
      <c r="DC113" s="19">
        <f t="shared" si="146"/>
        <v>0</v>
      </c>
      <c r="DD113" s="20">
        <f t="shared" si="130"/>
        <v>0</v>
      </c>
      <c r="DE113" s="17" t="s">
        <v>179</v>
      </c>
      <c r="DF113" s="17"/>
      <c r="DG113" s="16"/>
      <c r="DH113" s="16"/>
      <c r="DI113" s="17"/>
      <c r="DJ113" s="19">
        <f t="shared" si="147"/>
        <v>0</v>
      </c>
      <c r="DK113" s="20">
        <f t="shared" si="131"/>
        <v>0</v>
      </c>
      <c r="DL113" s="17" t="s">
        <v>179</v>
      </c>
      <c r="DM113" s="17"/>
      <c r="DN113" s="16"/>
      <c r="DO113" s="16"/>
      <c r="DP113" s="17"/>
      <c r="DQ113" s="19">
        <f t="shared" si="148"/>
        <v>0</v>
      </c>
      <c r="DR113" s="20">
        <f t="shared" si="132"/>
        <v>0</v>
      </c>
      <c r="DS113" s="17" t="s">
        <v>179</v>
      </c>
      <c r="DT113" s="17"/>
      <c r="DU113" s="16"/>
      <c r="DV113" s="16"/>
      <c r="DW113" s="17"/>
      <c r="DX113" s="19">
        <f t="shared" si="149"/>
        <v>0</v>
      </c>
      <c r="DY113" s="20">
        <f t="shared" si="133"/>
        <v>0</v>
      </c>
      <c r="DZ113" s="17" t="s">
        <v>179</v>
      </c>
      <c r="EA113" s="17"/>
      <c r="EB113" s="26">
        <v>1</v>
      </c>
      <c r="EC113" s="16"/>
      <c r="ED113" s="17"/>
      <c r="EE113" s="19">
        <f t="shared" si="137"/>
        <v>1</v>
      </c>
      <c r="EF113" s="20">
        <f t="shared" si="134"/>
        <v>0</v>
      </c>
      <c r="EG113" s="17" t="s">
        <v>179</v>
      </c>
      <c r="EH113" s="17"/>
      <c r="EI113" s="27">
        <v>2026</v>
      </c>
      <c r="EJ113" s="28"/>
      <c r="EK113" s="29"/>
      <c r="EL113" s="29"/>
      <c r="EM113" s="29"/>
      <c r="EN113" s="29"/>
      <c r="EO113" s="29"/>
      <c r="EP113" s="30"/>
    </row>
    <row r="114" spans="1:146" s="31" customFormat="1" ht="44.25" customHeight="1" x14ac:dyDescent="0.3">
      <c r="A114" s="8" t="s">
        <v>927</v>
      </c>
      <c r="B114" s="8" t="s">
        <v>928</v>
      </c>
      <c r="C114" s="8" t="s">
        <v>1332</v>
      </c>
      <c r="D114" s="8" t="s">
        <v>153</v>
      </c>
      <c r="E114" s="8" t="s">
        <v>154</v>
      </c>
      <c r="F114" s="9" t="s">
        <v>155</v>
      </c>
      <c r="G114" s="8" t="s">
        <v>669</v>
      </c>
      <c r="H114" s="8" t="s">
        <v>157</v>
      </c>
      <c r="I114" s="8" t="s">
        <v>670</v>
      </c>
      <c r="J114" s="8" t="s">
        <v>670</v>
      </c>
      <c r="K114" s="8" t="s">
        <v>670</v>
      </c>
      <c r="L114" s="8" t="s">
        <v>671</v>
      </c>
      <c r="M114" s="8" t="s">
        <v>671</v>
      </c>
      <c r="N114" s="14">
        <v>470</v>
      </c>
      <c r="O114" s="13" t="s">
        <v>1352</v>
      </c>
      <c r="P114" s="12" t="s">
        <v>164</v>
      </c>
      <c r="Q114" s="11" t="s">
        <v>186</v>
      </c>
      <c r="R114" s="11" t="s">
        <v>330</v>
      </c>
      <c r="S114" s="11" t="s">
        <v>214</v>
      </c>
      <c r="T114" s="11" t="s">
        <v>168</v>
      </c>
      <c r="U114" s="11">
        <v>15</v>
      </c>
      <c r="V114" s="11" t="s">
        <v>368</v>
      </c>
      <c r="W114" s="12" t="s">
        <v>332</v>
      </c>
      <c r="X114" s="13"/>
      <c r="Y114" s="13"/>
      <c r="Z114" s="13"/>
      <c r="AA114" s="13"/>
      <c r="AB114" s="13"/>
      <c r="AC114" s="13"/>
      <c r="AD114" s="13"/>
      <c r="AE114" s="13" t="s">
        <v>1353</v>
      </c>
      <c r="AF114" s="13"/>
      <c r="AG114" s="14"/>
      <c r="AH114" s="14"/>
      <c r="AI114" s="14"/>
      <c r="AJ114" s="14"/>
      <c r="AK114" s="14"/>
      <c r="AL114" s="14"/>
      <c r="AM114" s="14"/>
      <c r="AN114" s="14"/>
      <c r="AO114" s="14"/>
      <c r="AP114" s="14"/>
      <c r="AQ114" s="15"/>
      <c r="AR114" s="14"/>
      <c r="AS114" s="14"/>
      <c r="AT114" s="14">
        <v>0.2</v>
      </c>
      <c r="AU114" s="33">
        <v>0.3</v>
      </c>
      <c r="AV114" s="33">
        <v>0.2</v>
      </c>
      <c r="AW114" s="33">
        <v>0.3</v>
      </c>
      <c r="AX114" s="33">
        <v>1</v>
      </c>
      <c r="AY114" s="34"/>
      <c r="AZ114" s="34"/>
      <c r="BA114" s="34"/>
      <c r="BB114" s="34"/>
      <c r="BC114" s="16"/>
      <c r="BD114" s="16"/>
      <c r="BE114" s="17"/>
      <c r="BF114" s="18">
        <f t="shared" si="139"/>
        <v>0</v>
      </c>
      <c r="BG114" s="19">
        <f>IFERROR(BD114/AW114,0)</f>
        <v>0</v>
      </c>
      <c r="BH114" s="17" t="s">
        <v>179</v>
      </c>
      <c r="BI114" s="17"/>
      <c r="BJ114" s="16"/>
      <c r="BK114" s="16"/>
      <c r="BL114" s="17"/>
      <c r="BM114" s="19">
        <f t="shared" si="140"/>
        <v>0</v>
      </c>
      <c r="BN114" s="20">
        <f t="shared" si="124"/>
        <v>0</v>
      </c>
      <c r="BO114" s="17" t="s">
        <v>179</v>
      </c>
      <c r="BP114" s="21"/>
      <c r="BQ114" s="22"/>
      <c r="BR114" s="16"/>
      <c r="BS114" s="17"/>
      <c r="BT114" s="19">
        <f t="shared" si="141"/>
        <v>0</v>
      </c>
      <c r="BU114" s="20">
        <f t="shared" si="125"/>
        <v>0</v>
      </c>
      <c r="BV114" s="17" t="s">
        <v>179</v>
      </c>
      <c r="BW114" s="17"/>
      <c r="BX114" s="16"/>
      <c r="BY114" s="16"/>
      <c r="BZ114" s="17"/>
      <c r="CA114" s="19">
        <f t="shared" si="142"/>
        <v>0</v>
      </c>
      <c r="CB114" s="20">
        <f t="shared" si="126"/>
        <v>0</v>
      </c>
      <c r="CC114" s="17" t="s">
        <v>179</v>
      </c>
      <c r="CD114" s="17"/>
      <c r="CE114" s="16"/>
      <c r="CF114" s="16"/>
      <c r="CG114" s="17"/>
      <c r="CH114" s="19">
        <f t="shared" si="143"/>
        <v>0</v>
      </c>
      <c r="CI114" s="20">
        <f t="shared" si="127"/>
        <v>0</v>
      </c>
      <c r="CJ114" s="17" t="s">
        <v>179</v>
      </c>
      <c r="CK114" s="17"/>
      <c r="CL114" s="23"/>
      <c r="CM114" s="140"/>
      <c r="CN114" s="141"/>
      <c r="CO114" s="19">
        <f t="shared" si="144"/>
        <v>0</v>
      </c>
      <c r="CP114" s="20">
        <f t="shared" si="136"/>
        <v>0</v>
      </c>
      <c r="CQ114" s="17" t="s">
        <v>179</v>
      </c>
      <c r="CR114" s="142"/>
      <c r="CS114" s="16"/>
      <c r="CT114" s="16"/>
      <c r="CU114" s="17"/>
      <c r="CV114" s="19">
        <f t="shared" si="145"/>
        <v>0</v>
      </c>
      <c r="CW114" s="20">
        <f t="shared" si="129"/>
        <v>0</v>
      </c>
      <c r="CX114" s="17" t="s">
        <v>179</v>
      </c>
      <c r="CY114" s="17"/>
      <c r="CZ114" s="16"/>
      <c r="DA114" s="16"/>
      <c r="DB114" s="17"/>
      <c r="DC114" s="19">
        <f t="shared" si="146"/>
        <v>0</v>
      </c>
      <c r="DD114" s="20">
        <f t="shared" si="130"/>
        <v>0</v>
      </c>
      <c r="DE114" s="17" t="s">
        <v>179</v>
      </c>
      <c r="DF114" s="17"/>
      <c r="DG114" s="16"/>
      <c r="DH114" s="16"/>
      <c r="DI114" s="17"/>
      <c r="DJ114" s="19">
        <f t="shared" si="147"/>
        <v>0</v>
      </c>
      <c r="DK114" s="20">
        <f t="shared" si="131"/>
        <v>0</v>
      </c>
      <c r="DL114" s="17" t="s">
        <v>179</v>
      </c>
      <c r="DM114" s="17"/>
      <c r="DN114" s="16"/>
      <c r="DO114" s="16"/>
      <c r="DP114" s="17"/>
      <c r="DQ114" s="19">
        <f t="shared" si="148"/>
        <v>0</v>
      </c>
      <c r="DR114" s="20">
        <f t="shared" si="132"/>
        <v>0</v>
      </c>
      <c r="DS114" s="17" t="s">
        <v>179</v>
      </c>
      <c r="DT114" s="17"/>
      <c r="DU114" s="16"/>
      <c r="DV114" s="16"/>
      <c r="DW114" s="17"/>
      <c r="DX114" s="19">
        <f t="shared" si="149"/>
        <v>0</v>
      </c>
      <c r="DY114" s="20">
        <f t="shared" si="133"/>
        <v>0</v>
      </c>
      <c r="DZ114" s="17" t="s">
        <v>179</v>
      </c>
      <c r="EA114" s="17"/>
      <c r="EB114" s="143">
        <v>0.3</v>
      </c>
      <c r="EC114" s="16"/>
      <c r="ED114" s="17"/>
      <c r="EE114" s="19">
        <f t="shared" si="137"/>
        <v>1</v>
      </c>
      <c r="EF114" s="20">
        <f t="shared" si="134"/>
        <v>0</v>
      </c>
      <c r="EG114" s="17" t="s">
        <v>179</v>
      </c>
      <c r="EH114" s="17"/>
      <c r="EI114" s="27">
        <v>2026</v>
      </c>
      <c r="EJ114" s="28"/>
      <c r="EK114" s="29"/>
      <c r="EL114" s="29"/>
      <c r="EM114" s="29"/>
      <c r="EN114" s="29"/>
      <c r="EO114" s="29"/>
      <c r="EP114" s="30"/>
    </row>
    <row r="115" spans="1:146" s="31" customFormat="1" ht="44.25" customHeight="1" x14ac:dyDescent="0.3">
      <c r="A115" s="8" t="s">
        <v>927</v>
      </c>
      <c r="B115" s="8" t="s">
        <v>928</v>
      </c>
      <c r="C115" s="8" t="s">
        <v>1332</v>
      </c>
      <c r="D115" s="8" t="s">
        <v>153</v>
      </c>
      <c r="E115" s="8" t="s">
        <v>154</v>
      </c>
      <c r="F115" s="9" t="s">
        <v>155</v>
      </c>
      <c r="G115" s="8" t="s">
        <v>669</v>
      </c>
      <c r="H115" s="8" t="s">
        <v>157</v>
      </c>
      <c r="I115" s="8" t="s">
        <v>670</v>
      </c>
      <c r="J115" s="8" t="s">
        <v>670</v>
      </c>
      <c r="K115" s="8" t="s">
        <v>670</v>
      </c>
      <c r="L115" s="8" t="s">
        <v>671</v>
      </c>
      <c r="M115" s="8" t="s">
        <v>671</v>
      </c>
      <c r="N115" s="14">
        <v>474</v>
      </c>
      <c r="O115" s="13" t="s">
        <v>1354</v>
      </c>
      <c r="P115" s="12" t="s">
        <v>164</v>
      </c>
      <c r="Q115" s="11" t="s">
        <v>186</v>
      </c>
      <c r="R115" s="11" t="s">
        <v>1355</v>
      </c>
      <c r="S115" s="11" t="s">
        <v>167</v>
      </c>
      <c r="T115" s="11" t="s">
        <v>168</v>
      </c>
      <c r="U115" s="11">
        <v>15</v>
      </c>
      <c r="V115" s="11" t="s">
        <v>1350</v>
      </c>
      <c r="W115" s="12" t="s">
        <v>332</v>
      </c>
      <c r="X115" s="13"/>
      <c r="Y115" s="13"/>
      <c r="Z115" s="13"/>
      <c r="AA115" s="13"/>
      <c r="AB115" s="13"/>
      <c r="AC115" s="13"/>
      <c r="AD115" s="13"/>
      <c r="AE115" s="13" t="s">
        <v>1356</v>
      </c>
      <c r="AF115" s="13"/>
      <c r="AG115" s="14"/>
      <c r="AH115" s="14"/>
      <c r="AI115" s="14"/>
      <c r="AJ115" s="14"/>
      <c r="AK115" s="14"/>
      <c r="AL115" s="14"/>
      <c r="AM115" s="14"/>
      <c r="AN115" s="14"/>
      <c r="AO115" s="14"/>
      <c r="AP115" s="14"/>
      <c r="AQ115" s="15"/>
      <c r="AR115" s="14"/>
      <c r="AS115" s="14"/>
      <c r="AT115" s="14"/>
      <c r="AU115" s="33">
        <v>100</v>
      </c>
      <c r="AV115" s="33">
        <v>140</v>
      </c>
      <c r="AW115" s="33">
        <v>160</v>
      </c>
      <c r="AX115" s="33">
        <v>400</v>
      </c>
      <c r="AY115" s="34"/>
      <c r="AZ115" s="34"/>
      <c r="BA115" s="34"/>
      <c r="BB115" s="34"/>
      <c r="BC115" s="16"/>
      <c r="BD115" s="16"/>
      <c r="BE115" s="17"/>
      <c r="BF115" s="18">
        <f t="shared" si="139"/>
        <v>0</v>
      </c>
      <c r="BG115" s="20">
        <f>+IF(BH115="SI",IFERROR((IF(BH115="SI",BD115,0)/AW115),"REVISAR"),0)</f>
        <v>0</v>
      </c>
      <c r="BH115" s="17" t="s">
        <v>179</v>
      </c>
      <c r="BI115" s="17"/>
      <c r="BJ115" s="16"/>
      <c r="BK115" s="16"/>
      <c r="BL115" s="17"/>
      <c r="BM115" s="19">
        <f t="shared" si="140"/>
        <v>0</v>
      </c>
      <c r="BN115" s="20">
        <f t="shared" si="124"/>
        <v>0</v>
      </c>
      <c r="BO115" s="17" t="s">
        <v>179</v>
      </c>
      <c r="BP115" s="21"/>
      <c r="BQ115" s="22"/>
      <c r="BR115" s="16"/>
      <c r="BS115" s="17"/>
      <c r="BT115" s="19">
        <f t="shared" si="141"/>
        <v>0</v>
      </c>
      <c r="BU115" s="20">
        <f t="shared" si="125"/>
        <v>0</v>
      </c>
      <c r="BV115" s="17" t="s">
        <v>179</v>
      </c>
      <c r="BW115" s="17"/>
      <c r="BX115" s="16"/>
      <c r="BY115" s="16"/>
      <c r="BZ115" s="17"/>
      <c r="CA115" s="19">
        <f t="shared" si="142"/>
        <v>0</v>
      </c>
      <c r="CB115" s="20">
        <f t="shared" si="126"/>
        <v>0</v>
      </c>
      <c r="CC115" s="17" t="s">
        <v>179</v>
      </c>
      <c r="CD115" s="17"/>
      <c r="CE115" s="16"/>
      <c r="CF115" s="16"/>
      <c r="CG115" s="17"/>
      <c r="CH115" s="19">
        <f t="shared" si="143"/>
        <v>0</v>
      </c>
      <c r="CI115" s="20">
        <f t="shared" si="127"/>
        <v>0</v>
      </c>
      <c r="CJ115" s="17" t="s">
        <v>179</v>
      </c>
      <c r="CK115" s="17"/>
      <c r="CL115" s="23">
        <v>80</v>
      </c>
      <c r="CM115" s="140"/>
      <c r="CN115" s="141"/>
      <c r="CO115" s="19">
        <f t="shared" si="144"/>
        <v>0.5</v>
      </c>
      <c r="CP115" s="20">
        <f t="shared" si="136"/>
        <v>0</v>
      </c>
      <c r="CQ115" s="17" t="s">
        <v>179</v>
      </c>
      <c r="CR115" s="142"/>
      <c r="CS115" s="16"/>
      <c r="CT115" s="16"/>
      <c r="CU115" s="17"/>
      <c r="CV115" s="19">
        <f t="shared" si="145"/>
        <v>0</v>
      </c>
      <c r="CW115" s="20">
        <f t="shared" si="129"/>
        <v>0</v>
      </c>
      <c r="CX115" s="17" t="s">
        <v>179</v>
      </c>
      <c r="CY115" s="17"/>
      <c r="CZ115" s="16"/>
      <c r="DA115" s="16"/>
      <c r="DB115" s="17"/>
      <c r="DC115" s="19">
        <f t="shared" si="146"/>
        <v>0</v>
      </c>
      <c r="DD115" s="20">
        <f t="shared" si="130"/>
        <v>0</v>
      </c>
      <c r="DE115" s="17" t="s">
        <v>179</v>
      </c>
      <c r="DF115" s="17"/>
      <c r="DG115" s="16"/>
      <c r="DH115" s="16"/>
      <c r="DI115" s="17"/>
      <c r="DJ115" s="19">
        <f t="shared" si="147"/>
        <v>0</v>
      </c>
      <c r="DK115" s="20">
        <f t="shared" si="131"/>
        <v>0</v>
      </c>
      <c r="DL115" s="17" t="s">
        <v>179</v>
      </c>
      <c r="DM115" s="17"/>
      <c r="DN115" s="16"/>
      <c r="DO115" s="16"/>
      <c r="DP115" s="17"/>
      <c r="DQ115" s="19">
        <f t="shared" si="148"/>
        <v>0</v>
      </c>
      <c r="DR115" s="20">
        <f t="shared" si="132"/>
        <v>0</v>
      </c>
      <c r="DS115" s="17" t="s">
        <v>179</v>
      </c>
      <c r="DT115" s="17"/>
      <c r="DU115" s="16"/>
      <c r="DV115" s="16"/>
      <c r="DW115" s="17"/>
      <c r="DX115" s="19">
        <f t="shared" si="149"/>
        <v>0</v>
      </c>
      <c r="DY115" s="20">
        <f t="shared" si="133"/>
        <v>0</v>
      </c>
      <c r="DZ115" s="17" t="s">
        <v>179</v>
      </c>
      <c r="EA115" s="17"/>
      <c r="EB115" s="143">
        <v>160</v>
      </c>
      <c r="EC115" s="16"/>
      <c r="ED115" s="17"/>
      <c r="EE115" s="19">
        <f t="shared" si="137"/>
        <v>1</v>
      </c>
      <c r="EF115" s="20">
        <f t="shared" si="134"/>
        <v>0</v>
      </c>
      <c r="EG115" s="17" t="s">
        <v>179</v>
      </c>
      <c r="EH115" s="17"/>
      <c r="EI115" s="27">
        <v>2026</v>
      </c>
      <c r="EJ115" s="28"/>
      <c r="EK115" s="29"/>
      <c r="EL115" s="29"/>
      <c r="EM115" s="29"/>
      <c r="EN115" s="29"/>
      <c r="EO115" s="29"/>
      <c r="EP115" s="30"/>
    </row>
    <row r="116" spans="1:146" s="31" customFormat="1" ht="44.25" customHeight="1" x14ac:dyDescent="0.3">
      <c r="A116" s="8" t="s">
        <v>927</v>
      </c>
      <c r="B116" s="8" t="s">
        <v>928</v>
      </c>
      <c r="C116" s="8" t="s">
        <v>1332</v>
      </c>
      <c r="D116" s="8" t="s">
        <v>153</v>
      </c>
      <c r="E116" s="8" t="s">
        <v>154</v>
      </c>
      <c r="F116" s="9" t="s">
        <v>155</v>
      </c>
      <c r="G116" s="8" t="s">
        <v>669</v>
      </c>
      <c r="H116" s="8" t="s">
        <v>157</v>
      </c>
      <c r="I116" s="8" t="s">
        <v>670</v>
      </c>
      <c r="J116" s="8" t="s">
        <v>670</v>
      </c>
      <c r="K116" s="8" t="s">
        <v>670</v>
      </c>
      <c r="L116" s="8" t="s">
        <v>671</v>
      </c>
      <c r="M116" s="8" t="s">
        <v>671</v>
      </c>
      <c r="N116" s="14">
        <v>464</v>
      </c>
      <c r="O116" s="13" t="s">
        <v>1357</v>
      </c>
      <c r="P116" s="12" t="s">
        <v>164</v>
      </c>
      <c r="Q116" s="11" t="s">
        <v>719</v>
      </c>
      <c r="R116" s="11" t="s">
        <v>330</v>
      </c>
      <c r="S116" s="11" t="s">
        <v>214</v>
      </c>
      <c r="T116" s="11" t="s">
        <v>168</v>
      </c>
      <c r="U116" s="11">
        <v>15</v>
      </c>
      <c r="V116" s="11" t="s">
        <v>368</v>
      </c>
      <c r="W116" s="12" t="s">
        <v>332</v>
      </c>
      <c r="X116" s="13"/>
      <c r="Y116" s="13"/>
      <c r="Z116" s="13"/>
      <c r="AA116" s="13"/>
      <c r="AB116" s="13"/>
      <c r="AC116" s="13"/>
      <c r="AD116" s="13"/>
      <c r="AE116" s="13" t="s">
        <v>1358</v>
      </c>
      <c r="AF116" s="13"/>
      <c r="AG116" s="14"/>
      <c r="AH116" s="14"/>
      <c r="AI116" s="14"/>
      <c r="AJ116" s="14"/>
      <c r="AK116" s="14"/>
      <c r="AL116" s="14"/>
      <c r="AM116" s="14"/>
      <c r="AN116" s="14"/>
      <c r="AO116" s="14"/>
      <c r="AP116" s="14"/>
      <c r="AQ116" s="15"/>
      <c r="AR116" s="14"/>
      <c r="AS116" s="14"/>
      <c r="AT116" s="14">
        <v>0.2</v>
      </c>
      <c r="AU116" s="33">
        <v>0.3</v>
      </c>
      <c r="AV116" s="33">
        <v>0.3</v>
      </c>
      <c r="AW116" s="33">
        <v>0.2</v>
      </c>
      <c r="AX116" s="33">
        <v>1</v>
      </c>
      <c r="AY116" s="34"/>
      <c r="AZ116" s="34"/>
      <c r="BA116" s="34"/>
      <c r="BB116" s="34"/>
      <c r="BC116" s="16"/>
      <c r="BD116" s="16"/>
      <c r="BE116" s="17"/>
      <c r="BF116" s="18">
        <f t="shared" si="139"/>
        <v>0</v>
      </c>
      <c r="BG116" s="19">
        <f t="shared" ref="BG116:BG119" si="150">IFERROR(BD116/AW116,0)</f>
        <v>0</v>
      </c>
      <c r="BH116" s="17" t="s">
        <v>179</v>
      </c>
      <c r="BI116" s="17"/>
      <c r="BJ116" s="16"/>
      <c r="BK116" s="16"/>
      <c r="BL116" s="17"/>
      <c r="BM116" s="19">
        <f t="shared" si="140"/>
        <v>0</v>
      </c>
      <c r="BN116" s="20">
        <f t="shared" si="124"/>
        <v>0</v>
      </c>
      <c r="BO116" s="17" t="s">
        <v>179</v>
      </c>
      <c r="BP116" s="21"/>
      <c r="BQ116" s="22"/>
      <c r="BR116" s="16"/>
      <c r="BS116" s="17"/>
      <c r="BT116" s="19">
        <f t="shared" si="141"/>
        <v>0</v>
      </c>
      <c r="BU116" s="20">
        <f t="shared" si="125"/>
        <v>0</v>
      </c>
      <c r="BV116" s="17" t="s">
        <v>179</v>
      </c>
      <c r="BW116" s="17"/>
      <c r="BX116" s="16"/>
      <c r="BY116" s="16"/>
      <c r="BZ116" s="17"/>
      <c r="CA116" s="19">
        <f t="shared" si="142"/>
        <v>0</v>
      </c>
      <c r="CB116" s="20">
        <f t="shared" si="126"/>
        <v>0</v>
      </c>
      <c r="CC116" s="17" t="s">
        <v>179</v>
      </c>
      <c r="CD116" s="17"/>
      <c r="CE116" s="16"/>
      <c r="CF116" s="16"/>
      <c r="CG116" s="17"/>
      <c r="CH116" s="19">
        <f t="shared" si="143"/>
        <v>0</v>
      </c>
      <c r="CI116" s="20">
        <f t="shared" si="127"/>
        <v>0</v>
      </c>
      <c r="CJ116" s="17" t="s">
        <v>179</v>
      </c>
      <c r="CK116" s="17"/>
      <c r="CL116" s="23"/>
      <c r="CM116" s="140"/>
      <c r="CN116" s="141"/>
      <c r="CO116" s="19">
        <f t="shared" si="144"/>
        <v>0</v>
      </c>
      <c r="CP116" s="20">
        <f t="shared" si="136"/>
        <v>0</v>
      </c>
      <c r="CQ116" s="17" t="s">
        <v>179</v>
      </c>
      <c r="CR116" s="142"/>
      <c r="CS116" s="16"/>
      <c r="CT116" s="16"/>
      <c r="CU116" s="17"/>
      <c r="CV116" s="19">
        <f t="shared" si="145"/>
        <v>0</v>
      </c>
      <c r="CW116" s="20">
        <f t="shared" si="129"/>
        <v>0</v>
      </c>
      <c r="CX116" s="17" t="s">
        <v>179</v>
      </c>
      <c r="CY116" s="17"/>
      <c r="CZ116" s="16"/>
      <c r="DA116" s="16"/>
      <c r="DB116" s="17"/>
      <c r="DC116" s="19">
        <f t="shared" si="146"/>
        <v>0</v>
      </c>
      <c r="DD116" s="20">
        <f t="shared" si="130"/>
        <v>0</v>
      </c>
      <c r="DE116" s="17" t="s">
        <v>179</v>
      </c>
      <c r="DF116" s="17"/>
      <c r="DG116" s="16"/>
      <c r="DH116" s="16"/>
      <c r="DI116" s="17"/>
      <c r="DJ116" s="19">
        <f t="shared" si="147"/>
        <v>0</v>
      </c>
      <c r="DK116" s="20">
        <f t="shared" si="131"/>
        <v>0</v>
      </c>
      <c r="DL116" s="17" t="s">
        <v>179</v>
      </c>
      <c r="DM116" s="17"/>
      <c r="DN116" s="16"/>
      <c r="DO116" s="16"/>
      <c r="DP116" s="17"/>
      <c r="DQ116" s="19">
        <f t="shared" si="148"/>
        <v>0</v>
      </c>
      <c r="DR116" s="20">
        <f t="shared" si="132"/>
        <v>0</v>
      </c>
      <c r="DS116" s="17" t="s">
        <v>179</v>
      </c>
      <c r="DT116" s="17"/>
      <c r="DU116" s="16"/>
      <c r="DV116" s="16"/>
      <c r="DW116" s="17"/>
      <c r="DX116" s="19">
        <f t="shared" si="149"/>
        <v>0</v>
      </c>
      <c r="DY116" s="20">
        <f t="shared" si="133"/>
        <v>0</v>
      </c>
      <c r="DZ116" s="17" t="s">
        <v>179</v>
      </c>
      <c r="EA116" s="17"/>
      <c r="EB116" s="143">
        <v>0.2</v>
      </c>
      <c r="EC116" s="16"/>
      <c r="ED116" s="17"/>
      <c r="EE116" s="19">
        <f t="shared" si="137"/>
        <v>1</v>
      </c>
      <c r="EF116" s="20">
        <f t="shared" si="134"/>
        <v>0</v>
      </c>
      <c r="EG116" s="17" t="s">
        <v>179</v>
      </c>
      <c r="EH116" s="17"/>
      <c r="EI116" s="27">
        <v>2026</v>
      </c>
      <c r="EJ116" s="28"/>
      <c r="EK116" s="29"/>
      <c r="EL116" s="29"/>
      <c r="EM116" s="29"/>
      <c r="EN116" s="29"/>
      <c r="EO116" s="29"/>
      <c r="EP116" s="30"/>
    </row>
    <row r="117" spans="1:146" s="31" customFormat="1" ht="44.25" customHeight="1" x14ac:dyDescent="0.3">
      <c r="A117" s="8" t="s">
        <v>927</v>
      </c>
      <c r="B117" s="8" t="s">
        <v>928</v>
      </c>
      <c r="C117" s="8" t="s">
        <v>1332</v>
      </c>
      <c r="D117" s="8" t="s">
        <v>153</v>
      </c>
      <c r="E117" s="8" t="s">
        <v>154</v>
      </c>
      <c r="F117" s="9" t="s">
        <v>155</v>
      </c>
      <c r="G117" s="8" t="s">
        <v>669</v>
      </c>
      <c r="H117" s="8" t="s">
        <v>157</v>
      </c>
      <c r="I117" s="8" t="s">
        <v>670</v>
      </c>
      <c r="J117" s="8" t="s">
        <v>670</v>
      </c>
      <c r="K117" s="8" t="s">
        <v>670</v>
      </c>
      <c r="L117" s="8" t="s">
        <v>671</v>
      </c>
      <c r="M117" s="8" t="s">
        <v>671</v>
      </c>
      <c r="N117" s="14">
        <v>467</v>
      </c>
      <c r="O117" s="13" t="s">
        <v>1359</v>
      </c>
      <c r="P117" s="12" t="s">
        <v>164</v>
      </c>
      <c r="Q117" s="11" t="s">
        <v>719</v>
      </c>
      <c r="R117" s="11" t="s">
        <v>1360</v>
      </c>
      <c r="S117" s="11" t="s">
        <v>167</v>
      </c>
      <c r="T117" s="11" t="s">
        <v>168</v>
      </c>
      <c r="U117" s="11">
        <v>15</v>
      </c>
      <c r="V117" s="11" t="s">
        <v>368</v>
      </c>
      <c r="W117" s="12" t="s">
        <v>332</v>
      </c>
      <c r="X117" s="13"/>
      <c r="Y117" s="13"/>
      <c r="Z117" s="13"/>
      <c r="AA117" s="13"/>
      <c r="AB117" s="13"/>
      <c r="AC117" s="13"/>
      <c r="AD117" s="13"/>
      <c r="AE117" s="13" t="s">
        <v>1361</v>
      </c>
      <c r="AF117" s="13"/>
      <c r="AG117" s="14"/>
      <c r="AH117" s="14"/>
      <c r="AI117" s="14"/>
      <c r="AJ117" s="14"/>
      <c r="AK117" s="14"/>
      <c r="AL117" s="14"/>
      <c r="AM117" s="14"/>
      <c r="AN117" s="14"/>
      <c r="AO117" s="14"/>
      <c r="AP117" s="14"/>
      <c r="AQ117" s="15"/>
      <c r="AR117" s="14"/>
      <c r="AS117" s="14"/>
      <c r="AT117" s="14"/>
      <c r="AU117" s="33"/>
      <c r="AV117" s="33"/>
      <c r="AW117" s="33">
        <v>1</v>
      </c>
      <c r="AX117" s="33">
        <v>1</v>
      </c>
      <c r="AY117" s="34"/>
      <c r="AZ117" s="34"/>
      <c r="BA117" s="34"/>
      <c r="BB117" s="34"/>
      <c r="BC117" s="16"/>
      <c r="BD117" s="16"/>
      <c r="BE117" s="17"/>
      <c r="BF117" s="18">
        <f t="shared" si="139"/>
        <v>0</v>
      </c>
      <c r="BG117" s="19">
        <f t="shared" si="150"/>
        <v>0</v>
      </c>
      <c r="BH117" s="17" t="s">
        <v>179</v>
      </c>
      <c r="BI117" s="17"/>
      <c r="BJ117" s="16"/>
      <c r="BK117" s="16"/>
      <c r="BL117" s="17"/>
      <c r="BM117" s="19">
        <f t="shared" si="140"/>
        <v>0</v>
      </c>
      <c r="BN117" s="20">
        <f t="shared" si="124"/>
        <v>0</v>
      </c>
      <c r="BO117" s="17" t="s">
        <v>179</v>
      </c>
      <c r="BP117" s="21"/>
      <c r="BQ117" s="22"/>
      <c r="BR117" s="16"/>
      <c r="BS117" s="17"/>
      <c r="BT117" s="19">
        <f t="shared" si="141"/>
        <v>0</v>
      </c>
      <c r="BU117" s="20">
        <f t="shared" si="125"/>
        <v>0</v>
      </c>
      <c r="BV117" s="17" t="s">
        <v>179</v>
      </c>
      <c r="BW117" s="17"/>
      <c r="BX117" s="16"/>
      <c r="BY117" s="16"/>
      <c r="BZ117" s="17"/>
      <c r="CA117" s="19">
        <f t="shared" si="142"/>
        <v>0</v>
      </c>
      <c r="CB117" s="20">
        <f t="shared" si="126"/>
        <v>0</v>
      </c>
      <c r="CC117" s="17" t="s">
        <v>179</v>
      </c>
      <c r="CD117" s="17"/>
      <c r="CE117" s="16"/>
      <c r="CF117" s="16"/>
      <c r="CG117" s="17"/>
      <c r="CH117" s="19">
        <f t="shared" si="143"/>
        <v>0</v>
      </c>
      <c r="CI117" s="20">
        <f t="shared" si="127"/>
        <v>0</v>
      </c>
      <c r="CJ117" s="17" t="s">
        <v>179</v>
      </c>
      <c r="CK117" s="17"/>
      <c r="CL117" s="23">
        <v>0.5</v>
      </c>
      <c r="CM117" s="23"/>
      <c r="CN117" s="17"/>
      <c r="CO117" s="19">
        <f t="shared" si="144"/>
        <v>0.5</v>
      </c>
      <c r="CP117" s="20">
        <f t="shared" si="136"/>
        <v>0</v>
      </c>
      <c r="CQ117" s="17" t="s">
        <v>179</v>
      </c>
      <c r="CR117" s="17"/>
      <c r="CS117" s="16"/>
      <c r="CT117" s="16"/>
      <c r="CU117" s="17"/>
      <c r="CV117" s="19">
        <f t="shared" si="145"/>
        <v>0</v>
      </c>
      <c r="CW117" s="20">
        <f t="shared" si="129"/>
        <v>0</v>
      </c>
      <c r="CX117" s="17" t="s">
        <v>179</v>
      </c>
      <c r="CY117" s="17"/>
      <c r="CZ117" s="16"/>
      <c r="DA117" s="16"/>
      <c r="DB117" s="17"/>
      <c r="DC117" s="19">
        <f t="shared" si="146"/>
        <v>0</v>
      </c>
      <c r="DD117" s="20">
        <f t="shared" si="130"/>
        <v>0</v>
      </c>
      <c r="DE117" s="17" t="s">
        <v>179</v>
      </c>
      <c r="DF117" s="17"/>
      <c r="DG117" s="22"/>
      <c r="DH117" s="16"/>
      <c r="DI117" s="17"/>
      <c r="DJ117" s="19">
        <f t="shared" si="147"/>
        <v>0</v>
      </c>
      <c r="DK117" s="20">
        <f t="shared" si="131"/>
        <v>0</v>
      </c>
      <c r="DL117" s="17" t="s">
        <v>179</v>
      </c>
      <c r="DM117" s="17"/>
      <c r="DN117" s="22"/>
      <c r="DO117" s="16"/>
      <c r="DP117" s="17"/>
      <c r="DQ117" s="19">
        <f t="shared" si="148"/>
        <v>0</v>
      </c>
      <c r="DR117" s="20">
        <f t="shared" si="132"/>
        <v>0</v>
      </c>
      <c r="DS117" s="17" t="s">
        <v>179</v>
      </c>
      <c r="DT117" s="17"/>
      <c r="DU117" s="22"/>
      <c r="DV117" s="16"/>
      <c r="DW117" s="17"/>
      <c r="DX117" s="19">
        <f t="shared" si="149"/>
        <v>0</v>
      </c>
      <c r="DY117" s="20">
        <f t="shared" si="133"/>
        <v>0</v>
      </c>
      <c r="DZ117" s="17" t="s">
        <v>179</v>
      </c>
      <c r="EA117" s="17"/>
      <c r="EB117" s="143">
        <v>1</v>
      </c>
      <c r="EC117" s="16"/>
      <c r="ED117" s="17"/>
      <c r="EE117" s="19">
        <f t="shared" si="137"/>
        <v>1</v>
      </c>
      <c r="EF117" s="20">
        <f t="shared" si="134"/>
        <v>0</v>
      </c>
      <c r="EG117" s="17" t="s">
        <v>179</v>
      </c>
      <c r="EH117" s="17"/>
      <c r="EI117" s="27">
        <v>2026</v>
      </c>
      <c r="EJ117" s="28"/>
      <c r="EK117" s="29"/>
      <c r="EL117" s="29"/>
      <c r="EM117" s="29"/>
      <c r="EN117" s="29"/>
      <c r="EO117" s="29"/>
      <c r="EP117" s="30"/>
    </row>
    <row r="118" spans="1:146" s="31" customFormat="1" ht="44.25" customHeight="1" x14ac:dyDescent="0.3">
      <c r="A118" s="8" t="s">
        <v>927</v>
      </c>
      <c r="B118" s="8" t="s">
        <v>928</v>
      </c>
      <c r="C118" s="8" t="s">
        <v>1332</v>
      </c>
      <c r="D118" s="8" t="s">
        <v>153</v>
      </c>
      <c r="E118" s="8" t="s">
        <v>154</v>
      </c>
      <c r="F118" s="9" t="s">
        <v>155</v>
      </c>
      <c r="G118" s="8" t="s">
        <v>669</v>
      </c>
      <c r="H118" s="8" t="s">
        <v>157</v>
      </c>
      <c r="I118" s="8" t="s">
        <v>670</v>
      </c>
      <c r="J118" s="8" t="s">
        <v>670</v>
      </c>
      <c r="K118" s="8" t="s">
        <v>670</v>
      </c>
      <c r="L118" s="8" t="s">
        <v>671</v>
      </c>
      <c r="M118" s="8" t="s">
        <v>671</v>
      </c>
      <c r="N118" s="14">
        <v>468</v>
      </c>
      <c r="O118" s="13" t="s">
        <v>1362</v>
      </c>
      <c r="P118" s="12" t="s">
        <v>164</v>
      </c>
      <c r="Q118" s="11" t="s">
        <v>719</v>
      </c>
      <c r="R118" s="11" t="s">
        <v>1363</v>
      </c>
      <c r="S118" s="11" t="s">
        <v>167</v>
      </c>
      <c r="T118" s="11" t="s">
        <v>168</v>
      </c>
      <c r="U118" s="11">
        <v>15</v>
      </c>
      <c r="V118" s="11" t="s">
        <v>368</v>
      </c>
      <c r="W118" s="12" t="s">
        <v>332</v>
      </c>
      <c r="X118" s="13"/>
      <c r="Y118" s="13"/>
      <c r="Z118" s="13"/>
      <c r="AA118" s="13"/>
      <c r="AB118" s="13"/>
      <c r="AC118" s="13"/>
      <c r="AD118" s="13"/>
      <c r="AE118" s="13" t="s">
        <v>1364</v>
      </c>
      <c r="AF118" s="13"/>
      <c r="AG118" s="14"/>
      <c r="AH118" s="14"/>
      <c r="AI118" s="14"/>
      <c r="AJ118" s="14"/>
      <c r="AK118" s="14"/>
      <c r="AL118" s="14"/>
      <c r="AM118" s="14"/>
      <c r="AN118" s="14"/>
      <c r="AO118" s="14"/>
      <c r="AP118" s="14"/>
      <c r="AQ118" s="15"/>
      <c r="AR118" s="14"/>
      <c r="AS118" s="14"/>
      <c r="AT118" s="14"/>
      <c r="AU118" s="33"/>
      <c r="AV118" s="33"/>
      <c r="AW118" s="33">
        <v>1</v>
      </c>
      <c r="AX118" s="33">
        <v>1</v>
      </c>
      <c r="AY118" s="34"/>
      <c r="AZ118" s="34"/>
      <c r="BA118" s="34"/>
      <c r="BB118" s="34"/>
      <c r="BC118" s="16"/>
      <c r="BD118" s="16"/>
      <c r="BE118" s="17"/>
      <c r="BF118" s="18">
        <f t="shared" si="139"/>
        <v>0</v>
      </c>
      <c r="BG118" s="19">
        <f t="shared" si="150"/>
        <v>0</v>
      </c>
      <c r="BH118" s="17" t="s">
        <v>179</v>
      </c>
      <c r="BI118" s="17"/>
      <c r="BJ118" s="16"/>
      <c r="BK118" s="16"/>
      <c r="BL118" s="17"/>
      <c r="BM118" s="19">
        <f t="shared" si="140"/>
        <v>0</v>
      </c>
      <c r="BN118" s="20">
        <f t="shared" si="124"/>
        <v>0</v>
      </c>
      <c r="BO118" s="17" t="s">
        <v>179</v>
      </c>
      <c r="BP118" s="21"/>
      <c r="BQ118" s="22"/>
      <c r="BR118" s="16"/>
      <c r="BS118" s="17"/>
      <c r="BT118" s="19">
        <f t="shared" si="141"/>
        <v>0</v>
      </c>
      <c r="BU118" s="20">
        <f t="shared" si="125"/>
        <v>0</v>
      </c>
      <c r="BV118" s="17" t="s">
        <v>179</v>
      </c>
      <c r="BW118" s="17"/>
      <c r="BX118" s="16"/>
      <c r="BY118" s="16"/>
      <c r="BZ118" s="17"/>
      <c r="CA118" s="19">
        <f t="shared" si="142"/>
        <v>0</v>
      </c>
      <c r="CB118" s="20">
        <f t="shared" si="126"/>
        <v>0</v>
      </c>
      <c r="CC118" s="17" t="s">
        <v>179</v>
      </c>
      <c r="CD118" s="17"/>
      <c r="CE118" s="16"/>
      <c r="CF118" s="16"/>
      <c r="CG118" s="17"/>
      <c r="CH118" s="19">
        <f t="shared" si="143"/>
        <v>0</v>
      </c>
      <c r="CI118" s="20">
        <f t="shared" si="127"/>
        <v>0</v>
      </c>
      <c r="CJ118" s="17" t="s">
        <v>179</v>
      </c>
      <c r="CK118" s="17"/>
      <c r="CL118" s="23">
        <v>0.5</v>
      </c>
      <c r="CM118" s="23"/>
      <c r="CN118" s="17"/>
      <c r="CO118" s="19">
        <f t="shared" si="144"/>
        <v>0.5</v>
      </c>
      <c r="CP118" s="20">
        <f t="shared" si="136"/>
        <v>0</v>
      </c>
      <c r="CQ118" s="17" t="s">
        <v>179</v>
      </c>
      <c r="CR118" s="17"/>
      <c r="CS118" s="16"/>
      <c r="CT118" s="16"/>
      <c r="CU118" s="17"/>
      <c r="CV118" s="19">
        <f t="shared" si="145"/>
        <v>0</v>
      </c>
      <c r="CW118" s="20">
        <f t="shared" si="129"/>
        <v>0</v>
      </c>
      <c r="CX118" s="17" t="s">
        <v>179</v>
      </c>
      <c r="CY118" s="17"/>
      <c r="CZ118" s="16"/>
      <c r="DA118" s="16"/>
      <c r="DB118" s="17"/>
      <c r="DC118" s="19">
        <f t="shared" si="146"/>
        <v>0</v>
      </c>
      <c r="DD118" s="20">
        <f t="shared" si="130"/>
        <v>0</v>
      </c>
      <c r="DE118" s="17" t="s">
        <v>179</v>
      </c>
      <c r="DF118" s="17"/>
      <c r="DG118" s="16"/>
      <c r="DH118" s="16"/>
      <c r="DI118" s="17"/>
      <c r="DJ118" s="19">
        <f t="shared" si="147"/>
        <v>0</v>
      </c>
      <c r="DK118" s="20">
        <f t="shared" si="131"/>
        <v>0</v>
      </c>
      <c r="DL118" s="17" t="s">
        <v>179</v>
      </c>
      <c r="DM118" s="17"/>
      <c r="DN118" s="16"/>
      <c r="DO118" s="16"/>
      <c r="DP118" s="17"/>
      <c r="DQ118" s="19">
        <f t="shared" si="148"/>
        <v>0</v>
      </c>
      <c r="DR118" s="20">
        <f t="shared" si="132"/>
        <v>0</v>
      </c>
      <c r="DS118" s="17" t="s">
        <v>179</v>
      </c>
      <c r="DT118" s="17"/>
      <c r="DU118" s="16"/>
      <c r="DV118" s="16"/>
      <c r="DW118" s="17"/>
      <c r="DX118" s="19">
        <f t="shared" si="149"/>
        <v>0</v>
      </c>
      <c r="DY118" s="20">
        <f t="shared" si="133"/>
        <v>0</v>
      </c>
      <c r="DZ118" s="17" t="s">
        <v>179</v>
      </c>
      <c r="EA118" s="17"/>
      <c r="EB118" s="143">
        <v>1</v>
      </c>
      <c r="EC118" s="16"/>
      <c r="ED118" s="17"/>
      <c r="EE118" s="19">
        <f t="shared" si="137"/>
        <v>1</v>
      </c>
      <c r="EF118" s="20">
        <f t="shared" si="134"/>
        <v>0</v>
      </c>
      <c r="EG118" s="17" t="s">
        <v>179</v>
      </c>
      <c r="EH118" s="17"/>
      <c r="EI118" s="27">
        <v>2026</v>
      </c>
      <c r="EJ118" s="28"/>
      <c r="EK118" s="29"/>
      <c r="EL118" s="29"/>
      <c r="EM118" s="29"/>
      <c r="EN118" s="29"/>
      <c r="EO118" s="29"/>
      <c r="EP118" s="30"/>
    </row>
    <row r="119" spans="1:146" s="31" customFormat="1" ht="44.25" customHeight="1" x14ac:dyDescent="0.3">
      <c r="A119" s="8" t="s">
        <v>592</v>
      </c>
      <c r="B119" s="8" t="s">
        <v>1382</v>
      </c>
      <c r="C119" s="8" t="s">
        <v>1383</v>
      </c>
      <c r="D119" s="8" t="s">
        <v>153</v>
      </c>
      <c r="E119" s="8" t="s">
        <v>154</v>
      </c>
      <c r="F119" s="9" t="s">
        <v>1384</v>
      </c>
      <c r="G119" s="8" t="s">
        <v>596</v>
      </c>
      <c r="H119" s="8" t="s">
        <v>157</v>
      </c>
      <c r="I119" s="8" t="s">
        <v>181</v>
      </c>
      <c r="J119" s="8" t="s">
        <v>631</v>
      </c>
      <c r="K119" s="8" t="s">
        <v>632</v>
      </c>
      <c r="L119" s="8" t="s">
        <v>601</v>
      </c>
      <c r="M119" s="8" t="s">
        <v>1385</v>
      </c>
      <c r="N119" s="14">
        <v>44</v>
      </c>
      <c r="O119" s="13" t="s">
        <v>1386</v>
      </c>
      <c r="P119" s="12" t="s">
        <v>212</v>
      </c>
      <c r="Q119" s="11" t="s">
        <v>186</v>
      </c>
      <c r="R119" s="11" t="s">
        <v>1387</v>
      </c>
      <c r="S119" s="11" t="s">
        <v>214</v>
      </c>
      <c r="T119" s="11" t="s">
        <v>200</v>
      </c>
      <c r="U119" s="11">
        <v>0</v>
      </c>
      <c r="V119" s="11" t="s">
        <v>1388</v>
      </c>
      <c r="W119" s="12" t="s">
        <v>170</v>
      </c>
      <c r="X119" s="13"/>
      <c r="Y119" s="13"/>
      <c r="Z119" s="13" t="s">
        <v>172</v>
      </c>
      <c r="AA119" s="13" t="s">
        <v>172</v>
      </c>
      <c r="AB119" s="13" t="s">
        <v>172</v>
      </c>
      <c r="AC119" s="13" t="s">
        <v>172</v>
      </c>
      <c r="AD119" s="13" t="s">
        <v>172</v>
      </c>
      <c r="AE119" s="13" t="s">
        <v>172</v>
      </c>
      <c r="AF119" s="13" t="s">
        <v>172</v>
      </c>
      <c r="AG119" s="14" t="s">
        <v>172</v>
      </c>
      <c r="AH119" s="14" t="s">
        <v>172</v>
      </c>
      <c r="AI119" s="14" t="s">
        <v>172</v>
      </c>
      <c r="AJ119" s="14" t="s">
        <v>172</v>
      </c>
      <c r="AK119" s="14" t="s">
        <v>172</v>
      </c>
      <c r="AL119" s="14" t="s">
        <v>172</v>
      </c>
      <c r="AM119" s="14" t="s">
        <v>172</v>
      </c>
      <c r="AN119" s="14" t="s">
        <v>172</v>
      </c>
      <c r="AO119" s="14" t="s">
        <v>172</v>
      </c>
      <c r="AP119" s="14" t="s">
        <v>172</v>
      </c>
      <c r="AQ119" s="15" t="s">
        <v>172</v>
      </c>
      <c r="AR119" s="14" t="s">
        <v>172</v>
      </c>
      <c r="AS119" s="14"/>
      <c r="AT119" s="14">
        <v>45</v>
      </c>
      <c r="AU119" s="33">
        <v>67</v>
      </c>
      <c r="AV119" s="33">
        <v>88</v>
      </c>
      <c r="AW119" s="33">
        <v>92</v>
      </c>
      <c r="AX119" s="33">
        <v>92</v>
      </c>
      <c r="AY119" s="34"/>
      <c r="AZ119" s="34"/>
      <c r="BA119" s="34"/>
      <c r="BB119" s="34"/>
      <c r="BC119" s="16"/>
      <c r="BD119" s="16"/>
      <c r="BE119" s="17"/>
      <c r="BF119" s="18">
        <f t="shared" si="139"/>
        <v>0</v>
      </c>
      <c r="BG119" s="19">
        <f t="shared" si="150"/>
        <v>0</v>
      </c>
      <c r="BH119" s="17" t="s">
        <v>179</v>
      </c>
      <c r="BI119" s="17"/>
      <c r="BJ119" s="16"/>
      <c r="BK119" s="16"/>
      <c r="BL119" s="17"/>
      <c r="BM119" s="19">
        <f t="shared" si="140"/>
        <v>0</v>
      </c>
      <c r="BN119" s="20">
        <f t="shared" si="124"/>
        <v>0</v>
      </c>
      <c r="BO119" s="17" t="s">
        <v>179</v>
      </c>
      <c r="BP119" s="21"/>
      <c r="BQ119" s="22">
        <v>90</v>
      </c>
      <c r="BR119" s="16">
        <v>91</v>
      </c>
      <c r="BS119" s="17" t="s">
        <v>1389</v>
      </c>
      <c r="BT119" s="19">
        <f t="shared" si="141"/>
        <v>0.97826086956521741</v>
      </c>
      <c r="BU119" s="20">
        <f t="shared" si="125"/>
        <v>0.98913043478260865</v>
      </c>
      <c r="BV119" s="17" t="s">
        <v>174</v>
      </c>
      <c r="BW119" s="17" t="s">
        <v>1390</v>
      </c>
      <c r="BX119" s="16"/>
      <c r="BY119" s="16"/>
      <c r="BZ119" s="17"/>
      <c r="CA119" s="19">
        <f t="shared" si="142"/>
        <v>0</v>
      </c>
      <c r="CB119" s="20">
        <f t="shared" si="126"/>
        <v>0.98913043478260865</v>
      </c>
      <c r="CC119" s="17" t="s">
        <v>179</v>
      </c>
      <c r="CD119" s="17"/>
      <c r="CE119" s="16"/>
      <c r="CF119" s="16"/>
      <c r="CG119" s="17"/>
      <c r="CH119" s="19">
        <f t="shared" si="143"/>
        <v>0</v>
      </c>
      <c r="CI119" s="20">
        <f t="shared" si="127"/>
        <v>0.98913043478260865</v>
      </c>
      <c r="CJ119" s="17" t="s">
        <v>179</v>
      </c>
      <c r="CK119" s="17"/>
      <c r="CL119" s="23">
        <v>91</v>
      </c>
      <c r="CM119" s="23">
        <v>92</v>
      </c>
      <c r="CN119" s="17" t="s">
        <v>1391</v>
      </c>
      <c r="CO119" s="19">
        <f t="shared" si="144"/>
        <v>0.98913043478260865</v>
      </c>
      <c r="CP119" s="20">
        <f t="shared" si="136"/>
        <v>1</v>
      </c>
      <c r="CQ119" s="17" t="s">
        <v>174</v>
      </c>
      <c r="CR119" s="17" t="s">
        <v>1392</v>
      </c>
      <c r="CS119" s="16"/>
      <c r="CT119" s="16"/>
      <c r="CU119" s="17"/>
      <c r="CV119" s="19">
        <f t="shared" si="145"/>
        <v>0</v>
      </c>
      <c r="CW119" s="20">
        <f t="shared" si="129"/>
        <v>1</v>
      </c>
      <c r="CX119" s="17" t="s">
        <v>179</v>
      </c>
      <c r="CY119" s="17"/>
      <c r="CZ119" s="16"/>
      <c r="DA119" s="16"/>
      <c r="DB119" s="17"/>
      <c r="DC119" s="19">
        <f t="shared" si="146"/>
        <v>0</v>
      </c>
      <c r="DD119" s="20">
        <f t="shared" si="130"/>
        <v>1</v>
      </c>
      <c r="DE119" s="17" t="s">
        <v>179</v>
      </c>
      <c r="DF119" s="17"/>
      <c r="DG119" s="16">
        <v>91.5</v>
      </c>
      <c r="DH119" s="16"/>
      <c r="DI119" s="17"/>
      <c r="DJ119" s="19">
        <f t="shared" si="147"/>
        <v>0.99456521739130432</v>
      </c>
      <c r="DK119" s="20">
        <f t="shared" si="131"/>
        <v>1</v>
      </c>
      <c r="DL119" s="17" t="s">
        <v>179</v>
      </c>
      <c r="DM119" s="17"/>
      <c r="DN119" s="16"/>
      <c r="DO119" s="16"/>
      <c r="DP119" s="17"/>
      <c r="DQ119" s="19">
        <f t="shared" si="148"/>
        <v>0</v>
      </c>
      <c r="DR119" s="20">
        <f t="shared" si="132"/>
        <v>1</v>
      </c>
      <c r="DS119" s="17" t="s">
        <v>179</v>
      </c>
      <c r="DT119" s="17"/>
      <c r="DU119" s="16"/>
      <c r="DV119" s="16"/>
      <c r="DW119" s="17"/>
      <c r="DX119" s="19">
        <f t="shared" si="149"/>
        <v>0</v>
      </c>
      <c r="DY119" s="20">
        <f t="shared" si="133"/>
        <v>1</v>
      </c>
      <c r="DZ119" s="17" t="s">
        <v>179</v>
      </c>
      <c r="EA119" s="17"/>
      <c r="EB119" s="143">
        <v>92</v>
      </c>
      <c r="EC119" s="16"/>
      <c r="ED119" s="17"/>
      <c r="EE119" s="19">
        <f t="shared" si="137"/>
        <v>1</v>
      </c>
      <c r="EF119" s="20">
        <f t="shared" si="134"/>
        <v>1</v>
      </c>
      <c r="EG119" s="17" t="s">
        <v>179</v>
      </c>
      <c r="EH119" s="17"/>
      <c r="EI119" s="27">
        <v>2026</v>
      </c>
      <c r="EJ119" s="28"/>
      <c r="EK119" s="29"/>
      <c r="EL119" s="29"/>
      <c r="EM119" s="29"/>
      <c r="EN119" s="29"/>
      <c r="EO119" s="29"/>
      <c r="EP119" s="30"/>
    </row>
    <row r="120" spans="1:146" s="31" customFormat="1" ht="44.25" customHeight="1" x14ac:dyDescent="0.3">
      <c r="A120" s="8" t="s">
        <v>592</v>
      </c>
      <c r="B120" s="8" t="s">
        <v>1382</v>
      </c>
      <c r="C120" s="8" t="s">
        <v>1383</v>
      </c>
      <c r="D120" s="8" t="s">
        <v>153</v>
      </c>
      <c r="E120" s="8" t="s">
        <v>154</v>
      </c>
      <c r="F120" s="9" t="s">
        <v>1384</v>
      </c>
      <c r="G120" s="8" t="s">
        <v>596</v>
      </c>
      <c r="H120" s="8" t="s">
        <v>157</v>
      </c>
      <c r="I120" s="8" t="s">
        <v>181</v>
      </c>
      <c r="J120" s="8" t="s">
        <v>631</v>
      </c>
      <c r="K120" s="8" t="s">
        <v>632</v>
      </c>
      <c r="L120" s="8" t="s">
        <v>601</v>
      </c>
      <c r="M120" s="8" t="s">
        <v>1385</v>
      </c>
      <c r="N120" s="14">
        <v>45</v>
      </c>
      <c r="O120" s="13" t="s">
        <v>1393</v>
      </c>
      <c r="P120" s="12" t="s">
        <v>212</v>
      </c>
      <c r="Q120" s="11" t="s">
        <v>186</v>
      </c>
      <c r="R120" s="11" t="s">
        <v>1387</v>
      </c>
      <c r="S120" s="11" t="s">
        <v>214</v>
      </c>
      <c r="T120" s="11" t="s">
        <v>200</v>
      </c>
      <c r="U120" s="11">
        <v>0</v>
      </c>
      <c r="V120" s="11" t="s">
        <v>1394</v>
      </c>
      <c r="W120" s="12" t="s">
        <v>170</v>
      </c>
      <c r="X120" s="13"/>
      <c r="Y120" s="13"/>
      <c r="Z120" s="13" t="s">
        <v>172</v>
      </c>
      <c r="AA120" s="13" t="s">
        <v>172</v>
      </c>
      <c r="AB120" s="13" t="s">
        <v>172</v>
      </c>
      <c r="AC120" s="13" t="s">
        <v>172</v>
      </c>
      <c r="AD120" s="13" t="s">
        <v>172</v>
      </c>
      <c r="AE120" s="13" t="s">
        <v>172</v>
      </c>
      <c r="AF120" s="13" t="s">
        <v>172</v>
      </c>
      <c r="AG120" s="14" t="s">
        <v>172</v>
      </c>
      <c r="AH120" s="14" t="s">
        <v>172</v>
      </c>
      <c r="AI120" s="14" t="s">
        <v>172</v>
      </c>
      <c r="AJ120" s="14" t="s">
        <v>172</v>
      </c>
      <c r="AK120" s="14" t="s">
        <v>172</v>
      </c>
      <c r="AL120" s="14" t="s">
        <v>172</v>
      </c>
      <c r="AM120" s="14" t="s">
        <v>172</v>
      </c>
      <c r="AN120" s="14" t="s">
        <v>172</v>
      </c>
      <c r="AO120" s="14" t="s">
        <v>172</v>
      </c>
      <c r="AP120" s="14" t="s">
        <v>172</v>
      </c>
      <c r="AQ120" s="15" t="s">
        <v>172</v>
      </c>
      <c r="AR120" s="14" t="s">
        <v>172</v>
      </c>
      <c r="AS120" s="14"/>
      <c r="AT120" s="14">
        <v>0</v>
      </c>
      <c r="AU120" s="33">
        <v>50</v>
      </c>
      <c r="AV120" s="33">
        <v>86</v>
      </c>
      <c r="AW120" s="33">
        <v>90</v>
      </c>
      <c r="AX120" s="33">
        <v>90</v>
      </c>
      <c r="AY120" s="34"/>
      <c r="AZ120" s="34"/>
      <c r="BA120" s="34"/>
      <c r="BB120" s="34"/>
      <c r="BC120" s="16"/>
      <c r="BD120" s="16"/>
      <c r="BE120" s="17"/>
      <c r="BF120" s="18">
        <f t="shared" si="139"/>
        <v>0</v>
      </c>
      <c r="BG120" s="20">
        <f>+IF(BH120="SI",IFERROR((IF(BH120="SI",BD120,0)/AW120),"REVISAR"),0)</f>
        <v>0</v>
      </c>
      <c r="BH120" s="17" t="s">
        <v>179</v>
      </c>
      <c r="BI120" s="17"/>
      <c r="BJ120" s="16"/>
      <c r="BK120" s="16"/>
      <c r="BL120" s="17"/>
      <c r="BM120" s="19">
        <f t="shared" si="140"/>
        <v>0</v>
      </c>
      <c r="BN120" s="20">
        <f t="shared" si="124"/>
        <v>0</v>
      </c>
      <c r="BO120" s="17" t="s">
        <v>179</v>
      </c>
      <c r="BP120" s="21"/>
      <c r="BQ120" s="22">
        <v>87</v>
      </c>
      <c r="BR120" s="16">
        <v>0</v>
      </c>
      <c r="BS120" s="17" t="s">
        <v>1395</v>
      </c>
      <c r="BT120" s="19">
        <f t="shared" si="141"/>
        <v>0.96666666666666667</v>
      </c>
      <c r="BU120" s="20">
        <f t="shared" si="125"/>
        <v>0</v>
      </c>
      <c r="BV120" s="17" t="s">
        <v>174</v>
      </c>
      <c r="BW120" s="17" t="s">
        <v>1396</v>
      </c>
      <c r="BX120" s="16"/>
      <c r="BY120" s="16"/>
      <c r="BZ120" s="17"/>
      <c r="CA120" s="19">
        <f t="shared" si="142"/>
        <v>0</v>
      </c>
      <c r="CB120" s="20">
        <f t="shared" si="126"/>
        <v>0</v>
      </c>
      <c r="CC120" s="17" t="s">
        <v>179</v>
      </c>
      <c r="CD120" s="17"/>
      <c r="CE120" s="16"/>
      <c r="CF120" s="16"/>
      <c r="CG120" s="17"/>
      <c r="CH120" s="19">
        <f t="shared" si="143"/>
        <v>0</v>
      </c>
      <c r="CI120" s="20">
        <f t="shared" si="127"/>
        <v>0</v>
      </c>
      <c r="CJ120" s="17" t="s">
        <v>179</v>
      </c>
      <c r="CK120" s="17"/>
      <c r="CL120" s="23">
        <v>88</v>
      </c>
      <c r="CM120" s="23">
        <v>93</v>
      </c>
      <c r="CN120" s="17" t="s">
        <v>1397</v>
      </c>
      <c r="CO120" s="19">
        <f t="shared" si="144"/>
        <v>0.97777777777777775</v>
      </c>
      <c r="CP120" s="20">
        <f t="shared" si="136"/>
        <v>1.0333333333333334</v>
      </c>
      <c r="CQ120" s="17" t="s">
        <v>174</v>
      </c>
      <c r="CR120" s="17" t="s">
        <v>1398</v>
      </c>
      <c r="CS120" s="16"/>
      <c r="CT120" s="16"/>
      <c r="CU120" s="17"/>
      <c r="CV120" s="19">
        <f t="shared" si="145"/>
        <v>0</v>
      </c>
      <c r="CW120" s="20">
        <f t="shared" si="129"/>
        <v>1.0333333333333334</v>
      </c>
      <c r="CX120" s="17" t="s">
        <v>179</v>
      </c>
      <c r="CY120" s="17"/>
      <c r="CZ120" s="16"/>
      <c r="DA120" s="16"/>
      <c r="DB120" s="17"/>
      <c r="DC120" s="19">
        <f t="shared" si="146"/>
        <v>0</v>
      </c>
      <c r="DD120" s="20">
        <f t="shared" si="130"/>
        <v>1.0333333333333334</v>
      </c>
      <c r="DE120" s="17" t="s">
        <v>179</v>
      </c>
      <c r="DF120" s="17"/>
      <c r="DG120" s="16">
        <v>89</v>
      </c>
      <c r="DH120" s="16"/>
      <c r="DI120" s="17"/>
      <c r="DJ120" s="19">
        <f t="shared" si="147"/>
        <v>0.98888888888888893</v>
      </c>
      <c r="DK120" s="20">
        <f t="shared" si="131"/>
        <v>1.0333333333333334</v>
      </c>
      <c r="DL120" s="17" t="s">
        <v>179</v>
      </c>
      <c r="DM120" s="17"/>
      <c r="DN120" s="16"/>
      <c r="DO120" s="16"/>
      <c r="DP120" s="17"/>
      <c r="DQ120" s="19">
        <f t="shared" si="148"/>
        <v>0</v>
      </c>
      <c r="DR120" s="20">
        <f t="shared" si="132"/>
        <v>1.0333333333333334</v>
      </c>
      <c r="DS120" s="17" t="s">
        <v>179</v>
      </c>
      <c r="DT120" s="17"/>
      <c r="DU120" s="16"/>
      <c r="DV120" s="16"/>
      <c r="DW120" s="17"/>
      <c r="DX120" s="19">
        <f t="shared" si="149"/>
        <v>0</v>
      </c>
      <c r="DY120" s="20">
        <f t="shared" si="133"/>
        <v>1.0333333333333334</v>
      </c>
      <c r="DZ120" s="17" t="s">
        <v>179</v>
      </c>
      <c r="EA120" s="17"/>
      <c r="EB120" s="143">
        <v>90</v>
      </c>
      <c r="EC120" s="16"/>
      <c r="ED120" s="17"/>
      <c r="EE120" s="19">
        <f t="shared" si="137"/>
        <v>1</v>
      </c>
      <c r="EF120" s="20">
        <f t="shared" si="134"/>
        <v>1.0333333333333334</v>
      </c>
      <c r="EG120" s="17" t="s">
        <v>179</v>
      </c>
      <c r="EH120" s="17"/>
      <c r="EI120" s="27">
        <v>2026</v>
      </c>
      <c r="EJ120" s="28"/>
      <c r="EK120" s="29"/>
      <c r="EL120" s="29"/>
      <c r="EM120" s="29"/>
      <c r="EN120" s="29"/>
      <c r="EO120" s="29"/>
      <c r="EP120" s="30"/>
    </row>
    <row r="121" spans="1:146" s="31" customFormat="1" ht="44.25" customHeight="1" x14ac:dyDescent="0.3">
      <c r="A121" s="8" t="s">
        <v>592</v>
      </c>
      <c r="B121" s="8" t="s">
        <v>1382</v>
      </c>
      <c r="C121" s="8" t="s">
        <v>1399</v>
      </c>
      <c r="D121" s="8" t="s">
        <v>153</v>
      </c>
      <c r="E121" s="8" t="s">
        <v>154</v>
      </c>
      <c r="F121" s="9" t="s">
        <v>1384</v>
      </c>
      <c r="G121" s="8" t="s">
        <v>596</v>
      </c>
      <c r="H121" s="8" t="s">
        <v>157</v>
      </c>
      <c r="I121" s="8" t="s">
        <v>181</v>
      </c>
      <c r="J121" s="8" t="s">
        <v>631</v>
      </c>
      <c r="K121" s="8" t="s">
        <v>632</v>
      </c>
      <c r="L121" s="8" t="s">
        <v>601</v>
      </c>
      <c r="M121" s="8" t="s">
        <v>602</v>
      </c>
      <c r="N121" s="14">
        <v>115</v>
      </c>
      <c r="O121" s="13" t="s">
        <v>1400</v>
      </c>
      <c r="P121" s="12" t="s">
        <v>164</v>
      </c>
      <c r="Q121" s="11" t="s">
        <v>493</v>
      </c>
      <c r="R121" s="11" t="s">
        <v>1401</v>
      </c>
      <c r="S121" s="11" t="s">
        <v>167</v>
      </c>
      <c r="T121" s="11" t="s">
        <v>200</v>
      </c>
      <c r="U121" s="11">
        <v>0</v>
      </c>
      <c r="V121" s="11" t="s">
        <v>1402</v>
      </c>
      <c r="W121" s="12" t="s">
        <v>170</v>
      </c>
      <c r="X121" s="13" t="s">
        <v>1403</v>
      </c>
      <c r="Y121" s="13" t="s">
        <v>172</v>
      </c>
      <c r="Z121" s="13" t="s">
        <v>172</v>
      </c>
      <c r="AA121" s="13"/>
      <c r="AB121" s="13"/>
      <c r="AC121" s="13"/>
      <c r="AD121" s="13"/>
      <c r="AE121" s="13"/>
      <c r="AF121" s="13"/>
      <c r="AG121" s="14" t="s">
        <v>172</v>
      </c>
      <c r="AH121" s="14" t="s">
        <v>172</v>
      </c>
      <c r="AI121" s="14"/>
      <c r="AJ121" s="14" t="s">
        <v>172</v>
      </c>
      <c r="AK121" s="14" t="s">
        <v>172</v>
      </c>
      <c r="AL121" s="14"/>
      <c r="AM121" s="14" t="s">
        <v>172</v>
      </c>
      <c r="AN121" s="14" t="s">
        <v>172</v>
      </c>
      <c r="AO121" s="14"/>
      <c r="AP121" s="14" t="s">
        <v>172</v>
      </c>
      <c r="AQ121" s="15" t="s">
        <v>172</v>
      </c>
      <c r="AR121" s="14"/>
      <c r="AS121" s="14">
        <v>812</v>
      </c>
      <c r="AT121" s="14">
        <v>791</v>
      </c>
      <c r="AU121" s="33">
        <v>550</v>
      </c>
      <c r="AV121" s="33">
        <v>700</v>
      </c>
      <c r="AW121" s="33">
        <v>667</v>
      </c>
      <c r="AX121" s="33">
        <v>3370</v>
      </c>
      <c r="AY121" s="34"/>
      <c r="AZ121" s="34"/>
      <c r="BA121" s="34"/>
      <c r="BB121" s="34"/>
      <c r="BC121" s="16"/>
      <c r="BD121" s="16"/>
      <c r="BE121" s="17"/>
      <c r="BF121" s="18">
        <f t="shared" si="139"/>
        <v>0</v>
      </c>
      <c r="BG121" s="19">
        <f>IFERROR(BD121/AW121,0)</f>
        <v>0</v>
      </c>
      <c r="BH121" s="17" t="s">
        <v>179</v>
      </c>
      <c r="BI121" s="17"/>
      <c r="BJ121" s="16"/>
      <c r="BK121" s="16"/>
      <c r="BL121" s="17"/>
      <c r="BM121" s="19">
        <f t="shared" si="140"/>
        <v>0</v>
      </c>
      <c r="BN121" s="20">
        <f t="shared" si="124"/>
        <v>0</v>
      </c>
      <c r="BO121" s="17" t="s">
        <v>179</v>
      </c>
      <c r="BP121" s="21"/>
      <c r="BQ121" s="22">
        <v>167</v>
      </c>
      <c r="BR121" s="16">
        <v>133</v>
      </c>
      <c r="BS121" s="17" t="s">
        <v>1404</v>
      </c>
      <c r="BT121" s="19">
        <f t="shared" si="141"/>
        <v>0.25037481259370314</v>
      </c>
      <c r="BU121" s="20">
        <f t="shared" si="125"/>
        <v>0.19940029985007496</v>
      </c>
      <c r="BV121" s="17" t="s">
        <v>174</v>
      </c>
      <c r="BW121" s="17" t="s">
        <v>1405</v>
      </c>
      <c r="BX121" s="16"/>
      <c r="BY121" s="16"/>
      <c r="BZ121" s="17"/>
      <c r="CA121" s="19">
        <f t="shared" si="142"/>
        <v>0</v>
      </c>
      <c r="CB121" s="20">
        <f t="shared" si="126"/>
        <v>0.19940029985007496</v>
      </c>
      <c r="CC121" s="17" t="s">
        <v>179</v>
      </c>
      <c r="CD121" s="17"/>
      <c r="CE121" s="16"/>
      <c r="CF121" s="16"/>
      <c r="CG121" s="17"/>
      <c r="CH121" s="19">
        <f t="shared" si="143"/>
        <v>0</v>
      </c>
      <c r="CI121" s="20">
        <f t="shared" si="127"/>
        <v>0.19940029985007496</v>
      </c>
      <c r="CJ121" s="17" t="s">
        <v>179</v>
      </c>
      <c r="CK121" s="17"/>
      <c r="CL121" s="23">
        <v>334</v>
      </c>
      <c r="CM121" s="23">
        <v>385</v>
      </c>
      <c r="CN121" s="17" t="s">
        <v>1406</v>
      </c>
      <c r="CO121" s="19">
        <f t="shared" si="144"/>
        <v>0.50074962518740629</v>
      </c>
      <c r="CP121" s="20">
        <f t="shared" si="136"/>
        <v>0.57721139430284862</v>
      </c>
      <c r="CQ121" s="17" t="s">
        <v>174</v>
      </c>
      <c r="CR121" s="17" t="s">
        <v>1407</v>
      </c>
      <c r="CS121" s="16"/>
      <c r="CT121" s="16"/>
      <c r="CU121" s="17"/>
      <c r="CV121" s="19">
        <f t="shared" si="145"/>
        <v>0</v>
      </c>
      <c r="CW121" s="20">
        <f t="shared" si="129"/>
        <v>0.57721139430284862</v>
      </c>
      <c r="CX121" s="17" t="s">
        <v>179</v>
      </c>
      <c r="CY121" s="17"/>
      <c r="CZ121" s="16"/>
      <c r="DA121" s="16"/>
      <c r="DB121" s="17"/>
      <c r="DC121" s="19">
        <f t="shared" si="146"/>
        <v>0</v>
      </c>
      <c r="DD121" s="20">
        <f t="shared" si="130"/>
        <v>0.57721139430284862</v>
      </c>
      <c r="DE121" s="17" t="s">
        <v>179</v>
      </c>
      <c r="DF121" s="17"/>
      <c r="DG121" s="16">
        <v>501</v>
      </c>
      <c r="DH121" s="16"/>
      <c r="DI121" s="17"/>
      <c r="DJ121" s="19">
        <f t="shared" si="147"/>
        <v>0.75112443778110949</v>
      </c>
      <c r="DK121" s="20">
        <f t="shared" si="131"/>
        <v>0.57721139430284862</v>
      </c>
      <c r="DL121" s="17" t="s">
        <v>179</v>
      </c>
      <c r="DM121" s="17"/>
      <c r="DN121" s="16"/>
      <c r="DO121" s="16"/>
      <c r="DP121" s="17"/>
      <c r="DQ121" s="19">
        <f t="shared" si="148"/>
        <v>0</v>
      </c>
      <c r="DR121" s="20">
        <f t="shared" si="132"/>
        <v>0.57721139430284862</v>
      </c>
      <c r="DS121" s="17" t="s">
        <v>179</v>
      </c>
      <c r="DT121" s="17"/>
      <c r="DU121" s="16"/>
      <c r="DV121" s="16"/>
      <c r="DW121" s="17"/>
      <c r="DX121" s="19">
        <f t="shared" si="149"/>
        <v>0</v>
      </c>
      <c r="DY121" s="20">
        <f t="shared" si="133"/>
        <v>0.57721139430284862</v>
      </c>
      <c r="DZ121" s="17" t="s">
        <v>179</v>
      </c>
      <c r="EA121" s="17"/>
      <c r="EB121" s="143">
        <v>667</v>
      </c>
      <c r="EC121" s="16"/>
      <c r="ED121" s="17"/>
      <c r="EE121" s="19">
        <f t="shared" si="137"/>
        <v>1</v>
      </c>
      <c r="EF121" s="20">
        <f t="shared" si="134"/>
        <v>0.57721139430284862</v>
      </c>
      <c r="EG121" s="17" t="s">
        <v>179</v>
      </c>
      <c r="EH121" s="17"/>
      <c r="EI121" s="27">
        <v>2026</v>
      </c>
      <c r="EJ121" s="28"/>
      <c r="EK121" s="29"/>
      <c r="EL121" s="29"/>
      <c r="EM121" s="29"/>
      <c r="EN121" s="29"/>
      <c r="EO121" s="29"/>
      <c r="EP121" s="30"/>
    </row>
    <row r="122" spans="1:146" s="31" customFormat="1" ht="44.25" customHeight="1" x14ac:dyDescent="0.3">
      <c r="A122" s="8" t="s">
        <v>592</v>
      </c>
      <c r="B122" s="8" t="s">
        <v>1382</v>
      </c>
      <c r="C122" s="8" t="s">
        <v>1399</v>
      </c>
      <c r="D122" s="8" t="s">
        <v>153</v>
      </c>
      <c r="E122" s="8" t="s">
        <v>154</v>
      </c>
      <c r="F122" s="9" t="s">
        <v>1384</v>
      </c>
      <c r="G122" s="8" t="s">
        <v>596</v>
      </c>
      <c r="H122" s="8" t="s">
        <v>157</v>
      </c>
      <c r="I122" s="8" t="s">
        <v>181</v>
      </c>
      <c r="J122" s="8" t="s">
        <v>631</v>
      </c>
      <c r="K122" s="8" t="s">
        <v>632</v>
      </c>
      <c r="L122" s="8" t="s">
        <v>601</v>
      </c>
      <c r="M122" s="8" t="s">
        <v>602</v>
      </c>
      <c r="N122" s="14">
        <v>116</v>
      </c>
      <c r="O122" s="13" t="s">
        <v>1416</v>
      </c>
      <c r="P122" s="12" t="s">
        <v>164</v>
      </c>
      <c r="Q122" s="11" t="s">
        <v>719</v>
      </c>
      <c r="R122" s="11" t="s">
        <v>1417</v>
      </c>
      <c r="S122" s="11" t="s">
        <v>167</v>
      </c>
      <c r="T122" s="11" t="s">
        <v>200</v>
      </c>
      <c r="U122" s="11">
        <v>0</v>
      </c>
      <c r="V122" s="11" t="s">
        <v>1418</v>
      </c>
      <c r="W122" s="12" t="s">
        <v>170</v>
      </c>
      <c r="X122" s="13" t="s">
        <v>172</v>
      </c>
      <c r="Y122" s="13" t="s">
        <v>172</v>
      </c>
      <c r="Z122" s="13" t="s">
        <v>172</v>
      </c>
      <c r="AA122" s="13" t="s">
        <v>172</v>
      </c>
      <c r="AB122" s="13" t="s">
        <v>172</v>
      </c>
      <c r="AC122" s="13" t="s">
        <v>172</v>
      </c>
      <c r="AD122" s="13" t="s">
        <v>172</v>
      </c>
      <c r="AE122" s="13" t="s">
        <v>172</v>
      </c>
      <c r="AF122" s="13" t="s">
        <v>172</v>
      </c>
      <c r="AG122" s="14" t="s">
        <v>172</v>
      </c>
      <c r="AH122" s="14" t="s">
        <v>172</v>
      </c>
      <c r="AI122" s="14" t="s">
        <v>172</v>
      </c>
      <c r="AJ122" s="14" t="s">
        <v>172</v>
      </c>
      <c r="AK122" s="14" t="s">
        <v>172</v>
      </c>
      <c r="AL122" s="14" t="s">
        <v>172</v>
      </c>
      <c r="AM122" s="14" t="s">
        <v>172</v>
      </c>
      <c r="AN122" s="14" t="s">
        <v>172</v>
      </c>
      <c r="AO122" s="14" t="s">
        <v>172</v>
      </c>
      <c r="AP122" s="14" t="s">
        <v>172</v>
      </c>
      <c r="AQ122" s="15" t="s">
        <v>172</v>
      </c>
      <c r="AR122" s="14" t="s">
        <v>172</v>
      </c>
      <c r="AS122" s="14">
        <v>14958</v>
      </c>
      <c r="AT122" s="14">
        <v>12137</v>
      </c>
      <c r="AU122" s="33">
        <v>16500</v>
      </c>
      <c r="AV122" s="33">
        <v>17000</v>
      </c>
      <c r="AW122" s="33">
        <v>17000</v>
      </c>
      <c r="AX122" s="33">
        <v>74995</v>
      </c>
      <c r="AY122" s="34"/>
      <c r="AZ122" s="34"/>
      <c r="BA122" s="34"/>
      <c r="BB122" s="34"/>
      <c r="BC122" s="16" t="s">
        <v>172</v>
      </c>
      <c r="BD122" s="16"/>
      <c r="BE122" s="17"/>
      <c r="BF122" s="18">
        <f t="shared" si="139"/>
        <v>0</v>
      </c>
      <c r="BG122" s="19">
        <f>IFERROR(BD122/AW122,0)</f>
        <v>0</v>
      </c>
      <c r="BH122" s="17" t="s">
        <v>179</v>
      </c>
      <c r="BI122" s="17"/>
      <c r="BJ122" s="16" t="s">
        <v>172</v>
      </c>
      <c r="BK122" s="16"/>
      <c r="BL122" s="17"/>
      <c r="BM122" s="19">
        <f t="shared" si="140"/>
        <v>0</v>
      </c>
      <c r="BN122" s="20">
        <f t="shared" ref="BN122:BN123" si="151">+IF(BO122="SI",IFERROR((IF(BO122="SI",BK122,0)/AW122),"REVISAR"),BG122)</f>
        <v>0</v>
      </c>
      <c r="BO122" s="17" t="s">
        <v>179</v>
      </c>
      <c r="BP122" s="21"/>
      <c r="BQ122" s="22">
        <v>2880</v>
      </c>
      <c r="BR122" s="16">
        <v>6646</v>
      </c>
      <c r="BS122" s="17" t="s">
        <v>1419</v>
      </c>
      <c r="BT122" s="19">
        <f t="shared" si="141"/>
        <v>0.16941176470588235</v>
      </c>
      <c r="BU122" s="20">
        <f t="shared" ref="BU122:BU123" si="152">+IF(BV122="SI",IFERROR((IF(BV122="SI",BR122,0)/AW122),"REVISAR"),BN122)</f>
        <v>0.39094117647058824</v>
      </c>
      <c r="BV122" s="17" t="s">
        <v>174</v>
      </c>
      <c r="BW122" s="17" t="s">
        <v>1390</v>
      </c>
      <c r="BX122" s="16">
        <v>2880</v>
      </c>
      <c r="BY122" s="16"/>
      <c r="BZ122" s="17"/>
      <c r="CA122" s="19">
        <f t="shared" si="142"/>
        <v>0.16941176470588235</v>
      </c>
      <c r="CB122" s="20">
        <f t="shared" ref="CB122:CB123" si="153">+IF(CC122="SI",IFERROR((IF(CC122="SI",BY122,0)/AW122),"REVISAR"),BU122)</f>
        <v>0.39094117647058824</v>
      </c>
      <c r="CC122" s="17" t="s">
        <v>179</v>
      </c>
      <c r="CD122" s="17"/>
      <c r="CE122" s="16">
        <v>2880</v>
      </c>
      <c r="CF122" s="16"/>
      <c r="CG122" s="17"/>
      <c r="CH122" s="19">
        <f t="shared" si="143"/>
        <v>0.16941176470588235</v>
      </c>
      <c r="CI122" s="20">
        <f t="shared" ref="CI122:CI123" si="154">+IF(CJ122="SI",IFERROR((IF(CJ122="SI",CF122,0)/AW122),"REVISAR"),CB122)</f>
        <v>0.39094117647058824</v>
      </c>
      <c r="CJ122" s="17" t="s">
        <v>179</v>
      </c>
      <c r="CK122" s="17"/>
      <c r="CL122" s="23">
        <v>6480</v>
      </c>
      <c r="CM122" s="23">
        <v>13058</v>
      </c>
      <c r="CN122" s="17" t="s">
        <v>1420</v>
      </c>
      <c r="CO122" s="19">
        <f t="shared" si="144"/>
        <v>0.38117647058823528</v>
      </c>
      <c r="CP122" s="20">
        <f t="shared" si="136"/>
        <v>0.76811764705882357</v>
      </c>
      <c r="CQ122" s="17" t="s">
        <v>174</v>
      </c>
      <c r="CR122" s="17" t="s">
        <v>1421</v>
      </c>
      <c r="CS122" s="16">
        <v>6480</v>
      </c>
      <c r="CT122" s="16"/>
      <c r="CU122" s="17"/>
      <c r="CV122" s="19">
        <f t="shared" si="145"/>
        <v>0.38117647058823528</v>
      </c>
      <c r="CW122" s="20">
        <f t="shared" ref="CW122:CW123" si="155">+IF(CX122="SI",IFERROR((IF(CX122="SI",CT122,0)/AW122),"REVISAR"),CP122)</f>
        <v>0.76811764705882357</v>
      </c>
      <c r="CX122" s="17" t="s">
        <v>179</v>
      </c>
      <c r="CY122" s="17"/>
      <c r="CZ122" s="16">
        <v>6480</v>
      </c>
      <c r="DA122" s="16"/>
      <c r="DB122" s="17"/>
      <c r="DC122" s="19">
        <f t="shared" si="146"/>
        <v>0.38117647058823528</v>
      </c>
      <c r="DD122" s="20">
        <f t="shared" ref="DD122:DD123" si="156">+IF(DE122="SI",IFERROR((IF(DE122="SI",DA122,0)/AW122),"REVISAR"),CW122)</f>
        <v>0.76811764705882357</v>
      </c>
      <c r="DE122" s="17" t="s">
        <v>179</v>
      </c>
      <c r="DF122" s="17"/>
      <c r="DG122" s="16">
        <v>10800</v>
      </c>
      <c r="DH122" s="16"/>
      <c r="DI122" s="17"/>
      <c r="DJ122" s="19">
        <f t="shared" si="147"/>
        <v>0.63529411764705879</v>
      </c>
      <c r="DK122" s="20">
        <f t="shared" ref="DK122:DK123" si="157">+IF(DL122="SI",IFERROR((IF(DL122="SI",DH122,0)/AW122),"REVISAR"),DD122)</f>
        <v>0.76811764705882357</v>
      </c>
      <c r="DL122" s="17" t="s">
        <v>179</v>
      </c>
      <c r="DM122" s="17"/>
      <c r="DN122" s="16">
        <v>10800</v>
      </c>
      <c r="DO122" s="16"/>
      <c r="DP122" s="17"/>
      <c r="DQ122" s="19">
        <f t="shared" si="148"/>
        <v>0.63529411764705879</v>
      </c>
      <c r="DR122" s="20">
        <f t="shared" ref="DR122:DR123" si="158">+IF(DS122="SI",IFERROR((IF(DS122="SI",DO122,0)/AW122),"REVISAR"),DK122)</f>
        <v>0.76811764705882357</v>
      </c>
      <c r="DS122" s="17" t="s">
        <v>179</v>
      </c>
      <c r="DT122" s="17"/>
      <c r="DU122" s="16">
        <v>10800</v>
      </c>
      <c r="DV122" s="16"/>
      <c r="DW122" s="17"/>
      <c r="DX122" s="19">
        <f t="shared" si="149"/>
        <v>0.63529411764705879</v>
      </c>
      <c r="DY122" s="20">
        <f t="shared" ref="DY122:DY123" si="159">+IF(DZ122="SI",IFERROR((IF(DZ122="SI",DV122,0)/AW122),"REVISAR"),DR122)</f>
        <v>0.76811764705882357</v>
      </c>
      <c r="DZ122" s="17" t="s">
        <v>179</v>
      </c>
      <c r="EA122" s="17"/>
      <c r="EB122" s="143">
        <v>17000</v>
      </c>
      <c r="EC122" s="16"/>
      <c r="ED122" s="17"/>
      <c r="EE122" s="19">
        <f t="shared" si="137"/>
        <v>1</v>
      </c>
      <c r="EF122" s="20">
        <f t="shared" ref="EF122:EF123" si="160">+IF(EG122="SI",IFERROR((IF(EG122="SI",EC122,0)/AW122),"REVISAR"),DY122)</f>
        <v>0.76811764705882357</v>
      </c>
      <c r="EG122" s="17" t="s">
        <v>179</v>
      </c>
      <c r="EH122" s="17"/>
      <c r="EI122" s="27">
        <v>2026</v>
      </c>
      <c r="EJ122" s="28"/>
      <c r="EK122" s="29"/>
      <c r="EL122" s="29"/>
      <c r="EM122" s="29"/>
      <c r="EN122" s="29"/>
      <c r="EO122" s="29"/>
      <c r="EP122" s="30"/>
    </row>
    <row r="123" spans="1:146" s="31" customFormat="1" ht="44.25" customHeight="1" x14ac:dyDescent="0.3">
      <c r="A123" s="8" t="s">
        <v>592</v>
      </c>
      <c r="B123" s="8" t="s">
        <v>1382</v>
      </c>
      <c r="C123" s="8" t="s">
        <v>1399</v>
      </c>
      <c r="D123" s="8" t="s">
        <v>153</v>
      </c>
      <c r="E123" s="8" t="s">
        <v>154</v>
      </c>
      <c r="F123" s="9" t="s">
        <v>1384</v>
      </c>
      <c r="G123" s="8" t="s">
        <v>596</v>
      </c>
      <c r="H123" s="8" t="s">
        <v>157</v>
      </c>
      <c r="I123" s="8" t="s">
        <v>181</v>
      </c>
      <c r="J123" s="8" t="s">
        <v>631</v>
      </c>
      <c r="K123" s="8" t="s">
        <v>632</v>
      </c>
      <c r="L123" s="8" t="s">
        <v>601</v>
      </c>
      <c r="M123" s="8" t="s">
        <v>602</v>
      </c>
      <c r="N123" s="14">
        <v>114</v>
      </c>
      <c r="O123" s="13" t="s">
        <v>1422</v>
      </c>
      <c r="P123" s="12" t="s">
        <v>164</v>
      </c>
      <c r="Q123" s="11" t="s">
        <v>719</v>
      </c>
      <c r="R123" s="11" t="s">
        <v>1423</v>
      </c>
      <c r="S123" s="11" t="s">
        <v>167</v>
      </c>
      <c r="T123" s="11" t="s">
        <v>759</v>
      </c>
      <c r="U123" s="11"/>
      <c r="V123" s="11" t="s">
        <v>1424</v>
      </c>
      <c r="W123" s="12" t="s">
        <v>170</v>
      </c>
      <c r="X123" s="13"/>
      <c r="Y123" s="13"/>
      <c r="Z123" s="13"/>
      <c r="AA123" s="13"/>
      <c r="AB123" s="13"/>
      <c r="AC123" s="13"/>
      <c r="AD123" s="13"/>
      <c r="AE123" s="13"/>
      <c r="AF123" s="13"/>
      <c r="AG123" s="14"/>
      <c r="AH123" s="14"/>
      <c r="AI123" s="14"/>
      <c r="AJ123" s="14"/>
      <c r="AK123" s="14"/>
      <c r="AL123" s="14"/>
      <c r="AM123" s="14"/>
      <c r="AN123" s="14"/>
      <c r="AO123" s="14"/>
      <c r="AP123" s="14"/>
      <c r="AQ123" s="15"/>
      <c r="AR123" s="14"/>
      <c r="AS123" s="14">
        <v>3708</v>
      </c>
      <c r="AT123" s="14">
        <v>2800</v>
      </c>
      <c r="AU123" s="33">
        <v>3483</v>
      </c>
      <c r="AV123" s="33">
        <v>4000</v>
      </c>
      <c r="AW123" s="33">
        <v>3152</v>
      </c>
      <c r="AX123" s="33">
        <v>17143</v>
      </c>
      <c r="AY123" s="34"/>
      <c r="AZ123" s="34"/>
      <c r="BA123" s="34"/>
      <c r="BB123" s="34"/>
      <c r="BC123" s="16">
        <v>260</v>
      </c>
      <c r="BD123" s="16">
        <v>112</v>
      </c>
      <c r="BE123" s="145" t="s">
        <v>1425</v>
      </c>
      <c r="BF123" s="18">
        <f t="shared" si="139"/>
        <v>8.2487309644670048E-2</v>
      </c>
      <c r="BG123" s="19">
        <f>IFERROR(BD123/AW123,0)</f>
        <v>3.553299492385787E-2</v>
      </c>
      <c r="BH123" s="17" t="s">
        <v>174</v>
      </c>
      <c r="BI123" s="25" t="s">
        <v>1426</v>
      </c>
      <c r="BJ123" s="16">
        <v>523</v>
      </c>
      <c r="BK123" s="16">
        <v>178</v>
      </c>
      <c r="BL123" s="17" t="s">
        <v>1427</v>
      </c>
      <c r="BM123" s="19">
        <f t="shared" si="140"/>
        <v>0.16592639593908629</v>
      </c>
      <c r="BN123" s="20">
        <f t="shared" si="151"/>
        <v>3.553299492385787E-2</v>
      </c>
      <c r="BO123" s="17" t="s">
        <v>437</v>
      </c>
      <c r="BP123" s="146" t="s">
        <v>1428</v>
      </c>
      <c r="BQ123" s="22">
        <v>786</v>
      </c>
      <c r="BR123" s="16">
        <v>313</v>
      </c>
      <c r="BS123" s="17" t="s">
        <v>1429</v>
      </c>
      <c r="BT123" s="19">
        <f t="shared" si="141"/>
        <v>0.24936548223350255</v>
      </c>
      <c r="BU123" s="20">
        <f t="shared" si="152"/>
        <v>9.9302030456852791E-2</v>
      </c>
      <c r="BV123" s="17" t="s">
        <v>174</v>
      </c>
      <c r="BW123" s="17" t="s">
        <v>1430</v>
      </c>
      <c r="BX123" s="16">
        <v>1049</v>
      </c>
      <c r="BY123" s="16">
        <v>487</v>
      </c>
      <c r="BZ123" s="17" t="s">
        <v>1431</v>
      </c>
      <c r="CA123" s="19">
        <f t="shared" si="142"/>
        <v>0.33280456852791879</v>
      </c>
      <c r="CB123" s="20">
        <f t="shared" si="153"/>
        <v>0.15450507614213199</v>
      </c>
      <c r="CC123" s="17" t="s">
        <v>174</v>
      </c>
      <c r="CD123" s="17" t="s">
        <v>1432</v>
      </c>
      <c r="CE123" s="16">
        <v>1312</v>
      </c>
      <c r="CF123" s="16">
        <v>655</v>
      </c>
      <c r="CG123" s="17">
        <v>750</v>
      </c>
      <c r="CH123" s="19">
        <f t="shared" si="143"/>
        <v>0.41624365482233505</v>
      </c>
      <c r="CI123" s="20">
        <f t="shared" si="154"/>
        <v>0.15450507614213199</v>
      </c>
      <c r="CJ123" s="17" t="s">
        <v>437</v>
      </c>
      <c r="CK123" s="17" t="s">
        <v>1433</v>
      </c>
      <c r="CL123" s="23">
        <v>1575</v>
      </c>
      <c r="CM123" s="23">
        <v>1035</v>
      </c>
      <c r="CN123" s="17" t="s">
        <v>1434</v>
      </c>
      <c r="CO123" s="19">
        <f t="shared" si="144"/>
        <v>0.49968274111675126</v>
      </c>
      <c r="CP123" s="20">
        <f t="shared" si="136"/>
        <v>0.32836294416243655</v>
      </c>
      <c r="CQ123" s="17" t="s">
        <v>174</v>
      </c>
      <c r="CR123" s="17" t="s">
        <v>1435</v>
      </c>
      <c r="CS123" s="16">
        <v>1838</v>
      </c>
      <c r="CT123" s="16"/>
      <c r="CU123" s="17"/>
      <c r="CV123" s="19">
        <f t="shared" si="145"/>
        <v>0.58312182741116747</v>
      </c>
      <c r="CW123" s="20">
        <f t="shared" si="155"/>
        <v>0.32836294416243655</v>
      </c>
      <c r="CX123" s="17" t="s">
        <v>179</v>
      </c>
      <c r="CY123" s="17"/>
      <c r="CZ123" s="16">
        <v>2101</v>
      </c>
      <c r="DA123" s="16"/>
      <c r="DB123" s="17"/>
      <c r="DC123" s="19">
        <f t="shared" si="146"/>
        <v>0.66656091370558379</v>
      </c>
      <c r="DD123" s="20">
        <f t="shared" si="156"/>
        <v>0.32836294416243655</v>
      </c>
      <c r="DE123" s="17" t="s">
        <v>179</v>
      </c>
      <c r="DF123" s="17"/>
      <c r="DG123" s="16">
        <v>2364</v>
      </c>
      <c r="DH123" s="16"/>
      <c r="DI123" s="17"/>
      <c r="DJ123" s="19">
        <f t="shared" si="147"/>
        <v>0.75</v>
      </c>
      <c r="DK123" s="20">
        <f t="shared" si="157"/>
        <v>0.32836294416243655</v>
      </c>
      <c r="DL123" s="17" t="s">
        <v>179</v>
      </c>
      <c r="DM123" s="17"/>
      <c r="DN123" s="16">
        <v>2627</v>
      </c>
      <c r="DO123" s="16"/>
      <c r="DP123" s="17"/>
      <c r="DQ123" s="19">
        <f t="shared" si="148"/>
        <v>0.83343908629441621</v>
      </c>
      <c r="DR123" s="20">
        <f t="shared" si="158"/>
        <v>0.32836294416243655</v>
      </c>
      <c r="DS123" s="17" t="s">
        <v>179</v>
      </c>
      <c r="DT123" s="17"/>
      <c r="DU123" s="16">
        <v>2890</v>
      </c>
      <c r="DV123" s="16"/>
      <c r="DW123" s="17"/>
      <c r="DX123" s="19">
        <f t="shared" si="149"/>
        <v>0.91687817258883253</v>
      </c>
      <c r="DY123" s="20">
        <f t="shared" si="159"/>
        <v>0.32836294416243655</v>
      </c>
      <c r="DZ123" s="17" t="s">
        <v>179</v>
      </c>
      <c r="EA123" s="17"/>
      <c r="EB123" s="143">
        <v>3152</v>
      </c>
      <c r="EC123" s="16"/>
      <c r="ED123" s="17"/>
      <c r="EE123" s="19">
        <f t="shared" si="137"/>
        <v>1</v>
      </c>
      <c r="EF123" s="20">
        <f t="shared" si="160"/>
        <v>0.32836294416243655</v>
      </c>
      <c r="EG123" s="17" t="s">
        <v>179</v>
      </c>
      <c r="EH123" s="17"/>
      <c r="EI123" s="27">
        <v>2026</v>
      </c>
      <c r="EJ123" s="28"/>
      <c r="EK123" s="29"/>
      <c r="EL123" s="29"/>
      <c r="EM123" s="29"/>
      <c r="EN123" s="29"/>
      <c r="EO123" s="29"/>
      <c r="EP123" s="30"/>
    </row>
    <row r="124" spans="1:146" s="31" customFormat="1" ht="44.25" customHeight="1" x14ac:dyDescent="0.3">
      <c r="A124" s="147"/>
      <c r="B124" s="147"/>
      <c r="C124" s="147"/>
      <c r="D124" s="147"/>
      <c r="E124" s="147"/>
      <c r="F124" s="148"/>
      <c r="G124" s="147"/>
      <c r="H124" s="147"/>
      <c r="I124" s="147"/>
      <c r="J124" s="147"/>
      <c r="K124" s="147"/>
      <c r="L124" s="147"/>
      <c r="M124" s="147"/>
      <c r="N124" s="149"/>
      <c r="O124" s="150"/>
      <c r="P124" s="151"/>
      <c r="Q124" s="150"/>
      <c r="R124" s="150"/>
      <c r="S124" s="150"/>
      <c r="T124" s="150"/>
      <c r="U124" s="150"/>
      <c r="V124" s="150"/>
      <c r="W124" s="152"/>
      <c r="X124" s="153"/>
      <c r="Y124" s="153"/>
      <c r="Z124" s="153"/>
      <c r="AA124" s="153"/>
      <c r="AB124" s="153"/>
      <c r="AC124" s="153"/>
      <c r="AD124" s="153"/>
      <c r="AE124" s="153"/>
      <c r="AF124" s="153"/>
      <c r="AG124" s="149"/>
      <c r="AH124" s="149"/>
      <c r="AI124" s="149"/>
      <c r="AJ124" s="149"/>
      <c r="AK124" s="149"/>
      <c r="AL124" s="149"/>
      <c r="AM124" s="149"/>
      <c r="AN124" s="149"/>
      <c r="AO124" s="149"/>
      <c r="AP124" s="149"/>
      <c r="AQ124" s="151"/>
      <c r="AR124" s="149"/>
      <c r="AS124" s="149"/>
      <c r="AT124" s="149"/>
      <c r="AU124" s="154"/>
      <c r="AV124" s="154"/>
      <c r="AW124" s="154"/>
      <c r="AX124" s="154"/>
      <c r="AY124" s="155"/>
      <c r="AZ124" s="155"/>
      <c r="BA124" s="155"/>
      <c r="BB124" s="155"/>
      <c r="BC124" s="156"/>
      <c r="BD124" s="156"/>
      <c r="BE124" s="156"/>
      <c r="BF124" s="157"/>
      <c r="BG124" s="156"/>
      <c r="BH124" s="156"/>
      <c r="BI124" s="156"/>
      <c r="BJ124" s="156"/>
      <c r="BK124" s="156"/>
      <c r="BL124" s="156"/>
      <c r="BM124" s="156"/>
      <c r="BN124" s="156"/>
      <c r="BO124" s="156"/>
      <c r="BP124" s="157"/>
      <c r="BQ124" s="156"/>
      <c r="BR124" s="156"/>
      <c r="BS124" s="156"/>
      <c r="BT124" s="156"/>
      <c r="BU124" s="156"/>
      <c r="BV124" s="156"/>
      <c r="BW124" s="156"/>
      <c r="BX124" s="156"/>
      <c r="BY124" s="156"/>
      <c r="BZ124" s="156"/>
      <c r="CA124" s="156"/>
      <c r="CB124" s="156"/>
      <c r="CC124" s="156"/>
      <c r="CD124" s="156"/>
      <c r="CE124" s="156"/>
      <c r="CF124" s="156"/>
      <c r="CG124" s="156"/>
      <c r="CH124" s="156"/>
      <c r="CI124" s="156"/>
      <c r="CJ124" s="156"/>
      <c r="CK124" s="156"/>
      <c r="CL124" s="156"/>
      <c r="CM124" s="156"/>
      <c r="CN124" s="156"/>
      <c r="CO124" s="156"/>
      <c r="CP124" s="156"/>
      <c r="CQ124" s="156"/>
      <c r="CR124" s="156"/>
      <c r="CS124" s="156"/>
      <c r="CT124" s="156"/>
      <c r="CU124" s="156"/>
      <c r="CV124" s="156"/>
      <c r="CW124" s="156"/>
      <c r="CX124" s="156"/>
      <c r="CY124" s="156"/>
      <c r="CZ124" s="156"/>
      <c r="DA124" s="156"/>
      <c r="DB124" s="156"/>
      <c r="DC124" s="156"/>
      <c r="DD124" s="156"/>
      <c r="DE124" s="156"/>
      <c r="DF124" s="156"/>
      <c r="DG124" s="156"/>
      <c r="DH124" s="156"/>
      <c r="DI124" s="156"/>
      <c r="DJ124" s="156"/>
      <c r="DK124" s="156"/>
      <c r="DL124" s="156"/>
      <c r="DM124" s="156"/>
      <c r="DN124" s="156"/>
      <c r="DO124" s="156"/>
      <c r="DP124" s="156"/>
      <c r="DQ124" s="156"/>
      <c r="DR124" s="156"/>
      <c r="DS124" s="156"/>
      <c r="DT124" s="156"/>
      <c r="DU124" s="156"/>
      <c r="DV124" s="156"/>
      <c r="DW124" s="156"/>
      <c r="DX124" s="156"/>
      <c r="DY124" s="156"/>
      <c r="DZ124" s="156"/>
      <c r="EA124" s="156"/>
      <c r="EB124" s="158"/>
      <c r="EC124" s="156"/>
      <c r="ED124" s="156"/>
      <c r="EE124" s="156"/>
      <c r="EF124" s="156"/>
      <c r="EG124" s="156"/>
      <c r="EH124" s="156"/>
      <c r="EI124" s="27"/>
      <c r="EJ124" s="28"/>
      <c r="EK124" s="29" t="e">
        <f>+VLOOKUP(B124,[1]Listas_desplega!$AI$22:$AJ$46,2,0)</f>
        <v>#N/A</v>
      </c>
      <c r="EL124" s="29" t="e">
        <f>+VLOOKUP(H124,[1]Listas_desplega!$BY$3:$BZ$7,2,0)</f>
        <v>#N/A</v>
      </c>
      <c r="EM124" s="29" t="e">
        <f>+VLOOKUP(I124,[1]Listas_desplega!$BY$10:$BZ$23,2,0)</f>
        <v>#N/A</v>
      </c>
      <c r="EN124" s="29" t="e">
        <f>+VLOOKUP(J124,[1]Listas_desplega!$BY$28:$BZ$54,2,0)</f>
        <v>#N/A</v>
      </c>
      <c r="EO124" s="29" t="e">
        <f>+VLOOKUP(K124,[1]Listas_desplega!$BY$58:$BZ$105,2,0)</f>
        <v>#N/A</v>
      </c>
      <c r="EP124" s="30" t="e">
        <f>+VLOOKUP(L124,[1]Listas_desplega!$J$3:$K$11,2,0)</f>
        <v>#N/A</v>
      </c>
    </row>
    <row r="125" spans="1:146" ht="24.75" customHeight="1" x14ac:dyDescent="0.3">
      <c r="A125" s="159" t="s">
        <v>843</v>
      </c>
      <c r="B125" s="159" t="s">
        <v>843</v>
      </c>
      <c r="C125" s="159" t="s">
        <v>843</v>
      </c>
      <c r="D125" s="159" t="s">
        <v>843</v>
      </c>
      <c r="E125" s="159" t="s">
        <v>843</v>
      </c>
      <c r="F125" s="159" t="s">
        <v>843</v>
      </c>
      <c r="G125" s="159" t="s">
        <v>843</v>
      </c>
      <c r="H125" s="159" t="s">
        <v>843</v>
      </c>
      <c r="I125" s="159" t="s">
        <v>843</v>
      </c>
      <c r="J125" s="159" t="s">
        <v>843</v>
      </c>
      <c r="K125" s="159" t="s">
        <v>843</v>
      </c>
      <c r="L125" s="159" t="s">
        <v>843</v>
      </c>
      <c r="M125" s="159" t="s">
        <v>843</v>
      </c>
      <c r="N125" s="160" t="s">
        <v>843</v>
      </c>
      <c r="O125" s="160" t="s">
        <v>843</v>
      </c>
      <c r="P125" s="160" t="s">
        <v>843</v>
      </c>
      <c r="Q125" s="160" t="s">
        <v>843</v>
      </c>
      <c r="R125" s="160" t="s">
        <v>843</v>
      </c>
      <c r="S125" s="160" t="s">
        <v>843</v>
      </c>
      <c r="T125" s="160" t="s">
        <v>843</v>
      </c>
      <c r="U125" s="160" t="s">
        <v>843</v>
      </c>
      <c r="V125" s="160" t="s">
        <v>843</v>
      </c>
      <c r="W125" s="160" t="s">
        <v>843</v>
      </c>
      <c r="X125" s="160" t="s">
        <v>843</v>
      </c>
      <c r="Y125" s="160" t="s">
        <v>843</v>
      </c>
      <c r="Z125" s="160" t="s">
        <v>843</v>
      </c>
      <c r="AA125" s="160" t="s">
        <v>843</v>
      </c>
      <c r="AB125" s="160" t="s">
        <v>843</v>
      </c>
      <c r="AC125" s="160" t="s">
        <v>843</v>
      </c>
      <c r="AD125" s="160" t="s">
        <v>843</v>
      </c>
      <c r="AE125" s="160" t="s">
        <v>843</v>
      </c>
      <c r="AF125" s="160" t="s">
        <v>843</v>
      </c>
      <c r="AG125" s="160" t="s">
        <v>843</v>
      </c>
      <c r="AH125" s="160" t="s">
        <v>843</v>
      </c>
      <c r="AI125" s="160" t="s">
        <v>843</v>
      </c>
      <c r="AJ125" s="160" t="s">
        <v>843</v>
      </c>
      <c r="AK125" s="160" t="s">
        <v>843</v>
      </c>
      <c r="AL125" s="160" t="s">
        <v>843</v>
      </c>
      <c r="AM125" s="160" t="s">
        <v>843</v>
      </c>
      <c r="AN125" s="160" t="s">
        <v>843</v>
      </c>
      <c r="AO125" s="160" t="s">
        <v>843</v>
      </c>
      <c r="AP125" s="160" t="s">
        <v>843</v>
      </c>
      <c r="AQ125" s="160" t="s">
        <v>843</v>
      </c>
      <c r="AR125" s="160" t="s">
        <v>843</v>
      </c>
      <c r="AS125" s="160" t="s">
        <v>843</v>
      </c>
      <c r="AT125" s="160" t="s">
        <v>843</v>
      </c>
      <c r="AU125" s="160" t="s">
        <v>843</v>
      </c>
      <c r="AV125" s="160" t="s">
        <v>843</v>
      </c>
      <c r="AW125" s="160" t="s">
        <v>843</v>
      </c>
      <c r="AX125" s="160" t="s">
        <v>843</v>
      </c>
      <c r="AY125" s="160" t="s">
        <v>843</v>
      </c>
      <c r="AZ125" s="160" t="s">
        <v>843</v>
      </c>
      <c r="BA125" s="160" t="s">
        <v>843</v>
      </c>
      <c r="BB125" s="160" t="s">
        <v>843</v>
      </c>
      <c r="BC125" s="160" t="s">
        <v>843</v>
      </c>
      <c r="BD125" s="160"/>
      <c r="BE125" s="160"/>
      <c r="BF125" s="160"/>
      <c r="BG125" s="160"/>
      <c r="BH125" s="160"/>
      <c r="BI125" s="160"/>
      <c r="BJ125" s="160" t="s">
        <v>843</v>
      </c>
      <c r="BK125" s="160"/>
      <c r="BL125" s="160"/>
      <c r="BM125" s="160"/>
      <c r="BN125" s="160"/>
      <c r="BO125" s="160"/>
      <c r="BP125" s="160"/>
      <c r="BQ125" s="160" t="s">
        <v>843</v>
      </c>
      <c r="BR125" s="160"/>
      <c r="BS125" s="160"/>
      <c r="BT125" s="160"/>
      <c r="BU125" s="160"/>
      <c r="BV125" s="160"/>
      <c r="BW125" s="160"/>
      <c r="BX125" s="160" t="s">
        <v>843</v>
      </c>
      <c r="BY125" s="160"/>
      <c r="BZ125" s="160"/>
      <c r="CA125" s="160"/>
      <c r="CB125" s="160"/>
      <c r="CC125" s="160"/>
      <c r="CD125" s="160"/>
      <c r="CE125" s="160" t="s">
        <v>843</v>
      </c>
      <c r="CF125" s="160"/>
      <c r="CG125" s="160"/>
      <c r="CH125" s="160"/>
      <c r="CI125" s="160"/>
      <c r="CJ125" s="160"/>
      <c r="CK125" s="160"/>
      <c r="CL125" s="160" t="s">
        <v>843</v>
      </c>
      <c r="CM125" s="160"/>
      <c r="CN125" s="160"/>
      <c r="CO125" s="160"/>
      <c r="CP125" s="160"/>
      <c r="CQ125" s="160"/>
      <c r="CR125" s="160"/>
      <c r="CS125" s="160" t="s">
        <v>843</v>
      </c>
      <c r="CT125" s="160"/>
      <c r="CU125" s="160"/>
      <c r="CV125" s="160"/>
      <c r="CW125" s="160"/>
      <c r="CX125" s="160"/>
      <c r="CY125" s="160"/>
      <c r="CZ125" s="160" t="s">
        <v>843</v>
      </c>
      <c r="DA125" s="160"/>
      <c r="DB125" s="160"/>
      <c r="DC125" s="160"/>
      <c r="DD125" s="160"/>
      <c r="DE125" s="160"/>
      <c r="DF125" s="160"/>
      <c r="DG125" s="160" t="s">
        <v>843</v>
      </c>
      <c r="DH125" s="160"/>
      <c r="DI125" s="160"/>
      <c r="DJ125" s="160"/>
      <c r="DK125" s="160"/>
      <c r="DL125" s="160"/>
      <c r="DM125" s="160"/>
      <c r="DN125" s="160" t="s">
        <v>843</v>
      </c>
      <c r="DO125" s="160"/>
      <c r="DP125" s="160"/>
      <c r="DQ125" s="160"/>
      <c r="DR125" s="160"/>
      <c r="DS125" s="160"/>
      <c r="DT125" s="160"/>
      <c r="DU125" s="160" t="s">
        <v>843</v>
      </c>
      <c r="DV125" s="160"/>
      <c r="DW125" s="160"/>
      <c r="DX125" s="160"/>
      <c r="DY125" s="160"/>
      <c r="DZ125" s="160"/>
      <c r="EA125" s="160"/>
      <c r="EB125" s="160" t="s">
        <v>843</v>
      </c>
      <c r="EC125" s="160"/>
      <c r="ED125" s="160"/>
      <c r="EE125" s="160"/>
      <c r="EF125" s="160"/>
      <c r="EG125" s="160"/>
      <c r="EH125" s="160"/>
      <c r="EI125" s="160"/>
      <c r="EJ125" s="160" t="s">
        <v>843</v>
      </c>
      <c r="EK125" s="160" t="s">
        <v>843</v>
      </c>
      <c r="EL125" s="160" t="s">
        <v>843</v>
      </c>
      <c r="EM125" s="160" t="s">
        <v>843</v>
      </c>
      <c r="EN125" s="160" t="s">
        <v>843</v>
      </c>
      <c r="EO125" s="160" t="s">
        <v>843</v>
      </c>
      <c r="EP125" s="160" t="s">
        <v>843</v>
      </c>
    </row>
  </sheetData>
  <autoFilter ref="A2:EH123" xr:uid="{3B38977A-B0C1-4D7E-82DC-74488BE800F1}">
    <filterColumn colId="24" showButton="0"/>
    <filterColumn colId="25" showButton="0"/>
    <filterColumn colId="26" showButton="0"/>
    <filterColumn colId="27" showButton="0"/>
    <filterColumn colId="28" showButton="0"/>
  </autoFilter>
  <mergeCells count="142">
    <mergeCell ref="A2:A3"/>
    <mergeCell ref="B2:B3"/>
    <mergeCell ref="C2:C3"/>
    <mergeCell ref="D2:D3"/>
    <mergeCell ref="E2:E3"/>
    <mergeCell ref="F2:F3"/>
    <mergeCell ref="G2:G3"/>
    <mergeCell ref="A1:C1"/>
    <mergeCell ref="D1:F1"/>
    <mergeCell ref="G1:M1"/>
    <mergeCell ref="H2:H3"/>
    <mergeCell ref="I2:I3"/>
    <mergeCell ref="J2:J3"/>
    <mergeCell ref="K2:K3"/>
    <mergeCell ref="L2:L3"/>
    <mergeCell ref="M2:M3"/>
    <mergeCell ref="AS1:AX1"/>
    <mergeCell ref="AY1:BB1"/>
    <mergeCell ref="BC1:EH1"/>
    <mergeCell ref="N1:X1"/>
    <mergeCell ref="Y1:AM1"/>
    <mergeCell ref="AN1:AR1"/>
    <mergeCell ref="T2:T3"/>
    <mergeCell ref="U2:U3"/>
    <mergeCell ref="V2:V3"/>
    <mergeCell ref="W2:W3"/>
    <mergeCell ref="X2:X3"/>
    <mergeCell ref="Y2:AD2"/>
    <mergeCell ref="N2:N3"/>
    <mergeCell ref="O2:O3"/>
    <mergeCell ref="P2:P3"/>
    <mergeCell ref="Q2:Q3"/>
    <mergeCell ref="R2:R3"/>
    <mergeCell ref="S2:S3"/>
    <mergeCell ref="AK2:AK3"/>
    <mergeCell ref="AL2:AL3"/>
    <mergeCell ref="AM2:AM3"/>
    <mergeCell ref="AN2:AN3"/>
    <mergeCell ref="AO2:AO3"/>
    <mergeCell ref="AP2:AP3"/>
    <mergeCell ref="AE2:AE3"/>
    <mergeCell ref="AF2:AF3"/>
    <mergeCell ref="AG2:AG3"/>
    <mergeCell ref="AH2:AH3"/>
    <mergeCell ref="AI2:AI3"/>
    <mergeCell ref="AJ2:AJ3"/>
    <mergeCell ref="AW2:AW3"/>
    <mergeCell ref="AX2:AX3"/>
    <mergeCell ref="AY2:AY3"/>
    <mergeCell ref="AZ2:AZ3"/>
    <mergeCell ref="BA2:BA3"/>
    <mergeCell ref="BB2:BB3"/>
    <mergeCell ref="AQ2:AQ3"/>
    <mergeCell ref="AR2:AR3"/>
    <mergeCell ref="AS2:AS3"/>
    <mergeCell ref="AT2:AT3"/>
    <mergeCell ref="AU2:AU3"/>
    <mergeCell ref="AV2:AV3"/>
    <mergeCell ref="BI2:BI3"/>
    <mergeCell ref="BJ2:BJ3"/>
    <mergeCell ref="BK2:BK3"/>
    <mergeCell ref="BL2:BL3"/>
    <mergeCell ref="BM2:BM3"/>
    <mergeCell ref="BN2:BN3"/>
    <mergeCell ref="BC2:BC3"/>
    <mergeCell ref="BD2:BD3"/>
    <mergeCell ref="BE2:BE3"/>
    <mergeCell ref="BF2:BF3"/>
    <mergeCell ref="BG2:BG3"/>
    <mergeCell ref="BH2:BH3"/>
    <mergeCell ref="BU2:BU3"/>
    <mergeCell ref="BV2:BV3"/>
    <mergeCell ref="BW2:BW3"/>
    <mergeCell ref="BX2:BX3"/>
    <mergeCell ref="BY2:BY3"/>
    <mergeCell ref="BZ2:BZ3"/>
    <mergeCell ref="BO2:BO3"/>
    <mergeCell ref="BP2:BP3"/>
    <mergeCell ref="BQ2:BQ3"/>
    <mergeCell ref="BR2:BR3"/>
    <mergeCell ref="BS2:BS3"/>
    <mergeCell ref="BT2:BT3"/>
    <mergeCell ref="CG2:CG3"/>
    <mergeCell ref="CH2:CH3"/>
    <mergeCell ref="CI2:CI3"/>
    <mergeCell ref="CJ2:CJ3"/>
    <mergeCell ref="CK2:CK3"/>
    <mergeCell ref="CL2:CL3"/>
    <mergeCell ref="CA2:CA3"/>
    <mergeCell ref="CB2:CB3"/>
    <mergeCell ref="CC2:CC3"/>
    <mergeCell ref="CD2:CD3"/>
    <mergeCell ref="CE2:CE3"/>
    <mergeCell ref="CF2:CF3"/>
    <mergeCell ref="CS2:CS3"/>
    <mergeCell ref="CT2:CT3"/>
    <mergeCell ref="CU2:CU3"/>
    <mergeCell ref="CV2:CV3"/>
    <mergeCell ref="CW2:CW3"/>
    <mergeCell ref="CX2:CX3"/>
    <mergeCell ref="CM2:CM3"/>
    <mergeCell ref="CN2:CN3"/>
    <mergeCell ref="CO2:CO3"/>
    <mergeCell ref="CP2:CP3"/>
    <mergeCell ref="CQ2:CQ3"/>
    <mergeCell ref="CR2:CR3"/>
    <mergeCell ref="DE2:DE3"/>
    <mergeCell ref="DF2:DF3"/>
    <mergeCell ref="DG2:DG3"/>
    <mergeCell ref="DH2:DH3"/>
    <mergeCell ref="DI2:DI3"/>
    <mergeCell ref="DJ2:DJ3"/>
    <mergeCell ref="CY2:CY3"/>
    <mergeCell ref="CZ2:CZ3"/>
    <mergeCell ref="DA2:DA3"/>
    <mergeCell ref="DB2:DB3"/>
    <mergeCell ref="DC2:DC3"/>
    <mergeCell ref="DD2:DD3"/>
    <mergeCell ref="DQ2:DQ3"/>
    <mergeCell ref="DR2:DR3"/>
    <mergeCell ref="DS2:DS3"/>
    <mergeCell ref="DT2:DT3"/>
    <mergeCell ref="DU2:DU3"/>
    <mergeCell ref="DV2:DV3"/>
    <mergeCell ref="DK2:DK3"/>
    <mergeCell ref="DL2:DL3"/>
    <mergeCell ref="DM2:DM3"/>
    <mergeCell ref="DN2:DN3"/>
    <mergeCell ref="DO2:DO3"/>
    <mergeCell ref="DP2:DP3"/>
    <mergeCell ref="EC2:EC3"/>
    <mergeCell ref="ED2:ED3"/>
    <mergeCell ref="EE2:EE3"/>
    <mergeCell ref="EF2:EF3"/>
    <mergeCell ref="EG2:EG3"/>
    <mergeCell ref="EH2:EH3"/>
    <mergeCell ref="DW2:DW3"/>
    <mergeCell ref="DX2:DX3"/>
    <mergeCell ref="DY2:DY3"/>
    <mergeCell ref="DZ2:DZ3"/>
    <mergeCell ref="EA2:EA3"/>
    <mergeCell ref="EB2:EB3"/>
  </mergeCells>
  <conditionalFormatting sqref="BH4:BH123 BO4:BO123 BV4:BV123 CC4:CC123 CJ4:CJ123 CQ4:CQ123 CX4:CX123 DE4:DE123 DL4:DL123 DS4:DS123 DZ4:DZ123 EG4:EG123">
    <cfRule type="containsText" dxfId="34" priority="6" operator="containsText" text="Validación Preliminar">
      <formula>NOT(ISERROR(SEARCH("Validación Preliminar",BH4)))</formula>
    </cfRule>
    <cfRule type="containsText" dxfId="33" priority="7" operator="containsText" text="NO">
      <formula>NOT(ISERROR(SEARCH("NO",BH4)))</formula>
    </cfRule>
    <cfRule type="containsText" dxfId="32" priority="8" operator="containsText" text="Pendiente Validar">
      <formula>NOT(ISERROR(SEARCH("Pendiente Validar",BH4)))</formula>
    </cfRule>
    <cfRule type="containsText" dxfId="31" priority="9" operator="containsText" text="SI">
      <formula>NOT(ISERROR(SEARCH("SI",BH4)))</formula>
    </cfRule>
    <cfRule type="containsText" dxfId="30" priority="10" operator="containsText" text="Pendiente Validar">
      <formula>NOT(ISERROR(SEARCH("Pendiente Validar",BH4)))</formula>
    </cfRule>
  </conditionalFormatting>
  <dataValidations count="72">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DA39933C-315E-4361-82F8-4AFDCCFC5698}"/>
    <dataValidation allowBlank="1" showInputMessage="1" showErrorMessage="1" promptTitle="Macrometa" prompt="Si el indicador hace parte del reporte de alguna &quot;Macrometa&quot; de Presidencia, seleccione la que corresponda de la lista desplegable." sqref="X2" xr:uid="{3A2B09D3-D981-47EE-AAC6-3B239FA7BB90}"/>
    <dataValidation allowBlank="1" showInputMessage="1" showErrorMessage="1" promptTitle="Medio de verificación" prompt="Documento que soporta el avance cuantitativo del indicador." sqref="V2:V3" xr:uid="{F4720F7A-D699-401C-86AF-77E87292749C}"/>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CC629363-2FBC-4F25-9A72-65A84E36DBC9}"/>
    <dataValidation allowBlank="1" showInputMessage="1" showErrorMessage="1" promptTitle="ID Indicador" prompt="Campo registrado por la OAPF." sqref="N2:N3" xr:uid="{3587FD78-CF6A-451A-B14F-BB7B9ED3DE27}"/>
    <dataValidation allowBlank="1" showInputMessage="1" showErrorMessage="1" promptTitle="MIPG" prompt="Seleccione de la lista desplegable la dimensión del Modelo Integrado de Planeación y Gestión (MIPG) a la cual se asocia el indicador." sqref="D2:D3" xr:uid="{AB1A41A4-709F-4061-AFD3-490CA07908D3}"/>
    <dataValidation allowBlank="1" showInputMessage="1" showErrorMessage="1" promptTitle="CONPES (Número documento)" prompt="Diligencie el número del documento (s) CONPES asociados con el indicador." sqref="AQ2:AQ3" xr:uid="{233FD2C1-BD0C-436E-BD4C-591A547A110F}"/>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3DC0E9A7-4613-4AB8-B092-7EAC08E0AC8A}"/>
    <dataValidation allowBlank="1" showInputMessage="1" showErrorMessage="1" promptTitle="Derechos Humanos" prompt="Marque con &quot;X&quot; si el indicador se relaciona con algún componente del Plan Nacional de Educación en Derechos Humanos (PLANEDH)" sqref="AO2:AO3" xr:uid="{5043B0A0-0593-46D3-8BEA-2BB3CA7765CB}"/>
    <dataValidation allowBlank="1" showInputMessage="1" showErrorMessage="1" promptTitle="Iniciativas PPI" prompt="Marque con &quot;X&quot; si el indicador está asociado al cumplimiento de iniciativas planteadas en el Plan Plurianual de Inversión para 2024." sqref="AN2:AN3" xr:uid="{B37DA6E8-7FE5-4FE5-9D2E-3AA61AA6B8EF}"/>
    <dataValidation allowBlank="1" showInputMessage="1" showErrorMessage="1" promptTitle="Discapacidad" prompt="Marque con &quot;X&quot; si el indicador responde a un compromiso del MEN en desarrollo de la Política de Discapacidad." sqref="AK2:AK3" xr:uid="{A794927D-E204-467C-BBBF-869535EDA0CB}"/>
    <dataValidation allowBlank="1" showInputMessage="1" showErrorMessage="1" promptTitle="Víctimas" prompt="Marque con &quot;X&quot; si el indicador responde a un compromiso adquirido por el MEN en desarrollo de la Política de Víctimas." sqref="AI2:AI3" xr:uid="{64F74A20-42B9-4C0E-97B5-D50A9B8FA08B}"/>
    <dataValidation allowBlank="1" showInputMessage="1" showErrorMessage="1" promptTitle="Equidad de la Mujer" prompt="Marque con &quot;X&quot; si el indicador responde la política de Equidad de la Mujer." sqref="AG2:AG3" xr:uid="{BF3483D4-C7B6-4C84-8557-084EB0D844ED}"/>
    <dataValidation allowBlank="1" showInputMessage="1" showErrorMessage="1" promptTitle="Otras mesas" prompt="Diligencie el nombre de otra instancia con Grupos Étnicos - Indígenas con compromisos asociados al indicador." sqref="AD3" xr:uid="{D38736EF-2742-463B-B95B-89B58874EF71}"/>
    <dataValidation allowBlank="1" showInputMessage="1" showErrorMessage="1" promptTitle="Periodicidad" prompt="Corresponde a la temporalidad con la cual se reporta el avance cuantitativo del indicador." sqref="T2:T3" xr:uid="{98FB707A-4CE8-4781-A07F-128164C1A6C6}"/>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18CDBA07-58E0-4C1F-90B9-AD56216AC5A1}"/>
    <dataValidation allowBlank="1" showInputMessage="1" showErrorMessage="1" promptTitle="Dias de rezago" prompt="Cantidad de días que se requiere para procesar la información y emitir el dato de avance cuantitativo después del cierre del periodo. " sqref="U2:U3" xr:uid="{2FF200A3-3F76-4320-BEC5-47A470EBF30E}"/>
    <dataValidation allowBlank="1" showInputMessage="1" showErrorMessage="1" promptTitle="Unidad de medida" prompt="Parámetro de referencia para determina la magnitud del indicador (Ej: número, porcentaje,...)" sqref="S2:S3" xr:uid="{2319C263-A2DB-4C49-A689-96323F131891}"/>
    <dataValidation allowBlank="1" showInputMessage="1" showErrorMessage="1" promptTitle="Tipo de acumulación" prompt="Seleccione de la lista desplegable el tipo de acumulación:_x000a__x000a_• Mantenimiento (stock)_x000a_• Flujo _x000a_• Acumulado_x000a_• Capacidad_x000a_• Reducción" sqref="Q2:Q3" xr:uid="{99F45109-BC90-4BE0-AC97-90EB9D00A67E}"/>
    <dataValidation allowBlank="1" showInputMessage="1" showErrorMessage="1" promptTitle="Fórmula de cálculo" prompt="Es la representación matemática del cálculo a realizar para obtener el dato de avance cuantitativo del indicador." sqref="R2:R3" xr:uid="{9E7F0613-8F01-4455-AF18-6CE6776D6207}"/>
    <dataValidation allowBlank="1" showInputMessage="1" showErrorMessage="1" promptTitle="Estrategia" prompt="Registre la estrategia que permitirá alcanzar el eje estratégico. Debe coincidir con la hoja de acciones._x000a_" sqref="M2:M3" xr:uid="{3045C248-1233-4970-94DC-4B821D0666CA}"/>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91960649-9183-450F-9137-8025FDC8A73E}"/>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FF65FA56-0152-4F57-B20A-A8F2B3396A61}"/>
    <dataValidation allowBlank="1" showInputMessage="1" showErrorMessage="1" promptTitle="Catalizador" prompt="Seleccione de la lista desplegable el catalizador al cual se asocia el indicador." sqref="J2:J3" xr:uid="{4344D21A-B03D-4D90-8E01-1592421660DC}"/>
    <dataValidation allowBlank="1" showInputMessage="1" showErrorMessage="1" promptTitle="Pilar" prompt="Seleccione de la lista desplegable el pilar de la transformación PND al cual se asocia el indicador. " sqref="I2:I3" xr:uid="{22574A6E-6DE7-4928-B81E-14601BB965A4}"/>
    <dataValidation allowBlank="1" showInputMessage="1" showErrorMessage="1" promptTitle="Transformación PND" prompt="Seleccione de la lista desplegable la transformación del Plan Nacional de Desarrollo (PND) a la cual se asocia el indicador." sqref="H2:H3" xr:uid="{1217A018-5F22-4520-92DB-3873C088A94B}"/>
    <dataValidation allowBlank="1" showInputMessage="1" showErrorMessage="1" promptTitle="Meta ODS" prompt="Seleccione de la lista desplegable la meta del Objetivo de Desarrollo Sostenible (ODS) al cual se asocia el indicador." sqref="G2:G3" xr:uid="{172F6D82-8212-4CAC-B569-4E8B9FEDEA25}"/>
    <dataValidation allowBlank="1" showInputMessage="1" showErrorMessage="1" promptTitle="Objetivo SIG" prompt="Seleccione de la lista desplegable el objetivo del Sistema Integrado de Gestión (SIG) al cual se asocia el indicador." sqref="E2:E3" xr:uid="{41AC5964-DCC4-48DA-A4F4-B776C825B61B}"/>
    <dataValidation allowBlank="1" showInputMessage="1" showErrorMessage="1" promptTitle="Dependencia" prompt="Seleccione de la lista desplegable la dependencia responsable del indicador." sqref="C2:C3" xr:uid="{4977C7CE-3C37-4A7F-839E-1BF8B1E6ADF6}"/>
    <dataValidation allowBlank="1" showInputMessage="1" showErrorMessage="1" promptTitle="Despacho o dirección " prompt="Seleccione de la lista desplegable el despacho o la dirección responsable del indicador." sqref="B2:B3" xr:uid="{F7AF3924-0425-4752-A3BF-BB1EB03BECDD}"/>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518DD1BB-4EAA-4EDC-93BC-5C4C30FB648F}"/>
    <dataValidation allowBlank="1" showInputMessage="1" showErrorMessage="1" promptTitle="Otros" prompt="Seleccione de la lista a que otro compromiso responde el indicador formulado._x000a_" sqref="AR2" xr:uid="{B357B08C-A5D1-4599-A71E-902824A9780C}"/>
    <dataValidation allowBlank="1" showInputMessage="1" showErrorMessage="1" promptTitle="Primer infancia" prompt="Marque con &quot;X&quot; si el indicador se enmarca en alguna de  las categorias de la política de Primera Infancia, Infancia y Adolescencia " sqref="AH2" xr:uid="{EAB0E00D-E0F3-4C58-A4FA-64DC2A42D00C}"/>
    <dataValidation allowBlank="1" showInputMessage="1" showErrorMessage="1" promptTitle="Participación Ciudadana" prompt="Marque con &quot;X&quot; si el indicador responde a alguna estrategia o actividad, en el marco de la política de Participación Ciudadana " sqref="AJ2" xr:uid="{6A096DEA-E8CD-401B-9266-FE08DDBCC680}"/>
    <dataValidation allowBlank="1" showInputMessage="1" showErrorMessage="1" promptTitle="TIC" prompt="Marque con &quot;X&quot; si el indicador se asocia con la política de Tecnologías de la Información y las Comunicaciones" sqref="AL2" xr:uid="{B0C33653-2993-45AC-87AF-9203FF8A50A0}"/>
    <dataValidation allowBlank="1" showInputMessage="1" showErrorMessage="1" promptTitle="CTeI" prompt="Marque con &quot;X&quot; si el indicador se relaciona con algún componente de la política de Ciencia, Tecnología e Innovación " sqref="AM2:AM3" xr:uid="{CE5912E9-2A59-45C3-A20E-9019FEF738A8}"/>
    <dataValidation allowBlank="1" showInputMessage="1" showErrorMessage="1" promptTitle="Étnicos - Rrom" prompt="Marque con &quot;X&quot; si el indicador responde a un compromiso adquirido por el MEN con una comunidad Rrom" sqref="AF2:AF3" xr:uid="{F211411A-93F1-4248-8FD9-92442D7F31F5}"/>
    <dataValidation allowBlank="1" showInputMessage="1" showErrorMessage="1" promptTitle="Étnicos - NARP" prompt="Marque con &quot;X&quot; si el indicador responde a un compromiso adquirido por el MEN con una comunidad Negra, Afrocolombiana, Raizal y Palenquera" sqref="AE2:AE3" xr:uid="{EA7372F0-C0F6-4D74-A6C7-06F5A1F4A1AD}"/>
    <dataValidation allowBlank="1" showInputMessage="1" showErrorMessage="1" promptTitle="Proceso SIG" prompt="Seleccione de la lista desplegable el proceso del SIG al cual se asocia el indicador" sqref="F2" xr:uid="{C3B861B4-9614-4327-903E-12DA34DB229B}"/>
    <dataValidation allowBlank="1" showInputMessage="1" showErrorMessage="1" promptTitle="CRIC" prompt="Registre el número del compromiso adquirido por el MEN con el Consejo Regional Indígena del Cauca que esté asociado al indicador." sqref="AA3" xr:uid="{AA245458-64CA-4D54-A509-540C495E4536}"/>
    <dataValidation allowBlank="1" showInputMessage="1" showErrorMessage="1" promptTitle="CRIHU" prompt="Registre el número del compromiso adquirido por el MEN con el Consejo Regional Indígena del Huila que esté asociado al indicador." sqref="AC3" xr:uid="{AD8464B4-5C2D-4B73-9B0B-43488B8EF20D}"/>
    <dataValidation allowBlank="1" showInputMessage="1" showErrorMessage="1" promptTitle="CRIDEC" prompt="Registre el número del compromiso adquirido por el MEN con el Consejo Regional Indígena de Caldas que esté asociado al indicador._x000a_" sqref="AB3" xr:uid="{36D6B09C-B51E-4B52-9AC4-6324E2C65AE6}"/>
    <dataValidation allowBlank="1" showInputMessage="1" showErrorMessage="1" promptTitle="MRA" prompt="Registre el número del compromiso adquirido por el MEN en la Mesa Regional Amazónica que esté asociado al indicador." sqref="Z3" xr:uid="{DBE4E694-BFE7-4F15-A88C-9BE6BA3999DD}"/>
    <dataValidation allowBlank="1" showInputMessage="1" showErrorMessage="1" promptTitle="MPC" prompt="Registre el número del compromiso adquirido por el MEN en la Mesa Permanente de Concertación indígena que esté asociado al indicador." sqref="Y3" xr:uid="{3F5C4FDF-6E39-4D4A-8DB3-12A7476FA5E3}"/>
    <dataValidation allowBlank="1" showInputMessage="1" showErrorMessage="1" promptTitle="Meta diciembre" prompt="Diligenciar el valor de la meta programada para la vigencia _x000a_" sqref="EB2" xr:uid="{95636E12-ACBF-4C78-91A8-98D495861449}"/>
    <dataValidation allowBlank="1" showInputMessage="1" showErrorMessage="1" promptTitle="Meta noviembre" prompt="Diligenciar el valor de la meta programada para el mes. _x000a_Debe ser registrado de manera acumulada de acuerdo con la periodicidad del indicador  " sqref="DU2" xr:uid="{48D09EAA-89FC-4B9D-B7C8-98682668CDF3}"/>
    <dataValidation allowBlank="1" showInputMessage="1" showErrorMessage="1" promptTitle="Meta octubre" prompt="Diligenciar el valor de la meta programada para el mes. _x000a_Debe ser registrado de manera acumulada de acuerdo con la periodicidad del indicador  " sqref="DN2" xr:uid="{A4A6E94B-5188-4B8B-917F-F97FE0A4E8FD}"/>
    <dataValidation allowBlank="1" showInputMessage="1" showErrorMessage="1" promptTitle="Meta septiembre" prompt="Diligenciar el valor de la meta programada para el mes. _x000a_Debe ser registrado de manera acumulada de acuerdo con la periodicidad del indicador  " sqref="DG2" xr:uid="{3B5CAD51-C914-4B1E-ACE4-409415CBDB75}"/>
    <dataValidation allowBlank="1" showInputMessage="1" showErrorMessage="1" promptTitle="Meta agosto" prompt="Diligenciar el valor de la meta programada para el mes. _x000a_Debe ser registrado de manera acumulada de acuerdo con la periodicidad del indicador  " sqref="CZ2" xr:uid="{D44AFD95-41DD-40C8-986D-83ADAD7C9D84}"/>
    <dataValidation allowBlank="1" showInputMessage="1" showErrorMessage="1" promptTitle="Meta julio" prompt="Diligenciar el valor de la meta programada para el mes. _x000a_Debe ser registrado de manera acumulada de acuerdo con la periodicidad del indicador  " sqref="CS2" xr:uid="{27E25C90-B956-49BD-88ED-BBDA1F0DC614}"/>
    <dataValidation allowBlank="1" showInputMessage="1" showErrorMessage="1" promptTitle="Meta junio" prompt="Diligenciar el valor de la meta programada para el mes. _x000a_Debe ser registrado de manera acumulada de acuerdo con la periodicidad del indicador  " sqref="CL2" xr:uid="{18DF5FF0-D77C-4554-964E-CB6FF3166667}"/>
    <dataValidation allowBlank="1" showInputMessage="1" showErrorMessage="1" promptTitle="Meta mayo" prompt="Diligenciar el valor de la meta programada para el mes. _x000a_Debe ser registrado de manera acumulada de acuerdo con la periodicidad del indicador  " sqref="CE2" xr:uid="{50474F9C-9B69-46C4-9CC5-28378EF7D7FC}"/>
    <dataValidation allowBlank="1" showInputMessage="1" showErrorMessage="1" promptTitle="Meta abril" prompt="Diligenciar el valor de la meta programada para el mes. _x000a_Debe ser registrado de manera acumulada de acuerdo con la periodicidad del indicador  " sqref="BX2" xr:uid="{9609DF5D-8D1B-4253-BEAC-275A9FD78B44}"/>
    <dataValidation allowBlank="1" showInputMessage="1" showErrorMessage="1" promptTitle="Meta marzo" prompt="Diligenciar el valor de la meta programada para el mes. _x000a_Debe ser registrado de manera acumulada de acuerdo con la periodicidad del indicador  " sqref="BQ2" xr:uid="{F3EEB724-7111-40BC-8220-293625F28C07}"/>
    <dataValidation allowBlank="1" showInputMessage="1" showErrorMessage="1" promptTitle="Meta febrero" prompt="Diligenciar el valor de la meta programada para el mes. _x000a_Debe ser registrado de manera acumulada de acuerdo con la periodicidad del indicador  " sqref="BJ2" xr:uid="{9AB0A490-1E02-4166-9EAC-FB477A70E499}"/>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B86E3FB7-2BE7-4754-AA86-E36DBDC359E3}"/>
    <dataValidation allowBlank="1" showInputMessage="1" showErrorMessage="1" promptTitle="Avance 2025" prompt="Corresponde a la cantidad o resultado alcanzado del indicador para el año 2025" sqref="BA2:BB2" xr:uid="{320FF31F-669B-4F88-8644-B56C3EDFE84B}"/>
    <dataValidation allowBlank="1" showInputMessage="1" showErrorMessage="1" promptTitle="Avance 2024" prompt="Corresponde a la cantidad o resultado alcanzado del indicador para el año 2024" sqref="AZ2" xr:uid="{F5D0BC0A-F35E-485D-8A58-73EB0BCAFEBA}"/>
    <dataValidation allowBlank="1" showInputMessage="1" showErrorMessage="1" promptTitle="Avance 2023" prompt="Corresponde a la cantidad o resultado alcanzado del indicador para el año 2023" sqref="AY2" xr:uid="{ECDA386F-CD62-4103-8E49-7E6B953E9C26}"/>
    <dataValidation allowBlank="1" showInputMessage="1" showErrorMessage="1" promptTitle="Meta cuatrienio" prompt="Corresponde a la cantidad o resultado esperado del indicador para el cuatrienio" sqref="AX2" xr:uid="{60A7E6EA-C017-4696-B0E0-4913BC8BCF68}"/>
    <dataValidation allowBlank="1" showInputMessage="1" showErrorMessage="1" promptTitle="Meta 2026" prompt="Corresponde a la cantidad o resultado esperado del indicador para el año 2026" sqref="AW2" xr:uid="{FB2C249B-C129-4F2F-9DD2-1223618E1BE0}"/>
    <dataValidation allowBlank="1" showInputMessage="1" showErrorMessage="1" promptTitle="Meta 2025" prompt="Corresponde a la cantidad o resultado esperado del indicador para el año 2025" sqref="AV2" xr:uid="{EF8175FA-E067-44B8-B32F-D2FF352A8F75}"/>
    <dataValidation allowBlank="1" showInputMessage="1" showErrorMessage="1" promptTitle="Meta 2024" prompt="Corresponde a la cantidad o resultado esperado del indicador para el año 2024" sqref="AU2" xr:uid="{359134C4-906B-4603-A2D4-586F0C55A1A8}"/>
    <dataValidation allowBlank="1" showInputMessage="1" showErrorMessage="1" promptTitle="Meta 2023" prompt="Corresponde a la cantidad o resultado esperado del indicador para el año 2023" sqref="AT2" xr:uid="{0A382170-C4DE-42C5-B541-9F44C24C3DC1}"/>
    <dataValidation allowBlank="1" showInputMessage="1" showErrorMessage="1" promptTitle="Línea base" prompt="Corresponde al punto de partida o punto de referencia desde el cual se inicia la medición." sqref="AS2:AS3" xr:uid="{03D967BB-5966-4B36-A1EB-3000171C405B}"/>
    <dataValidation allowBlank="1" showErrorMessage="1" promptTitle="Mín 300 máx 4000" prompt="Recuerda que debes escribir mínimo 300 caractateres y máximo 4000" sqref="EJ3:EK3 CL124 EB124 DU112:DU113 DU4:DU7 DU115:DU117 DU119:DU120 CE26 CE13:CE24 CE4:CE7 BQ103 BX13:BX24 BX26 BX4:BX7 CS112:CS113 CS119:CS120 CS4:CS7 CZ112:CZ113 CZ119:CZ120 CZ4:CZ7 DG112:DG113 DG119:DG120 DG115:DG117 DG4:DG7 DN4:DN7 DN112:DN113 DN119:DN120 DN115:DN117 BX10:BX11 BX32:BX38 BX41:BX42 CE9:CE11 CE32:CE38 CE41:CE42 CL4:CL11 CL41:CL42 CS10:CS11 CS41:CS42 CZ10:CZ11 CZ41:CZ42 DG9:DG11 DG41:DG42 DN9:DN11 DN41:DN42 DU9:DU11 DU41:DU42 CS123:CS124 DG123:DG124 DU123:DU124 DN123:DN124 CZ123:CZ124 CL13:CL38 CS13:CS38 CZ13:CZ38 DN13:DN38 DU13:DU38 DG13:DG38 BX28:BX30 CE28:CE30 CE118:CE124 BX118:BX124 CE108:CE114 BX108:BX114 EB108:EB113 DN108:DN110 DG108:DG110 CS108:CS110 CZ108:CZ110 DU108:DU110 BX82:BX106 CE82:CE106 CS45:CS106 CZ45:CZ106 CL45:CL104 EJ4:EL124 EB4:EB106 DG45:DG106 DN45:DN106 DU45:DU106 CE45:CE77 BX45:BX77" xr:uid="{99B2C68F-DDAE-47CC-9EFA-EE2E9347912E}"/>
    <dataValidation type="list" allowBlank="1" showInputMessage="1" showErrorMessage="1" sqref="C98:C124 C4:C95" xr:uid="{56E33CBF-DD50-4487-A933-77FFDF1E5E5C}">
      <formula1>INDIRECT(EK4)</formula1>
    </dataValidation>
    <dataValidation type="list" allowBlank="1" showInputMessage="1" showErrorMessage="1" sqref="M98:M124 I98:K124 I4:K95 M4:M95" xr:uid="{6948723A-5936-43B2-AB91-EDDB4BC9567C}">
      <formula1>INDIRECT(EL4)</formula1>
    </dataValidation>
    <dataValidation type="list" allowBlank="1" showInputMessage="1" showErrorMessage="1" sqref="L96:L97 A96:A97 D96:H97" xr:uid="{469300A3-279D-4A9A-81EC-E6C1D629A2CF}">
      <formula1>#REF!</formula1>
    </dataValidation>
    <dataValidation type="list" allowBlank="1" showInputMessage="1" showErrorMessage="1" sqref="M96:M97 C96:C97 I96:K97" xr:uid="{431ECEAF-F6AA-42D8-9BCF-1D885D5B4345}">
      <formula1>INDIRECT(#REF!)</formula1>
    </dataValidation>
    <dataValidation type="list" allowBlank="1" showInputMessage="1" showErrorMessage="1" sqref="BH4:BH123 DZ4:DZ123 BV4:BV123 CC4:CC123 CJ4:CJ123 CQ4:CQ123 CX4:CX123 DE4:DE123 DL4:DL123 DS4:DS123 EG4:EG123 BO4:BO123" xr:uid="{ADD6BD25-192A-4D0E-80E8-5868F2BF3223}">
      <formula1>"SI,NO,Pendiente Validar,Validación Preliminar"</formula1>
    </dataValidation>
    <dataValidation type="list" allowBlank="1" showInputMessage="1" showErrorMessage="1" sqref="B4:B124" xr:uid="{DDB946DF-7839-4236-BDBC-F16401EEA20B}">
      <formula1>INDIRECT(A4)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06199-679C-4D5D-8DC8-F25231B221B1}">
  <dimension ref="A1:EQ7"/>
  <sheetViews>
    <sheetView workbookViewId="0">
      <selection activeCell="C20" sqref="C20"/>
    </sheetView>
  </sheetViews>
  <sheetFormatPr baseColWidth="10" defaultColWidth="11.85546875" defaultRowHeight="18.75" x14ac:dyDescent="0.3"/>
  <cols>
    <col min="1" max="1" width="24.28515625" style="161" customWidth="1"/>
    <col min="2" max="2" width="21.28515625" style="161" customWidth="1"/>
    <col min="3" max="3" width="40.7109375" style="161" customWidth="1"/>
    <col min="4" max="6" width="28.28515625" style="161" customWidth="1"/>
    <col min="7" max="7" width="21.28515625" style="161" customWidth="1"/>
    <col min="8" max="8" width="24.85546875" style="161" customWidth="1"/>
    <col min="9" max="9" width="29" style="161" customWidth="1"/>
    <col min="10" max="10" width="31" style="161" customWidth="1"/>
    <col min="11" max="11" width="25.85546875" style="161" customWidth="1"/>
    <col min="12" max="12" width="35.140625" style="161" customWidth="1"/>
    <col min="13" max="13" width="32.85546875" style="161" customWidth="1"/>
    <col min="14" max="14" width="10.140625" style="161" customWidth="1"/>
    <col min="15" max="15" width="62.140625" style="162" customWidth="1"/>
    <col min="16" max="17" width="14.28515625" style="162" customWidth="1"/>
    <col min="18" max="18" width="21.28515625" style="162" customWidth="1"/>
    <col min="19" max="20" width="14.28515625" style="162" customWidth="1"/>
    <col min="21" max="21" width="13" style="162" customWidth="1"/>
    <col min="22" max="22" width="21.28515625" style="162" customWidth="1"/>
    <col min="23" max="23" width="11.28515625" style="161" customWidth="1"/>
    <col min="24" max="24" width="12.28515625" style="161" customWidth="1"/>
    <col min="25" max="30" width="17" style="161" hidden="1" customWidth="1"/>
    <col min="31" max="31" width="20" style="161" hidden="1" customWidth="1"/>
    <col min="32" max="42" width="14.28515625" style="161" hidden="1" customWidth="1"/>
    <col min="43" max="43" width="14.28515625" style="163" hidden="1" customWidth="1"/>
    <col min="44" max="44" width="14.28515625" style="161" hidden="1" customWidth="1"/>
    <col min="45" max="45" width="16.28515625" style="163" customWidth="1"/>
    <col min="46" max="46" width="17" style="163" customWidth="1"/>
    <col min="47" max="47" width="17.85546875" style="163" customWidth="1"/>
    <col min="48" max="49" width="21" style="163" bestFit="1" customWidth="1"/>
    <col min="50" max="50" width="22.28515625" style="163" bestFit="1" customWidth="1"/>
    <col min="51" max="51" width="14.28515625" style="161" hidden="1" customWidth="1"/>
    <col min="52" max="52" width="6.28515625" style="161" hidden="1" customWidth="1"/>
    <col min="53" max="54" width="12.140625" style="161" hidden="1" customWidth="1"/>
    <col min="55" max="56" width="14.140625" style="161" customWidth="1"/>
    <col min="57" max="57" width="34.28515625" style="161" customWidth="1"/>
    <col min="58" max="61" width="14.140625" style="161" customWidth="1"/>
    <col min="62" max="62" width="19.28515625" style="161" bestFit="1" customWidth="1"/>
    <col min="63" max="63" width="28.85546875" style="161" customWidth="1"/>
    <col min="64" max="68" width="14.140625" style="161" customWidth="1"/>
    <col min="69" max="69" width="19.7109375" style="161" bestFit="1" customWidth="1"/>
    <col min="70" max="70" width="21.140625" style="161" customWidth="1"/>
    <col min="71" max="75" width="14.140625" style="161" customWidth="1"/>
    <col min="76" max="76" width="21.85546875" style="161" customWidth="1"/>
    <col min="77" max="82" width="14.140625" style="161" customWidth="1"/>
    <col min="83" max="83" width="23.140625" style="161" customWidth="1"/>
    <col min="84" max="89" width="14.140625" style="161" customWidth="1"/>
    <col min="90" max="90" width="23.140625" style="161" customWidth="1"/>
    <col min="91" max="91" width="16.140625" style="161" customWidth="1"/>
    <col min="92" max="96" width="14.140625" style="161" customWidth="1"/>
    <col min="97" max="97" width="23.140625" style="161" customWidth="1"/>
    <col min="98" max="103" width="14.140625" style="161" customWidth="1"/>
    <col min="104" max="104" width="23.140625" style="161" customWidth="1"/>
    <col min="105" max="110" width="14.140625" style="161" customWidth="1"/>
    <col min="111" max="111" width="23.140625" style="161" customWidth="1"/>
    <col min="112" max="112" width="37.28515625" style="161" bestFit="1" customWidth="1"/>
    <col min="113" max="117" width="14.140625" style="161" customWidth="1"/>
    <col min="118" max="118" width="23.140625" style="161" customWidth="1"/>
    <col min="119" max="119" width="16.28515625" style="161" customWidth="1"/>
    <col min="120" max="124" width="14.140625" style="161" customWidth="1"/>
    <col min="125" max="125" width="23.140625" style="161" customWidth="1"/>
    <col min="126" max="131" width="14.140625" style="161" customWidth="1"/>
    <col min="132" max="132" width="23.28515625" style="161" customWidth="1"/>
    <col min="133" max="133" width="25.28515625" style="161" customWidth="1"/>
    <col min="134" max="136" width="14.140625" style="161" customWidth="1"/>
    <col min="137" max="137" width="15.28515625" style="161" customWidth="1"/>
    <col min="138" max="138" width="34.7109375" style="161" customWidth="1"/>
    <col min="139" max="139" width="17.85546875" style="161" customWidth="1"/>
    <col min="140" max="140" width="11.85546875" style="161"/>
    <col min="141" max="141" width="13.28515625" style="163" customWidth="1"/>
    <col min="142" max="142" width="16.85546875" style="161" customWidth="1"/>
    <col min="143" max="143" width="15.28515625" style="161" customWidth="1"/>
    <col min="144" max="144" width="18" style="161" customWidth="1"/>
    <col min="145" max="145" width="19.28515625" style="161" customWidth="1"/>
    <col min="146" max="146" width="13.28515625" style="161" customWidth="1"/>
    <col min="147" max="147" width="12.140625" style="161" customWidth="1"/>
    <col min="148" max="16384" width="11.85546875" style="161"/>
  </cols>
  <sheetData>
    <row r="1" spans="1:147" s="1" customFormat="1" ht="30.75" customHeight="1" x14ac:dyDescent="0.3">
      <c r="A1" s="216" t="s">
        <v>0</v>
      </c>
      <c r="B1" s="216"/>
      <c r="C1" s="216"/>
      <c r="D1" s="217" t="s">
        <v>1</v>
      </c>
      <c r="E1" s="217"/>
      <c r="F1" s="217"/>
      <c r="G1" s="218" t="s">
        <v>2</v>
      </c>
      <c r="H1" s="219"/>
      <c r="I1" s="219"/>
      <c r="J1" s="219"/>
      <c r="K1" s="219"/>
      <c r="L1" s="219"/>
      <c r="M1" s="219"/>
      <c r="N1" s="200" t="s">
        <v>3</v>
      </c>
      <c r="O1" s="201"/>
      <c r="P1" s="201"/>
      <c r="Q1" s="201"/>
      <c r="R1" s="201"/>
      <c r="S1" s="201"/>
      <c r="T1" s="201"/>
      <c r="U1" s="201"/>
      <c r="V1" s="201"/>
      <c r="W1" s="201"/>
      <c r="X1" s="202"/>
      <c r="Y1" s="203" t="s">
        <v>4</v>
      </c>
      <c r="Z1" s="203"/>
      <c r="AA1" s="203"/>
      <c r="AB1" s="203"/>
      <c r="AC1" s="203"/>
      <c r="AD1" s="203"/>
      <c r="AE1" s="203"/>
      <c r="AF1" s="203"/>
      <c r="AG1" s="203"/>
      <c r="AH1" s="203"/>
      <c r="AI1" s="203"/>
      <c r="AJ1" s="203"/>
      <c r="AK1" s="203"/>
      <c r="AL1" s="203"/>
      <c r="AM1" s="203"/>
      <c r="AN1" s="204" t="s">
        <v>5</v>
      </c>
      <c r="AO1" s="204"/>
      <c r="AP1" s="204"/>
      <c r="AQ1" s="204"/>
      <c r="AR1" s="204"/>
      <c r="AS1" s="195" t="s">
        <v>6</v>
      </c>
      <c r="AT1" s="195"/>
      <c r="AU1" s="195"/>
      <c r="AV1" s="195"/>
      <c r="AW1" s="195"/>
      <c r="AX1" s="195"/>
      <c r="AY1" s="196" t="s">
        <v>7</v>
      </c>
      <c r="AZ1" s="196"/>
      <c r="BA1" s="196"/>
      <c r="BB1" s="196"/>
      <c r="BC1" s="197" t="s">
        <v>8</v>
      </c>
      <c r="BD1" s="198"/>
      <c r="BE1" s="198"/>
      <c r="BF1" s="198"/>
      <c r="BG1" s="198"/>
      <c r="BH1" s="198"/>
      <c r="BI1" s="198"/>
      <c r="BJ1" s="198"/>
      <c r="BK1" s="198"/>
      <c r="BL1" s="198"/>
      <c r="BM1" s="198"/>
      <c r="BN1" s="198"/>
      <c r="BO1" s="198"/>
      <c r="BP1" s="198"/>
      <c r="BQ1" s="198"/>
      <c r="BR1" s="198"/>
      <c r="BS1" s="198"/>
      <c r="BT1" s="198"/>
      <c r="BU1" s="198"/>
      <c r="BV1" s="198"/>
      <c r="BW1" s="198"/>
      <c r="BX1" s="198"/>
      <c r="BY1" s="198"/>
      <c r="BZ1" s="198"/>
      <c r="CA1" s="198"/>
      <c r="CB1" s="198"/>
      <c r="CC1" s="198"/>
      <c r="CD1" s="198"/>
      <c r="CE1" s="198"/>
      <c r="CF1" s="198"/>
      <c r="CG1" s="198"/>
      <c r="CH1" s="198"/>
      <c r="CI1" s="198"/>
      <c r="CJ1" s="198"/>
      <c r="CK1" s="198"/>
      <c r="CL1" s="198"/>
      <c r="CM1" s="198"/>
      <c r="CN1" s="198"/>
      <c r="CO1" s="198"/>
      <c r="CP1" s="198"/>
      <c r="CQ1" s="198"/>
      <c r="CR1" s="198"/>
      <c r="CS1" s="198"/>
      <c r="CT1" s="198"/>
      <c r="CU1" s="198"/>
      <c r="CV1" s="198"/>
      <c r="CW1" s="198"/>
      <c r="CX1" s="198"/>
      <c r="CY1" s="198"/>
      <c r="CZ1" s="198"/>
      <c r="DA1" s="198"/>
      <c r="DB1" s="198"/>
      <c r="DC1" s="198"/>
      <c r="DD1" s="198"/>
      <c r="DE1" s="198"/>
      <c r="DF1" s="198"/>
      <c r="DG1" s="198"/>
      <c r="DH1" s="198"/>
      <c r="DI1" s="198"/>
      <c r="DJ1" s="198"/>
      <c r="DK1" s="198"/>
      <c r="DL1" s="198"/>
      <c r="DM1" s="198"/>
      <c r="DN1" s="198"/>
      <c r="DO1" s="198"/>
      <c r="DP1" s="198"/>
      <c r="DQ1" s="198"/>
      <c r="DR1" s="198"/>
      <c r="DS1" s="198"/>
      <c r="DT1" s="198"/>
      <c r="DU1" s="198"/>
      <c r="DV1" s="198"/>
      <c r="DW1" s="198"/>
      <c r="DX1" s="198"/>
      <c r="DY1" s="198"/>
      <c r="DZ1" s="198"/>
      <c r="EA1" s="198"/>
      <c r="EB1" s="198"/>
      <c r="EC1" s="198"/>
      <c r="ED1" s="198"/>
      <c r="EE1" s="198"/>
      <c r="EF1" s="198"/>
      <c r="EG1" s="198"/>
      <c r="EH1" s="199"/>
      <c r="EK1" s="2"/>
    </row>
    <row r="2" spans="1:147" s="1" customFormat="1" ht="18.75" customHeight="1" x14ac:dyDescent="0.3">
      <c r="A2" s="210" t="s">
        <v>9</v>
      </c>
      <c r="B2" s="210" t="s">
        <v>10</v>
      </c>
      <c r="C2" s="210" t="s">
        <v>11</v>
      </c>
      <c r="D2" s="212" t="s">
        <v>12</v>
      </c>
      <c r="E2" s="212" t="s">
        <v>13</v>
      </c>
      <c r="F2" s="212" t="s">
        <v>14</v>
      </c>
      <c r="G2" s="214" t="s">
        <v>15</v>
      </c>
      <c r="H2" s="214" t="s">
        <v>16</v>
      </c>
      <c r="I2" s="214" t="s">
        <v>17</v>
      </c>
      <c r="J2" s="214" t="s">
        <v>18</v>
      </c>
      <c r="K2" s="214" t="s">
        <v>19</v>
      </c>
      <c r="L2" s="214" t="s">
        <v>20</v>
      </c>
      <c r="M2" s="214" t="s">
        <v>21</v>
      </c>
      <c r="N2" s="208" t="s">
        <v>22</v>
      </c>
      <c r="O2" s="205" t="s">
        <v>23</v>
      </c>
      <c r="P2" s="205" t="s">
        <v>24</v>
      </c>
      <c r="Q2" s="205" t="s">
        <v>25</v>
      </c>
      <c r="R2" s="205" t="s">
        <v>26</v>
      </c>
      <c r="S2" s="205" t="s">
        <v>27</v>
      </c>
      <c r="T2" s="205" t="s">
        <v>28</v>
      </c>
      <c r="U2" s="205" t="s">
        <v>29</v>
      </c>
      <c r="V2" s="205" t="s">
        <v>30</v>
      </c>
      <c r="W2" s="206" t="s">
        <v>31</v>
      </c>
      <c r="X2" s="206" t="s">
        <v>32</v>
      </c>
      <c r="Y2" s="203" t="s">
        <v>33</v>
      </c>
      <c r="Z2" s="203"/>
      <c r="AA2" s="203"/>
      <c r="AB2" s="203"/>
      <c r="AC2" s="203"/>
      <c r="AD2" s="203"/>
      <c r="AE2" s="193" t="s">
        <v>34</v>
      </c>
      <c r="AF2" s="193" t="s">
        <v>35</v>
      </c>
      <c r="AG2" s="193" t="s">
        <v>36</v>
      </c>
      <c r="AH2" s="193" t="s">
        <v>37</v>
      </c>
      <c r="AI2" s="193" t="s">
        <v>38</v>
      </c>
      <c r="AJ2" s="193" t="s">
        <v>39</v>
      </c>
      <c r="AK2" s="193" t="s">
        <v>40</v>
      </c>
      <c r="AL2" s="193" t="s">
        <v>41</v>
      </c>
      <c r="AM2" s="193" t="s">
        <v>42</v>
      </c>
      <c r="AN2" s="189" t="s">
        <v>43</v>
      </c>
      <c r="AO2" s="189" t="s">
        <v>44</v>
      </c>
      <c r="AP2" s="189" t="s">
        <v>45</v>
      </c>
      <c r="AQ2" s="189" t="s">
        <v>46</v>
      </c>
      <c r="AR2" s="189" t="s">
        <v>47</v>
      </c>
      <c r="AS2" s="191" t="s">
        <v>48</v>
      </c>
      <c r="AT2" s="191" t="s">
        <v>49</v>
      </c>
      <c r="AU2" s="191" t="s">
        <v>50</v>
      </c>
      <c r="AV2" s="191" t="s">
        <v>51</v>
      </c>
      <c r="AW2" s="191" t="s">
        <v>52</v>
      </c>
      <c r="AX2" s="191" t="s">
        <v>53</v>
      </c>
      <c r="AY2" s="188" t="s">
        <v>54</v>
      </c>
      <c r="AZ2" s="188" t="s">
        <v>55</v>
      </c>
      <c r="BA2" s="188" t="s">
        <v>56</v>
      </c>
      <c r="BB2" s="188" t="s">
        <v>57</v>
      </c>
      <c r="BC2" s="179" t="s">
        <v>58</v>
      </c>
      <c r="BD2" s="172" t="s">
        <v>59</v>
      </c>
      <c r="BE2" s="174" t="s">
        <v>60</v>
      </c>
      <c r="BF2" s="174" t="s">
        <v>61</v>
      </c>
      <c r="BG2" s="174" t="s">
        <v>62</v>
      </c>
      <c r="BH2" s="176" t="s">
        <v>63</v>
      </c>
      <c r="BI2" s="174" t="s">
        <v>64</v>
      </c>
      <c r="BJ2" s="179" t="s">
        <v>65</v>
      </c>
      <c r="BK2" s="184" t="s">
        <v>66</v>
      </c>
      <c r="BL2" s="182" t="s">
        <v>67</v>
      </c>
      <c r="BM2" s="182" t="s">
        <v>68</v>
      </c>
      <c r="BN2" s="182" t="s">
        <v>69</v>
      </c>
      <c r="BO2" s="180" t="s">
        <v>70</v>
      </c>
      <c r="BP2" s="182" t="s">
        <v>71</v>
      </c>
      <c r="BQ2" s="179" t="s">
        <v>72</v>
      </c>
      <c r="BR2" s="172" t="s">
        <v>73</v>
      </c>
      <c r="BS2" s="174" t="s">
        <v>74</v>
      </c>
      <c r="BT2" s="174" t="s">
        <v>75</v>
      </c>
      <c r="BU2" s="174" t="s">
        <v>76</v>
      </c>
      <c r="BV2" s="176" t="s">
        <v>77</v>
      </c>
      <c r="BW2" s="174" t="s">
        <v>78</v>
      </c>
      <c r="BX2" s="179" t="s">
        <v>79</v>
      </c>
      <c r="BY2" s="172" t="s">
        <v>80</v>
      </c>
      <c r="BZ2" s="174" t="s">
        <v>81</v>
      </c>
      <c r="CA2" s="174" t="s">
        <v>82</v>
      </c>
      <c r="CB2" s="174" t="s">
        <v>83</v>
      </c>
      <c r="CC2" s="176" t="s">
        <v>84</v>
      </c>
      <c r="CD2" s="174" t="s">
        <v>85</v>
      </c>
      <c r="CE2" s="179" t="s">
        <v>86</v>
      </c>
      <c r="CF2" s="172" t="s">
        <v>87</v>
      </c>
      <c r="CG2" s="174" t="s">
        <v>88</v>
      </c>
      <c r="CH2" s="174" t="s">
        <v>89</v>
      </c>
      <c r="CI2" s="174" t="s">
        <v>90</v>
      </c>
      <c r="CJ2" s="176" t="s">
        <v>91</v>
      </c>
      <c r="CK2" s="174" t="s">
        <v>92</v>
      </c>
      <c r="CL2" s="172" t="s">
        <v>93</v>
      </c>
      <c r="CM2" s="172" t="s">
        <v>94</v>
      </c>
      <c r="CN2" s="174" t="s">
        <v>95</v>
      </c>
      <c r="CO2" s="174" t="s">
        <v>96</v>
      </c>
      <c r="CP2" s="174" t="s">
        <v>97</v>
      </c>
      <c r="CQ2" s="176" t="s">
        <v>98</v>
      </c>
      <c r="CR2" s="174" t="s">
        <v>99</v>
      </c>
      <c r="CS2" s="172" t="s">
        <v>100</v>
      </c>
      <c r="CT2" s="172" t="s">
        <v>101</v>
      </c>
      <c r="CU2" s="174" t="s">
        <v>102</v>
      </c>
      <c r="CV2" s="174" t="s">
        <v>103</v>
      </c>
      <c r="CW2" s="174" t="s">
        <v>104</v>
      </c>
      <c r="CX2" s="176" t="s">
        <v>105</v>
      </c>
      <c r="CY2" s="174" t="s">
        <v>106</v>
      </c>
      <c r="CZ2" s="172" t="s">
        <v>107</v>
      </c>
      <c r="DA2" s="172" t="s">
        <v>108</v>
      </c>
      <c r="DB2" s="174" t="s">
        <v>109</v>
      </c>
      <c r="DC2" s="174" t="s">
        <v>110</v>
      </c>
      <c r="DD2" s="174" t="s">
        <v>111</v>
      </c>
      <c r="DE2" s="176" t="s">
        <v>112</v>
      </c>
      <c r="DF2" s="174" t="s">
        <v>113</v>
      </c>
      <c r="DG2" s="172" t="s">
        <v>114</v>
      </c>
      <c r="DH2" s="172" t="s">
        <v>115</v>
      </c>
      <c r="DI2" s="174" t="s">
        <v>116</v>
      </c>
      <c r="DJ2" s="174" t="s">
        <v>117</v>
      </c>
      <c r="DK2" s="174" t="s">
        <v>118</v>
      </c>
      <c r="DL2" s="176" t="s">
        <v>119</v>
      </c>
      <c r="DM2" s="174" t="s">
        <v>120</v>
      </c>
      <c r="DN2" s="172" t="s">
        <v>121</v>
      </c>
      <c r="DO2" s="172" t="s">
        <v>122</v>
      </c>
      <c r="DP2" s="174" t="s">
        <v>123</v>
      </c>
      <c r="DQ2" s="174" t="s">
        <v>124</v>
      </c>
      <c r="DR2" s="174" t="s">
        <v>125</v>
      </c>
      <c r="DS2" s="176" t="s">
        <v>126</v>
      </c>
      <c r="DT2" s="174" t="s">
        <v>127</v>
      </c>
      <c r="DU2" s="172" t="s">
        <v>128</v>
      </c>
      <c r="DV2" s="172" t="s">
        <v>129</v>
      </c>
      <c r="DW2" s="174" t="s">
        <v>130</v>
      </c>
      <c r="DX2" s="174" t="s">
        <v>131</v>
      </c>
      <c r="DY2" s="174" t="s">
        <v>132</v>
      </c>
      <c r="DZ2" s="176" t="s">
        <v>133</v>
      </c>
      <c r="EA2" s="174" t="s">
        <v>134</v>
      </c>
      <c r="EB2" s="172" t="s">
        <v>135</v>
      </c>
      <c r="EC2" s="172" t="s">
        <v>136</v>
      </c>
      <c r="ED2" s="174" t="s">
        <v>137</v>
      </c>
      <c r="EE2" s="174" t="s">
        <v>138</v>
      </c>
      <c r="EF2" s="174" t="s">
        <v>139</v>
      </c>
      <c r="EG2" s="176" t="s">
        <v>140</v>
      </c>
      <c r="EH2" s="174" t="s">
        <v>141</v>
      </c>
      <c r="EK2" s="2"/>
    </row>
    <row r="3" spans="1:147" s="4" customFormat="1" ht="45.75" customHeight="1" x14ac:dyDescent="0.25">
      <c r="A3" s="211"/>
      <c r="B3" s="211"/>
      <c r="C3" s="211"/>
      <c r="D3" s="213"/>
      <c r="E3" s="213"/>
      <c r="F3" s="213"/>
      <c r="G3" s="215"/>
      <c r="H3" s="215"/>
      <c r="I3" s="215"/>
      <c r="J3" s="215"/>
      <c r="K3" s="215"/>
      <c r="L3" s="215"/>
      <c r="M3" s="215"/>
      <c r="N3" s="209"/>
      <c r="O3" s="206"/>
      <c r="P3" s="206"/>
      <c r="Q3" s="206"/>
      <c r="R3" s="206"/>
      <c r="S3" s="206"/>
      <c r="T3" s="206"/>
      <c r="U3" s="206"/>
      <c r="V3" s="206"/>
      <c r="W3" s="207"/>
      <c r="X3" s="207"/>
      <c r="Y3" s="3" t="s">
        <v>142</v>
      </c>
      <c r="Z3" s="3" t="s">
        <v>143</v>
      </c>
      <c r="AA3" s="3" t="s">
        <v>144</v>
      </c>
      <c r="AB3" s="3" t="s">
        <v>145</v>
      </c>
      <c r="AC3" s="3" t="s">
        <v>146</v>
      </c>
      <c r="AD3" s="3" t="s">
        <v>147</v>
      </c>
      <c r="AE3" s="194"/>
      <c r="AF3" s="194"/>
      <c r="AG3" s="194"/>
      <c r="AH3" s="194"/>
      <c r="AI3" s="194"/>
      <c r="AJ3" s="194"/>
      <c r="AK3" s="194"/>
      <c r="AL3" s="194"/>
      <c r="AM3" s="194"/>
      <c r="AN3" s="190"/>
      <c r="AO3" s="190"/>
      <c r="AP3" s="190"/>
      <c r="AQ3" s="190"/>
      <c r="AR3" s="190"/>
      <c r="AS3" s="192"/>
      <c r="AT3" s="192"/>
      <c r="AU3" s="192"/>
      <c r="AV3" s="192"/>
      <c r="AW3" s="192"/>
      <c r="AX3" s="192"/>
      <c r="AY3" s="188"/>
      <c r="AZ3" s="188"/>
      <c r="BA3" s="188"/>
      <c r="BB3" s="188"/>
      <c r="BC3" s="179"/>
      <c r="BD3" s="173"/>
      <c r="BE3" s="175"/>
      <c r="BF3" s="187"/>
      <c r="BG3" s="175"/>
      <c r="BH3" s="177"/>
      <c r="BI3" s="175"/>
      <c r="BJ3" s="179"/>
      <c r="BK3" s="185"/>
      <c r="BL3" s="186"/>
      <c r="BM3" s="186"/>
      <c r="BN3" s="186"/>
      <c r="BO3" s="181"/>
      <c r="BP3" s="183"/>
      <c r="BQ3" s="179"/>
      <c r="BR3" s="173"/>
      <c r="BS3" s="175"/>
      <c r="BT3" s="175"/>
      <c r="BU3" s="175"/>
      <c r="BV3" s="177"/>
      <c r="BW3" s="175"/>
      <c r="BX3" s="179"/>
      <c r="BY3" s="173"/>
      <c r="BZ3" s="175"/>
      <c r="CA3" s="175"/>
      <c r="CB3" s="175"/>
      <c r="CC3" s="177"/>
      <c r="CD3" s="175"/>
      <c r="CE3" s="179"/>
      <c r="CF3" s="173"/>
      <c r="CG3" s="175"/>
      <c r="CH3" s="175"/>
      <c r="CI3" s="175"/>
      <c r="CJ3" s="177"/>
      <c r="CK3" s="175"/>
      <c r="CL3" s="173"/>
      <c r="CM3" s="173"/>
      <c r="CN3" s="175"/>
      <c r="CO3" s="175"/>
      <c r="CP3" s="175"/>
      <c r="CQ3" s="177"/>
      <c r="CR3" s="175"/>
      <c r="CS3" s="173"/>
      <c r="CT3" s="173"/>
      <c r="CU3" s="175"/>
      <c r="CV3" s="175"/>
      <c r="CW3" s="175"/>
      <c r="CX3" s="177"/>
      <c r="CY3" s="175"/>
      <c r="CZ3" s="173"/>
      <c r="DA3" s="173"/>
      <c r="DB3" s="175"/>
      <c r="DC3" s="175"/>
      <c r="DD3" s="175"/>
      <c r="DE3" s="177"/>
      <c r="DF3" s="175"/>
      <c r="DG3" s="173"/>
      <c r="DH3" s="173"/>
      <c r="DI3" s="175"/>
      <c r="DJ3" s="175"/>
      <c r="DK3" s="175"/>
      <c r="DL3" s="177"/>
      <c r="DM3" s="175"/>
      <c r="DN3" s="173"/>
      <c r="DO3" s="173"/>
      <c r="DP3" s="175"/>
      <c r="DQ3" s="175"/>
      <c r="DR3" s="175"/>
      <c r="DS3" s="177"/>
      <c r="DT3" s="175"/>
      <c r="DU3" s="173"/>
      <c r="DV3" s="173"/>
      <c r="DW3" s="175"/>
      <c r="DX3" s="175"/>
      <c r="DY3" s="175"/>
      <c r="DZ3" s="177"/>
      <c r="EA3" s="175"/>
      <c r="EB3" s="178"/>
      <c r="EC3" s="173"/>
      <c r="ED3" s="175"/>
      <c r="EE3" s="175"/>
      <c r="EF3" s="175"/>
      <c r="EG3" s="177"/>
      <c r="EH3" s="175"/>
      <c r="EJ3" s="5"/>
      <c r="EK3" s="6" t="s">
        <v>148</v>
      </c>
      <c r="EL3" s="6" t="s">
        <v>16</v>
      </c>
      <c r="EM3" s="6" t="s">
        <v>149</v>
      </c>
      <c r="EN3" s="6" t="s">
        <v>150</v>
      </c>
      <c r="EO3" s="6" t="s">
        <v>19</v>
      </c>
      <c r="EP3" s="6" t="s">
        <v>20</v>
      </c>
      <c r="EQ3" s="7" t="s">
        <v>21</v>
      </c>
    </row>
    <row r="4" spans="1:147" s="31" customFormat="1" ht="44.25" customHeight="1" x14ac:dyDescent="0.3">
      <c r="A4" s="8" t="s">
        <v>927</v>
      </c>
      <c r="B4" s="8" t="s">
        <v>928</v>
      </c>
      <c r="C4" s="8" t="s">
        <v>929</v>
      </c>
      <c r="D4" s="8" t="s">
        <v>930</v>
      </c>
      <c r="E4" s="8" t="s">
        <v>207</v>
      </c>
      <c r="F4" s="9" t="s">
        <v>931</v>
      </c>
      <c r="G4" s="8"/>
      <c r="H4" s="8" t="s">
        <v>597</v>
      </c>
      <c r="I4" s="8" t="s">
        <v>598</v>
      </c>
      <c r="J4" s="8" t="s">
        <v>599</v>
      </c>
      <c r="K4" s="8" t="s">
        <v>696</v>
      </c>
      <c r="L4" s="8" t="s">
        <v>932</v>
      </c>
      <c r="M4" s="8" t="s">
        <v>933</v>
      </c>
      <c r="N4" s="14">
        <v>51</v>
      </c>
      <c r="O4" s="11" t="s">
        <v>934</v>
      </c>
      <c r="P4" s="12" t="s">
        <v>212</v>
      </c>
      <c r="Q4" s="11" t="s">
        <v>493</v>
      </c>
      <c r="R4" s="11" t="s">
        <v>935</v>
      </c>
      <c r="S4" s="11" t="s">
        <v>214</v>
      </c>
      <c r="T4" s="11" t="s">
        <v>168</v>
      </c>
      <c r="U4" s="11">
        <v>0</v>
      </c>
      <c r="V4" s="11" t="s">
        <v>936</v>
      </c>
      <c r="W4" s="12" t="s">
        <v>170</v>
      </c>
      <c r="X4" s="13"/>
      <c r="Y4" s="13"/>
      <c r="Z4" s="13" t="s">
        <v>172</v>
      </c>
      <c r="AA4" s="13" t="s">
        <v>172</v>
      </c>
      <c r="AB4" s="13" t="s">
        <v>172</v>
      </c>
      <c r="AC4" s="13" t="s">
        <v>172</v>
      </c>
      <c r="AD4" s="13" t="s">
        <v>172</v>
      </c>
      <c r="AE4" s="13" t="s">
        <v>172</v>
      </c>
      <c r="AF4" s="13" t="s">
        <v>172</v>
      </c>
      <c r="AG4" s="14" t="s">
        <v>172</v>
      </c>
      <c r="AH4" s="14" t="s">
        <v>172</v>
      </c>
      <c r="AI4" s="14" t="s">
        <v>172</v>
      </c>
      <c r="AJ4" s="14" t="s">
        <v>172</v>
      </c>
      <c r="AK4" s="14" t="s">
        <v>172</v>
      </c>
      <c r="AL4" s="14" t="s">
        <v>172</v>
      </c>
      <c r="AM4" s="14" t="s">
        <v>172</v>
      </c>
      <c r="AN4" s="14" t="s">
        <v>172</v>
      </c>
      <c r="AO4" s="14" t="s">
        <v>172</v>
      </c>
      <c r="AP4" s="14" t="s">
        <v>172</v>
      </c>
      <c r="AQ4" s="15" t="s">
        <v>172</v>
      </c>
      <c r="AR4" s="14" t="s">
        <v>172</v>
      </c>
      <c r="AS4" s="14"/>
      <c r="AT4" s="33"/>
      <c r="AU4" s="33">
        <v>90</v>
      </c>
      <c r="AV4" s="33">
        <v>90</v>
      </c>
      <c r="AW4" s="33">
        <v>90</v>
      </c>
      <c r="AX4" s="33">
        <v>90</v>
      </c>
      <c r="AY4" s="34"/>
      <c r="AZ4" s="34"/>
      <c r="BA4" s="34"/>
      <c r="BB4" s="34"/>
      <c r="BC4" s="16" t="s">
        <v>172</v>
      </c>
      <c r="BD4" s="16"/>
      <c r="BE4" s="17"/>
      <c r="BF4" s="18">
        <f t="shared" ref="BF4:BF5" si="0">IFERROR(BC4/AW4,0)</f>
        <v>0</v>
      </c>
      <c r="BG4" s="19">
        <f>IFERROR(BD4/AW4,0)</f>
        <v>0</v>
      </c>
      <c r="BH4" s="17" t="s">
        <v>174</v>
      </c>
      <c r="BI4" s="17" t="s">
        <v>937</v>
      </c>
      <c r="BJ4" s="16" t="s">
        <v>172</v>
      </c>
      <c r="BK4" s="16"/>
      <c r="BL4" s="17"/>
      <c r="BM4" s="19">
        <f t="shared" ref="BM4:BM5" si="1">+IFERROR(BJ4/AW4,0)</f>
        <v>0</v>
      </c>
      <c r="BN4" s="20">
        <f t="shared" ref="BN4:BN5" si="2">+IF(BO4="SI",IFERROR((IF(BO4="SI",BK4,0)/AW4),"REVISAR"),BG4)</f>
        <v>0</v>
      </c>
      <c r="BO4" s="17" t="s">
        <v>174</v>
      </c>
      <c r="BP4" s="21" t="s">
        <v>938</v>
      </c>
      <c r="BQ4" s="22" t="s">
        <v>172</v>
      </c>
      <c r="BR4" s="16"/>
      <c r="BS4" s="17"/>
      <c r="BT4" s="19">
        <f t="shared" ref="BT4:BT5" si="3">+IFERROR(BQ4/AW4,0)</f>
        <v>0</v>
      </c>
      <c r="BU4" s="20">
        <f t="shared" ref="BU4:BU5" si="4">+IF(BV4="SI",IFERROR((IF(BV4="SI",BR4,0)/AW4),"REVISAR"),BN4)</f>
        <v>0</v>
      </c>
      <c r="BV4" s="17" t="s">
        <v>174</v>
      </c>
      <c r="BW4" s="17" t="s">
        <v>939</v>
      </c>
      <c r="BX4" s="16" t="s">
        <v>172</v>
      </c>
      <c r="BY4" s="16"/>
      <c r="BZ4" s="17" t="s">
        <v>940</v>
      </c>
      <c r="CA4" s="19">
        <f t="shared" ref="CA4:CA5" si="5">+IFERROR(BX4/AW4,0)</f>
        <v>0</v>
      </c>
      <c r="CB4" s="20">
        <f t="shared" ref="CB4:CB5" si="6">+IF(CC4="SI",IFERROR((IF(CC4="SI",BY4,0)/AW4),"REVISAR"),BU4)</f>
        <v>0</v>
      </c>
      <c r="CC4" s="17" t="s">
        <v>174</v>
      </c>
      <c r="CD4" s="17" t="s">
        <v>941</v>
      </c>
      <c r="CE4" s="16" t="s">
        <v>172</v>
      </c>
      <c r="CF4" s="16"/>
      <c r="CG4" s="17" t="s">
        <v>940</v>
      </c>
      <c r="CH4" s="19">
        <f t="shared" ref="CH4:CH5" si="7">+IFERROR(CE4/AW4,0)</f>
        <v>0</v>
      </c>
      <c r="CI4" s="20">
        <f t="shared" ref="CI4:CI5" si="8">+IF(CJ4="SI",IFERROR((IF(CJ4="SI",CF4,0)/AW4),"REVISAR"),CB4)</f>
        <v>0</v>
      </c>
      <c r="CJ4" s="17" t="s">
        <v>174</v>
      </c>
      <c r="CK4" s="17" t="s">
        <v>942</v>
      </c>
      <c r="CL4" s="23">
        <v>45</v>
      </c>
      <c r="CM4" s="23">
        <v>45</v>
      </c>
      <c r="CN4" s="17" t="s">
        <v>943</v>
      </c>
      <c r="CO4" s="19">
        <f t="shared" ref="CO4:CO5" si="9">+IFERROR(CL4/AW4,0)</f>
        <v>0.5</v>
      </c>
      <c r="CP4" s="20">
        <f t="shared" ref="CP4:CP5" si="10">+IF(CQ4="SI",IFERROR((IF(CQ4="SI",CM4,0)/AW4),"REVISAR"),CI4)</f>
        <v>0.5</v>
      </c>
      <c r="CQ4" s="17" t="s">
        <v>174</v>
      </c>
      <c r="CR4" s="17" t="s">
        <v>944</v>
      </c>
      <c r="CS4" s="16" t="s">
        <v>172</v>
      </c>
      <c r="CT4" s="16"/>
      <c r="CU4" s="17"/>
      <c r="CV4" s="19">
        <f t="shared" ref="CV4:CV5" si="11">+IFERROR(CS4/AW4,0)</f>
        <v>0</v>
      </c>
      <c r="CW4" s="20">
        <f t="shared" ref="CW4:CW5" si="12">+IF(CX4="SI",IFERROR((IF(CX4="SI",CT4,0)/AW4),"REVISAR"),CP4)</f>
        <v>0.5</v>
      </c>
      <c r="CX4" s="17" t="s">
        <v>179</v>
      </c>
      <c r="CY4" s="17"/>
      <c r="CZ4" s="16" t="s">
        <v>172</v>
      </c>
      <c r="DA4" s="16"/>
      <c r="DB4" s="17"/>
      <c r="DC4" s="19">
        <f t="shared" ref="DC4:DC5" si="13">+IFERROR(CZ4/AW4,0)</f>
        <v>0</v>
      </c>
      <c r="DD4" s="20">
        <f t="shared" ref="DD4:DD5" si="14">+IF(DE4="SI",IFERROR((IF(DE4="SI",DA4,0)/AW4),"REVISAR"),CW4)</f>
        <v>0.5</v>
      </c>
      <c r="DE4" s="17" t="s">
        <v>179</v>
      </c>
      <c r="DF4" s="17"/>
      <c r="DG4" s="16" t="s">
        <v>172</v>
      </c>
      <c r="DH4" s="16"/>
      <c r="DI4" s="17"/>
      <c r="DJ4" s="19">
        <f t="shared" ref="DJ4:DJ5" si="15">+IFERROR(DG4/AW4,0)</f>
        <v>0</v>
      </c>
      <c r="DK4" s="20">
        <f t="shared" ref="DK4:DK5" si="16">+IF(DL4="SI",IFERROR((IF(DL4="SI",DH4,0)/AW4),"REVISAR"),DD4)</f>
        <v>0.5</v>
      </c>
      <c r="DL4" s="17" t="s">
        <v>179</v>
      </c>
      <c r="DM4" s="17"/>
      <c r="DN4" s="16" t="s">
        <v>172</v>
      </c>
      <c r="DO4" s="16"/>
      <c r="DP4" s="17"/>
      <c r="DQ4" s="19">
        <f t="shared" ref="DQ4:DQ5" si="17">+IFERROR(DN4/AW4,0)</f>
        <v>0</v>
      </c>
      <c r="DR4" s="20">
        <f t="shared" ref="DR4:DR5" si="18">+IF(DS4="SI",IFERROR((IF(DS4="SI",DO4,0)/AW4),"REVISAR"),DK4)</f>
        <v>0.5</v>
      </c>
      <c r="DS4" s="17" t="s">
        <v>179</v>
      </c>
      <c r="DT4" s="17"/>
      <c r="DU4" s="16" t="s">
        <v>172</v>
      </c>
      <c r="DV4" s="16"/>
      <c r="DW4" s="17"/>
      <c r="DX4" s="19">
        <f t="shared" ref="DX4:DX5" si="19">+IFERROR(DU4/AW4,0)</f>
        <v>0</v>
      </c>
      <c r="DY4" s="20">
        <f t="shared" ref="DY4:DY5" si="20">+IF(DZ4="SI",IFERROR((IF(DZ4="SI",DV4,0)/AW4),"REVISAR"),DR4)</f>
        <v>0.5</v>
      </c>
      <c r="DZ4" s="17" t="s">
        <v>179</v>
      </c>
      <c r="EA4" s="17"/>
      <c r="EB4" s="26">
        <v>90</v>
      </c>
      <c r="EC4" s="16"/>
      <c r="ED4" s="17"/>
      <c r="EE4" s="19">
        <f t="shared" ref="EE4:EE5" si="21">+IFERROR(EB4/AW4,0)</f>
        <v>1</v>
      </c>
      <c r="EF4" s="20">
        <f t="shared" ref="EF4:EF5" si="22">+IF(EG4="SI",IFERROR((IF(EG4="SI",EC4,0)/AW4),"REVISAR"),DY4)</f>
        <v>0.5</v>
      </c>
      <c r="EG4" s="17" t="s">
        <v>179</v>
      </c>
      <c r="EH4" s="17"/>
      <c r="EI4" s="27">
        <v>2026</v>
      </c>
      <c r="EJ4" s="28"/>
      <c r="EK4" s="29" t="str">
        <f>+VLOOKUP(B4,[1]Listas_desplega!$AI$22:$AJ$46,2,0)</f>
        <v>D_MEN</v>
      </c>
      <c r="EL4" s="29" t="str">
        <f>+VLOOKUP(H4,[1]Listas_desplega!$BY$3:$BZ$7,2,0)</f>
        <v>T_5</v>
      </c>
      <c r="EM4" s="29" t="str">
        <f>+VLOOKUP(I4,[1]Listas_desplega!$BY$10:$BZ$23,2,0)</f>
        <v>T_5_C_1</v>
      </c>
      <c r="EN4" s="29" t="str">
        <f>+VLOOKUP(J4,[1]Listas_desplega!$BY$28:$BZ$54,2,0)</f>
        <v>T_5_C_1_ET_1</v>
      </c>
      <c r="EO4" s="29" t="str">
        <f>+VLOOKUP(K4,[1]Listas_desplega!$BY$58:$BZ$105,2,0)</f>
        <v>T_5_C_1_ET_1_CPT_2</v>
      </c>
      <c r="EP4" s="30" t="str">
        <f>+VLOOKUP(L4,[1]Listas_desplega!$J$3:$K$11,2,0)</f>
        <v>Eje_E_9</v>
      </c>
    </row>
    <row r="5" spans="1:147" s="31" customFormat="1" ht="44.25" customHeight="1" x14ac:dyDescent="0.3">
      <c r="A5" s="8" t="s">
        <v>927</v>
      </c>
      <c r="B5" s="8" t="s">
        <v>928</v>
      </c>
      <c r="C5" s="8" t="s">
        <v>929</v>
      </c>
      <c r="D5" s="8" t="s">
        <v>930</v>
      </c>
      <c r="E5" s="8" t="s">
        <v>207</v>
      </c>
      <c r="F5" s="9" t="s">
        <v>931</v>
      </c>
      <c r="G5" s="8"/>
      <c r="H5" s="8" t="s">
        <v>597</v>
      </c>
      <c r="I5" s="8" t="s">
        <v>598</v>
      </c>
      <c r="J5" s="8" t="s">
        <v>599</v>
      </c>
      <c r="K5" s="8" t="s">
        <v>696</v>
      </c>
      <c r="L5" s="8" t="s">
        <v>932</v>
      </c>
      <c r="M5" s="8" t="s">
        <v>933</v>
      </c>
      <c r="N5" s="14">
        <v>52</v>
      </c>
      <c r="O5" s="11" t="s">
        <v>945</v>
      </c>
      <c r="P5" s="12" t="s">
        <v>164</v>
      </c>
      <c r="Q5" s="11" t="s">
        <v>165</v>
      </c>
      <c r="R5" s="11" t="s">
        <v>946</v>
      </c>
      <c r="S5" s="11" t="s">
        <v>947</v>
      </c>
      <c r="T5" s="11" t="s">
        <v>948</v>
      </c>
      <c r="U5" s="11">
        <v>0</v>
      </c>
      <c r="V5" s="11" t="s">
        <v>949</v>
      </c>
      <c r="W5" s="12" t="s">
        <v>170</v>
      </c>
      <c r="X5" s="13"/>
      <c r="Y5" s="13"/>
      <c r="Z5" s="13" t="s">
        <v>172</v>
      </c>
      <c r="AA5" s="13" t="s">
        <v>172</v>
      </c>
      <c r="AB5" s="13" t="s">
        <v>172</v>
      </c>
      <c r="AC5" s="13" t="s">
        <v>172</v>
      </c>
      <c r="AD5" s="13" t="s">
        <v>172</v>
      </c>
      <c r="AE5" s="13" t="s">
        <v>172</v>
      </c>
      <c r="AF5" s="13" t="s">
        <v>172</v>
      </c>
      <c r="AG5" s="14" t="s">
        <v>172</v>
      </c>
      <c r="AH5" s="14" t="s">
        <v>172</v>
      </c>
      <c r="AI5" s="14" t="s">
        <v>172</v>
      </c>
      <c r="AJ5" s="14" t="s">
        <v>172</v>
      </c>
      <c r="AK5" s="14" t="s">
        <v>172</v>
      </c>
      <c r="AL5" s="14" t="s">
        <v>172</v>
      </c>
      <c r="AM5" s="14" t="s">
        <v>172</v>
      </c>
      <c r="AN5" s="14" t="s">
        <v>172</v>
      </c>
      <c r="AO5" s="14" t="s">
        <v>172</v>
      </c>
      <c r="AP5" s="14" t="s">
        <v>172</v>
      </c>
      <c r="AQ5" s="15" t="s">
        <v>172</v>
      </c>
      <c r="AR5" s="14" t="s">
        <v>172</v>
      </c>
      <c r="AS5" s="14"/>
      <c r="AT5" s="33"/>
      <c r="AU5" s="33">
        <v>1550000</v>
      </c>
      <c r="AV5" s="33">
        <v>1700000</v>
      </c>
      <c r="AW5" s="33">
        <v>5500000</v>
      </c>
      <c r="AX5" s="33">
        <v>5500000</v>
      </c>
      <c r="AY5" s="34"/>
      <c r="AZ5" s="34"/>
      <c r="BA5" s="34"/>
      <c r="BB5" s="34"/>
      <c r="BC5" s="16">
        <v>0</v>
      </c>
      <c r="BD5" s="16"/>
      <c r="BE5" s="17"/>
      <c r="BF5" s="18">
        <f t="shared" si="0"/>
        <v>0</v>
      </c>
      <c r="BG5" s="19">
        <f>IFERROR(BD5/AW5,0)</f>
        <v>0</v>
      </c>
      <c r="BH5" s="17" t="s">
        <v>174</v>
      </c>
      <c r="BI5" s="17" t="s">
        <v>937</v>
      </c>
      <c r="BJ5" s="16">
        <v>0</v>
      </c>
      <c r="BK5" s="16"/>
      <c r="BL5" s="17"/>
      <c r="BM5" s="19">
        <f t="shared" si="1"/>
        <v>0</v>
      </c>
      <c r="BN5" s="20">
        <f t="shared" si="2"/>
        <v>0</v>
      </c>
      <c r="BO5" s="17" t="s">
        <v>174</v>
      </c>
      <c r="BP5" s="21" t="s">
        <v>938</v>
      </c>
      <c r="BQ5" s="22">
        <v>1375003</v>
      </c>
      <c r="BR5" s="16">
        <v>2822433</v>
      </c>
      <c r="BS5" s="17" t="s">
        <v>950</v>
      </c>
      <c r="BT5" s="19">
        <f t="shared" si="3"/>
        <v>0.25000054545454548</v>
      </c>
      <c r="BU5" s="20">
        <f t="shared" si="4"/>
        <v>0.51316963636363633</v>
      </c>
      <c r="BV5" s="17" t="s">
        <v>174</v>
      </c>
      <c r="BW5" s="17" t="s">
        <v>951</v>
      </c>
      <c r="BX5" s="16">
        <v>1833336</v>
      </c>
      <c r="BY5" s="16"/>
      <c r="BZ5" s="17" t="s">
        <v>940</v>
      </c>
      <c r="CA5" s="19">
        <f t="shared" si="5"/>
        <v>0.33333381818181818</v>
      </c>
      <c r="CB5" s="20">
        <f t="shared" si="6"/>
        <v>0</v>
      </c>
      <c r="CC5" s="17" t="s">
        <v>174</v>
      </c>
      <c r="CD5" s="17" t="s">
        <v>941</v>
      </c>
      <c r="CE5" s="16">
        <v>2291669</v>
      </c>
      <c r="CF5" s="16"/>
      <c r="CG5" s="17" t="s">
        <v>940</v>
      </c>
      <c r="CH5" s="19">
        <f t="shared" si="7"/>
        <v>0.41666709090909093</v>
      </c>
      <c r="CI5" s="20">
        <f t="shared" si="8"/>
        <v>0</v>
      </c>
      <c r="CJ5" s="17" t="s">
        <v>174</v>
      </c>
      <c r="CK5" s="17" t="s">
        <v>942</v>
      </c>
      <c r="CL5" s="23">
        <v>2750002</v>
      </c>
      <c r="CM5" s="23">
        <v>3912024</v>
      </c>
      <c r="CN5" s="17" t="s">
        <v>952</v>
      </c>
      <c r="CO5" s="19">
        <f t="shared" si="9"/>
        <v>0.50000036363636369</v>
      </c>
      <c r="CP5" s="20">
        <f t="shared" si="10"/>
        <v>0.71127709090909086</v>
      </c>
      <c r="CQ5" s="17" t="s">
        <v>174</v>
      </c>
      <c r="CR5" s="17" t="s">
        <v>953</v>
      </c>
      <c r="CS5" s="16">
        <v>3208335</v>
      </c>
      <c r="CT5" s="16"/>
      <c r="CU5" s="17"/>
      <c r="CV5" s="19">
        <f t="shared" si="11"/>
        <v>0.58333363636363633</v>
      </c>
      <c r="CW5" s="20">
        <f t="shared" si="12"/>
        <v>0.71127709090909086</v>
      </c>
      <c r="CX5" s="17" t="s">
        <v>179</v>
      </c>
      <c r="CY5" s="17"/>
      <c r="CZ5" s="16">
        <v>3666668</v>
      </c>
      <c r="DA5" s="16"/>
      <c r="DB5" s="17"/>
      <c r="DC5" s="19">
        <f t="shared" si="13"/>
        <v>0.66666690909090909</v>
      </c>
      <c r="DD5" s="20">
        <f t="shared" si="14"/>
        <v>0.71127709090909086</v>
      </c>
      <c r="DE5" s="17" t="s">
        <v>179</v>
      </c>
      <c r="DF5" s="17"/>
      <c r="DG5" s="16">
        <v>4125001</v>
      </c>
      <c r="DH5" s="16"/>
      <c r="DI5" s="17"/>
      <c r="DJ5" s="19">
        <f t="shared" si="15"/>
        <v>0.75000018181818184</v>
      </c>
      <c r="DK5" s="20">
        <f t="shared" si="16"/>
        <v>0.71127709090909086</v>
      </c>
      <c r="DL5" s="17" t="s">
        <v>179</v>
      </c>
      <c r="DM5" s="17"/>
      <c r="DN5" s="16">
        <v>4583334</v>
      </c>
      <c r="DO5" s="16"/>
      <c r="DP5" s="17"/>
      <c r="DQ5" s="19">
        <f t="shared" si="17"/>
        <v>0.8333334545454546</v>
      </c>
      <c r="DR5" s="20">
        <f t="shared" si="18"/>
        <v>0.71127709090909086</v>
      </c>
      <c r="DS5" s="17" t="s">
        <v>179</v>
      </c>
      <c r="DT5" s="17"/>
      <c r="DU5" s="16">
        <v>5041667</v>
      </c>
      <c r="DV5" s="16"/>
      <c r="DW5" s="17"/>
      <c r="DX5" s="19">
        <f t="shared" si="19"/>
        <v>0.91666672727272724</v>
      </c>
      <c r="DY5" s="20">
        <f t="shared" si="20"/>
        <v>0.71127709090909086</v>
      </c>
      <c r="DZ5" s="17" t="s">
        <v>179</v>
      </c>
      <c r="EA5" s="17"/>
      <c r="EB5" s="26">
        <v>5500000</v>
      </c>
      <c r="EC5" s="16"/>
      <c r="ED5" s="17"/>
      <c r="EE5" s="19">
        <f t="shared" si="21"/>
        <v>1</v>
      </c>
      <c r="EF5" s="20">
        <f t="shared" si="22"/>
        <v>0.71127709090909086</v>
      </c>
      <c r="EG5" s="17" t="s">
        <v>179</v>
      </c>
      <c r="EH5" s="17"/>
      <c r="EI5" s="27">
        <v>2026</v>
      </c>
      <c r="EJ5" s="28"/>
      <c r="EK5" s="29" t="str">
        <f>+VLOOKUP(B5,[1]Listas_desplega!$AI$22:$AJ$46,2,0)</f>
        <v>D_MEN</v>
      </c>
      <c r="EL5" s="29" t="str">
        <f>+VLOOKUP(H5,[1]Listas_desplega!$BY$3:$BZ$7,2,0)</f>
        <v>T_5</v>
      </c>
      <c r="EM5" s="29" t="str">
        <f>+VLOOKUP(I5,[1]Listas_desplega!$BY$10:$BZ$23,2,0)</f>
        <v>T_5_C_1</v>
      </c>
      <c r="EN5" s="29" t="str">
        <f>+VLOOKUP(J5,[1]Listas_desplega!$BY$28:$BZ$54,2,0)</f>
        <v>T_5_C_1_ET_1</v>
      </c>
      <c r="EO5" s="29" t="str">
        <f>+VLOOKUP(K5,[1]Listas_desplega!$BY$58:$BZ$105,2,0)</f>
        <v>T_5_C_1_ET_1_CPT_2</v>
      </c>
      <c r="EP5" s="30" t="str">
        <f>+VLOOKUP(L5,[1]Listas_desplega!$J$3:$K$11,2,0)</f>
        <v>Eje_E_9</v>
      </c>
    </row>
    <row r="6" spans="1:147" s="31" customFormat="1" ht="44.25" customHeight="1" x14ac:dyDescent="0.3">
      <c r="A6" s="147"/>
      <c r="B6" s="147"/>
      <c r="C6" s="147"/>
      <c r="D6" s="147"/>
      <c r="E6" s="147"/>
      <c r="F6" s="148"/>
      <c r="G6" s="147"/>
      <c r="H6" s="147"/>
      <c r="I6" s="147"/>
      <c r="J6" s="147"/>
      <c r="K6" s="147"/>
      <c r="L6" s="147"/>
      <c r="M6" s="147"/>
      <c r="N6" s="149"/>
      <c r="O6" s="150"/>
      <c r="P6" s="151"/>
      <c r="Q6" s="150"/>
      <c r="R6" s="150"/>
      <c r="S6" s="150"/>
      <c r="T6" s="150"/>
      <c r="U6" s="150"/>
      <c r="V6" s="150"/>
      <c r="W6" s="152"/>
      <c r="X6" s="153"/>
      <c r="Y6" s="153"/>
      <c r="Z6" s="153"/>
      <c r="AA6" s="153"/>
      <c r="AB6" s="153"/>
      <c r="AC6" s="153"/>
      <c r="AD6" s="153"/>
      <c r="AE6" s="153"/>
      <c r="AF6" s="153"/>
      <c r="AG6" s="149"/>
      <c r="AH6" s="149"/>
      <c r="AI6" s="149"/>
      <c r="AJ6" s="149"/>
      <c r="AK6" s="149"/>
      <c r="AL6" s="149"/>
      <c r="AM6" s="149"/>
      <c r="AN6" s="149"/>
      <c r="AO6" s="149"/>
      <c r="AP6" s="149"/>
      <c r="AQ6" s="151"/>
      <c r="AR6" s="149"/>
      <c r="AS6" s="149"/>
      <c r="AT6" s="149"/>
      <c r="AU6" s="154"/>
      <c r="AV6" s="154"/>
      <c r="AW6" s="154"/>
      <c r="AX6" s="154"/>
      <c r="AY6" s="155"/>
      <c r="AZ6" s="155"/>
      <c r="BA6" s="155"/>
      <c r="BB6" s="155"/>
      <c r="BC6" s="156"/>
      <c r="BD6" s="156"/>
      <c r="BE6" s="156"/>
      <c r="BF6" s="157"/>
      <c r="BG6" s="156"/>
      <c r="BH6" s="156"/>
      <c r="BI6" s="156"/>
      <c r="BJ6" s="156"/>
      <c r="BK6" s="156"/>
      <c r="BL6" s="156"/>
      <c r="BM6" s="156"/>
      <c r="BN6" s="156"/>
      <c r="BO6" s="156"/>
      <c r="BP6" s="157"/>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8"/>
      <c r="EC6" s="156"/>
      <c r="ED6" s="156"/>
      <c r="EE6" s="156"/>
      <c r="EF6" s="156"/>
      <c r="EG6" s="156"/>
      <c r="EH6" s="156"/>
      <c r="EI6" s="27"/>
      <c r="EJ6" s="28"/>
      <c r="EK6" s="29" t="e">
        <f>+VLOOKUP(B6,[1]Listas_desplega!$AI$22:$AJ$46,2,0)</f>
        <v>#N/A</v>
      </c>
      <c r="EL6" s="29" t="e">
        <f>+VLOOKUP(H6,[1]Listas_desplega!$BY$3:$BZ$7,2,0)</f>
        <v>#N/A</v>
      </c>
      <c r="EM6" s="29" t="e">
        <f>+VLOOKUP(I6,[1]Listas_desplega!$BY$10:$BZ$23,2,0)</f>
        <v>#N/A</v>
      </c>
      <c r="EN6" s="29" t="e">
        <f>+VLOOKUP(J6,[1]Listas_desplega!$BY$28:$BZ$54,2,0)</f>
        <v>#N/A</v>
      </c>
      <c r="EO6" s="29" t="e">
        <f>+VLOOKUP(K6,[1]Listas_desplega!$BY$58:$BZ$105,2,0)</f>
        <v>#N/A</v>
      </c>
      <c r="EP6" s="30" t="e">
        <f>+VLOOKUP(L6,[1]Listas_desplega!$J$3:$K$11,2,0)</f>
        <v>#N/A</v>
      </c>
    </row>
    <row r="7" spans="1:147" ht="24.75" customHeight="1" x14ac:dyDescent="0.3">
      <c r="A7" s="159" t="s">
        <v>843</v>
      </c>
      <c r="B7" s="159" t="s">
        <v>843</v>
      </c>
      <c r="C7" s="159" t="s">
        <v>843</v>
      </c>
      <c r="D7" s="159" t="s">
        <v>843</v>
      </c>
      <c r="E7" s="159" t="s">
        <v>843</v>
      </c>
      <c r="F7" s="159" t="s">
        <v>843</v>
      </c>
      <c r="G7" s="159" t="s">
        <v>843</v>
      </c>
      <c r="H7" s="159" t="s">
        <v>843</v>
      </c>
      <c r="I7" s="159" t="s">
        <v>843</v>
      </c>
      <c r="J7" s="159" t="s">
        <v>843</v>
      </c>
      <c r="K7" s="159" t="s">
        <v>843</v>
      </c>
      <c r="L7" s="159" t="s">
        <v>843</v>
      </c>
      <c r="M7" s="159" t="s">
        <v>843</v>
      </c>
      <c r="N7" s="160" t="s">
        <v>843</v>
      </c>
      <c r="O7" s="160" t="s">
        <v>843</v>
      </c>
      <c r="P7" s="160" t="s">
        <v>843</v>
      </c>
      <c r="Q7" s="160" t="s">
        <v>843</v>
      </c>
      <c r="R7" s="160" t="s">
        <v>843</v>
      </c>
      <c r="S7" s="160" t="s">
        <v>843</v>
      </c>
      <c r="T7" s="160" t="s">
        <v>843</v>
      </c>
      <c r="U7" s="160" t="s">
        <v>843</v>
      </c>
      <c r="V7" s="160" t="s">
        <v>843</v>
      </c>
      <c r="W7" s="160" t="s">
        <v>843</v>
      </c>
      <c r="X7" s="160" t="s">
        <v>843</v>
      </c>
      <c r="Y7" s="160" t="s">
        <v>843</v>
      </c>
      <c r="Z7" s="160" t="s">
        <v>843</v>
      </c>
      <c r="AA7" s="160" t="s">
        <v>843</v>
      </c>
      <c r="AB7" s="160" t="s">
        <v>843</v>
      </c>
      <c r="AC7" s="160" t="s">
        <v>843</v>
      </c>
      <c r="AD7" s="160" t="s">
        <v>843</v>
      </c>
      <c r="AE7" s="160" t="s">
        <v>843</v>
      </c>
      <c r="AF7" s="160" t="s">
        <v>843</v>
      </c>
      <c r="AG7" s="160" t="s">
        <v>843</v>
      </c>
      <c r="AH7" s="160" t="s">
        <v>843</v>
      </c>
      <c r="AI7" s="160" t="s">
        <v>843</v>
      </c>
      <c r="AJ7" s="160" t="s">
        <v>843</v>
      </c>
      <c r="AK7" s="160" t="s">
        <v>843</v>
      </c>
      <c r="AL7" s="160" t="s">
        <v>843</v>
      </c>
      <c r="AM7" s="160" t="s">
        <v>843</v>
      </c>
      <c r="AN7" s="160" t="s">
        <v>843</v>
      </c>
      <c r="AO7" s="160" t="s">
        <v>843</v>
      </c>
      <c r="AP7" s="160" t="s">
        <v>843</v>
      </c>
      <c r="AQ7" s="160" t="s">
        <v>843</v>
      </c>
      <c r="AR7" s="160" t="s">
        <v>843</v>
      </c>
      <c r="AS7" s="160" t="s">
        <v>843</v>
      </c>
      <c r="AT7" s="160" t="s">
        <v>843</v>
      </c>
      <c r="AU7" s="160" t="s">
        <v>843</v>
      </c>
      <c r="AV7" s="160" t="s">
        <v>843</v>
      </c>
      <c r="AW7" s="160" t="s">
        <v>843</v>
      </c>
      <c r="AX7" s="160" t="s">
        <v>843</v>
      </c>
      <c r="AY7" s="160" t="s">
        <v>843</v>
      </c>
      <c r="AZ7" s="160" t="s">
        <v>843</v>
      </c>
      <c r="BA7" s="160" t="s">
        <v>843</v>
      </c>
      <c r="BB7" s="160" t="s">
        <v>843</v>
      </c>
      <c r="BC7" s="160" t="s">
        <v>843</v>
      </c>
      <c r="BD7" s="160"/>
      <c r="BE7" s="160"/>
      <c r="BF7" s="160"/>
      <c r="BG7" s="160"/>
      <c r="BH7" s="160"/>
      <c r="BI7" s="160"/>
      <c r="BJ7" s="160" t="s">
        <v>843</v>
      </c>
      <c r="BK7" s="160"/>
      <c r="BL7" s="160"/>
      <c r="BM7" s="160"/>
      <c r="BN7" s="160"/>
      <c r="BO7" s="160"/>
      <c r="BP7" s="160"/>
      <c r="BQ7" s="160" t="s">
        <v>843</v>
      </c>
      <c r="BR7" s="160"/>
      <c r="BS7" s="160"/>
      <c r="BT7" s="160"/>
      <c r="BU7" s="160"/>
      <c r="BV7" s="160"/>
      <c r="BW7" s="160"/>
      <c r="BX7" s="160" t="s">
        <v>843</v>
      </c>
      <c r="BY7" s="160"/>
      <c r="BZ7" s="160"/>
      <c r="CA7" s="160"/>
      <c r="CB7" s="160"/>
      <c r="CC7" s="160"/>
      <c r="CD7" s="160"/>
      <c r="CE7" s="160" t="s">
        <v>843</v>
      </c>
      <c r="CF7" s="160"/>
      <c r="CG7" s="160"/>
      <c r="CH7" s="160"/>
      <c r="CI7" s="160"/>
      <c r="CJ7" s="160"/>
      <c r="CK7" s="160"/>
      <c r="CL7" s="160" t="s">
        <v>843</v>
      </c>
      <c r="CM7" s="160"/>
      <c r="CN7" s="160"/>
      <c r="CO7" s="160"/>
      <c r="CP7" s="160"/>
      <c r="CQ7" s="160"/>
      <c r="CR7" s="160"/>
      <c r="CS7" s="160" t="s">
        <v>843</v>
      </c>
      <c r="CT7" s="160"/>
      <c r="CU7" s="160"/>
      <c r="CV7" s="160"/>
      <c r="CW7" s="160"/>
      <c r="CX7" s="160"/>
      <c r="CY7" s="160"/>
      <c r="CZ7" s="160" t="s">
        <v>843</v>
      </c>
      <c r="DA7" s="160"/>
      <c r="DB7" s="160"/>
      <c r="DC7" s="160"/>
      <c r="DD7" s="160"/>
      <c r="DE7" s="160"/>
      <c r="DF7" s="160"/>
      <c r="DG7" s="160" t="s">
        <v>843</v>
      </c>
      <c r="DH7" s="160"/>
      <c r="DI7" s="160"/>
      <c r="DJ7" s="160"/>
      <c r="DK7" s="160"/>
      <c r="DL7" s="160"/>
      <c r="DM7" s="160"/>
      <c r="DN7" s="160" t="s">
        <v>843</v>
      </c>
      <c r="DO7" s="160"/>
      <c r="DP7" s="160"/>
      <c r="DQ7" s="160"/>
      <c r="DR7" s="160"/>
      <c r="DS7" s="160"/>
      <c r="DT7" s="160"/>
      <c r="DU7" s="160" t="s">
        <v>843</v>
      </c>
      <c r="DV7" s="160"/>
      <c r="DW7" s="160"/>
      <c r="DX7" s="160"/>
      <c r="DY7" s="160"/>
      <c r="DZ7" s="160"/>
      <c r="EA7" s="160"/>
      <c r="EB7" s="160" t="s">
        <v>843</v>
      </c>
      <c r="EC7" s="160"/>
      <c r="ED7" s="160"/>
      <c r="EE7" s="160"/>
      <c r="EF7" s="160"/>
      <c r="EG7" s="160"/>
      <c r="EH7" s="160"/>
      <c r="EI7" s="160"/>
      <c r="EJ7" s="160" t="s">
        <v>843</v>
      </c>
      <c r="EK7" s="160" t="s">
        <v>843</v>
      </c>
      <c r="EL7" s="160" t="s">
        <v>843</v>
      </c>
      <c r="EM7" s="160" t="s">
        <v>843</v>
      </c>
      <c r="EN7" s="160" t="s">
        <v>843</v>
      </c>
      <c r="EO7" s="160" t="s">
        <v>843</v>
      </c>
      <c r="EP7" s="160" t="s">
        <v>843</v>
      </c>
    </row>
  </sheetData>
  <autoFilter ref="A2:EH5" xr:uid="{5FB06199-679C-4D5D-8DC8-F25231B221B1}">
    <filterColumn colId="24" showButton="0"/>
    <filterColumn colId="25" showButton="0"/>
    <filterColumn colId="26" showButton="0"/>
    <filterColumn colId="27" showButton="0"/>
    <filterColumn colId="28" showButton="0"/>
  </autoFilter>
  <mergeCells count="142">
    <mergeCell ref="A2:A3"/>
    <mergeCell ref="B2:B3"/>
    <mergeCell ref="C2:C3"/>
    <mergeCell ref="D2:D3"/>
    <mergeCell ref="E2:E3"/>
    <mergeCell ref="F2:F3"/>
    <mergeCell ref="G2:G3"/>
    <mergeCell ref="A1:C1"/>
    <mergeCell ref="D1:F1"/>
    <mergeCell ref="G1:M1"/>
    <mergeCell ref="H2:H3"/>
    <mergeCell ref="I2:I3"/>
    <mergeCell ref="J2:J3"/>
    <mergeCell ref="K2:K3"/>
    <mergeCell ref="L2:L3"/>
    <mergeCell ref="M2:M3"/>
    <mergeCell ref="AS1:AX1"/>
    <mergeCell ref="AY1:BB1"/>
    <mergeCell ref="BC1:EH1"/>
    <mergeCell ref="N1:X1"/>
    <mergeCell ref="Y1:AM1"/>
    <mergeCell ref="AN1:AR1"/>
    <mergeCell ref="T2:T3"/>
    <mergeCell ref="U2:U3"/>
    <mergeCell ref="V2:V3"/>
    <mergeCell ref="W2:W3"/>
    <mergeCell ref="X2:X3"/>
    <mergeCell ref="Y2:AD2"/>
    <mergeCell ref="N2:N3"/>
    <mergeCell ref="O2:O3"/>
    <mergeCell ref="P2:P3"/>
    <mergeCell ref="Q2:Q3"/>
    <mergeCell ref="R2:R3"/>
    <mergeCell ref="S2:S3"/>
    <mergeCell ref="AK2:AK3"/>
    <mergeCell ref="AL2:AL3"/>
    <mergeCell ref="AM2:AM3"/>
    <mergeCell ref="AN2:AN3"/>
    <mergeCell ref="AO2:AO3"/>
    <mergeCell ref="AP2:AP3"/>
    <mergeCell ref="AE2:AE3"/>
    <mergeCell ref="AF2:AF3"/>
    <mergeCell ref="AG2:AG3"/>
    <mergeCell ref="AH2:AH3"/>
    <mergeCell ref="AI2:AI3"/>
    <mergeCell ref="AJ2:AJ3"/>
    <mergeCell ref="AW2:AW3"/>
    <mergeCell ref="AX2:AX3"/>
    <mergeCell ref="AY2:AY3"/>
    <mergeCell ref="AZ2:AZ3"/>
    <mergeCell ref="BA2:BA3"/>
    <mergeCell ref="BB2:BB3"/>
    <mergeCell ref="AQ2:AQ3"/>
    <mergeCell ref="AR2:AR3"/>
    <mergeCell ref="AS2:AS3"/>
    <mergeCell ref="AT2:AT3"/>
    <mergeCell ref="AU2:AU3"/>
    <mergeCell ref="AV2:AV3"/>
    <mergeCell ref="BI2:BI3"/>
    <mergeCell ref="BJ2:BJ3"/>
    <mergeCell ref="BK2:BK3"/>
    <mergeCell ref="BL2:BL3"/>
    <mergeCell ref="BM2:BM3"/>
    <mergeCell ref="BN2:BN3"/>
    <mergeCell ref="BC2:BC3"/>
    <mergeCell ref="BD2:BD3"/>
    <mergeCell ref="BE2:BE3"/>
    <mergeCell ref="BF2:BF3"/>
    <mergeCell ref="BG2:BG3"/>
    <mergeCell ref="BH2:BH3"/>
    <mergeCell ref="BU2:BU3"/>
    <mergeCell ref="BV2:BV3"/>
    <mergeCell ref="BW2:BW3"/>
    <mergeCell ref="BX2:BX3"/>
    <mergeCell ref="BY2:BY3"/>
    <mergeCell ref="BZ2:BZ3"/>
    <mergeCell ref="BO2:BO3"/>
    <mergeCell ref="BP2:BP3"/>
    <mergeCell ref="BQ2:BQ3"/>
    <mergeCell ref="BR2:BR3"/>
    <mergeCell ref="BS2:BS3"/>
    <mergeCell ref="BT2:BT3"/>
    <mergeCell ref="CG2:CG3"/>
    <mergeCell ref="CH2:CH3"/>
    <mergeCell ref="CI2:CI3"/>
    <mergeCell ref="CJ2:CJ3"/>
    <mergeCell ref="CK2:CK3"/>
    <mergeCell ref="CL2:CL3"/>
    <mergeCell ref="CA2:CA3"/>
    <mergeCell ref="CB2:CB3"/>
    <mergeCell ref="CC2:CC3"/>
    <mergeCell ref="CD2:CD3"/>
    <mergeCell ref="CE2:CE3"/>
    <mergeCell ref="CF2:CF3"/>
    <mergeCell ref="CS2:CS3"/>
    <mergeCell ref="CT2:CT3"/>
    <mergeCell ref="CU2:CU3"/>
    <mergeCell ref="CV2:CV3"/>
    <mergeCell ref="CW2:CW3"/>
    <mergeCell ref="CX2:CX3"/>
    <mergeCell ref="CM2:CM3"/>
    <mergeCell ref="CN2:CN3"/>
    <mergeCell ref="CO2:CO3"/>
    <mergeCell ref="CP2:CP3"/>
    <mergeCell ref="CQ2:CQ3"/>
    <mergeCell ref="CR2:CR3"/>
    <mergeCell ref="DE2:DE3"/>
    <mergeCell ref="DF2:DF3"/>
    <mergeCell ref="DG2:DG3"/>
    <mergeCell ref="DH2:DH3"/>
    <mergeCell ref="DI2:DI3"/>
    <mergeCell ref="DJ2:DJ3"/>
    <mergeCell ref="CY2:CY3"/>
    <mergeCell ref="CZ2:CZ3"/>
    <mergeCell ref="DA2:DA3"/>
    <mergeCell ref="DB2:DB3"/>
    <mergeCell ref="DC2:DC3"/>
    <mergeCell ref="DD2:DD3"/>
    <mergeCell ref="DQ2:DQ3"/>
    <mergeCell ref="DR2:DR3"/>
    <mergeCell ref="DS2:DS3"/>
    <mergeCell ref="DT2:DT3"/>
    <mergeCell ref="DU2:DU3"/>
    <mergeCell ref="DV2:DV3"/>
    <mergeCell ref="DK2:DK3"/>
    <mergeCell ref="DL2:DL3"/>
    <mergeCell ref="DM2:DM3"/>
    <mergeCell ref="DN2:DN3"/>
    <mergeCell ref="DO2:DO3"/>
    <mergeCell ref="DP2:DP3"/>
    <mergeCell ref="EC2:EC3"/>
    <mergeCell ref="ED2:ED3"/>
    <mergeCell ref="EE2:EE3"/>
    <mergeCell ref="EF2:EF3"/>
    <mergeCell ref="EG2:EG3"/>
    <mergeCell ref="EH2:EH3"/>
    <mergeCell ref="DW2:DW3"/>
    <mergeCell ref="DX2:DX3"/>
    <mergeCell ref="DY2:DY3"/>
    <mergeCell ref="DZ2:DZ3"/>
    <mergeCell ref="EA2:EA3"/>
    <mergeCell ref="EB2:EB3"/>
  </mergeCells>
  <conditionalFormatting sqref="BH4:BH5 BO4:BO5 BV4:BV5 CC4:CC5 CJ4:CJ5 CQ4:CQ5 CX4:CX5 DE4:DE5 DL4:DL5 DS4:DS5 DZ4:DZ5 EG4:EG5">
    <cfRule type="containsText" dxfId="29" priority="6" operator="containsText" text="Validación Preliminar">
      <formula>NOT(ISERROR(SEARCH("Validación Preliminar",BH4)))</formula>
    </cfRule>
    <cfRule type="containsText" dxfId="28" priority="7" operator="containsText" text="NO">
      <formula>NOT(ISERROR(SEARCH("NO",BH4)))</formula>
    </cfRule>
    <cfRule type="containsText" dxfId="27" priority="8" operator="containsText" text="Pendiente Validar">
      <formula>NOT(ISERROR(SEARCH("Pendiente Validar",BH4)))</formula>
    </cfRule>
    <cfRule type="containsText" dxfId="26" priority="9" operator="containsText" text="SI">
      <formula>NOT(ISERROR(SEARCH("SI",BH4)))</formula>
    </cfRule>
    <cfRule type="containsText" dxfId="25" priority="10" operator="containsText" text="Pendiente Validar">
      <formula>NOT(ISERROR(SEARCH("Pendiente Validar",BH4)))</formula>
    </cfRule>
  </conditionalFormatting>
  <dataValidations count="70">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0D671BD0-C160-44A4-BFC0-D7B53521A112}"/>
    <dataValidation allowBlank="1" showInputMessage="1" showErrorMessage="1" promptTitle="Macrometa" prompt="Si el indicador hace parte del reporte de alguna &quot;Macrometa&quot; de Presidencia, seleccione la que corresponda de la lista desplegable." sqref="X2" xr:uid="{7C0361A2-57DA-4A4E-A5FF-B5D40FE241F0}"/>
    <dataValidation allowBlank="1" showInputMessage="1" showErrorMessage="1" promptTitle="Medio de verificación" prompt="Documento que soporta el avance cuantitativo del indicador." sqref="V2:V3" xr:uid="{9D259C6D-7CDE-4CB4-8999-BF4B67541E6D}"/>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03B2FA8F-8272-4622-A401-4BA251AD8CB7}"/>
    <dataValidation allowBlank="1" showInputMessage="1" showErrorMessage="1" promptTitle="ID Indicador" prompt="Campo registrado por la OAPF." sqref="N2:N3" xr:uid="{0BEF4D94-6083-42CD-81BB-82848EC2D3A0}"/>
    <dataValidation allowBlank="1" showInputMessage="1" showErrorMessage="1" promptTitle="MIPG" prompt="Seleccione de la lista desplegable la dimensión del Modelo Integrado de Planeación y Gestión (MIPG) a la cual se asocia el indicador." sqref="D2:D3" xr:uid="{DCCFB803-B23F-4345-B6AD-DA998C088CE2}"/>
    <dataValidation allowBlank="1" showInputMessage="1" showErrorMessage="1" promptTitle="CONPES (Número documento)" prompt="Diligencie el número del documento (s) CONPES asociados con el indicador." sqref="AQ2:AQ3" xr:uid="{EBD2A7E9-45AF-4E0B-AD59-F9636587846F}"/>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AE729AA0-7621-4107-9152-7C5FC1F843A0}"/>
    <dataValidation allowBlank="1" showInputMessage="1" showErrorMessage="1" promptTitle="Derechos Humanos" prompt="Marque con &quot;X&quot; si el indicador se relaciona con algún componente del Plan Nacional de Educación en Derechos Humanos (PLANEDH)" sqref="AO2:AO3" xr:uid="{E66B8397-54D4-4366-AE7E-79803D0EB079}"/>
    <dataValidation allowBlank="1" showInputMessage="1" showErrorMessage="1" promptTitle="Iniciativas PPI" prompt="Marque con &quot;X&quot; si el indicador está asociado al cumplimiento de iniciativas planteadas en el Plan Plurianual de Inversión para 2024." sqref="AN2:AN3" xr:uid="{F3582C9F-3938-4FB5-993E-2120A1447DD2}"/>
    <dataValidation allowBlank="1" showInputMessage="1" showErrorMessage="1" promptTitle="Discapacidad" prompt="Marque con &quot;X&quot; si el indicador responde a un compromiso del MEN en desarrollo de la Política de Discapacidad." sqref="AK2:AK3" xr:uid="{D40BC387-85F1-45D8-BE94-CA4AAADFEB6B}"/>
    <dataValidation allowBlank="1" showInputMessage="1" showErrorMessage="1" promptTitle="Víctimas" prompt="Marque con &quot;X&quot; si el indicador responde a un compromiso adquirido por el MEN en desarrollo de la Política de Víctimas." sqref="AI2:AI3" xr:uid="{76B9C633-C3E8-43F1-BE57-8FFD33BE09A4}"/>
    <dataValidation allowBlank="1" showInputMessage="1" showErrorMessage="1" promptTitle="Equidad de la Mujer" prompt="Marque con &quot;X&quot; si el indicador responde la política de Equidad de la Mujer." sqref="AG2:AG3" xr:uid="{8C84EC9B-BA68-4FF3-9495-E1950B524072}"/>
    <dataValidation allowBlank="1" showInputMessage="1" showErrorMessage="1" promptTitle="Otras mesas" prompt="Diligencie el nombre de otra instancia con Grupos Étnicos - Indígenas con compromisos asociados al indicador." sqref="AD3" xr:uid="{6E8FA0B4-893F-47FD-8409-8444360ED395}"/>
    <dataValidation allowBlank="1" showInputMessage="1" showErrorMessage="1" promptTitle="Periodicidad" prompt="Corresponde a la temporalidad con la cual se reporta el avance cuantitativo del indicador." sqref="T2:T3" xr:uid="{286AADAD-494C-476E-9281-005C3D3BBE70}"/>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DAFD3D4B-CF2B-46D1-A4DD-D7DE77D357EC}"/>
    <dataValidation allowBlank="1" showInputMessage="1" showErrorMessage="1" promptTitle="Dias de rezago" prompt="Cantidad de días que se requiere para procesar la información y emitir el dato de avance cuantitativo después del cierre del periodo. " sqref="U2:U3" xr:uid="{8A6FBA5B-9656-4396-A5E3-130B0A8D3114}"/>
    <dataValidation allowBlank="1" showInputMessage="1" showErrorMessage="1" promptTitle="Unidad de medida" prompt="Parámetro de referencia para determina la magnitud del indicador (Ej: número, porcentaje,...)" sqref="S2:S3" xr:uid="{F91FE212-D023-45D0-A7A4-7A29CDFBE917}"/>
    <dataValidation allowBlank="1" showInputMessage="1" showErrorMessage="1" promptTitle="Tipo de acumulación" prompt="Seleccione de la lista desplegable el tipo de acumulación:_x000a__x000a_• Mantenimiento (stock)_x000a_• Flujo _x000a_• Acumulado_x000a_• Capacidad_x000a_• Reducción" sqref="Q2:Q3" xr:uid="{7737EA74-4D82-4554-ADAB-1FC52391DA3F}"/>
    <dataValidation allowBlank="1" showInputMessage="1" showErrorMessage="1" promptTitle="Fórmula de cálculo" prompt="Es la representación matemática del cálculo a realizar para obtener el dato de avance cuantitativo del indicador." sqref="R2:R3" xr:uid="{D0039D1E-A0DD-46F3-8273-ABBA337480FE}"/>
    <dataValidation allowBlank="1" showInputMessage="1" showErrorMessage="1" promptTitle="Estrategia" prompt="Registre la estrategia que permitirá alcanzar el eje estratégico. Debe coincidir con la hoja de acciones._x000a_" sqref="M2:M3" xr:uid="{9AE2B6B7-645A-4C51-B449-21992BEA3542}"/>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5A6429EE-D13F-4DD3-8EC3-EFA211E6CAA3}"/>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47ADBD4E-A303-4E80-8625-78C1F25770D8}"/>
    <dataValidation allowBlank="1" showInputMessage="1" showErrorMessage="1" promptTitle="Catalizador" prompt="Seleccione de la lista desplegable el catalizador al cual se asocia el indicador." sqref="J2:J3" xr:uid="{D730A110-60C9-4A06-AB15-3EEDC0AFF96E}"/>
    <dataValidation allowBlank="1" showInputMessage="1" showErrorMessage="1" promptTitle="Pilar" prompt="Seleccione de la lista desplegable el pilar de la transformación PND al cual se asocia el indicador. " sqref="I2:I3" xr:uid="{46683F1A-33C0-449B-B5A2-C823A4B17FAC}"/>
    <dataValidation allowBlank="1" showInputMessage="1" showErrorMessage="1" promptTitle="Transformación PND" prompt="Seleccione de la lista desplegable la transformación del Plan Nacional de Desarrollo (PND) a la cual se asocia el indicador." sqref="H2:H3" xr:uid="{A56C867C-69C2-49FC-BB0B-5814740DA045}"/>
    <dataValidation allowBlank="1" showInputMessage="1" showErrorMessage="1" promptTitle="Meta ODS" prompt="Seleccione de la lista desplegable la meta del Objetivo de Desarrollo Sostenible (ODS) al cual se asocia el indicador." sqref="G2:G3" xr:uid="{87C39455-AEC6-4FDD-A12B-2F8EC8E85C15}"/>
    <dataValidation allowBlank="1" showInputMessage="1" showErrorMessage="1" promptTitle="Objetivo SIG" prompt="Seleccione de la lista desplegable el objetivo del Sistema Integrado de Gestión (SIG) al cual se asocia el indicador." sqref="E2:E3" xr:uid="{0C5F7AFB-FFDD-44C4-A1CA-4C57C6A039D0}"/>
    <dataValidation allowBlank="1" showInputMessage="1" showErrorMessage="1" promptTitle="Dependencia" prompt="Seleccione de la lista desplegable la dependencia responsable del indicador." sqref="C2:C3" xr:uid="{95FD1B5A-1D13-45E0-B075-B7B97A71204B}"/>
    <dataValidation allowBlank="1" showInputMessage="1" showErrorMessage="1" promptTitle="Despacho o dirección " prompt="Seleccione de la lista desplegable el despacho o la dirección responsable del indicador." sqref="B2:B3" xr:uid="{6D4DAFB3-C869-4695-9FA1-B457BFD2E797}"/>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A137D79A-42BD-42E1-BE60-F9166ABA5F26}"/>
    <dataValidation allowBlank="1" showInputMessage="1" showErrorMessage="1" promptTitle="Otros" prompt="Seleccione de la lista a que otro compromiso responde el indicador formulado._x000a_" sqref="AR2" xr:uid="{E9CB8324-A65B-4AB7-A886-F5E40805ED47}"/>
    <dataValidation allowBlank="1" showInputMessage="1" showErrorMessage="1" promptTitle="Primer infancia" prompt="Marque con &quot;X&quot; si el indicador se enmarca en alguna de  las categorias de la política de Primera Infancia, Infancia y Adolescencia " sqref="AH2" xr:uid="{920B3EA9-58C1-4CDA-8504-E1B91708EEB4}"/>
    <dataValidation allowBlank="1" showInputMessage="1" showErrorMessage="1" promptTitle="Participación Ciudadana" prompt="Marque con &quot;X&quot; si el indicador responde a alguna estrategia o actividad, en el marco de la política de Participación Ciudadana " sqref="AJ2" xr:uid="{00222F7E-D559-4EFC-A28C-4D12552EB22D}"/>
    <dataValidation allowBlank="1" showInputMessage="1" showErrorMessage="1" promptTitle="TIC" prompt="Marque con &quot;X&quot; si el indicador se asocia con la política de Tecnologías de la Información y las Comunicaciones" sqref="AL2" xr:uid="{E2933D0F-0312-40BB-9DDA-19341E4A9D0A}"/>
    <dataValidation allowBlank="1" showInputMessage="1" showErrorMessage="1" promptTitle="CTeI" prompt="Marque con &quot;X&quot; si el indicador se relaciona con algún componente de la política de Ciencia, Tecnología e Innovación " sqref="AM2:AM3" xr:uid="{88511533-D03D-431C-B6C9-2473151FDEA6}"/>
    <dataValidation allowBlank="1" showInputMessage="1" showErrorMessage="1" promptTitle="Étnicos - Rrom" prompt="Marque con &quot;X&quot; si el indicador responde a un compromiso adquirido por el MEN con una comunidad Rrom" sqref="AF2:AF3" xr:uid="{ACDC071E-40A1-458C-944D-F4D454C80CF6}"/>
    <dataValidation allowBlank="1" showInputMessage="1" showErrorMessage="1" promptTitle="Étnicos - NARP" prompt="Marque con &quot;X&quot; si el indicador responde a un compromiso adquirido por el MEN con una comunidad Negra, Afrocolombiana, Raizal y Palenquera" sqref="AE2:AE3" xr:uid="{11500CE0-4C3D-4F0D-A2E7-15CA0DD3B4EB}"/>
    <dataValidation allowBlank="1" showInputMessage="1" showErrorMessage="1" promptTitle="Proceso SIG" prompt="Seleccione de la lista desplegable el proceso del SIG al cual se asocia el indicador" sqref="F2" xr:uid="{0744DA3D-70B4-4D9E-8F57-110A96818D25}"/>
    <dataValidation allowBlank="1" showInputMessage="1" showErrorMessage="1" promptTitle="CRIC" prompt="Registre el número del compromiso adquirido por el MEN con el Consejo Regional Indígena del Cauca que esté asociado al indicador." sqref="AA3" xr:uid="{6D8C8E1B-D84F-4C8F-AD40-372325334454}"/>
    <dataValidation allowBlank="1" showInputMessage="1" showErrorMessage="1" promptTitle="CRIHU" prompt="Registre el número del compromiso adquirido por el MEN con el Consejo Regional Indígena del Huila que esté asociado al indicador." sqref="AC3" xr:uid="{6C650B1E-00B6-4773-9F09-843CFA06CA7B}"/>
    <dataValidation allowBlank="1" showInputMessage="1" showErrorMessage="1" promptTitle="CRIDEC" prompt="Registre el número del compromiso adquirido por el MEN con el Consejo Regional Indígena de Caldas que esté asociado al indicador._x000a_" sqref="AB3" xr:uid="{C72D184D-4305-43FF-869D-45B1227A962A}"/>
    <dataValidation allowBlank="1" showInputMessage="1" showErrorMessage="1" promptTitle="MRA" prompt="Registre el número del compromiso adquirido por el MEN en la Mesa Regional Amazónica que esté asociado al indicador." sqref="Z3" xr:uid="{FDC0D996-99E4-4D34-BB22-233BE1578B59}"/>
    <dataValidation allowBlank="1" showInputMessage="1" showErrorMessage="1" promptTitle="MPC" prompt="Registre el número del compromiso adquirido por el MEN en la Mesa Permanente de Concertación indígena que esté asociado al indicador." sqref="Y3" xr:uid="{1F54D6E6-3E0F-4F02-9201-46946607739A}"/>
    <dataValidation allowBlank="1" showInputMessage="1" showErrorMessage="1" promptTitle="Meta diciembre" prompt="Diligenciar el valor de la meta programada para la vigencia _x000a_" sqref="EB2" xr:uid="{EF38F842-32E9-4217-B4A3-DF5A90AB401B}"/>
    <dataValidation allowBlank="1" showInputMessage="1" showErrorMessage="1" promptTitle="Meta noviembre" prompt="Diligenciar el valor de la meta programada para el mes. _x000a_Debe ser registrado de manera acumulada de acuerdo con la periodicidad del indicador  " sqref="DU2" xr:uid="{C05D4A31-22F8-427D-85F4-173E4A16BAE6}"/>
    <dataValidation allowBlank="1" showInputMessage="1" showErrorMessage="1" promptTitle="Meta octubre" prompt="Diligenciar el valor de la meta programada para el mes. _x000a_Debe ser registrado de manera acumulada de acuerdo con la periodicidad del indicador  " sqref="DN2" xr:uid="{A0322D7A-FCEA-4140-B324-42F22DE4C708}"/>
    <dataValidation allowBlank="1" showInputMessage="1" showErrorMessage="1" promptTitle="Meta septiembre" prompt="Diligenciar el valor de la meta programada para el mes. _x000a_Debe ser registrado de manera acumulada de acuerdo con la periodicidad del indicador  " sqref="DG2" xr:uid="{99F880B5-8A43-434F-A6D2-1C259DCE2D4F}"/>
    <dataValidation allowBlank="1" showInputMessage="1" showErrorMessage="1" promptTitle="Meta agosto" prompt="Diligenciar el valor de la meta programada para el mes. _x000a_Debe ser registrado de manera acumulada de acuerdo con la periodicidad del indicador  " sqref="CZ2" xr:uid="{E15A8AFF-6BBB-4282-8352-1EF85F33064D}"/>
    <dataValidation allowBlank="1" showInputMessage="1" showErrorMessage="1" promptTitle="Meta julio" prompt="Diligenciar el valor de la meta programada para el mes. _x000a_Debe ser registrado de manera acumulada de acuerdo con la periodicidad del indicador  " sqref="CS2" xr:uid="{798BBADA-3C3D-4F55-B7D0-FD255D7D5525}"/>
    <dataValidation allowBlank="1" showInputMessage="1" showErrorMessage="1" promptTitle="Meta junio" prompt="Diligenciar el valor de la meta programada para el mes. _x000a_Debe ser registrado de manera acumulada de acuerdo con la periodicidad del indicador  " sqref="CL2" xr:uid="{5D5CC7F0-ACA1-43AA-87B1-442682163EAD}"/>
    <dataValidation allowBlank="1" showInputMessage="1" showErrorMessage="1" promptTitle="Meta mayo" prompt="Diligenciar el valor de la meta programada para el mes. _x000a_Debe ser registrado de manera acumulada de acuerdo con la periodicidad del indicador  " sqref="CE2" xr:uid="{1EA2D3D1-767F-4A7C-B3E2-1F8CB733694E}"/>
    <dataValidation allowBlank="1" showInputMessage="1" showErrorMessage="1" promptTitle="Meta abril" prompt="Diligenciar el valor de la meta programada para el mes. _x000a_Debe ser registrado de manera acumulada de acuerdo con la periodicidad del indicador  " sqref="BX2" xr:uid="{C52579F2-FC44-4E75-A38E-21DAB3468A30}"/>
    <dataValidation allowBlank="1" showInputMessage="1" showErrorMessage="1" promptTitle="Meta marzo" prompt="Diligenciar el valor de la meta programada para el mes. _x000a_Debe ser registrado de manera acumulada de acuerdo con la periodicidad del indicador  " sqref="BQ2" xr:uid="{26267E26-14B3-448C-A313-7B8462D496DC}"/>
    <dataValidation allowBlank="1" showInputMessage="1" showErrorMessage="1" promptTitle="Meta febrero" prompt="Diligenciar el valor de la meta programada para el mes. _x000a_Debe ser registrado de manera acumulada de acuerdo con la periodicidad del indicador  " sqref="BJ2" xr:uid="{69E2EE45-053F-4CF1-88DA-8B0D183DF88B}"/>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2FF37951-5710-481C-B8F5-EC99BAABF507}"/>
    <dataValidation allowBlank="1" showInputMessage="1" showErrorMessage="1" promptTitle="Avance 2025" prompt="Corresponde a la cantidad o resultado alcanzado del indicador para el año 2025" sqref="BA2:BB2" xr:uid="{8BAAF2D7-A1D0-4881-BA03-7ADD720434D7}"/>
    <dataValidation allowBlank="1" showInputMessage="1" showErrorMessage="1" promptTitle="Avance 2024" prompt="Corresponde a la cantidad o resultado alcanzado del indicador para el año 2024" sqref="AZ2" xr:uid="{0EB365B5-16EB-4258-88BE-95CF902BA3CA}"/>
    <dataValidation allowBlank="1" showInputMessage="1" showErrorMessage="1" promptTitle="Avance 2023" prompt="Corresponde a la cantidad o resultado alcanzado del indicador para el año 2023" sqref="AY2" xr:uid="{980E1604-2D58-4C34-A46C-2DB42659E981}"/>
    <dataValidation allowBlank="1" showInputMessage="1" showErrorMessage="1" promptTitle="Meta cuatrienio" prompt="Corresponde a la cantidad o resultado esperado del indicador para el cuatrienio" sqref="AX2" xr:uid="{B4DC43BC-984E-4824-87AC-3331146694DB}"/>
    <dataValidation allowBlank="1" showInputMessage="1" showErrorMessage="1" promptTitle="Meta 2026" prompt="Corresponde a la cantidad o resultado esperado del indicador para el año 2026" sqref="AW2" xr:uid="{8B8A6AB7-306E-48C6-9EFD-C4F2A2C0390C}"/>
    <dataValidation allowBlank="1" showInputMessage="1" showErrorMessage="1" promptTitle="Meta 2025" prompt="Corresponde a la cantidad o resultado esperado del indicador para el año 2025" sqref="AV2" xr:uid="{F81452D0-C926-4533-9343-1AF12BCF6E81}"/>
    <dataValidation allowBlank="1" showInputMessage="1" showErrorMessage="1" promptTitle="Meta 2024" prompt="Corresponde a la cantidad o resultado esperado del indicador para el año 2024" sqref="AU2" xr:uid="{79ED721E-70B7-435C-AA2A-4FF0EB8531E5}"/>
    <dataValidation allowBlank="1" showInputMessage="1" showErrorMessage="1" promptTitle="Meta 2023" prompt="Corresponde a la cantidad o resultado esperado del indicador para el año 2023" sqref="AT2" xr:uid="{E7466640-F353-48B9-B054-B570FD6CB653}"/>
    <dataValidation allowBlank="1" showInputMessage="1" showErrorMessage="1" promptTitle="Línea base" prompt="Corresponde al punto de partida o punto de referencia desde el cual se inicia la medición." sqref="AS2:AS3" xr:uid="{CB7ECEF1-754C-421D-BD6E-01D0F7AE14CF}"/>
    <dataValidation allowBlank="1" showErrorMessage="1" promptTitle="Mín 300 máx 4000" prompt="Recuerda que debes escribir mínimo 300 caractateres y máximo 4000" sqref="EJ3:EK3 CS4:CS6 DG4:DG6 BX4:BX6 DU4:DU6 CE4:CE6 DN4:DN6 CZ4:CZ6 EJ4:EL6 EB4:EB6 CL4:CL6" xr:uid="{F6F4C40B-AC57-4995-A8FD-97DFEBAFA9D8}"/>
    <dataValidation type="list" allowBlank="1" showInputMessage="1" showErrorMessage="1" sqref="BH4:BH5 BO4:BO5 EG4:EG5 DS4:DS5 DL4:DL5 DE4:DE5 CX4:CX5 CQ4:CQ5 CJ4:CJ5 CC4:CC5 BV4:BV5 DZ4:DZ5" xr:uid="{87D02CF3-6E74-4762-95AC-AD37594A5B17}">
      <formula1>"SI,NO,Pendiente Validar,Validación Preliminar"</formula1>
    </dataValidation>
    <dataValidation type="list" allowBlank="1" showInputMessage="1" showErrorMessage="1" sqref="C4:C6" xr:uid="{C8C3FBF1-F249-4576-8472-600637863106}">
      <formula1>INDIRECT(EK4)</formula1>
    </dataValidation>
    <dataValidation type="list" allowBlank="1" showInputMessage="1" showErrorMessage="1" sqref="I4:K6 M4:M6" xr:uid="{2DF888E1-18A9-404B-89E0-C530B0DCA71E}">
      <formula1>INDIRECT(EL4)</formula1>
    </dataValidation>
    <dataValidation type="list" allowBlank="1" showInputMessage="1" showErrorMessage="1" sqref="B4:B6" xr:uid="{F4690282-3E13-4B08-A61C-5A4CCE887278}">
      <formula1>INDIRECT(A4)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06829-4AE3-4BA6-B0CC-A5EDB4FF8218}">
  <dimension ref="A1:EQ8"/>
  <sheetViews>
    <sheetView workbookViewId="0">
      <selection activeCell="C14" sqref="C14"/>
    </sheetView>
  </sheetViews>
  <sheetFormatPr baseColWidth="10" defaultColWidth="11.85546875" defaultRowHeight="18.75" x14ac:dyDescent="0.3"/>
  <cols>
    <col min="1" max="1" width="24.28515625" style="161" customWidth="1"/>
    <col min="2" max="2" width="21.28515625" style="161" customWidth="1"/>
    <col min="3" max="3" width="40.7109375" style="161" customWidth="1"/>
    <col min="4" max="6" width="28.28515625" style="161" customWidth="1"/>
    <col min="7" max="7" width="21.28515625" style="161" customWidth="1"/>
    <col min="8" max="8" width="24.85546875" style="161" customWidth="1"/>
    <col min="9" max="9" width="29" style="161" customWidth="1"/>
    <col min="10" max="10" width="31" style="161" customWidth="1"/>
    <col min="11" max="11" width="25.85546875" style="161" customWidth="1"/>
    <col min="12" max="12" width="35.140625" style="161" customWidth="1"/>
    <col min="13" max="13" width="32.85546875" style="161" customWidth="1"/>
    <col min="14" max="14" width="10.140625" style="161" customWidth="1"/>
    <col min="15" max="15" width="62.140625" style="162" customWidth="1"/>
    <col min="16" max="17" width="14.28515625" style="162" customWidth="1"/>
    <col min="18" max="18" width="21.28515625" style="162" customWidth="1"/>
    <col min="19" max="20" width="14.28515625" style="162" customWidth="1"/>
    <col min="21" max="21" width="13" style="162" customWidth="1"/>
    <col min="22" max="22" width="21.28515625" style="162" customWidth="1"/>
    <col min="23" max="23" width="11.28515625" style="161" customWidth="1"/>
    <col min="24" max="24" width="12.28515625" style="161" customWidth="1"/>
    <col min="25" max="30" width="17" style="161" hidden="1" customWidth="1"/>
    <col min="31" max="31" width="20" style="161" hidden="1" customWidth="1"/>
    <col min="32" max="42" width="14.28515625" style="161" hidden="1" customWidth="1"/>
    <col min="43" max="43" width="14.28515625" style="163" hidden="1" customWidth="1"/>
    <col min="44" max="44" width="14.28515625" style="161" hidden="1" customWidth="1"/>
    <col min="45" max="45" width="16.28515625" style="163" customWidth="1"/>
    <col min="46" max="46" width="17" style="163" customWidth="1"/>
    <col min="47" max="47" width="17.85546875" style="163" customWidth="1"/>
    <col min="48" max="49" width="21" style="163" bestFit="1" customWidth="1"/>
    <col min="50" max="50" width="22.28515625" style="163" bestFit="1" customWidth="1"/>
    <col min="51" max="51" width="14.28515625" style="161" hidden="1" customWidth="1"/>
    <col min="52" max="52" width="6.28515625" style="161" hidden="1" customWidth="1"/>
    <col min="53" max="54" width="12.140625" style="161" hidden="1" customWidth="1"/>
    <col min="55" max="56" width="14.140625" style="161" customWidth="1"/>
    <col min="57" max="57" width="34.28515625" style="161" customWidth="1"/>
    <col min="58" max="61" width="14.140625" style="161" customWidth="1"/>
    <col min="62" max="62" width="19.28515625" style="161" bestFit="1" customWidth="1"/>
    <col min="63" max="63" width="28.85546875" style="161" customWidth="1"/>
    <col min="64" max="68" width="14.140625" style="161" customWidth="1"/>
    <col min="69" max="69" width="19.7109375" style="161" bestFit="1" customWidth="1"/>
    <col min="70" max="70" width="21.140625" style="161" customWidth="1"/>
    <col min="71" max="75" width="14.140625" style="161" customWidth="1"/>
    <col min="76" max="76" width="21.85546875" style="161" customWidth="1"/>
    <col min="77" max="82" width="14.140625" style="161" customWidth="1"/>
    <col min="83" max="83" width="23.140625" style="161" customWidth="1"/>
    <col min="84" max="89" width="14.140625" style="161" customWidth="1"/>
    <col min="90" max="90" width="23.140625" style="161" customWidth="1"/>
    <col min="91" max="91" width="16.140625" style="161" customWidth="1"/>
    <col min="92" max="96" width="14.140625" style="161" customWidth="1"/>
    <col min="97" max="97" width="23.140625" style="161" customWidth="1"/>
    <col min="98" max="103" width="14.140625" style="161" customWidth="1"/>
    <col min="104" max="104" width="23.140625" style="161" customWidth="1"/>
    <col min="105" max="110" width="14.140625" style="161" customWidth="1"/>
    <col min="111" max="111" width="23.140625" style="161" customWidth="1"/>
    <col min="112" max="112" width="37.28515625" style="161" bestFit="1" customWidth="1"/>
    <col min="113" max="117" width="14.140625" style="161" customWidth="1"/>
    <col min="118" max="118" width="23.140625" style="161" customWidth="1"/>
    <col min="119" max="119" width="16.28515625" style="161" customWidth="1"/>
    <col min="120" max="124" width="14.140625" style="161" customWidth="1"/>
    <col min="125" max="125" width="23.140625" style="161" customWidth="1"/>
    <col min="126" max="131" width="14.140625" style="161" customWidth="1"/>
    <col min="132" max="132" width="23.28515625" style="161" customWidth="1"/>
    <col min="133" max="133" width="25.28515625" style="161" customWidth="1"/>
    <col min="134" max="136" width="14.140625" style="161" customWidth="1"/>
    <col min="137" max="137" width="15.28515625" style="161" customWidth="1"/>
    <col min="138" max="138" width="34.7109375" style="161" customWidth="1"/>
    <col min="139" max="139" width="17.85546875" style="161" customWidth="1"/>
    <col min="140" max="140" width="11.85546875" style="161"/>
    <col min="141" max="141" width="13.28515625" style="163" customWidth="1"/>
    <col min="142" max="142" width="16.85546875" style="161" customWidth="1"/>
    <col min="143" max="143" width="15.28515625" style="161" customWidth="1"/>
    <col min="144" max="144" width="18" style="161" customWidth="1"/>
    <col min="145" max="145" width="19.28515625" style="161" customWidth="1"/>
    <col min="146" max="146" width="13.28515625" style="161" customWidth="1"/>
    <col min="147" max="147" width="12.140625" style="161" customWidth="1"/>
    <col min="148" max="16384" width="11.85546875" style="161"/>
  </cols>
  <sheetData>
    <row r="1" spans="1:147" s="1" customFormat="1" ht="30.75" customHeight="1" x14ac:dyDescent="0.3">
      <c r="A1" s="216" t="s">
        <v>0</v>
      </c>
      <c r="B1" s="216"/>
      <c r="C1" s="216"/>
      <c r="D1" s="217" t="s">
        <v>1</v>
      </c>
      <c r="E1" s="217"/>
      <c r="F1" s="217"/>
      <c r="G1" s="218" t="s">
        <v>2</v>
      </c>
      <c r="H1" s="219"/>
      <c r="I1" s="219"/>
      <c r="J1" s="219"/>
      <c r="K1" s="219"/>
      <c r="L1" s="219"/>
      <c r="M1" s="219"/>
      <c r="N1" s="200" t="s">
        <v>3</v>
      </c>
      <c r="O1" s="201"/>
      <c r="P1" s="201"/>
      <c r="Q1" s="201"/>
      <c r="R1" s="201"/>
      <c r="S1" s="201"/>
      <c r="T1" s="201"/>
      <c r="U1" s="201"/>
      <c r="V1" s="201"/>
      <c r="W1" s="201"/>
      <c r="X1" s="202"/>
      <c r="Y1" s="203" t="s">
        <v>4</v>
      </c>
      <c r="Z1" s="203"/>
      <c r="AA1" s="203"/>
      <c r="AB1" s="203"/>
      <c r="AC1" s="203"/>
      <c r="AD1" s="203"/>
      <c r="AE1" s="203"/>
      <c r="AF1" s="203"/>
      <c r="AG1" s="203"/>
      <c r="AH1" s="203"/>
      <c r="AI1" s="203"/>
      <c r="AJ1" s="203"/>
      <c r="AK1" s="203"/>
      <c r="AL1" s="203"/>
      <c r="AM1" s="203"/>
      <c r="AN1" s="204" t="s">
        <v>5</v>
      </c>
      <c r="AO1" s="204"/>
      <c r="AP1" s="204"/>
      <c r="AQ1" s="204"/>
      <c r="AR1" s="204"/>
      <c r="AS1" s="195" t="s">
        <v>6</v>
      </c>
      <c r="AT1" s="195"/>
      <c r="AU1" s="195"/>
      <c r="AV1" s="195"/>
      <c r="AW1" s="195"/>
      <c r="AX1" s="195"/>
      <c r="AY1" s="196" t="s">
        <v>7</v>
      </c>
      <c r="AZ1" s="196"/>
      <c r="BA1" s="196"/>
      <c r="BB1" s="196"/>
      <c r="BC1" s="197" t="s">
        <v>8</v>
      </c>
      <c r="BD1" s="198"/>
      <c r="BE1" s="198"/>
      <c r="BF1" s="198"/>
      <c r="BG1" s="198"/>
      <c r="BH1" s="198"/>
      <c r="BI1" s="198"/>
      <c r="BJ1" s="198"/>
      <c r="BK1" s="198"/>
      <c r="BL1" s="198"/>
      <c r="BM1" s="198"/>
      <c r="BN1" s="198"/>
      <c r="BO1" s="198"/>
      <c r="BP1" s="198"/>
      <c r="BQ1" s="198"/>
      <c r="BR1" s="198"/>
      <c r="BS1" s="198"/>
      <c r="BT1" s="198"/>
      <c r="BU1" s="198"/>
      <c r="BV1" s="198"/>
      <c r="BW1" s="198"/>
      <c r="BX1" s="198"/>
      <c r="BY1" s="198"/>
      <c r="BZ1" s="198"/>
      <c r="CA1" s="198"/>
      <c r="CB1" s="198"/>
      <c r="CC1" s="198"/>
      <c r="CD1" s="198"/>
      <c r="CE1" s="198"/>
      <c r="CF1" s="198"/>
      <c r="CG1" s="198"/>
      <c r="CH1" s="198"/>
      <c r="CI1" s="198"/>
      <c r="CJ1" s="198"/>
      <c r="CK1" s="198"/>
      <c r="CL1" s="198"/>
      <c r="CM1" s="198"/>
      <c r="CN1" s="198"/>
      <c r="CO1" s="198"/>
      <c r="CP1" s="198"/>
      <c r="CQ1" s="198"/>
      <c r="CR1" s="198"/>
      <c r="CS1" s="198"/>
      <c r="CT1" s="198"/>
      <c r="CU1" s="198"/>
      <c r="CV1" s="198"/>
      <c r="CW1" s="198"/>
      <c r="CX1" s="198"/>
      <c r="CY1" s="198"/>
      <c r="CZ1" s="198"/>
      <c r="DA1" s="198"/>
      <c r="DB1" s="198"/>
      <c r="DC1" s="198"/>
      <c r="DD1" s="198"/>
      <c r="DE1" s="198"/>
      <c r="DF1" s="198"/>
      <c r="DG1" s="198"/>
      <c r="DH1" s="198"/>
      <c r="DI1" s="198"/>
      <c r="DJ1" s="198"/>
      <c r="DK1" s="198"/>
      <c r="DL1" s="198"/>
      <c r="DM1" s="198"/>
      <c r="DN1" s="198"/>
      <c r="DO1" s="198"/>
      <c r="DP1" s="198"/>
      <c r="DQ1" s="198"/>
      <c r="DR1" s="198"/>
      <c r="DS1" s="198"/>
      <c r="DT1" s="198"/>
      <c r="DU1" s="198"/>
      <c r="DV1" s="198"/>
      <c r="DW1" s="198"/>
      <c r="DX1" s="198"/>
      <c r="DY1" s="198"/>
      <c r="DZ1" s="198"/>
      <c r="EA1" s="198"/>
      <c r="EB1" s="198"/>
      <c r="EC1" s="198"/>
      <c r="ED1" s="198"/>
      <c r="EE1" s="198"/>
      <c r="EF1" s="198"/>
      <c r="EG1" s="198"/>
      <c r="EH1" s="199"/>
      <c r="EK1" s="2"/>
    </row>
    <row r="2" spans="1:147" s="1" customFormat="1" ht="18.75" customHeight="1" x14ac:dyDescent="0.3">
      <c r="A2" s="210" t="s">
        <v>9</v>
      </c>
      <c r="B2" s="210" t="s">
        <v>10</v>
      </c>
      <c r="C2" s="210" t="s">
        <v>11</v>
      </c>
      <c r="D2" s="212" t="s">
        <v>12</v>
      </c>
      <c r="E2" s="212" t="s">
        <v>13</v>
      </c>
      <c r="F2" s="212" t="s">
        <v>14</v>
      </c>
      <c r="G2" s="214" t="s">
        <v>15</v>
      </c>
      <c r="H2" s="214" t="s">
        <v>16</v>
      </c>
      <c r="I2" s="214" t="s">
        <v>17</v>
      </c>
      <c r="J2" s="214" t="s">
        <v>18</v>
      </c>
      <c r="K2" s="214" t="s">
        <v>19</v>
      </c>
      <c r="L2" s="214" t="s">
        <v>20</v>
      </c>
      <c r="M2" s="214" t="s">
        <v>21</v>
      </c>
      <c r="N2" s="208" t="s">
        <v>22</v>
      </c>
      <c r="O2" s="205" t="s">
        <v>23</v>
      </c>
      <c r="P2" s="205" t="s">
        <v>24</v>
      </c>
      <c r="Q2" s="205" t="s">
        <v>25</v>
      </c>
      <c r="R2" s="205" t="s">
        <v>26</v>
      </c>
      <c r="S2" s="205" t="s">
        <v>27</v>
      </c>
      <c r="T2" s="205" t="s">
        <v>28</v>
      </c>
      <c r="U2" s="205" t="s">
        <v>29</v>
      </c>
      <c r="V2" s="205" t="s">
        <v>30</v>
      </c>
      <c r="W2" s="206" t="s">
        <v>31</v>
      </c>
      <c r="X2" s="206" t="s">
        <v>32</v>
      </c>
      <c r="Y2" s="203" t="s">
        <v>33</v>
      </c>
      <c r="Z2" s="203"/>
      <c r="AA2" s="203"/>
      <c r="AB2" s="203"/>
      <c r="AC2" s="203"/>
      <c r="AD2" s="203"/>
      <c r="AE2" s="193" t="s">
        <v>34</v>
      </c>
      <c r="AF2" s="193" t="s">
        <v>35</v>
      </c>
      <c r="AG2" s="193" t="s">
        <v>36</v>
      </c>
      <c r="AH2" s="193" t="s">
        <v>37</v>
      </c>
      <c r="AI2" s="193" t="s">
        <v>38</v>
      </c>
      <c r="AJ2" s="193" t="s">
        <v>39</v>
      </c>
      <c r="AK2" s="193" t="s">
        <v>40</v>
      </c>
      <c r="AL2" s="193" t="s">
        <v>41</v>
      </c>
      <c r="AM2" s="193" t="s">
        <v>42</v>
      </c>
      <c r="AN2" s="189" t="s">
        <v>43</v>
      </c>
      <c r="AO2" s="189" t="s">
        <v>44</v>
      </c>
      <c r="AP2" s="189" t="s">
        <v>45</v>
      </c>
      <c r="AQ2" s="189" t="s">
        <v>46</v>
      </c>
      <c r="AR2" s="189" t="s">
        <v>47</v>
      </c>
      <c r="AS2" s="191" t="s">
        <v>48</v>
      </c>
      <c r="AT2" s="191" t="s">
        <v>49</v>
      </c>
      <c r="AU2" s="191" t="s">
        <v>50</v>
      </c>
      <c r="AV2" s="191" t="s">
        <v>51</v>
      </c>
      <c r="AW2" s="191" t="s">
        <v>52</v>
      </c>
      <c r="AX2" s="191" t="s">
        <v>53</v>
      </c>
      <c r="AY2" s="188" t="s">
        <v>54</v>
      </c>
      <c r="AZ2" s="188" t="s">
        <v>55</v>
      </c>
      <c r="BA2" s="188" t="s">
        <v>56</v>
      </c>
      <c r="BB2" s="188" t="s">
        <v>57</v>
      </c>
      <c r="BC2" s="179" t="s">
        <v>58</v>
      </c>
      <c r="BD2" s="172" t="s">
        <v>59</v>
      </c>
      <c r="BE2" s="174" t="s">
        <v>60</v>
      </c>
      <c r="BF2" s="174" t="s">
        <v>61</v>
      </c>
      <c r="BG2" s="174" t="s">
        <v>62</v>
      </c>
      <c r="BH2" s="176" t="s">
        <v>63</v>
      </c>
      <c r="BI2" s="174" t="s">
        <v>64</v>
      </c>
      <c r="BJ2" s="179" t="s">
        <v>65</v>
      </c>
      <c r="BK2" s="184" t="s">
        <v>66</v>
      </c>
      <c r="BL2" s="182" t="s">
        <v>67</v>
      </c>
      <c r="BM2" s="182" t="s">
        <v>68</v>
      </c>
      <c r="BN2" s="182" t="s">
        <v>69</v>
      </c>
      <c r="BO2" s="180" t="s">
        <v>70</v>
      </c>
      <c r="BP2" s="182" t="s">
        <v>71</v>
      </c>
      <c r="BQ2" s="179" t="s">
        <v>72</v>
      </c>
      <c r="BR2" s="172" t="s">
        <v>73</v>
      </c>
      <c r="BS2" s="174" t="s">
        <v>74</v>
      </c>
      <c r="BT2" s="174" t="s">
        <v>75</v>
      </c>
      <c r="BU2" s="174" t="s">
        <v>76</v>
      </c>
      <c r="BV2" s="176" t="s">
        <v>77</v>
      </c>
      <c r="BW2" s="174" t="s">
        <v>78</v>
      </c>
      <c r="BX2" s="179" t="s">
        <v>79</v>
      </c>
      <c r="BY2" s="172" t="s">
        <v>80</v>
      </c>
      <c r="BZ2" s="174" t="s">
        <v>81</v>
      </c>
      <c r="CA2" s="174" t="s">
        <v>82</v>
      </c>
      <c r="CB2" s="174" t="s">
        <v>83</v>
      </c>
      <c r="CC2" s="176" t="s">
        <v>84</v>
      </c>
      <c r="CD2" s="174" t="s">
        <v>85</v>
      </c>
      <c r="CE2" s="179" t="s">
        <v>86</v>
      </c>
      <c r="CF2" s="172" t="s">
        <v>87</v>
      </c>
      <c r="CG2" s="174" t="s">
        <v>88</v>
      </c>
      <c r="CH2" s="174" t="s">
        <v>89</v>
      </c>
      <c r="CI2" s="174" t="s">
        <v>90</v>
      </c>
      <c r="CJ2" s="176" t="s">
        <v>91</v>
      </c>
      <c r="CK2" s="174" t="s">
        <v>92</v>
      </c>
      <c r="CL2" s="172" t="s">
        <v>93</v>
      </c>
      <c r="CM2" s="172" t="s">
        <v>94</v>
      </c>
      <c r="CN2" s="174" t="s">
        <v>95</v>
      </c>
      <c r="CO2" s="174" t="s">
        <v>96</v>
      </c>
      <c r="CP2" s="174" t="s">
        <v>97</v>
      </c>
      <c r="CQ2" s="176" t="s">
        <v>98</v>
      </c>
      <c r="CR2" s="174" t="s">
        <v>99</v>
      </c>
      <c r="CS2" s="172" t="s">
        <v>100</v>
      </c>
      <c r="CT2" s="172" t="s">
        <v>101</v>
      </c>
      <c r="CU2" s="174" t="s">
        <v>102</v>
      </c>
      <c r="CV2" s="174" t="s">
        <v>103</v>
      </c>
      <c r="CW2" s="174" t="s">
        <v>104</v>
      </c>
      <c r="CX2" s="176" t="s">
        <v>105</v>
      </c>
      <c r="CY2" s="174" t="s">
        <v>106</v>
      </c>
      <c r="CZ2" s="172" t="s">
        <v>107</v>
      </c>
      <c r="DA2" s="172" t="s">
        <v>108</v>
      </c>
      <c r="DB2" s="174" t="s">
        <v>109</v>
      </c>
      <c r="DC2" s="174" t="s">
        <v>110</v>
      </c>
      <c r="DD2" s="174" t="s">
        <v>111</v>
      </c>
      <c r="DE2" s="176" t="s">
        <v>112</v>
      </c>
      <c r="DF2" s="174" t="s">
        <v>113</v>
      </c>
      <c r="DG2" s="172" t="s">
        <v>114</v>
      </c>
      <c r="DH2" s="172" t="s">
        <v>115</v>
      </c>
      <c r="DI2" s="174" t="s">
        <v>116</v>
      </c>
      <c r="DJ2" s="174" t="s">
        <v>117</v>
      </c>
      <c r="DK2" s="174" t="s">
        <v>118</v>
      </c>
      <c r="DL2" s="176" t="s">
        <v>119</v>
      </c>
      <c r="DM2" s="174" t="s">
        <v>120</v>
      </c>
      <c r="DN2" s="172" t="s">
        <v>121</v>
      </c>
      <c r="DO2" s="172" t="s">
        <v>122</v>
      </c>
      <c r="DP2" s="174" t="s">
        <v>123</v>
      </c>
      <c r="DQ2" s="174" t="s">
        <v>124</v>
      </c>
      <c r="DR2" s="174" t="s">
        <v>125</v>
      </c>
      <c r="DS2" s="176" t="s">
        <v>126</v>
      </c>
      <c r="DT2" s="174" t="s">
        <v>127</v>
      </c>
      <c r="DU2" s="172" t="s">
        <v>128</v>
      </c>
      <c r="DV2" s="172" t="s">
        <v>129</v>
      </c>
      <c r="DW2" s="174" t="s">
        <v>130</v>
      </c>
      <c r="DX2" s="174" t="s">
        <v>131</v>
      </c>
      <c r="DY2" s="174" t="s">
        <v>132</v>
      </c>
      <c r="DZ2" s="176" t="s">
        <v>133</v>
      </c>
      <c r="EA2" s="174" t="s">
        <v>134</v>
      </c>
      <c r="EB2" s="172" t="s">
        <v>135</v>
      </c>
      <c r="EC2" s="172" t="s">
        <v>136</v>
      </c>
      <c r="ED2" s="174" t="s">
        <v>137</v>
      </c>
      <c r="EE2" s="174" t="s">
        <v>138</v>
      </c>
      <c r="EF2" s="174" t="s">
        <v>139</v>
      </c>
      <c r="EG2" s="176" t="s">
        <v>140</v>
      </c>
      <c r="EH2" s="174" t="s">
        <v>141</v>
      </c>
      <c r="EK2" s="2"/>
    </row>
    <row r="3" spans="1:147" s="4" customFormat="1" ht="45.75" customHeight="1" x14ac:dyDescent="0.25">
      <c r="A3" s="211"/>
      <c r="B3" s="211"/>
      <c r="C3" s="211"/>
      <c r="D3" s="213"/>
      <c r="E3" s="213"/>
      <c r="F3" s="213"/>
      <c r="G3" s="215"/>
      <c r="H3" s="215"/>
      <c r="I3" s="215"/>
      <c r="J3" s="215"/>
      <c r="K3" s="215"/>
      <c r="L3" s="215"/>
      <c r="M3" s="215"/>
      <c r="N3" s="209"/>
      <c r="O3" s="206"/>
      <c r="P3" s="206"/>
      <c r="Q3" s="206"/>
      <c r="R3" s="206"/>
      <c r="S3" s="206"/>
      <c r="T3" s="206"/>
      <c r="U3" s="206"/>
      <c r="V3" s="206"/>
      <c r="W3" s="207"/>
      <c r="X3" s="207"/>
      <c r="Y3" s="3" t="s">
        <v>142</v>
      </c>
      <c r="Z3" s="3" t="s">
        <v>143</v>
      </c>
      <c r="AA3" s="3" t="s">
        <v>144</v>
      </c>
      <c r="AB3" s="3" t="s">
        <v>145</v>
      </c>
      <c r="AC3" s="3" t="s">
        <v>146</v>
      </c>
      <c r="AD3" s="3" t="s">
        <v>147</v>
      </c>
      <c r="AE3" s="194"/>
      <c r="AF3" s="194"/>
      <c r="AG3" s="194"/>
      <c r="AH3" s="194"/>
      <c r="AI3" s="194"/>
      <c r="AJ3" s="194"/>
      <c r="AK3" s="194"/>
      <c r="AL3" s="194"/>
      <c r="AM3" s="194"/>
      <c r="AN3" s="190"/>
      <c r="AO3" s="190"/>
      <c r="AP3" s="190"/>
      <c r="AQ3" s="190"/>
      <c r="AR3" s="190"/>
      <c r="AS3" s="192"/>
      <c r="AT3" s="192"/>
      <c r="AU3" s="192"/>
      <c r="AV3" s="192"/>
      <c r="AW3" s="192"/>
      <c r="AX3" s="192"/>
      <c r="AY3" s="188"/>
      <c r="AZ3" s="188"/>
      <c r="BA3" s="188"/>
      <c r="BB3" s="188"/>
      <c r="BC3" s="179"/>
      <c r="BD3" s="173"/>
      <c r="BE3" s="175"/>
      <c r="BF3" s="187"/>
      <c r="BG3" s="175"/>
      <c r="BH3" s="177"/>
      <c r="BI3" s="175"/>
      <c r="BJ3" s="179"/>
      <c r="BK3" s="185"/>
      <c r="BL3" s="186"/>
      <c r="BM3" s="186"/>
      <c r="BN3" s="186"/>
      <c r="BO3" s="181"/>
      <c r="BP3" s="183"/>
      <c r="BQ3" s="179"/>
      <c r="BR3" s="173"/>
      <c r="BS3" s="175"/>
      <c r="BT3" s="175"/>
      <c r="BU3" s="175"/>
      <c r="BV3" s="177"/>
      <c r="BW3" s="175"/>
      <c r="BX3" s="179"/>
      <c r="BY3" s="173"/>
      <c r="BZ3" s="175"/>
      <c r="CA3" s="175"/>
      <c r="CB3" s="175"/>
      <c r="CC3" s="177"/>
      <c r="CD3" s="175"/>
      <c r="CE3" s="179"/>
      <c r="CF3" s="173"/>
      <c r="CG3" s="175"/>
      <c r="CH3" s="175"/>
      <c r="CI3" s="175"/>
      <c r="CJ3" s="177"/>
      <c r="CK3" s="175"/>
      <c r="CL3" s="173"/>
      <c r="CM3" s="173"/>
      <c r="CN3" s="175"/>
      <c r="CO3" s="175"/>
      <c r="CP3" s="175"/>
      <c r="CQ3" s="177"/>
      <c r="CR3" s="175"/>
      <c r="CS3" s="173"/>
      <c r="CT3" s="173"/>
      <c r="CU3" s="175"/>
      <c r="CV3" s="175"/>
      <c r="CW3" s="175"/>
      <c r="CX3" s="177"/>
      <c r="CY3" s="175"/>
      <c r="CZ3" s="173"/>
      <c r="DA3" s="173"/>
      <c r="DB3" s="175"/>
      <c r="DC3" s="175"/>
      <c r="DD3" s="175"/>
      <c r="DE3" s="177"/>
      <c r="DF3" s="175"/>
      <c r="DG3" s="173"/>
      <c r="DH3" s="173"/>
      <c r="DI3" s="175"/>
      <c r="DJ3" s="175"/>
      <c r="DK3" s="175"/>
      <c r="DL3" s="177"/>
      <c r="DM3" s="175"/>
      <c r="DN3" s="173"/>
      <c r="DO3" s="173"/>
      <c r="DP3" s="175"/>
      <c r="DQ3" s="175"/>
      <c r="DR3" s="175"/>
      <c r="DS3" s="177"/>
      <c r="DT3" s="175"/>
      <c r="DU3" s="173"/>
      <c r="DV3" s="173"/>
      <c r="DW3" s="175"/>
      <c r="DX3" s="175"/>
      <c r="DY3" s="175"/>
      <c r="DZ3" s="177"/>
      <c r="EA3" s="175"/>
      <c r="EB3" s="178"/>
      <c r="EC3" s="173"/>
      <c r="ED3" s="175"/>
      <c r="EE3" s="175"/>
      <c r="EF3" s="175"/>
      <c r="EG3" s="177"/>
      <c r="EH3" s="175"/>
      <c r="EJ3" s="5"/>
      <c r="EK3" s="6" t="s">
        <v>148</v>
      </c>
      <c r="EL3" s="6" t="s">
        <v>16</v>
      </c>
      <c r="EM3" s="6" t="s">
        <v>149</v>
      </c>
      <c r="EN3" s="6" t="s">
        <v>150</v>
      </c>
      <c r="EO3" s="6" t="s">
        <v>19</v>
      </c>
      <c r="EP3" s="6" t="s">
        <v>20</v>
      </c>
      <c r="EQ3" s="7" t="s">
        <v>21</v>
      </c>
    </row>
    <row r="4" spans="1:147" s="31" customFormat="1" ht="44.25" customHeight="1" x14ac:dyDescent="0.3">
      <c r="A4" s="8" t="s">
        <v>927</v>
      </c>
      <c r="B4" s="8" t="s">
        <v>928</v>
      </c>
      <c r="C4" s="8" t="s">
        <v>1060</v>
      </c>
      <c r="D4" s="8" t="s">
        <v>1061</v>
      </c>
      <c r="E4" s="8" t="s">
        <v>1062</v>
      </c>
      <c r="F4" s="9" t="s">
        <v>1063</v>
      </c>
      <c r="G4" s="8"/>
      <c r="H4" s="8" t="s">
        <v>597</v>
      </c>
      <c r="I4" s="8" t="s">
        <v>598</v>
      </c>
      <c r="J4" s="8" t="s">
        <v>599</v>
      </c>
      <c r="K4" s="8" t="s">
        <v>1064</v>
      </c>
      <c r="L4" s="8" t="s">
        <v>932</v>
      </c>
      <c r="M4" s="8" t="s">
        <v>1038</v>
      </c>
      <c r="N4" s="14">
        <v>62</v>
      </c>
      <c r="O4" s="8" t="s">
        <v>1065</v>
      </c>
      <c r="P4" s="14" t="s">
        <v>164</v>
      </c>
      <c r="Q4" s="8" t="s">
        <v>186</v>
      </c>
      <c r="R4" s="8" t="s">
        <v>1066</v>
      </c>
      <c r="S4" s="11" t="s">
        <v>167</v>
      </c>
      <c r="T4" s="8" t="s">
        <v>1067</v>
      </c>
      <c r="U4" s="112">
        <v>90</v>
      </c>
      <c r="V4" s="8" t="s">
        <v>1068</v>
      </c>
      <c r="W4" s="12" t="s">
        <v>170</v>
      </c>
      <c r="X4" s="8"/>
      <c r="Y4" s="14"/>
      <c r="Z4" s="14" t="s">
        <v>172</v>
      </c>
      <c r="AA4" s="14" t="s">
        <v>172</v>
      </c>
      <c r="AB4" s="14" t="s">
        <v>172</v>
      </c>
      <c r="AC4" s="14" t="s">
        <v>172</v>
      </c>
      <c r="AD4" s="8" t="s">
        <v>172</v>
      </c>
      <c r="AE4" s="8" t="s">
        <v>172</v>
      </c>
      <c r="AF4" s="8" t="s">
        <v>172</v>
      </c>
      <c r="AG4" s="14" t="s">
        <v>172</v>
      </c>
      <c r="AH4" s="14" t="s">
        <v>172</v>
      </c>
      <c r="AI4" s="14" t="s">
        <v>172</v>
      </c>
      <c r="AJ4" s="14" t="s">
        <v>173</v>
      </c>
      <c r="AK4" s="14" t="s">
        <v>172</v>
      </c>
      <c r="AL4" s="14" t="s">
        <v>172</v>
      </c>
      <c r="AM4" s="14" t="s">
        <v>172</v>
      </c>
      <c r="AN4" s="14" t="s">
        <v>172</v>
      </c>
      <c r="AO4" s="14" t="s">
        <v>172</v>
      </c>
      <c r="AP4" s="14" t="s">
        <v>172</v>
      </c>
      <c r="AQ4" s="113" t="s">
        <v>172</v>
      </c>
      <c r="AR4" s="14" t="s">
        <v>172</v>
      </c>
      <c r="AS4" s="14">
        <v>2</v>
      </c>
      <c r="AT4" s="8">
        <v>2</v>
      </c>
      <c r="AU4" s="14">
        <v>2</v>
      </c>
      <c r="AV4" s="14">
        <v>2</v>
      </c>
      <c r="AW4" s="14">
        <v>2</v>
      </c>
      <c r="AX4" s="14">
        <v>10</v>
      </c>
      <c r="AY4" s="114"/>
      <c r="AZ4" s="114"/>
      <c r="BA4" s="114"/>
      <c r="BB4" s="114"/>
      <c r="BC4" s="115">
        <v>0</v>
      </c>
      <c r="BD4" s="115"/>
      <c r="BE4" s="116"/>
      <c r="BF4" s="18">
        <f t="shared" ref="BF4:BF6" si="0">IFERROR(BC4/AW4,0)</f>
        <v>0</v>
      </c>
      <c r="BG4" s="20">
        <f>+IF(BH4="SI",IFERROR((IF(BH4="SI",BD4,0)/AW4),"REVISAR"),0)</f>
        <v>0</v>
      </c>
      <c r="BH4" s="17" t="s">
        <v>174</v>
      </c>
      <c r="BI4" s="116" t="s">
        <v>1055</v>
      </c>
      <c r="BJ4" s="115">
        <v>0</v>
      </c>
      <c r="BK4" s="115">
        <v>1</v>
      </c>
      <c r="BL4" s="116" t="s">
        <v>1069</v>
      </c>
      <c r="BM4" s="19">
        <f t="shared" ref="BM4:BM6" si="1">+IFERROR(BJ4/AW4,0)</f>
        <v>0</v>
      </c>
      <c r="BN4" s="20">
        <f t="shared" ref="BN4:BN6" si="2">+IF(BO4="SI",IFERROR((IF(BO4="SI",BK4,0)/AW4),"REVISAR"),BG4)</f>
        <v>0.5</v>
      </c>
      <c r="BO4" s="17" t="s">
        <v>174</v>
      </c>
      <c r="BP4" s="21" t="s">
        <v>1070</v>
      </c>
      <c r="BQ4" s="117">
        <v>0</v>
      </c>
      <c r="BR4" s="98">
        <v>1</v>
      </c>
      <c r="BS4" s="87" t="s">
        <v>1071</v>
      </c>
      <c r="BT4" s="19">
        <f t="shared" ref="BT4:BT6" si="3">+IFERROR(BQ4/AW4,0)</f>
        <v>0</v>
      </c>
      <c r="BU4" s="20">
        <f t="shared" ref="BU4:BU6" si="4">+IF(BV4="SI",IFERROR((IF(BV4="SI",BR4,0)/AW4),"REVISAR"),BN4)</f>
        <v>0.5</v>
      </c>
      <c r="BV4" s="17" t="s">
        <v>174</v>
      </c>
      <c r="BW4" s="116" t="s">
        <v>1072</v>
      </c>
      <c r="BX4" s="115">
        <v>0</v>
      </c>
      <c r="BY4" s="115">
        <v>50</v>
      </c>
      <c r="BZ4" s="116" t="s">
        <v>1071</v>
      </c>
      <c r="CA4" s="19">
        <f t="shared" ref="CA4:CA6" si="5">+IFERROR(BX4/AW4,0)</f>
        <v>0</v>
      </c>
      <c r="CB4" s="20">
        <f t="shared" ref="CB4:CB6" si="6">+IF(CC4="SI",IFERROR((IF(CC4="SI",BY4,0)/AW4),"REVISAR"),BU4)</f>
        <v>25</v>
      </c>
      <c r="CC4" s="17" t="s">
        <v>174</v>
      </c>
      <c r="CD4" s="116" t="s">
        <v>993</v>
      </c>
      <c r="CE4" s="115">
        <v>0</v>
      </c>
      <c r="CF4" s="115">
        <v>50</v>
      </c>
      <c r="CG4" s="116" t="s">
        <v>1071</v>
      </c>
      <c r="CH4" s="19">
        <f t="shared" ref="CH4:CH6" si="7">+IFERROR(CE4/AW4,0)</f>
        <v>0</v>
      </c>
      <c r="CI4" s="20">
        <f t="shared" ref="CI4:CI6" si="8">+IF(CJ4="SI",IFERROR((IF(CJ4="SI",CF4,0)/AW4),"REVISAR"),CB4)</f>
        <v>25</v>
      </c>
      <c r="CJ4" s="17" t="s">
        <v>174</v>
      </c>
      <c r="CK4" s="116" t="s">
        <v>1073</v>
      </c>
      <c r="CL4" s="118">
        <v>1</v>
      </c>
      <c r="CM4" s="118">
        <v>0.5</v>
      </c>
      <c r="CN4" s="116" t="s">
        <v>1074</v>
      </c>
      <c r="CO4" s="19">
        <f t="shared" ref="CO4:CO6" si="9">+IFERROR(CL4/AW4,0)</f>
        <v>0.5</v>
      </c>
      <c r="CP4" s="20">
        <f t="shared" ref="CP4:CP6" si="10">+IF(CQ4="SI",IFERROR((IF(CQ4="SI",CM4,0)/AW4),"REVISAR"),CI4)</f>
        <v>0.25</v>
      </c>
      <c r="CQ4" s="17" t="s">
        <v>174</v>
      </c>
      <c r="CR4" s="116" t="s">
        <v>1075</v>
      </c>
      <c r="CS4" s="115">
        <v>1</v>
      </c>
      <c r="CT4" s="115"/>
      <c r="CU4" s="116"/>
      <c r="CV4" s="19">
        <f t="shared" ref="CV4:CV6" si="11">+IFERROR(CS4/AW4,0)</f>
        <v>0.5</v>
      </c>
      <c r="CW4" s="20">
        <f t="shared" ref="CW4:CW6" si="12">+IF(CX4="SI",IFERROR((IF(CX4="SI",CT4,0)/AW4),"REVISAR"),CP4)</f>
        <v>0.25</v>
      </c>
      <c r="CX4" s="17" t="s">
        <v>179</v>
      </c>
      <c r="CY4" s="116"/>
      <c r="CZ4" s="115">
        <v>1</v>
      </c>
      <c r="DA4" s="115"/>
      <c r="DB4" s="116"/>
      <c r="DC4" s="19">
        <f t="shared" ref="DC4:DC6" si="13">+IFERROR(CZ4/AW4,0)</f>
        <v>0.5</v>
      </c>
      <c r="DD4" s="20">
        <f t="shared" ref="DD4:DD6" si="14">+IF(DE4="SI",IFERROR((IF(DE4="SI",DA4,0)/AW4),"REVISAR"),CW4)</f>
        <v>0.25</v>
      </c>
      <c r="DE4" s="17" t="s">
        <v>179</v>
      </c>
      <c r="DF4" s="116"/>
      <c r="DG4" s="115">
        <v>1</v>
      </c>
      <c r="DH4" s="115"/>
      <c r="DI4" s="116"/>
      <c r="DJ4" s="19">
        <f t="shared" ref="DJ4:DJ6" si="15">+IFERROR(DG4/AW4,0)</f>
        <v>0.5</v>
      </c>
      <c r="DK4" s="20">
        <f t="shared" ref="DK4:DK6" si="16">+IF(DL4="SI",IFERROR((IF(DL4="SI",DH4,0)/AW4),"REVISAR"),DD4)</f>
        <v>0.25</v>
      </c>
      <c r="DL4" s="17" t="s">
        <v>179</v>
      </c>
      <c r="DM4" s="116"/>
      <c r="DN4" s="115">
        <v>1</v>
      </c>
      <c r="DO4" s="115"/>
      <c r="DP4" s="116"/>
      <c r="DQ4" s="19">
        <f t="shared" ref="DQ4:DQ6" si="17">+IFERROR(DN4/AW4,0)</f>
        <v>0.5</v>
      </c>
      <c r="DR4" s="20">
        <f t="shared" ref="DR4:DR6" si="18">+IF(DS4="SI",IFERROR((IF(DS4="SI",DO4,0)/AW4),"REVISAR"),DK4)</f>
        <v>0.25</v>
      </c>
      <c r="DS4" s="17" t="s">
        <v>179</v>
      </c>
      <c r="DT4" s="116"/>
      <c r="DU4" s="115">
        <v>1</v>
      </c>
      <c r="DV4" s="115"/>
      <c r="DW4" s="116"/>
      <c r="DX4" s="19">
        <f t="shared" ref="DX4:DX6" si="19">+IFERROR(DU4/AW4,0)</f>
        <v>0.5</v>
      </c>
      <c r="DY4" s="20">
        <f t="shared" ref="DY4:DY6" si="20">+IF(DZ4="SI",IFERROR((IF(DZ4="SI",DV4,0)/AW4),"REVISAR"),DR4)</f>
        <v>0.25</v>
      </c>
      <c r="DZ4" s="17" t="s">
        <v>179</v>
      </c>
      <c r="EA4" s="116"/>
      <c r="EB4" s="119">
        <v>2</v>
      </c>
      <c r="EC4" s="115"/>
      <c r="ED4" s="116"/>
      <c r="EE4" s="19">
        <f t="shared" ref="EE4:EE6" si="21">+IFERROR(EB4/AW4,0)</f>
        <v>1</v>
      </c>
      <c r="EF4" s="20">
        <f t="shared" ref="EF4:EF6" si="22">+IF(EG4="SI",IFERROR((IF(EG4="SI",EC4,0)/AW4),"REVISAR"),DY4)</f>
        <v>0.25</v>
      </c>
      <c r="EG4" s="17" t="s">
        <v>179</v>
      </c>
      <c r="EH4" s="17"/>
      <c r="EI4" s="27">
        <v>2026</v>
      </c>
      <c r="EJ4" s="28"/>
      <c r="EK4" s="29" t="str">
        <f>+VLOOKUP(B4,[1]Listas_desplega!$AI$22:$AJ$46,2,0)</f>
        <v>D_MEN</v>
      </c>
      <c r="EL4" s="29" t="str">
        <f>+VLOOKUP(H4,[1]Listas_desplega!$BY$3:$BZ$7,2,0)</f>
        <v>T_5</v>
      </c>
      <c r="EM4" s="29" t="str">
        <f>+VLOOKUP(I4,[1]Listas_desplega!$BY$10:$BZ$23,2,0)</f>
        <v>T_5_C_1</v>
      </c>
      <c r="EN4" s="29" t="str">
        <f>+VLOOKUP(J4,[1]Listas_desplega!$BY$28:$BZ$54,2,0)</f>
        <v>T_5_C_1_ET_1</v>
      </c>
      <c r="EO4" s="29" t="str">
        <f>+VLOOKUP(K4,[1]Listas_desplega!$BY$58:$BZ$105,2,0)</f>
        <v>T_5_C_1_ET_1_CPT_3</v>
      </c>
      <c r="EP4" s="30" t="str">
        <f>+VLOOKUP(L4,[1]Listas_desplega!$J$3:$K$11,2,0)</f>
        <v>Eje_E_9</v>
      </c>
    </row>
    <row r="5" spans="1:147" s="31" customFormat="1" ht="44.25" customHeight="1" x14ac:dyDescent="0.3">
      <c r="A5" s="8" t="s">
        <v>927</v>
      </c>
      <c r="B5" s="8" t="s">
        <v>928</v>
      </c>
      <c r="C5" s="8" t="s">
        <v>1060</v>
      </c>
      <c r="D5" s="8" t="s">
        <v>1061</v>
      </c>
      <c r="E5" s="8" t="s">
        <v>1062</v>
      </c>
      <c r="F5" s="9" t="s">
        <v>1063</v>
      </c>
      <c r="G5" s="8"/>
      <c r="H5" s="8" t="s">
        <v>597</v>
      </c>
      <c r="I5" s="8" t="s">
        <v>598</v>
      </c>
      <c r="J5" s="8" t="s">
        <v>599</v>
      </c>
      <c r="K5" s="8" t="s">
        <v>1064</v>
      </c>
      <c r="L5" s="8" t="s">
        <v>932</v>
      </c>
      <c r="M5" s="8" t="s">
        <v>1038</v>
      </c>
      <c r="N5" s="14">
        <v>63</v>
      </c>
      <c r="O5" s="11" t="s">
        <v>1076</v>
      </c>
      <c r="P5" s="12" t="s">
        <v>164</v>
      </c>
      <c r="Q5" s="8" t="s">
        <v>186</v>
      </c>
      <c r="R5" s="11" t="s">
        <v>1077</v>
      </c>
      <c r="S5" s="11" t="s">
        <v>1078</v>
      </c>
      <c r="T5" s="11" t="s">
        <v>1079</v>
      </c>
      <c r="U5" s="11">
        <v>0</v>
      </c>
      <c r="V5" s="11" t="s">
        <v>1080</v>
      </c>
      <c r="W5" s="12" t="s">
        <v>170</v>
      </c>
      <c r="X5" s="13"/>
      <c r="Y5" s="13"/>
      <c r="Z5" s="13" t="s">
        <v>172</v>
      </c>
      <c r="AA5" s="13" t="s">
        <v>172</v>
      </c>
      <c r="AB5" s="13" t="s">
        <v>172</v>
      </c>
      <c r="AC5" s="13" t="s">
        <v>172</v>
      </c>
      <c r="AD5" s="13" t="s">
        <v>172</v>
      </c>
      <c r="AE5" s="13" t="s">
        <v>172</v>
      </c>
      <c r="AF5" s="13" t="s">
        <v>172</v>
      </c>
      <c r="AG5" s="14" t="s">
        <v>172</v>
      </c>
      <c r="AH5" s="14" t="s">
        <v>172</v>
      </c>
      <c r="AI5" s="14" t="s">
        <v>172</v>
      </c>
      <c r="AJ5" s="14" t="s">
        <v>173</v>
      </c>
      <c r="AK5" s="14" t="s">
        <v>172</v>
      </c>
      <c r="AL5" s="14" t="s">
        <v>172</v>
      </c>
      <c r="AM5" s="14" t="s">
        <v>172</v>
      </c>
      <c r="AN5" s="14" t="s">
        <v>172</v>
      </c>
      <c r="AO5" s="14" t="s">
        <v>172</v>
      </c>
      <c r="AP5" s="14" t="s">
        <v>172</v>
      </c>
      <c r="AQ5" s="15" t="s">
        <v>172</v>
      </c>
      <c r="AR5" s="14" t="s">
        <v>172</v>
      </c>
      <c r="AS5" s="120">
        <v>1</v>
      </c>
      <c r="AT5" s="121">
        <v>1</v>
      </c>
      <c r="AU5" s="121">
        <v>1</v>
      </c>
      <c r="AV5" s="121">
        <v>1</v>
      </c>
      <c r="AW5" s="121">
        <v>1</v>
      </c>
      <c r="AX5" s="121">
        <v>5</v>
      </c>
      <c r="AY5" s="8"/>
      <c r="AZ5" s="8"/>
      <c r="BA5" s="8"/>
      <c r="BB5" s="8"/>
      <c r="BC5" s="16"/>
      <c r="BD5" s="16"/>
      <c r="BE5" s="17"/>
      <c r="BF5" s="18">
        <f t="shared" si="0"/>
        <v>0</v>
      </c>
      <c r="BG5" s="19">
        <f>IFERROR(BD5/AW5,0)</f>
        <v>0</v>
      </c>
      <c r="BH5" s="17" t="s">
        <v>174</v>
      </c>
      <c r="BI5" s="17" t="s">
        <v>1055</v>
      </c>
      <c r="BJ5" s="16"/>
      <c r="BK5" s="16">
        <v>0</v>
      </c>
      <c r="BL5" s="17" t="s">
        <v>940</v>
      </c>
      <c r="BM5" s="19">
        <f t="shared" si="1"/>
        <v>0</v>
      </c>
      <c r="BN5" s="20">
        <f t="shared" si="2"/>
        <v>0</v>
      </c>
      <c r="BO5" s="17" t="s">
        <v>174</v>
      </c>
      <c r="BP5" s="21" t="s">
        <v>938</v>
      </c>
      <c r="BQ5" s="22">
        <v>0</v>
      </c>
      <c r="BR5" s="86" t="s">
        <v>940</v>
      </c>
      <c r="BS5" s="87" t="s">
        <v>940</v>
      </c>
      <c r="BT5" s="19">
        <f t="shared" si="3"/>
        <v>0</v>
      </c>
      <c r="BU5" s="20" t="str">
        <f t="shared" si="4"/>
        <v>REVISAR</v>
      </c>
      <c r="BV5" s="17" t="s">
        <v>174</v>
      </c>
      <c r="BW5" s="17" t="s">
        <v>939</v>
      </c>
      <c r="BX5" s="16"/>
      <c r="BY5" s="16">
        <v>0</v>
      </c>
      <c r="BZ5" s="17" t="s">
        <v>940</v>
      </c>
      <c r="CA5" s="19">
        <f t="shared" si="5"/>
        <v>0</v>
      </c>
      <c r="CB5" s="20">
        <f t="shared" si="6"/>
        <v>0</v>
      </c>
      <c r="CC5" s="17" t="s">
        <v>174</v>
      </c>
      <c r="CD5" s="17" t="s">
        <v>993</v>
      </c>
      <c r="CE5" s="16"/>
      <c r="CF5" s="16">
        <v>0</v>
      </c>
      <c r="CG5" s="17" t="s">
        <v>940</v>
      </c>
      <c r="CH5" s="19">
        <f t="shared" si="7"/>
        <v>0</v>
      </c>
      <c r="CI5" s="20">
        <f t="shared" si="8"/>
        <v>0</v>
      </c>
      <c r="CJ5" s="17" t="s">
        <v>174</v>
      </c>
      <c r="CK5" s="17" t="s">
        <v>994</v>
      </c>
      <c r="CL5" s="23"/>
      <c r="CM5" s="23">
        <v>0</v>
      </c>
      <c r="CN5" s="17" t="s">
        <v>940</v>
      </c>
      <c r="CO5" s="19">
        <f t="shared" si="9"/>
        <v>0</v>
      </c>
      <c r="CP5" s="20">
        <f t="shared" si="10"/>
        <v>0</v>
      </c>
      <c r="CQ5" s="17" t="s">
        <v>174</v>
      </c>
      <c r="CR5" s="17" t="s">
        <v>1081</v>
      </c>
      <c r="CS5" s="16"/>
      <c r="CT5" s="16"/>
      <c r="CU5" s="17"/>
      <c r="CV5" s="19">
        <f t="shared" si="11"/>
        <v>0</v>
      </c>
      <c r="CW5" s="20">
        <f t="shared" si="12"/>
        <v>0</v>
      </c>
      <c r="CX5" s="17" t="s">
        <v>179</v>
      </c>
      <c r="CY5" s="17"/>
      <c r="CZ5" s="16"/>
      <c r="DA5" s="16"/>
      <c r="DB5" s="17"/>
      <c r="DC5" s="19">
        <f t="shared" si="13"/>
        <v>0</v>
      </c>
      <c r="DD5" s="20">
        <f t="shared" si="14"/>
        <v>0</v>
      </c>
      <c r="DE5" s="17" t="s">
        <v>179</v>
      </c>
      <c r="DF5" s="17"/>
      <c r="DG5" s="16"/>
      <c r="DH5" s="16"/>
      <c r="DI5" s="17"/>
      <c r="DJ5" s="19">
        <f t="shared" si="15"/>
        <v>0</v>
      </c>
      <c r="DK5" s="20">
        <f t="shared" si="16"/>
        <v>0</v>
      </c>
      <c r="DL5" s="17" t="s">
        <v>179</v>
      </c>
      <c r="DM5" s="17"/>
      <c r="DN5" s="16"/>
      <c r="DO5" s="16"/>
      <c r="DP5" s="17"/>
      <c r="DQ5" s="19">
        <f t="shared" si="17"/>
        <v>0</v>
      </c>
      <c r="DR5" s="20">
        <f t="shared" si="18"/>
        <v>0</v>
      </c>
      <c r="DS5" s="17" t="s">
        <v>179</v>
      </c>
      <c r="DT5" s="17"/>
      <c r="DU5" s="16"/>
      <c r="DV5" s="16"/>
      <c r="DW5" s="17"/>
      <c r="DX5" s="19">
        <f t="shared" si="19"/>
        <v>0</v>
      </c>
      <c r="DY5" s="20">
        <f t="shared" si="20"/>
        <v>0</v>
      </c>
      <c r="DZ5" s="17" t="s">
        <v>179</v>
      </c>
      <c r="EA5" s="17"/>
      <c r="EB5" s="26">
        <v>1</v>
      </c>
      <c r="EC5" s="16"/>
      <c r="ED5" s="17"/>
      <c r="EE5" s="19">
        <f t="shared" si="21"/>
        <v>1</v>
      </c>
      <c r="EF5" s="20">
        <f t="shared" si="22"/>
        <v>0</v>
      </c>
      <c r="EG5" s="17" t="s">
        <v>179</v>
      </c>
      <c r="EH5" s="17"/>
      <c r="EI5" s="27">
        <v>2026</v>
      </c>
      <c r="EJ5" s="28"/>
      <c r="EK5" s="29" t="str">
        <f>+VLOOKUP(B5,[1]Listas_desplega!$AI$22:$AJ$46,2,0)</f>
        <v>D_MEN</v>
      </c>
      <c r="EL5" s="29" t="str">
        <f>+VLOOKUP(H5,[1]Listas_desplega!$BY$3:$BZ$7,2,0)</f>
        <v>T_5</v>
      </c>
      <c r="EM5" s="29" t="str">
        <f>+VLOOKUP(I5,[1]Listas_desplega!$BY$10:$BZ$23,2,0)</f>
        <v>T_5_C_1</v>
      </c>
      <c r="EN5" s="29" t="str">
        <f>+VLOOKUP(J5,[1]Listas_desplega!$BY$28:$BZ$54,2,0)</f>
        <v>T_5_C_1_ET_1</v>
      </c>
      <c r="EO5" s="29" t="str">
        <f>+VLOOKUP(K5,[1]Listas_desplega!$BY$58:$BZ$105,2,0)</f>
        <v>T_5_C_1_ET_1_CPT_3</v>
      </c>
      <c r="EP5" s="30" t="str">
        <f>+VLOOKUP(L5,[1]Listas_desplega!$J$3:$K$11,2,0)</f>
        <v>Eje_E_9</v>
      </c>
    </row>
    <row r="6" spans="1:147" s="31" customFormat="1" ht="44.25" customHeight="1" x14ac:dyDescent="0.3">
      <c r="A6" s="8" t="s">
        <v>927</v>
      </c>
      <c r="B6" s="8" t="s">
        <v>928</v>
      </c>
      <c r="C6" s="8" t="s">
        <v>1060</v>
      </c>
      <c r="D6" s="8" t="s">
        <v>1061</v>
      </c>
      <c r="E6" s="8" t="s">
        <v>1062</v>
      </c>
      <c r="F6" s="9" t="s">
        <v>1063</v>
      </c>
      <c r="G6" s="8"/>
      <c r="H6" s="8" t="s">
        <v>597</v>
      </c>
      <c r="I6" s="8" t="s">
        <v>598</v>
      </c>
      <c r="J6" s="8" t="s">
        <v>599</v>
      </c>
      <c r="K6" s="8" t="s">
        <v>1064</v>
      </c>
      <c r="L6" s="8" t="s">
        <v>932</v>
      </c>
      <c r="M6" s="8" t="s">
        <v>1038</v>
      </c>
      <c r="N6" s="14">
        <v>64</v>
      </c>
      <c r="O6" s="11" t="s">
        <v>1082</v>
      </c>
      <c r="P6" s="12" t="s">
        <v>164</v>
      </c>
      <c r="Q6" s="11" t="s">
        <v>776</v>
      </c>
      <c r="R6" s="13" t="s">
        <v>1083</v>
      </c>
      <c r="S6" s="11" t="s">
        <v>1084</v>
      </c>
      <c r="T6" s="11" t="s">
        <v>1067</v>
      </c>
      <c r="U6" s="11">
        <v>0</v>
      </c>
      <c r="V6" s="11" t="s">
        <v>1085</v>
      </c>
      <c r="W6" s="12" t="s">
        <v>170</v>
      </c>
      <c r="X6" s="13"/>
      <c r="Y6" s="13"/>
      <c r="Z6" s="13" t="s">
        <v>172</v>
      </c>
      <c r="AA6" s="13" t="s">
        <v>172</v>
      </c>
      <c r="AB6" s="13" t="s">
        <v>172</v>
      </c>
      <c r="AC6" s="13" t="s">
        <v>172</v>
      </c>
      <c r="AD6" s="13" t="s">
        <v>172</v>
      </c>
      <c r="AE6" s="13" t="s">
        <v>172</v>
      </c>
      <c r="AF6" s="13" t="s">
        <v>172</v>
      </c>
      <c r="AG6" s="14" t="s">
        <v>172</v>
      </c>
      <c r="AH6" s="14" t="s">
        <v>172</v>
      </c>
      <c r="AI6" s="14" t="s">
        <v>172</v>
      </c>
      <c r="AJ6" s="14" t="s">
        <v>173</v>
      </c>
      <c r="AK6" s="14" t="s">
        <v>172</v>
      </c>
      <c r="AL6" s="14" t="s">
        <v>172</v>
      </c>
      <c r="AM6" s="14" t="s">
        <v>172</v>
      </c>
      <c r="AN6" s="14" t="s">
        <v>172</v>
      </c>
      <c r="AO6" s="14" t="s">
        <v>172</v>
      </c>
      <c r="AP6" s="14" t="s">
        <v>172</v>
      </c>
      <c r="AQ6" s="15" t="s">
        <v>172</v>
      </c>
      <c r="AR6" s="14" t="s">
        <v>172</v>
      </c>
      <c r="AS6" s="122">
        <v>100</v>
      </c>
      <c r="AT6" s="123">
        <v>100</v>
      </c>
      <c r="AU6" s="123">
        <v>100</v>
      </c>
      <c r="AV6" s="123">
        <v>100</v>
      </c>
      <c r="AW6" s="123">
        <v>100</v>
      </c>
      <c r="AX6" s="123">
        <v>100</v>
      </c>
      <c r="AY6" s="34"/>
      <c r="AZ6" s="34"/>
      <c r="BA6" s="34"/>
      <c r="BB6" s="34"/>
      <c r="BC6" s="16">
        <v>0</v>
      </c>
      <c r="BD6" s="16"/>
      <c r="BE6" s="17"/>
      <c r="BF6" s="18">
        <f t="shared" si="0"/>
        <v>0</v>
      </c>
      <c r="BG6" s="20">
        <f>+IF(BH6="SI",IFERROR((IF(BH6="SI",BD6,0)/AW6),"REVISAR"),0)</f>
        <v>0</v>
      </c>
      <c r="BH6" s="17" t="s">
        <v>174</v>
      </c>
      <c r="BI6" s="17" t="s">
        <v>1055</v>
      </c>
      <c r="BJ6" s="124">
        <v>0</v>
      </c>
      <c r="BK6" s="16">
        <v>0</v>
      </c>
      <c r="BL6" s="17" t="s">
        <v>940</v>
      </c>
      <c r="BM6" s="19">
        <f t="shared" si="1"/>
        <v>0</v>
      </c>
      <c r="BN6" s="20">
        <f t="shared" si="2"/>
        <v>0</v>
      </c>
      <c r="BO6" s="17" t="s">
        <v>174</v>
      </c>
      <c r="BP6" s="21" t="s">
        <v>938</v>
      </c>
      <c r="BQ6" s="22">
        <v>0</v>
      </c>
      <c r="BR6" s="16" t="s">
        <v>940</v>
      </c>
      <c r="BS6" s="17" t="s">
        <v>940</v>
      </c>
      <c r="BT6" s="19">
        <f t="shared" si="3"/>
        <v>0</v>
      </c>
      <c r="BU6" s="20" t="str">
        <f t="shared" si="4"/>
        <v>REVISAR</v>
      </c>
      <c r="BV6" s="17" t="s">
        <v>174</v>
      </c>
      <c r="BW6" s="17" t="s">
        <v>939</v>
      </c>
      <c r="BX6" s="125">
        <v>0</v>
      </c>
      <c r="BY6" s="16">
        <v>0</v>
      </c>
      <c r="BZ6" s="17" t="s">
        <v>940</v>
      </c>
      <c r="CA6" s="19">
        <f t="shared" si="5"/>
        <v>0</v>
      </c>
      <c r="CB6" s="20">
        <f t="shared" si="6"/>
        <v>0</v>
      </c>
      <c r="CC6" s="17" t="s">
        <v>174</v>
      </c>
      <c r="CD6" s="17" t="s">
        <v>993</v>
      </c>
      <c r="CE6" s="124">
        <v>0</v>
      </c>
      <c r="CF6" s="16">
        <v>0</v>
      </c>
      <c r="CG6" s="17" t="s">
        <v>940</v>
      </c>
      <c r="CH6" s="19">
        <f t="shared" si="7"/>
        <v>0</v>
      </c>
      <c r="CI6" s="20">
        <f t="shared" si="8"/>
        <v>0</v>
      </c>
      <c r="CJ6" s="17" t="s">
        <v>174</v>
      </c>
      <c r="CK6" s="17" t="s">
        <v>994</v>
      </c>
      <c r="CL6" s="126">
        <v>50</v>
      </c>
      <c r="CM6" s="23">
        <v>50</v>
      </c>
      <c r="CN6" s="17" t="s">
        <v>1086</v>
      </c>
      <c r="CO6" s="19">
        <f t="shared" si="9"/>
        <v>0.5</v>
      </c>
      <c r="CP6" s="20">
        <f t="shared" si="10"/>
        <v>0.5</v>
      </c>
      <c r="CQ6" s="17" t="s">
        <v>174</v>
      </c>
      <c r="CR6" s="17" t="s">
        <v>1087</v>
      </c>
      <c r="CS6" s="16">
        <v>50</v>
      </c>
      <c r="CT6" s="16"/>
      <c r="CU6" s="17"/>
      <c r="CV6" s="19">
        <f t="shared" si="11"/>
        <v>0.5</v>
      </c>
      <c r="CW6" s="20">
        <f t="shared" si="12"/>
        <v>0.5</v>
      </c>
      <c r="CX6" s="17" t="s">
        <v>179</v>
      </c>
      <c r="CY6" s="17"/>
      <c r="CZ6" s="16">
        <v>50</v>
      </c>
      <c r="DA6" s="16"/>
      <c r="DB6" s="17"/>
      <c r="DC6" s="19">
        <f t="shared" si="13"/>
        <v>0.5</v>
      </c>
      <c r="DD6" s="20">
        <f t="shared" si="14"/>
        <v>0.5</v>
      </c>
      <c r="DE6" s="17" t="s">
        <v>179</v>
      </c>
      <c r="DF6" s="17"/>
      <c r="DG6" s="16">
        <v>50</v>
      </c>
      <c r="DH6" s="16"/>
      <c r="DI6" s="17"/>
      <c r="DJ6" s="19">
        <f t="shared" si="15"/>
        <v>0.5</v>
      </c>
      <c r="DK6" s="20">
        <f t="shared" si="16"/>
        <v>0.5</v>
      </c>
      <c r="DL6" s="17" t="s">
        <v>179</v>
      </c>
      <c r="DM6" s="17"/>
      <c r="DN6" s="124">
        <v>50</v>
      </c>
      <c r="DO6" s="16"/>
      <c r="DP6" s="17"/>
      <c r="DQ6" s="19">
        <f t="shared" si="17"/>
        <v>0.5</v>
      </c>
      <c r="DR6" s="20">
        <f t="shared" si="18"/>
        <v>0.5</v>
      </c>
      <c r="DS6" s="17" t="s">
        <v>179</v>
      </c>
      <c r="DT6" s="17"/>
      <c r="DU6" s="124">
        <v>50</v>
      </c>
      <c r="DV6" s="16"/>
      <c r="DW6" s="17"/>
      <c r="DX6" s="19">
        <f t="shared" si="19"/>
        <v>0.5</v>
      </c>
      <c r="DY6" s="20">
        <f t="shared" si="20"/>
        <v>0.5</v>
      </c>
      <c r="DZ6" s="17" t="s">
        <v>179</v>
      </c>
      <c r="EA6" s="17"/>
      <c r="EB6" s="127">
        <v>100</v>
      </c>
      <c r="EC6" s="16"/>
      <c r="ED6" s="17"/>
      <c r="EE6" s="19">
        <f t="shared" si="21"/>
        <v>1</v>
      </c>
      <c r="EF6" s="20">
        <f t="shared" si="22"/>
        <v>0.5</v>
      </c>
      <c r="EG6" s="17" t="s">
        <v>179</v>
      </c>
      <c r="EH6" s="96"/>
      <c r="EI6" s="27">
        <v>2026</v>
      </c>
      <c r="EJ6" s="28"/>
      <c r="EK6" s="29" t="str">
        <f>+VLOOKUP(B6,[1]Listas_desplega!$AI$22:$AJ$46,2,0)</f>
        <v>D_MEN</v>
      </c>
      <c r="EL6" s="29" t="str">
        <f>+VLOOKUP(H6,[1]Listas_desplega!$BY$3:$BZ$7,2,0)</f>
        <v>T_5</v>
      </c>
      <c r="EM6" s="29" t="str">
        <f>+VLOOKUP(I6,[1]Listas_desplega!$BY$10:$BZ$23,2,0)</f>
        <v>T_5_C_1</v>
      </c>
      <c r="EN6" s="29" t="str">
        <f>+VLOOKUP(J6,[1]Listas_desplega!$BY$28:$BZ$54,2,0)</f>
        <v>T_5_C_1_ET_1</v>
      </c>
      <c r="EO6" s="29" t="str">
        <f>+VLOOKUP(K6,[1]Listas_desplega!$BY$58:$BZ$105,2,0)</f>
        <v>T_5_C_1_ET_1_CPT_3</v>
      </c>
      <c r="EP6" s="30" t="str">
        <f>+VLOOKUP(L6,[1]Listas_desplega!$J$3:$K$11,2,0)</f>
        <v>Eje_E_9</v>
      </c>
    </row>
    <row r="7" spans="1:147" s="31" customFormat="1" ht="44.25" customHeight="1" x14ac:dyDescent="0.3">
      <c r="A7" s="147"/>
      <c r="B7" s="147"/>
      <c r="C7" s="147"/>
      <c r="D7" s="147"/>
      <c r="E7" s="147"/>
      <c r="F7" s="148"/>
      <c r="G7" s="147"/>
      <c r="H7" s="147"/>
      <c r="I7" s="147"/>
      <c r="J7" s="147"/>
      <c r="K7" s="147"/>
      <c r="L7" s="147"/>
      <c r="M7" s="147"/>
      <c r="N7" s="149"/>
      <c r="O7" s="150"/>
      <c r="P7" s="151"/>
      <c r="Q7" s="150"/>
      <c r="R7" s="150"/>
      <c r="S7" s="150"/>
      <c r="T7" s="150"/>
      <c r="U7" s="150"/>
      <c r="V7" s="150"/>
      <c r="W7" s="152"/>
      <c r="X7" s="153"/>
      <c r="Y7" s="153"/>
      <c r="Z7" s="153"/>
      <c r="AA7" s="153"/>
      <c r="AB7" s="153"/>
      <c r="AC7" s="153"/>
      <c r="AD7" s="153"/>
      <c r="AE7" s="153"/>
      <c r="AF7" s="153"/>
      <c r="AG7" s="149"/>
      <c r="AH7" s="149"/>
      <c r="AI7" s="149"/>
      <c r="AJ7" s="149"/>
      <c r="AK7" s="149"/>
      <c r="AL7" s="149"/>
      <c r="AM7" s="149"/>
      <c r="AN7" s="149"/>
      <c r="AO7" s="149"/>
      <c r="AP7" s="149"/>
      <c r="AQ7" s="151"/>
      <c r="AR7" s="149"/>
      <c r="AS7" s="149"/>
      <c r="AT7" s="149"/>
      <c r="AU7" s="154"/>
      <c r="AV7" s="154"/>
      <c r="AW7" s="154"/>
      <c r="AX7" s="154"/>
      <c r="AY7" s="155"/>
      <c r="AZ7" s="155"/>
      <c r="BA7" s="155"/>
      <c r="BB7" s="155"/>
      <c r="BC7" s="156"/>
      <c r="BD7" s="156"/>
      <c r="BE7" s="156"/>
      <c r="BF7" s="157"/>
      <c r="BG7" s="156"/>
      <c r="BH7" s="156"/>
      <c r="BI7" s="156"/>
      <c r="BJ7" s="156"/>
      <c r="BK7" s="156"/>
      <c r="BL7" s="156"/>
      <c r="BM7" s="156"/>
      <c r="BN7" s="156"/>
      <c r="BO7" s="156"/>
      <c r="BP7" s="157"/>
      <c r="BQ7" s="156"/>
      <c r="BR7" s="156"/>
      <c r="BS7" s="156"/>
      <c r="BT7" s="156"/>
      <c r="BU7" s="156"/>
      <c r="BV7" s="156"/>
      <c r="BW7" s="156"/>
      <c r="BX7" s="156"/>
      <c r="BY7" s="156"/>
      <c r="BZ7" s="156"/>
      <c r="CA7" s="156"/>
      <c r="CB7" s="156"/>
      <c r="CC7" s="156"/>
      <c r="CD7" s="156"/>
      <c r="CE7" s="156"/>
      <c r="CF7" s="156"/>
      <c r="CG7" s="156"/>
      <c r="CH7" s="156"/>
      <c r="CI7" s="156"/>
      <c r="CJ7" s="156"/>
      <c r="CK7" s="156"/>
      <c r="CL7" s="156"/>
      <c r="CM7" s="156"/>
      <c r="CN7" s="156"/>
      <c r="CO7" s="156"/>
      <c r="CP7" s="156"/>
      <c r="CQ7" s="156"/>
      <c r="CR7" s="156"/>
      <c r="CS7" s="156"/>
      <c r="CT7" s="156"/>
      <c r="CU7" s="156"/>
      <c r="CV7" s="156"/>
      <c r="CW7" s="156"/>
      <c r="CX7" s="156"/>
      <c r="CY7" s="156"/>
      <c r="CZ7" s="156"/>
      <c r="DA7" s="156"/>
      <c r="DB7" s="156"/>
      <c r="DC7" s="156"/>
      <c r="DD7" s="156"/>
      <c r="DE7" s="156"/>
      <c r="DF7" s="156"/>
      <c r="DG7" s="156"/>
      <c r="DH7" s="156"/>
      <c r="DI7" s="156"/>
      <c r="DJ7" s="156"/>
      <c r="DK7" s="156"/>
      <c r="DL7" s="156"/>
      <c r="DM7" s="156"/>
      <c r="DN7" s="156"/>
      <c r="DO7" s="156"/>
      <c r="DP7" s="156"/>
      <c r="DQ7" s="156"/>
      <c r="DR7" s="156"/>
      <c r="DS7" s="156"/>
      <c r="DT7" s="156"/>
      <c r="DU7" s="156"/>
      <c r="DV7" s="156"/>
      <c r="DW7" s="156"/>
      <c r="DX7" s="156"/>
      <c r="DY7" s="156"/>
      <c r="DZ7" s="156"/>
      <c r="EA7" s="156"/>
      <c r="EB7" s="158"/>
      <c r="EC7" s="156"/>
      <c r="ED7" s="156"/>
      <c r="EE7" s="156"/>
      <c r="EF7" s="156"/>
      <c r="EG7" s="156"/>
      <c r="EH7" s="156"/>
      <c r="EI7" s="27"/>
      <c r="EJ7" s="28"/>
      <c r="EK7" s="29" t="e">
        <f>+VLOOKUP(B7,[1]Listas_desplega!$AI$22:$AJ$46,2,0)</f>
        <v>#N/A</v>
      </c>
      <c r="EL7" s="29" t="e">
        <f>+VLOOKUP(H7,[1]Listas_desplega!$BY$3:$BZ$7,2,0)</f>
        <v>#N/A</v>
      </c>
      <c r="EM7" s="29" t="e">
        <f>+VLOOKUP(I7,[1]Listas_desplega!$BY$10:$BZ$23,2,0)</f>
        <v>#N/A</v>
      </c>
      <c r="EN7" s="29" t="e">
        <f>+VLOOKUP(J7,[1]Listas_desplega!$BY$28:$BZ$54,2,0)</f>
        <v>#N/A</v>
      </c>
      <c r="EO7" s="29" t="e">
        <f>+VLOOKUP(K7,[1]Listas_desplega!$BY$58:$BZ$105,2,0)</f>
        <v>#N/A</v>
      </c>
      <c r="EP7" s="30" t="e">
        <f>+VLOOKUP(L7,[1]Listas_desplega!$J$3:$K$11,2,0)</f>
        <v>#N/A</v>
      </c>
    </row>
    <row r="8" spans="1:147" ht="24.75" customHeight="1" x14ac:dyDescent="0.3">
      <c r="A8" s="159" t="s">
        <v>843</v>
      </c>
      <c r="B8" s="159" t="s">
        <v>843</v>
      </c>
      <c r="C8" s="159" t="s">
        <v>843</v>
      </c>
      <c r="D8" s="159" t="s">
        <v>843</v>
      </c>
      <c r="E8" s="159" t="s">
        <v>843</v>
      </c>
      <c r="F8" s="159" t="s">
        <v>843</v>
      </c>
      <c r="G8" s="159" t="s">
        <v>843</v>
      </c>
      <c r="H8" s="159" t="s">
        <v>843</v>
      </c>
      <c r="I8" s="159" t="s">
        <v>843</v>
      </c>
      <c r="J8" s="159" t="s">
        <v>843</v>
      </c>
      <c r="K8" s="159" t="s">
        <v>843</v>
      </c>
      <c r="L8" s="159" t="s">
        <v>843</v>
      </c>
      <c r="M8" s="159" t="s">
        <v>843</v>
      </c>
      <c r="N8" s="160" t="s">
        <v>843</v>
      </c>
      <c r="O8" s="160" t="s">
        <v>843</v>
      </c>
      <c r="P8" s="160" t="s">
        <v>843</v>
      </c>
      <c r="Q8" s="160" t="s">
        <v>843</v>
      </c>
      <c r="R8" s="160" t="s">
        <v>843</v>
      </c>
      <c r="S8" s="160" t="s">
        <v>843</v>
      </c>
      <c r="T8" s="160" t="s">
        <v>843</v>
      </c>
      <c r="U8" s="160" t="s">
        <v>843</v>
      </c>
      <c r="V8" s="160" t="s">
        <v>843</v>
      </c>
      <c r="W8" s="160" t="s">
        <v>843</v>
      </c>
      <c r="X8" s="160" t="s">
        <v>843</v>
      </c>
      <c r="Y8" s="160" t="s">
        <v>843</v>
      </c>
      <c r="Z8" s="160" t="s">
        <v>843</v>
      </c>
      <c r="AA8" s="160" t="s">
        <v>843</v>
      </c>
      <c r="AB8" s="160" t="s">
        <v>843</v>
      </c>
      <c r="AC8" s="160" t="s">
        <v>843</v>
      </c>
      <c r="AD8" s="160" t="s">
        <v>843</v>
      </c>
      <c r="AE8" s="160" t="s">
        <v>843</v>
      </c>
      <c r="AF8" s="160" t="s">
        <v>843</v>
      </c>
      <c r="AG8" s="160" t="s">
        <v>843</v>
      </c>
      <c r="AH8" s="160" t="s">
        <v>843</v>
      </c>
      <c r="AI8" s="160" t="s">
        <v>843</v>
      </c>
      <c r="AJ8" s="160" t="s">
        <v>843</v>
      </c>
      <c r="AK8" s="160" t="s">
        <v>843</v>
      </c>
      <c r="AL8" s="160" t="s">
        <v>843</v>
      </c>
      <c r="AM8" s="160" t="s">
        <v>843</v>
      </c>
      <c r="AN8" s="160" t="s">
        <v>843</v>
      </c>
      <c r="AO8" s="160" t="s">
        <v>843</v>
      </c>
      <c r="AP8" s="160" t="s">
        <v>843</v>
      </c>
      <c r="AQ8" s="160" t="s">
        <v>843</v>
      </c>
      <c r="AR8" s="160" t="s">
        <v>843</v>
      </c>
      <c r="AS8" s="160" t="s">
        <v>843</v>
      </c>
      <c r="AT8" s="160" t="s">
        <v>843</v>
      </c>
      <c r="AU8" s="160" t="s">
        <v>843</v>
      </c>
      <c r="AV8" s="160" t="s">
        <v>843</v>
      </c>
      <c r="AW8" s="160" t="s">
        <v>843</v>
      </c>
      <c r="AX8" s="160" t="s">
        <v>843</v>
      </c>
      <c r="AY8" s="160" t="s">
        <v>843</v>
      </c>
      <c r="AZ8" s="160" t="s">
        <v>843</v>
      </c>
      <c r="BA8" s="160" t="s">
        <v>843</v>
      </c>
      <c r="BB8" s="160" t="s">
        <v>843</v>
      </c>
      <c r="BC8" s="160" t="s">
        <v>843</v>
      </c>
      <c r="BD8" s="160"/>
      <c r="BE8" s="160"/>
      <c r="BF8" s="160"/>
      <c r="BG8" s="160"/>
      <c r="BH8" s="160"/>
      <c r="BI8" s="160"/>
      <c r="BJ8" s="160" t="s">
        <v>843</v>
      </c>
      <c r="BK8" s="160"/>
      <c r="BL8" s="160"/>
      <c r="BM8" s="160"/>
      <c r="BN8" s="160"/>
      <c r="BO8" s="160"/>
      <c r="BP8" s="160"/>
      <c r="BQ8" s="160" t="s">
        <v>843</v>
      </c>
      <c r="BR8" s="160"/>
      <c r="BS8" s="160"/>
      <c r="BT8" s="160"/>
      <c r="BU8" s="160"/>
      <c r="BV8" s="160"/>
      <c r="BW8" s="160"/>
      <c r="BX8" s="160" t="s">
        <v>843</v>
      </c>
      <c r="BY8" s="160"/>
      <c r="BZ8" s="160"/>
      <c r="CA8" s="160"/>
      <c r="CB8" s="160"/>
      <c r="CC8" s="160"/>
      <c r="CD8" s="160"/>
      <c r="CE8" s="160" t="s">
        <v>843</v>
      </c>
      <c r="CF8" s="160"/>
      <c r="CG8" s="160"/>
      <c r="CH8" s="160"/>
      <c r="CI8" s="160"/>
      <c r="CJ8" s="160"/>
      <c r="CK8" s="160"/>
      <c r="CL8" s="160" t="s">
        <v>843</v>
      </c>
      <c r="CM8" s="160"/>
      <c r="CN8" s="160"/>
      <c r="CO8" s="160"/>
      <c r="CP8" s="160"/>
      <c r="CQ8" s="160"/>
      <c r="CR8" s="160"/>
      <c r="CS8" s="160" t="s">
        <v>843</v>
      </c>
      <c r="CT8" s="160"/>
      <c r="CU8" s="160"/>
      <c r="CV8" s="160"/>
      <c r="CW8" s="160"/>
      <c r="CX8" s="160"/>
      <c r="CY8" s="160"/>
      <c r="CZ8" s="160" t="s">
        <v>843</v>
      </c>
      <c r="DA8" s="160"/>
      <c r="DB8" s="160"/>
      <c r="DC8" s="160"/>
      <c r="DD8" s="160"/>
      <c r="DE8" s="160"/>
      <c r="DF8" s="160"/>
      <c r="DG8" s="160" t="s">
        <v>843</v>
      </c>
      <c r="DH8" s="160"/>
      <c r="DI8" s="160"/>
      <c r="DJ8" s="160"/>
      <c r="DK8" s="160"/>
      <c r="DL8" s="160"/>
      <c r="DM8" s="160"/>
      <c r="DN8" s="160" t="s">
        <v>843</v>
      </c>
      <c r="DO8" s="160"/>
      <c r="DP8" s="160"/>
      <c r="DQ8" s="160"/>
      <c r="DR8" s="160"/>
      <c r="DS8" s="160"/>
      <c r="DT8" s="160"/>
      <c r="DU8" s="160" t="s">
        <v>843</v>
      </c>
      <c r="DV8" s="160"/>
      <c r="DW8" s="160"/>
      <c r="DX8" s="160"/>
      <c r="DY8" s="160"/>
      <c r="DZ8" s="160"/>
      <c r="EA8" s="160"/>
      <c r="EB8" s="160" t="s">
        <v>843</v>
      </c>
      <c r="EC8" s="160"/>
      <c r="ED8" s="160"/>
      <c r="EE8" s="160"/>
      <c r="EF8" s="160"/>
      <c r="EG8" s="160"/>
      <c r="EH8" s="160"/>
      <c r="EI8" s="160"/>
      <c r="EJ8" s="160" t="s">
        <v>843</v>
      </c>
      <c r="EK8" s="160" t="s">
        <v>843</v>
      </c>
      <c r="EL8" s="160" t="s">
        <v>843</v>
      </c>
      <c r="EM8" s="160" t="s">
        <v>843</v>
      </c>
      <c r="EN8" s="160" t="s">
        <v>843</v>
      </c>
      <c r="EO8" s="160" t="s">
        <v>843</v>
      </c>
      <c r="EP8" s="160" t="s">
        <v>843</v>
      </c>
    </row>
  </sheetData>
  <autoFilter ref="A2:EH6" xr:uid="{6DB06829-4AE3-4BA6-B0CC-A5EDB4FF8218}">
    <filterColumn colId="24" showButton="0"/>
    <filterColumn colId="25" showButton="0"/>
    <filterColumn colId="26" showButton="0"/>
    <filterColumn colId="27" showButton="0"/>
    <filterColumn colId="28" showButton="0"/>
  </autoFilter>
  <mergeCells count="142">
    <mergeCell ref="A2:A3"/>
    <mergeCell ref="B2:B3"/>
    <mergeCell ref="C2:C3"/>
    <mergeCell ref="D2:D3"/>
    <mergeCell ref="E2:E3"/>
    <mergeCell ref="F2:F3"/>
    <mergeCell ref="G2:G3"/>
    <mergeCell ref="A1:C1"/>
    <mergeCell ref="D1:F1"/>
    <mergeCell ref="G1:M1"/>
    <mergeCell ref="H2:H3"/>
    <mergeCell ref="I2:I3"/>
    <mergeCell ref="J2:J3"/>
    <mergeCell ref="K2:K3"/>
    <mergeCell ref="L2:L3"/>
    <mergeCell ref="M2:M3"/>
    <mergeCell ref="AS1:AX1"/>
    <mergeCell ref="AY1:BB1"/>
    <mergeCell ref="BC1:EH1"/>
    <mergeCell ref="N1:X1"/>
    <mergeCell ref="Y1:AM1"/>
    <mergeCell ref="AN1:AR1"/>
    <mergeCell ref="T2:T3"/>
    <mergeCell ref="U2:U3"/>
    <mergeCell ref="V2:V3"/>
    <mergeCell ref="W2:W3"/>
    <mergeCell ref="X2:X3"/>
    <mergeCell ref="Y2:AD2"/>
    <mergeCell ref="N2:N3"/>
    <mergeCell ref="O2:O3"/>
    <mergeCell ref="P2:P3"/>
    <mergeCell ref="Q2:Q3"/>
    <mergeCell ref="R2:R3"/>
    <mergeCell ref="S2:S3"/>
    <mergeCell ref="AK2:AK3"/>
    <mergeCell ref="AL2:AL3"/>
    <mergeCell ref="AM2:AM3"/>
    <mergeCell ref="AN2:AN3"/>
    <mergeCell ref="AO2:AO3"/>
    <mergeCell ref="AP2:AP3"/>
    <mergeCell ref="AE2:AE3"/>
    <mergeCell ref="AF2:AF3"/>
    <mergeCell ref="AG2:AG3"/>
    <mergeCell ref="AH2:AH3"/>
    <mergeCell ref="AI2:AI3"/>
    <mergeCell ref="AJ2:AJ3"/>
    <mergeCell ref="AW2:AW3"/>
    <mergeCell ref="AX2:AX3"/>
    <mergeCell ref="AY2:AY3"/>
    <mergeCell ref="AZ2:AZ3"/>
    <mergeCell ref="BA2:BA3"/>
    <mergeCell ref="BB2:BB3"/>
    <mergeCell ref="AQ2:AQ3"/>
    <mergeCell ref="AR2:AR3"/>
    <mergeCell ref="AS2:AS3"/>
    <mergeCell ref="AT2:AT3"/>
    <mergeCell ref="AU2:AU3"/>
    <mergeCell ref="AV2:AV3"/>
    <mergeCell ref="BI2:BI3"/>
    <mergeCell ref="BJ2:BJ3"/>
    <mergeCell ref="BK2:BK3"/>
    <mergeCell ref="BL2:BL3"/>
    <mergeCell ref="BM2:BM3"/>
    <mergeCell ref="BN2:BN3"/>
    <mergeCell ref="BC2:BC3"/>
    <mergeCell ref="BD2:BD3"/>
    <mergeCell ref="BE2:BE3"/>
    <mergeCell ref="BF2:BF3"/>
    <mergeCell ref="BG2:BG3"/>
    <mergeCell ref="BH2:BH3"/>
    <mergeCell ref="BU2:BU3"/>
    <mergeCell ref="BV2:BV3"/>
    <mergeCell ref="BW2:BW3"/>
    <mergeCell ref="BX2:BX3"/>
    <mergeCell ref="BY2:BY3"/>
    <mergeCell ref="BZ2:BZ3"/>
    <mergeCell ref="BO2:BO3"/>
    <mergeCell ref="BP2:BP3"/>
    <mergeCell ref="BQ2:BQ3"/>
    <mergeCell ref="BR2:BR3"/>
    <mergeCell ref="BS2:BS3"/>
    <mergeCell ref="BT2:BT3"/>
    <mergeCell ref="CG2:CG3"/>
    <mergeCell ref="CH2:CH3"/>
    <mergeCell ref="CI2:CI3"/>
    <mergeCell ref="CJ2:CJ3"/>
    <mergeCell ref="CK2:CK3"/>
    <mergeCell ref="CL2:CL3"/>
    <mergeCell ref="CA2:CA3"/>
    <mergeCell ref="CB2:CB3"/>
    <mergeCell ref="CC2:CC3"/>
    <mergeCell ref="CD2:CD3"/>
    <mergeCell ref="CE2:CE3"/>
    <mergeCell ref="CF2:CF3"/>
    <mergeCell ref="CS2:CS3"/>
    <mergeCell ref="CT2:CT3"/>
    <mergeCell ref="CU2:CU3"/>
    <mergeCell ref="CV2:CV3"/>
    <mergeCell ref="CW2:CW3"/>
    <mergeCell ref="CX2:CX3"/>
    <mergeCell ref="CM2:CM3"/>
    <mergeCell ref="CN2:CN3"/>
    <mergeCell ref="CO2:CO3"/>
    <mergeCell ref="CP2:CP3"/>
    <mergeCell ref="CQ2:CQ3"/>
    <mergeCell ref="CR2:CR3"/>
    <mergeCell ref="DE2:DE3"/>
    <mergeCell ref="DF2:DF3"/>
    <mergeCell ref="DG2:DG3"/>
    <mergeCell ref="DH2:DH3"/>
    <mergeCell ref="DI2:DI3"/>
    <mergeCell ref="DJ2:DJ3"/>
    <mergeCell ref="CY2:CY3"/>
    <mergeCell ref="CZ2:CZ3"/>
    <mergeCell ref="DA2:DA3"/>
    <mergeCell ref="DB2:DB3"/>
    <mergeCell ref="DC2:DC3"/>
    <mergeCell ref="DD2:DD3"/>
    <mergeCell ref="DQ2:DQ3"/>
    <mergeCell ref="DR2:DR3"/>
    <mergeCell ref="DS2:DS3"/>
    <mergeCell ref="DT2:DT3"/>
    <mergeCell ref="DU2:DU3"/>
    <mergeCell ref="DV2:DV3"/>
    <mergeCell ref="DK2:DK3"/>
    <mergeCell ref="DL2:DL3"/>
    <mergeCell ref="DM2:DM3"/>
    <mergeCell ref="DN2:DN3"/>
    <mergeCell ref="DO2:DO3"/>
    <mergeCell ref="DP2:DP3"/>
    <mergeCell ref="EC2:EC3"/>
    <mergeCell ref="ED2:ED3"/>
    <mergeCell ref="EE2:EE3"/>
    <mergeCell ref="EF2:EF3"/>
    <mergeCell ref="EG2:EG3"/>
    <mergeCell ref="EH2:EH3"/>
    <mergeCell ref="DW2:DW3"/>
    <mergeCell ref="DX2:DX3"/>
    <mergeCell ref="DY2:DY3"/>
    <mergeCell ref="DZ2:DZ3"/>
    <mergeCell ref="EA2:EA3"/>
    <mergeCell ref="EB2:EB3"/>
  </mergeCells>
  <conditionalFormatting sqref="BH4:BH6 BO4:BO6 BV4:BV6 CC4:CC6 CJ4:CJ6 CQ4:CQ6 CX4:CX6 DE4:DE6 DL4:DL6 DS4:DS6 DZ4:DZ6 EG4:EG6">
    <cfRule type="containsText" dxfId="24" priority="6" operator="containsText" text="Validación Preliminar">
      <formula>NOT(ISERROR(SEARCH("Validación Preliminar",BH4)))</formula>
    </cfRule>
    <cfRule type="containsText" dxfId="23" priority="7" operator="containsText" text="NO">
      <formula>NOT(ISERROR(SEARCH("NO",BH4)))</formula>
    </cfRule>
    <cfRule type="containsText" dxfId="22" priority="8" operator="containsText" text="Pendiente Validar">
      <formula>NOT(ISERROR(SEARCH("Pendiente Validar",BH4)))</formula>
    </cfRule>
    <cfRule type="containsText" dxfId="21" priority="9" operator="containsText" text="SI">
      <formula>NOT(ISERROR(SEARCH("SI",BH4)))</formula>
    </cfRule>
    <cfRule type="containsText" dxfId="20" priority="10" operator="containsText" text="Pendiente Validar">
      <formula>NOT(ISERROR(SEARCH("Pendiente Validar",BH4)))</formula>
    </cfRule>
  </conditionalFormatting>
  <dataValidations count="72">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1B406181-1F7D-4D7D-BB0C-ACBCED92D54F}"/>
    <dataValidation allowBlank="1" showInputMessage="1" showErrorMessage="1" promptTitle="Macrometa" prompt="Si el indicador hace parte del reporte de alguna &quot;Macrometa&quot; de Presidencia, seleccione la que corresponda de la lista desplegable." sqref="X2" xr:uid="{407EF18C-461A-4439-9518-5FCE741E1568}"/>
    <dataValidation allowBlank="1" showInputMessage="1" showErrorMessage="1" promptTitle="Medio de verificación" prompt="Documento que soporta el avance cuantitativo del indicador." sqref="V2:V3" xr:uid="{047C13F7-7513-4DF3-BB8B-6EFC51A16D34}"/>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946A41EA-DA18-4763-952B-89952F0DB199}"/>
    <dataValidation allowBlank="1" showInputMessage="1" showErrorMessage="1" promptTitle="ID Indicador" prompt="Campo registrado por la OAPF." sqref="N2:N3" xr:uid="{643D1A80-3EB1-43E3-8D1E-6CF33F53FC69}"/>
    <dataValidation allowBlank="1" showInputMessage="1" showErrorMessage="1" promptTitle="MIPG" prompt="Seleccione de la lista desplegable la dimensión del Modelo Integrado de Planeación y Gestión (MIPG) a la cual se asocia el indicador." sqref="D2:D3" xr:uid="{96E3FF54-53DA-4A24-A91D-58BE7C0116DC}"/>
    <dataValidation allowBlank="1" showInputMessage="1" showErrorMessage="1" promptTitle="CONPES (Número documento)" prompt="Diligencie el número del documento (s) CONPES asociados con el indicador." sqref="AQ2:AQ3" xr:uid="{4AB42F91-D118-40A3-8BBC-CAFD9A2ED27C}"/>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2564A3F7-0E2A-4F16-AB00-28702EB5A87B}"/>
    <dataValidation allowBlank="1" showInputMessage="1" showErrorMessage="1" promptTitle="Derechos Humanos" prompt="Marque con &quot;X&quot; si el indicador se relaciona con algún componente del Plan Nacional de Educación en Derechos Humanos (PLANEDH)" sqref="AO2:AO3" xr:uid="{B531833D-E5B7-4808-B373-A1075143D4DB}"/>
    <dataValidation allowBlank="1" showInputMessage="1" showErrorMessage="1" promptTitle="Iniciativas PPI" prompt="Marque con &quot;X&quot; si el indicador está asociado al cumplimiento de iniciativas planteadas en el Plan Plurianual de Inversión para 2024." sqref="AN2:AN3" xr:uid="{100D76F4-A727-4E0B-B35E-5AE642F27509}"/>
    <dataValidation allowBlank="1" showInputMessage="1" showErrorMessage="1" promptTitle="Discapacidad" prompt="Marque con &quot;X&quot; si el indicador responde a un compromiso del MEN en desarrollo de la Política de Discapacidad." sqref="AK2:AK3" xr:uid="{E864D6C6-504E-4C9D-B2CE-6280B24989AA}"/>
    <dataValidation allowBlank="1" showInputMessage="1" showErrorMessage="1" promptTitle="Víctimas" prompt="Marque con &quot;X&quot; si el indicador responde a un compromiso adquirido por el MEN en desarrollo de la Política de Víctimas." sqref="AI2:AI3" xr:uid="{0550EBC2-7C9D-47CF-9DE9-031DEE1C25CE}"/>
    <dataValidation allowBlank="1" showInputMessage="1" showErrorMessage="1" promptTitle="Equidad de la Mujer" prompt="Marque con &quot;X&quot; si el indicador responde la política de Equidad de la Mujer." sqref="AG2:AG3" xr:uid="{DC96EF35-CAFA-4558-966D-E6FCBCD3466F}"/>
    <dataValidation allowBlank="1" showInputMessage="1" showErrorMessage="1" promptTitle="Otras mesas" prompt="Diligencie el nombre de otra instancia con Grupos Étnicos - Indígenas con compromisos asociados al indicador." sqref="AD3" xr:uid="{AFBD3DDD-269D-467B-B224-8D20219E551C}"/>
    <dataValidation allowBlank="1" showInputMessage="1" showErrorMessage="1" promptTitle="Periodicidad" prompt="Corresponde a la temporalidad con la cual se reporta el avance cuantitativo del indicador." sqref="T2:T3" xr:uid="{5CE4721E-6FEA-4369-9826-BF73FF06FC49}"/>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3DD71CB5-BFC1-458C-83F2-BA963B78E571}"/>
    <dataValidation allowBlank="1" showInputMessage="1" showErrorMessage="1" promptTitle="Dias de rezago" prompt="Cantidad de días que se requiere para procesar la información y emitir el dato de avance cuantitativo después del cierre del periodo. " sqref="U2:U3" xr:uid="{E418AAAA-1933-4568-9D1E-E007A17B1EF2}"/>
    <dataValidation allowBlank="1" showInputMessage="1" showErrorMessage="1" promptTitle="Unidad de medida" prompt="Parámetro de referencia para determina la magnitud del indicador (Ej: número, porcentaje,...)" sqref="S2:S3" xr:uid="{A60309A0-8A80-4D00-9F0E-01A0AF2DB7C2}"/>
    <dataValidation allowBlank="1" showInputMessage="1" showErrorMessage="1" promptTitle="Tipo de acumulación" prompt="Seleccione de la lista desplegable el tipo de acumulación:_x000a__x000a_• Mantenimiento (stock)_x000a_• Flujo _x000a_• Acumulado_x000a_• Capacidad_x000a_• Reducción" sqref="Q2:Q3" xr:uid="{EA3EB507-65D3-41D2-A77C-E13C6A4EAAA9}"/>
    <dataValidation allowBlank="1" showInputMessage="1" showErrorMessage="1" promptTitle="Fórmula de cálculo" prompt="Es la representación matemática del cálculo a realizar para obtener el dato de avance cuantitativo del indicador." sqref="R2:R3" xr:uid="{022B0B9A-0C63-4E1E-900C-6F6964474DF8}"/>
    <dataValidation allowBlank="1" showInputMessage="1" showErrorMessage="1" promptTitle="Estrategia" prompt="Registre la estrategia que permitirá alcanzar el eje estratégico. Debe coincidir con la hoja de acciones._x000a_" sqref="M2:M3" xr:uid="{DC9F8134-30BF-4DE5-AD92-016750B18D7D}"/>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D3205C21-5F79-438A-A4DB-F1DF95AC919F}"/>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21C0A319-C508-4490-9763-3A15119941CD}"/>
    <dataValidation allowBlank="1" showInputMessage="1" showErrorMessage="1" promptTitle="Catalizador" prompt="Seleccione de la lista desplegable el catalizador al cual se asocia el indicador." sqref="J2:J3" xr:uid="{090611C7-6F56-47FC-A89E-7C6059E703EB}"/>
    <dataValidation allowBlank="1" showInputMessage="1" showErrorMessage="1" promptTitle="Pilar" prompt="Seleccione de la lista desplegable el pilar de la transformación PND al cual se asocia el indicador. " sqref="I2:I3" xr:uid="{ABDB07EB-C79B-4644-A627-6D6CE5424451}"/>
    <dataValidation allowBlank="1" showInputMessage="1" showErrorMessage="1" promptTitle="Transformación PND" prompt="Seleccione de la lista desplegable la transformación del Plan Nacional de Desarrollo (PND) a la cual se asocia el indicador." sqref="H2:H3" xr:uid="{D3A84AF6-5FF0-4C87-82A6-FDEBC82E63D2}"/>
    <dataValidation allowBlank="1" showInputMessage="1" showErrorMessage="1" promptTitle="Meta ODS" prompt="Seleccione de la lista desplegable la meta del Objetivo de Desarrollo Sostenible (ODS) al cual se asocia el indicador." sqref="G2:G3" xr:uid="{EDE35EBB-6A9C-42A0-8675-A37DE72DE6A7}"/>
    <dataValidation allowBlank="1" showInputMessage="1" showErrorMessage="1" promptTitle="Objetivo SIG" prompt="Seleccione de la lista desplegable el objetivo del Sistema Integrado de Gestión (SIG) al cual se asocia el indicador." sqref="E2:E3" xr:uid="{7A66AFB5-8058-416D-A50E-76D6B85EE99C}"/>
    <dataValidation allowBlank="1" showInputMessage="1" showErrorMessage="1" promptTitle="Dependencia" prompt="Seleccione de la lista desplegable la dependencia responsable del indicador." sqref="C2:C3" xr:uid="{EFDEBF3B-D6CE-43F6-BEB1-8FDCA915E133}"/>
    <dataValidation allowBlank="1" showInputMessage="1" showErrorMessage="1" promptTitle="Despacho o dirección " prompt="Seleccione de la lista desplegable el despacho o la dirección responsable del indicador." sqref="B2:B3" xr:uid="{9C307128-AF68-46E2-91BB-906DE70C1631}"/>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D033D260-F708-4818-9060-10ABC144E17E}"/>
    <dataValidation allowBlank="1" showInputMessage="1" showErrorMessage="1" promptTitle="Otros" prompt="Seleccione de la lista a que otro compromiso responde el indicador formulado._x000a_" sqref="AR2" xr:uid="{F54AB0CF-49B8-45ED-82A6-89D1A1244356}"/>
    <dataValidation allowBlank="1" showInputMessage="1" showErrorMessage="1" promptTitle="Primer infancia" prompt="Marque con &quot;X&quot; si el indicador se enmarca en alguna de  las categorias de la política de Primera Infancia, Infancia y Adolescencia " sqref="AH2" xr:uid="{AE6AF355-1F6E-4AA1-AA83-166296C2F430}"/>
    <dataValidation allowBlank="1" showInputMessage="1" showErrorMessage="1" promptTitle="Participación Ciudadana" prompt="Marque con &quot;X&quot; si el indicador responde a alguna estrategia o actividad, en el marco de la política de Participación Ciudadana " sqref="AJ2" xr:uid="{7D02C53B-1BB7-44CE-A602-F8DF01C5FDE5}"/>
    <dataValidation allowBlank="1" showInputMessage="1" showErrorMessage="1" promptTitle="TIC" prompt="Marque con &quot;X&quot; si el indicador se asocia con la política de Tecnologías de la Información y las Comunicaciones" sqref="AL2" xr:uid="{0C833346-ABAD-4B26-B695-484E7FA58865}"/>
    <dataValidation allowBlank="1" showInputMessage="1" showErrorMessage="1" promptTitle="CTeI" prompt="Marque con &quot;X&quot; si el indicador se relaciona con algún componente de la política de Ciencia, Tecnología e Innovación " sqref="AM2:AM3" xr:uid="{5E7E4C13-851B-4795-BAD1-E8D8E3A3FF95}"/>
    <dataValidation allowBlank="1" showInputMessage="1" showErrorMessage="1" promptTitle="Étnicos - Rrom" prompt="Marque con &quot;X&quot; si el indicador responde a un compromiso adquirido por el MEN con una comunidad Rrom" sqref="AF2:AF3" xr:uid="{1D59D8B9-6E26-45DE-A68F-F0827E98C206}"/>
    <dataValidation allowBlank="1" showInputMessage="1" showErrorMessage="1" promptTitle="Étnicos - NARP" prompt="Marque con &quot;X&quot; si el indicador responde a un compromiso adquirido por el MEN con una comunidad Negra, Afrocolombiana, Raizal y Palenquera" sqref="AE2:AE3" xr:uid="{4959A1D5-500D-4A57-81D1-F42124A1ED73}"/>
    <dataValidation allowBlank="1" showInputMessage="1" showErrorMessage="1" promptTitle="Proceso SIG" prompt="Seleccione de la lista desplegable el proceso del SIG al cual se asocia el indicador" sqref="F2" xr:uid="{C4B18AD5-06D0-40E2-A7B3-8ECEA9490784}"/>
    <dataValidation allowBlank="1" showInputMessage="1" showErrorMessage="1" promptTitle="CRIC" prompt="Registre el número del compromiso adquirido por el MEN con el Consejo Regional Indígena del Cauca que esté asociado al indicador." sqref="AA3" xr:uid="{3CB8E5E7-6C73-4BA2-B75E-629E110FA6EA}"/>
    <dataValidation allowBlank="1" showInputMessage="1" showErrorMessage="1" promptTitle="CRIHU" prompt="Registre el número del compromiso adquirido por el MEN con el Consejo Regional Indígena del Huila que esté asociado al indicador." sqref="AC3" xr:uid="{38B8AC3A-2D0C-47F1-90C8-445D84C385AD}"/>
    <dataValidation allowBlank="1" showInputMessage="1" showErrorMessage="1" promptTitle="CRIDEC" prompt="Registre el número del compromiso adquirido por el MEN con el Consejo Regional Indígena de Caldas que esté asociado al indicador._x000a_" sqref="AB3" xr:uid="{152980F9-5A6B-4D97-B076-FADCB012A9A9}"/>
    <dataValidation allowBlank="1" showInputMessage="1" showErrorMessage="1" promptTitle="MRA" prompt="Registre el número del compromiso adquirido por el MEN en la Mesa Regional Amazónica que esté asociado al indicador." sqref="Z3" xr:uid="{0BA23029-E2C6-45A1-8AC7-DB39A6894714}"/>
    <dataValidation allowBlank="1" showInputMessage="1" showErrorMessage="1" promptTitle="MPC" prompt="Registre el número del compromiso adquirido por el MEN en la Mesa Permanente de Concertación indígena que esté asociado al indicador." sqref="Y3" xr:uid="{140BD856-6770-48D3-844E-1DF4EE6A5C0E}"/>
    <dataValidation allowBlank="1" showInputMessage="1" showErrorMessage="1" promptTitle="Meta diciembre" prompt="Diligenciar el valor de la meta programada para la vigencia _x000a_" sqref="EB2" xr:uid="{7182C37E-58DF-4211-B25D-995A25C60395}"/>
    <dataValidation allowBlank="1" showInputMessage="1" showErrorMessage="1" promptTitle="Meta noviembre" prompt="Diligenciar el valor de la meta programada para el mes. _x000a_Debe ser registrado de manera acumulada de acuerdo con la periodicidad del indicador  " sqref="DU2" xr:uid="{1CC2D21C-7F0B-4946-86F9-E48058C3327A}"/>
    <dataValidation allowBlank="1" showInputMessage="1" showErrorMessage="1" promptTitle="Meta octubre" prompt="Diligenciar el valor de la meta programada para el mes. _x000a_Debe ser registrado de manera acumulada de acuerdo con la periodicidad del indicador  " sqref="DN2" xr:uid="{729F2E34-4245-4702-96EA-81A7139F4046}"/>
    <dataValidation allowBlank="1" showInputMessage="1" showErrorMessage="1" promptTitle="Meta septiembre" prompt="Diligenciar el valor de la meta programada para el mes. _x000a_Debe ser registrado de manera acumulada de acuerdo con la periodicidad del indicador  " sqref="DG2" xr:uid="{1004CA56-4699-47FD-848E-B5950EC38387}"/>
    <dataValidation allowBlank="1" showInputMessage="1" showErrorMessage="1" promptTitle="Meta agosto" prompt="Diligenciar el valor de la meta programada para el mes. _x000a_Debe ser registrado de manera acumulada de acuerdo con la periodicidad del indicador  " sqref="CZ2" xr:uid="{64045605-9307-4996-B45A-ABA5AA5CCA7C}"/>
    <dataValidation allowBlank="1" showInputMessage="1" showErrorMessage="1" promptTitle="Meta julio" prompt="Diligenciar el valor de la meta programada para el mes. _x000a_Debe ser registrado de manera acumulada de acuerdo con la periodicidad del indicador  " sqref="CS2" xr:uid="{1E4C0438-42F4-427C-975D-2F7937C61620}"/>
    <dataValidation allowBlank="1" showInputMessage="1" showErrorMessage="1" promptTitle="Meta junio" prompt="Diligenciar el valor de la meta programada para el mes. _x000a_Debe ser registrado de manera acumulada de acuerdo con la periodicidad del indicador  " sqref="CL2" xr:uid="{85DCCF32-CDB1-46E5-8D19-D22647985897}"/>
    <dataValidation allowBlank="1" showInputMessage="1" showErrorMessage="1" promptTitle="Meta mayo" prompt="Diligenciar el valor de la meta programada para el mes. _x000a_Debe ser registrado de manera acumulada de acuerdo con la periodicidad del indicador  " sqref="CE2" xr:uid="{BC1D1887-EDDA-413E-8866-F1B025E0117F}"/>
    <dataValidation allowBlank="1" showInputMessage="1" showErrorMessage="1" promptTitle="Meta abril" prompt="Diligenciar el valor de la meta programada para el mes. _x000a_Debe ser registrado de manera acumulada de acuerdo con la periodicidad del indicador  " sqref="BX2" xr:uid="{8CD3B867-625A-460E-8C71-87D79A0412DC}"/>
    <dataValidation allowBlank="1" showInputMessage="1" showErrorMessage="1" promptTitle="Meta marzo" prompt="Diligenciar el valor de la meta programada para el mes. _x000a_Debe ser registrado de manera acumulada de acuerdo con la periodicidad del indicador  " sqref="BQ2" xr:uid="{790492CB-0D5A-43A8-BEFB-3B7A1960A695}"/>
    <dataValidation allowBlank="1" showInputMessage="1" showErrorMessage="1" promptTitle="Meta febrero" prompt="Diligenciar el valor de la meta programada para el mes. _x000a_Debe ser registrado de manera acumulada de acuerdo con la periodicidad del indicador  " sqref="BJ2" xr:uid="{BA1BC6A6-6E8E-47CE-83FA-DB2066073118}"/>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79596AF5-9D13-4D30-A7F6-D489D7E26C66}"/>
    <dataValidation allowBlank="1" showInputMessage="1" showErrorMessage="1" promptTitle="Avance 2025" prompt="Corresponde a la cantidad o resultado alcanzado del indicador para el año 2025" sqref="BA2:BB2" xr:uid="{E9EC9AFA-0E73-4BD2-A677-EDD9452949E7}"/>
    <dataValidation allowBlank="1" showInputMessage="1" showErrorMessage="1" promptTitle="Avance 2024" prompt="Corresponde a la cantidad o resultado alcanzado del indicador para el año 2024" sqref="AZ2" xr:uid="{3152B517-E5BA-43C0-8565-8CF875E13BB2}"/>
    <dataValidation allowBlank="1" showInputMessage="1" showErrorMessage="1" promptTitle="Avance 2023" prompt="Corresponde a la cantidad o resultado alcanzado del indicador para el año 2023" sqref="AY2" xr:uid="{15C52331-54D2-451E-AC8A-9B83986A752B}"/>
    <dataValidation allowBlank="1" showInputMessage="1" showErrorMessage="1" promptTitle="Meta cuatrienio" prompt="Corresponde a la cantidad o resultado esperado del indicador para el cuatrienio" sqref="AX2" xr:uid="{861D15F3-0201-4C31-95DD-381AB5F8E185}"/>
    <dataValidation allowBlank="1" showInputMessage="1" showErrorMessage="1" promptTitle="Meta 2026" prompt="Corresponde a la cantidad o resultado esperado del indicador para el año 2026" sqref="AW2" xr:uid="{BC452BE3-8D0F-4BDB-AF23-DCC0DC43AD2B}"/>
    <dataValidation allowBlank="1" showInputMessage="1" showErrorMessage="1" promptTitle="Meta 2025" prompt="Corresponde a la cantidad o resultado esperado del indicador para el año 2025" sqref="AV2" xr:uid="{95880839-EBB7-4FAE-B56F-A6E7A573C950}"/>
    <dataValidation allowBlank="1" showInputMessage="1" showErrorMessage="1" promptTitle="Meta 2024" prompt="Corresponde a la cantidad o resultado esperado del indicador para el año 2024" sqref="AU2" xr:uid="{6A2ED6F5-BF6F-4596-9D6A-12990D4812DA}"/>
    <dataValidation allowBlank="1" showInputMessage="1" showErrorMessage="1" promptTitle="Meta 2023" prompt="Corresponde a la cantidad o resultado esperado del indicador para el año 2023" sqref="AT2" xr:uid="{AB39E0DB-0DBD-434C-A0EF-3C42B0C38C6E}"/>
    <dataValidation allowBlank="1" showInputMessage="1" showErrorMessage="1" promptTitle="Línea base" prompt="Corresponde al punto de partida o punto de referencia desde el cual se inicia la medición." sqref="AS2:AS3" xr:uid="{44E84DB6-2AE2-49D8-A3DF-EE43D9A31C86}"/>
    <dataValidation allowBlank="1" showErrorMessage="1" promptTitle="Mín 300 máx 4000" prompt="Recuerda que debes escribir mínimo 300 caractateres y máximo 4000" sqref="EJ3:EK3 CZ7 CS7 DG4:DG7 BX4:BX7 DU4:DU7 CE4:CE7 DN4:DN7 EJ4:EL7 EB4:EB7 CL4:CL7 CZ4:CZ5 CS4:CS5" xr:uid="{6A576EEE-CD79-4C45-BD48-0FE1BB60F234}"/>
    <dataValidation type="list" allowBlank="1" showInputMessage="1" showErrorMessage="1" sqref="C7 C4:C5" xr:uid="{D84D8CDA-0746-4E29-B397-4946B30165AF}">
      <formula1>INDIRECT(EK4)</formula1>
    </dataValidation>
    <dataValidation type="list" allowBlank="1" showInputMessage="1" showErrorMessage="1" sqref="M4 M7 I7:K7" xr:uid="{57F08911-0838-4B3E-B836-E819B99A1FB9}">
      <formula1>INDIRECT(EL4)</formula1>
    </dataValidation>
    <dataValidation type="list" allowBlank="1" showInputMessage="1" showErrorMessage="1" sqref="L4:L6 D4:H6 A4:A6" xr:uid="{F0FCB0AC-049D-4331-A1B7-5DD0AF822027}">
      <formula1>#REF!</formula1>
    </dataValidation>
    <dataValidation type="list" allowBlank="1" showInputMessage="1" showErrorMessage="1" sqref="M5:M6 C6 I4:K6" xr:uid="{45CB59C7-AD22-467B-B307-F23B0A3A9486}">
      <formula1>INDIRECT(#REF!)</formula1>
    </dataValidation>
    <dataValidation type="list" allowBlank="1" showInputMessage="1" showErrorMessage="1" sqref="BH4:BH6 BO4:BO6 EG4:EG6 DS4:DS6 DL4:DL6 DE4:DE6 CX4:CX6 CQ4:CQ6 CJ4:CJ6 CC4:CC6 BV4:BV6 DZ4:DZ6" xr:uid="{4927EAFF-3675-4415-828F-4E708D85FC6F}">
      <formula1>"SI,NO,Pendiente Validar,Validación Preliminar"</formula1>
    </dataValidation>
    <dataValidation type="list" allowBlank="1" showInputMessage="1" showErrorMessage="1" sqref="B4:B7" xr:uid="{ED1EB96E-9188-42C3-A6B9-1E519863AF70}">
      <formula1>INDIRECT(A4)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67AD0-580F-4503-A18A-E6FEB58371D3}">
  <dimension ref="A1:EQ27"/>
  <sheetViews>
    <sheetView workbookViewId="0">
      <selection activeCell="D4" sqref="D4"/>
    </sheetView>
  </sheetViews>
  <sheetFormatPr baseColWidth="10" defaultColWidth="11.85546875" defaultRowHeight="18.75" x14ac:dyDescent="0.3"/>
  <cols>
    <col min="1" max="1" width="24.28515625" style="161" customWidth="1"/>
    <col min="2" max="2" width="21.28515625" style="161" customWidth="1"/>
    <col min="3" max="3" width="40.7109375" style="161" customWidth="1"/>
    <col min="4" max="6" width="28.28515625" style="161" customWidth="1"/>
    <col min="7" max="7" width="21.28515625" style="161" customWidth="1"/>
    <col min="8" max="8" width="24.85546875" style="161" customWidth="1"/>
    <col min="9" max="9" width="29" style="161" customWidth="1"/>
    <col min="10" max="10" width="31" style="161" customWidth="1"/>
    <col min="11" max="11" width="25.85546875" style="161" customWidth="1"/>
    <col min="12" max="12" width="35.140625" style="161" customWidth="1"/>
    <col min="13" max="13" width="32.85546875" style="161" customWidth="1"/>
    <col min="14" max="14" width="10.140625" style="161" customWidth="1"/>
    <col min="15" max="15" width="62.140625" style="162" customWidth="1"/>
    <col min="16" max="17" width="14.28515625" style="162" customWidth="1"/>
    <col min="18" max="18" width="21.28515625" style="162" customWidth="1"/>
    <col min="19" max="20" width="14.28515625" style="162" customWidth="1"/>
    <col min="21" max="21" width="13" style="162" customWidth="1"/>
    <col min="22" max="22" width="21.28515625" style="162" customWidth="1"/>
    <col min="23" max="23" width="11.28515625" style="161" customWidth="1"/>
    <col min="24" max="24" width="12.28515625" style="161" customWidth="1"/>
    <col min="25" max="30" width="17" style="161" hidden="1" customWidth="1"/>
    <col min="31" max="31" width="20" style="161" hidden="1" customWidth="1"/>
    <col min="32" max="42" width="14.28515625" style="161" hidden="1" customWidth="1"/>
    <col min="43" max="43" width="14.28515625" style="163" hidden="1" customWidth="1"/>
    <col min="44" max="44" width="14.28515625" style="161" hidden="1" customWidth="1"/>
    <col min="45" max="45" width="16.28515625" style="163" customWidth="1"/>
    <col min="46" max="46" width="17" style="163" customWidth="1"/>
    <col min="47" max="47" width="17.85546875" style="163" customWidth="1"/>
    <col min="48" max="49" width="21" style="163" bestFit="1" customWidth="1"/>
    <col min="50" max="50" width="22.28515625" style="163" bestFit="1" customWidth="1"/>
    <col min="51" max="51" width="14.28515625" style="161" hidden="1" customWidth="1"/>
    <col min="52" max="52" width="6.28515625" style="161" hidden="1" customWidth="1"/>
    <col min="53" max="54" width="12.140625" style="161" hidden="1" customWidth="1"/>
    <col min="55" max="56" width="14.140625" style="161" customWidth="1"/>
    <col min="57" max="57" width="34.28515625" style="161" customWidth="1"/>
    <col min="58" max="61" width="14.140625" style="161" customWidth="1"/>
    <col min="62" max="62" width="19.28515625" style="161" bestFit="1" customWidth="1"/>
    <col min="63" max="63" width="28.85546875" style="161" customWidth="1"/>
    <col min="64" max="68" width="14.140625" style="161" customWidth="1"/>
    <col min="69" max="69" width="19.7109375" style="161" bestFit="1" customWidth="1"/>
    <col min="70" max="70" width="21.140625" style="161" customWidth="1"/>
    <col min="71" max="75" width="14.140625" style="161" customWidth="1"/>
    <col min="76" max="76" width="21.85546875" style="161" customWidth="1"/>
    <col min="77" max="82" width="14.140625" style="161" customWidth="1"/>
    <col min="83" max="83" width="23.140625" style="161" customWidth="1"/>
    <col min="84" max="89" width="14.140625" style="161" customWidth="1"/>
    <col min="90" max="90" width="23.140625" style="161" customWidth="1"/>
    <col min="91" max="91" width="16.140625" style="161" customWidth="1"/>
    <col min="92" max="96" width="14.140625" style="161" customWidth="1"/>
    <col min="97" max="97" width="23.140625" style="161" customWidth="1"/>
    <col min="98" max="103" width="14.140625" style="161" customWidth="1"/>
    <col min="104" max="104" width="23.140625" style="161" customWidth="1"/>
    <col min="105" max="110" width="14.140625" style="161" customWidth="1"/>
    <col min="111" max="111" width="23.140625" style="161" customWidth="1"/>
    <col min="112" max="112" width="37.28515625" style="161" bestFit="1" customWidth="1"/>
    <col min="113" max="117" width="14.140625" style="161" customWidth="1"/>
    <col min="118" max="118" width="23.140625" style="161" customWidth="1"/>
    <col min="119" max="119" width="16.28515625" style="161" customWidth="1"/>
    <col min="120" max="124" width="14.140625" style="161" customWidth="1"/>
    <col min="125" max="125" width="23.140625" style="161" customWidth="1"/>
    <col min="126" max="131" width="14.140625" style="161" customWidth="1"/>
    <col min="132" max="132" width="23.28515625" style="161" customWidth="1"/>
    <col min="133" max="133" width="25.28515625" style="161" customWidth="1"/>
    <col min="134" max="136" width="14.140625" style="161" customWidth="1"/>
    <col min="137" max="137" width="15.28515625" style="161" customWidth="1"/>
    <col min="138" max="138" width="34.7109375" style="161" customWidth="1"/>
    <col min="139" max="139" width="17.85546875" style="161" customWidth="1"/>
    <col min="140" max="140" width="11.85546875" style="161"/>
    <col min="141" max="141" width="13.28515625" style="163" customWidth="1"/>
    <col min="142" max="142" width="16.85546875" style="161" customWidth="1"/>
    <col min="143" max="143" width="15.28515625" style="161" customWidth="1"/>
    <col min="144" max="144" width="18" style="161" customWidth="1"/>
    <col min="145" max="145" width="19.28515625" style="161" customWidth="1"/>
    <col min="146" max="146" width="13.28515625" style="161" customWidth="1"/>
    <col min="147" max="147" width="12.140625" style="161" customWidth="1"/>
    <col min="148" max="16384" width="11.85546875" style="161"/>
  </cols>
  <sheetData>
    <row r="1" spans="1:147" s="1" customFormat="1" ht="30.75" customHeight="1" x14ac:dyDescent="0.3">
      <c r="A1" s="216" t="s">
        <v>0</v>
      </c>
      <c r="B1" s="216"/>
      <c r="C1" s="216"/>
      <c r="D1" s="217" t="s">
        <v>1</v>
      </c>
      <c r="E1" s="217"/>
      <c r="F1" s="217"/>
      <c r="G1" s="218" t="s">
        <v>2</v>
      </c>
      <c r="H1" s="219"/>
      <c r="I1" s="219"/>
      <c r="J1" s="219"/>
      <c r="K1" s="219"/>
      <c r="L1" s="219"/>
      <c r="M1" s="219"/>
      <c r="N1" s="200" t="s">
        <v>3</v>
      </c>
      <c r="O1" s="201"/>
      <c r="P1" s="201"/>
      <c r="Q1" s="201"/>
      <c r="R1" s="201"/>
      <c r="S1" s="201"/>
      <c r="T1" s="201"/>
      <c r="U1" s="201"/>
      <c r="V1" s="201"/>
      <c r="W1" s="201"/>
      <c r="X1" s="202"/>
      <c r="Y1" s="203" t="s">
        <v>4</v>
      </c>
      <c r="Z1" s="203"/>
      <c r="AA1" s="203"/>
      <c r="AB1" s="203"/>
      <c r="AC1" s="203"/>
      <c r="AD1" s="203"/>
      <c r="AE1" s="203"/>
      <c r="AF1" s="203"/>
      <c r="AG1" s="203"/>
      <c r="AH1" s="203"/>
      <c r="AI1" s="203"/>
      <c r="AJ1" s="203"/>
      <c r="AK1" s="203"/>
      <c r="AL1" s="203"/>
      <c r="AM1" s="203"/>
      <c r="AN1" s="204" t="s">
        <v>5</v>
      </c>
      <c r="AO1" s="204"/>
      <c r="AP1" s="204"/>
      <c r="AQ1" s="204"/>
      <c r="AR1" s="204"/>
      <c r="AS1" s="195" t="s">
        <v>6</v>
      </c>
      <c r="AT1" s="195"/>
      <c r="AU1" s="195"/>
      <c r="AV1" s="195"/>
      <c r="AW1" s="195"/>
      <c r="AX1" s="195"/>
      <c r="AY1" s="196" t="s">
        <v>7</v>
      </c>
      <c r="AZ1" s="196"/>
      <c r="BA1" s="196"/>
      <c r="BB1" s="196"/>
      <c r="BC1" s="197" t="s">
        <v>8</v>
      </c>
      <c r="BD1" s="198"/>
      <c r="BE1" s="198"/>
      <c r="BF1" s="198"/>
      <c r="BG1" s="198"/>
      <c r="BH1" s="198"/>
      <c r="BI1" s="198"/>
      <c r="BJ1" s="198"/>
      <c r="BK1" s="198"/>
      <c r="BL1" s="198"/>
      <c r="BM1" s="198"/>
      <c r="BN1" s="198"/>
      <c r="BO1" s="198"/>
      <c r="BP1" s="198"/>
      <c r="BQ1" s="198"/>
      <c r="BR1" s="198"/>
      <c r="BS1" s="198"/>
      <c r="BT1" s="198"/>
      <c r="BU1" s="198"/>
      <c r="BV1" s="198"/>
      <c r="BW1" s="198"/>
      <c r="BX1" s="198"/>
      <c r="BY1" s="198"/>
      <c r="BZ1" s="198"/>
      <c r="CA1" s="198"/>
      <c r="CB1" s="198"/>
      <c r="CC1" s="198"/>
      <c r="CD1" s="198"/>
      <c r="CE1" s="198"/>
      <c r="CF1" s="198"/>
      <c r="CG1" s="198"/>
      <c r="CH1" s="198"/>
      <c r="CI1" s="198"/>
      <c r="CJ1" s="198"/>
      <c r="CK1" s="198"/>
      <c r="CL1" s="198"/>
      <c r="CM1" s="198"/>
      <c r="CN1" s="198"/>
      <c r="CO1" s="198"/>
      <c r="CP1" s="198"/>
      <c r="CQ1" s="198"/>
      <c r="CR1" s="198"/>
      <c r="CS1" s="198"/>
      <c r="CT1" s="198"/>
      <c r="CU1" s="198"/>
      <c r="CV1" s="198"/>
      <c r="CW1" s="198"/>
      <c r="CX1" s="198"/>
      <c r="CY1" s="198"/>
      <c r="CZ1" s="198"/>
      <c r="DA1" s="198"/>
      <c r="DB1" s="198"/>
      <c r="DC1" s="198"/>
      <c r="DD1" s="198"/>
      <c r="DE1" s="198"/>
      <c r="DF1" s="198"/>
      <c r="DG1" s="198"/>
      <c r="DH1" s="198"/>
      <c r="DI1" s="198"/>
      <c r="DJ1" s="198"/>
      <c r="DK1" s="198"/>
      <c r="DL1" s="198"/>
      <c r="DM1" s="198"/>
      <c r="DN1" s="198"/>
      <c r="DO1" s="198"/>
      <c r="DP1" s="198"/>
      <c r="DQ1" s="198"/>
      <c r="DR1" s="198"/>
      <c r="DS1" s="198"/>
      <c r="DT1" s="198"/>
      <c r="DU1" s="198"/>
      <c r="DV1" s="198"/>
      <c r="DW1" s="198"/>
      <c r="DX1" s="198"/>
      <c r="DY1" s="198"/>
      <c r="DZ1" s="198"/>
      <c r="EA1" s="198"/>
      <c r="EB1" s="198"/>
      <c r="EC1" s="198"/>
      <c r="ED1" s="198"/>
      <c r="EE1" s="198"/>
      <c r="EF1" s="198"/>
      <c r="EG1" s="198"/>
      <c r="EH1" s="199"/>
      <c r="EK1" s="2"/>
    </row>
    <row r="2" spans="1:147" s="1" customFormat="1" ht="18.75" customHeight="1" x14ac:dyDescent="0.3">
      <c r="A2" s="210" t="s">
        <v>9</v>
      </c>
      <c r="B2" s="210" t="s">
        <v>10</v>
      </c>
      <c r="C2" s="210" t="s">
        <v>11</v>
      </c>
      <c r="D2" s="212" t="s">
        <v>12</v>
      </c>
      <c r="E2" s="212" t="s">
        <v>13</v>
      </c>
      <c r="F2" s="212" t="s">
        <v>14</v>
      </c>
      <c r="G2" s="214" t="s">
        <v>15</v>
      </c>
      <c r="H2" s="214" t="s">
        <v>16</v>
      </c>
      <c r="I2" s="214" t="s">
        <v>17</v>
      </c>
      <c r="J2" s="214" t="s">
        <v>18</v>
      </c>
      <c r="K2" s="214" t="s">
        <v>19</v>
      </c>
      <c r="L2" s="214" t="s">
        <v>20</v>
      </c>
      <c r="M2" s="214" t="s">
        <v>21</v>
      </c>
      <c r="N2" s="208" t="s">
        <v>22</v>
      </c>
      <c r="O2" s="205" t="s">
        <v>23</v>
      </c>
      <c r="P2" s="205" t="s">
        <v>24</v>
      </c>
      <c r="Q2" s="205" t="s">
        <v>25</v>
      </c>
      <c r="R2" s="205" t="s">
        <v>26</v>
      </c>
      <c r="S2" s="205" t="s">
        <v>27</v>
      </c>
      <c r="T2" s="205" t="s">
        <v>28</v>
      </c>
      <c r="U2" s="205" t="s">
        <v>29</v>
      </c>
      <c r="V2" s="205" t="s">
        <v>30</v>
      </c>
      <c r="W2" s="206" t="s">
        <v>31</v>
      </c>
      <c r="X2" s="206" t="s">
        <v>32</v>
      </c>
      <c r="Y2" s="203" t="s">
        <v>33</v>
      </c>
      <c r="Z2" s="203"/>
      <c r="AA2" s="203"/>
      <c r="AB2" s="203"/>
      <c r="AC2" s="203"/>
      <c r="AD2" s="203"/>
      <c r="AE2" s="193" t="s">
        <v>34</v>
      </c>
      <c r="AF2" s="193" t="s">
        <v>35</v>
      </c>
      <c r="AG2" s="193" t="s">
        <v>36</v>
      </c>
      <c r="AH2" s="193" t="s">
        <v>37</v>
      </c>
      <c r="AI2" s="193" t="s">
        <v>38</v>
      </c>
      <c r="AJ2" s="193" t="s">
        <v>39</v>
      </c>
      <c r="AK2" s="193" t="s">
        <v>40</v>
      </c>
      <c r="AL2" s="193" t="s">
        <v>41</v>
      </c>
      <c r="AM2" s="193" t="s">
        <v>42</v>
      </c>
      <c r="AN2" s="189" t="s">
        <v>43</v>
      </c>
      <c r="AO2" s="189" t="s">
        <v>44</v>
      </c>
      <c r="AP2" s="189" t="s">
        <v>45</v>
      </c>
      <c r="AQ2" s="189" t="s">
        <v>46</v>
      </c>
      <c r="AR2" s="189" t="s">
        <v>47</v>
      </c>
      <c r="AS2" s="191" t="s">
        <v>48</v>
      </c>
      <c r="AT2" s="191" t="s">
        <v>49</v>
      </c>
      <c r="AU2" s="191" t="s">
        <v>50</v>
      </c>
      <c r="AV2" s="191" t="s">
        <v>51</v>
      </c>
      <c r="AW2" s="191" t="s">
        <v>52</v>
      </c>
      <c r="AX2" s="191" t="s">
        <v>53</v>
      </c>
      <c r="AY2" s="188" t="s">
        <v>54</v>
      </c>
      <c r="AZ2" s="188" t="s">
        <v>55</v>
      </c>
      <c r="BA2" s="188" t="s">
        <v>56</v>
      </c>
      <c r="BB2" s="188" t="s">
        <v>57</v>
      </c>
      <c r="BC2" s="179" t="s">
        <v>58</v>
      </c>
      <c r="BD2" s="172" t="s">
        <v>59</v>
      </c>
      <c r="BE2" s="174" t="s">
        <v>60</v>
      </c>
      <c r="BF2" s="174" t="s">
        <v>61</v>
      </c>
      <c r="BG2" s="174" t="s">
        <v>62</v>
      </c>
      <c r="BH2" s="176" t="s">
        <v>63</v>
      </c>
      <c r="BI2" s="174" t="s">
        <v>64</v>
      </c>
      <c r="BJ2" s="179" t="s">
        <v>65</v>
      </c>
      <c r="BK2" s="184" t="s">
        <v>66</v>
      </c>
      <c r="BL2" s="182" t="s">
        <v>67</v>
      </c>
      <c r="BM2" s="182" t="s">
        <v>68</v>
      </c>
      <c r="BN2" s="182" t="s">
        <v>69</v>
      </c>
      <c r="BO2" s="180" t="s">
        <v>70</v>
      </c>
      <c r="BP2" s="182" t="s">
        <v>71</v>
      </c>
      <c r="BQ2" s="179" t="s">
        <v>72</v>
      </c>
      <c r="BR2" s="172" t="s">
        <v>73</v>
      </c>
      <c r="BS2" s="174" t="s">
        <v>74</v>
      </c>
      <c r="BT2" s="174" t="s">
        <v>75</v>
      </c>
      <c r="BU2" s="174" t="s">
        <v>76</v>
      </c>
      <c r="BV2" s="176" t="s">
        <v>77</v>
      </c>
      <c r="BW2" s="174" t="s">
        <v>78</v>
      </c>
      <c r="BX2" s="179" t="s">
        <v>79</v>
      </c>
      <c r="BY2" s="172" t="s">
        <v>80</v>
      </c>
      <c r="BZ2" s="174" t="s">
        <v>81</v>
      </c>
      <c r="CA2" s="174" t="s">
        <v>82</v>
      </c>
      <c r="CB2" s="174" t="s">
        <v>83</v>
      </c>
      <c r="CC2" s="176" t="s">
        <v>84</v>
      </c>
      <c r="CD2" s="174" t="s">
        <v>85</v>
      </c>
      <c r="CE2" s="179" t="s">
        <v>86</v>
      </c>
      <c r="CF2" s="172" t="s">
        <v>87</v>
      </c>
      <c r="CG2" s="174" t="s">
        <v>88</v>
      </c>
      <c r="CH2" s="174" t="s">
        <v>89</v>
      </c>
      <c r="CI2" s="174" t="s">
        <v>90</v>
      </c>
      <c r="CJ2" s="176" t="s">
        <v>91</v>
      </c>
      <c r="CK2" s="174" t="s">
        <v>92</v>
      </c>
      <c r="CL2" s="172" t="s">
        <v>93</v>
      </c>
      <c r="CM2" s="172" t="s">
        <v>94</v>
      </c>
      <c r="CN2" s="174" t="s">
        <v>95</v>
      </c>
      <c r="CO2" s="174" t="s">
        <v>96</v>
      </c>
      <c r="CP2" s="174" t="s">
        <v>97</v>
      </c>
      <c r="CQ2" s="176" t="s">
        <v>98</v>
      </c>
      <c r="CR2" s="174" t="s">
        <v>99</v>
      </c>
      <c r="CS2" s="172" t="s">
        <v>100</v>
      </c>
      <c r="CT2" s="172" t="s">
        <v>101</v>
      </c>
      <c r="CU2" s="174" t="s">
        <v>102</v>
      </c>
      <c r="CV2" s="174" t="s">
        <v>103</v>
      </c>
      <c r="CW2" s="174" t="s">
        <v>104</v>
      </c>
      <c r="CX2" s="176" t="s">
        <v>105</v>
      </c>
      <c r="CY2" s="174" t="s">
        <v>106</v>
      </c>
      <c r="CZ2" s="172" t="s">
        <v>107</v>
      </c>
      <c r="DA2" s="172" t="s">
        <v>108</v>
      </c>
      <c r="DB2" s="174" t="s">
        <v>109</v>
      </c>
      <c r="DC2" s="174" t="s">
        <v>110</v>
      </c>
      <c r="DD2" s="174" t="s">
        <v>111</v>
      </c>
      <c r="DE2" s="176" t="s">
        <v>112</v>
      </c>
      <c r="DF2" s="174" t="s">
        <v>113</v>
      </c>
      <c r="DG2" s="172" t="s">
        <v>114</v>
      </c>
      <c r="DH2" s="172" t="s">
        <v>115</v>
      </c>
      <c r="DI2" s="174" t="s">
        <v>116</v>
      </c>
      <c r="DJ2" s="174" t="s">
        <v>117</v>
      </c>
      <c r="DK2" s="174" t="s">
        <v>118</v>
      </c>
      <c r="DL2" s="176" t="s">
        <v>119</v>
      </c>
      <c r="DM2" s="174" t="s">
        <v>120</v>
      </c>
      <c r="DN2" s="172" t="s">
        <v>121</v>
      </c>
      <c r="DO2" s="172" t="s">
        <v>122</v>
      </c>
      <c r="DP2" s="174" t="s">
        <v>123</v>
      </c>
      <c r="DQ2" s="174" t="s">
        <v>124</v>
      </c>
      <c r="DR2" s="174" t="s">
        <v>125</v>
      </c>
      <c r="DS2" s="176" t="s">
        <v>126</v>
      </c>
      <c r="DT2" s="174" t="s">
        <v>127</v>
      </c>
      <c r="DU2" s="172" t="s">
        <v>128</v>
      </c>
      <c r="DV2" s="172" t="s">
        <v>129</v>
      </c>
      <c r="DW2" s="174" t="s">
        <v>130</v>
      </c>
      <c r="DX2" s="174" t="s">
        <v>131</v>
      </c>
      <c r="DY2" s="174" t="s">
        <v>132</v>
      </c>
      <c r="DZ2" s="176" t="s">
        <v>133</v>
      </c>
      <c r="EA2" s="174" t="s">
        <v>134</v>
      </c>
      <c r="EB2" s="172" t="s">
        <v>135</v>
      </c>
      <c r="EC2" s="172" t="s">
        <v>136</v>
      </c>
      <c r="ED2" s="174" t="s">
        <v>137</v>
      </c>
      <c r="EE2" s="174" t="s">
        <v>138</v>
      </c>
      <c r="EF2" s="174" t="s">
        <v>139</v>
      </c>
      <c r="EG2" s="176" t="s">
        <v>140</v>
      </c>
      <c r="EH2" s="174" t="s">
        <v>141</v>
      </c>
      <c r="EK2" s="2"/>
    </row>
    <row r="3" spans="1:147" s="4" customFormat="1" ht="45.75" customHeight="1" x14ac:dyDescent="0.25">
      <c r="A3" s="211"/>
      <c r="B3" s="211"/>
      <c r="C3" s="211"/>
      <c r="D3" s="213"/>
      <c r="E3" s="213"/>
      <c r="F3" s="213"/>
      <c r="G3" s="215"/>
      <c r="H3" s="215"/>
      <c r="I3" s="215"/>
      <c r="J3" s="215"/>
      <c r="K3" s="215"/>
      <c r="L3" s="215"/>
      <c r="M3" s="215"/>
      <c r="N3" s="209"/>
      <c r="O3" s="206"/>
      <c r="P3" s="206"/>
      <c r="Q3" s="206"/>
      <c r="R3" s="206"/>
      <c r="S3" s="206"/>
      <c r="T3" s="206"/>
      <c r="U3" s="206"/>
      <c r="V3" s="206"/>
      <c r="W3" s="207"/>
      <c r="X3" s="207"/>
      <c r="Y3" s="3" t="s">
        <v>142</v>
      </c>
      <c r="Z3" s="3" t="s">
        <v>143</v>
      </c>
      <c r="AA3" s="3" t="s">
        <v>144</v>
      </c>
      <c r="AB3" s="3" t="s">
        <v>145</v>
      </c>
      <c r="AC3" s="3" t="s">
        <v>146</v>
      </c>
      <c r="AD3" s="3" t="s">
        <v>147</v>
      </c>
      <c r="AE3" s="194"/>
      <c r="AF3" s="194"/>
      <c r="AG3" s="194"/>
      <c r="AH3" s="194"/>
      <c r="AI3" s="194"/>
      <c r="AJ3" s="194"/>
      <c r="AK3" s="194"/>
      <c r="AL3" s="194"/>
      <c r="AM3" s="194"/>
      <c r="AN3" s="190"/>
      <c r="AO3" s="190"/>
      <c r="AP3" s="190"/>
      <c r="AQ3" s="190"/>
      <c r="AR3" s="190"/>
      <c r="AS3" s="192"/>
      <c r="AT3" s="192"/>
      <c r="AU3" s="192"/>
      <c r="AV3" s="192"/>
      <c r="AW3" s="192"/>
      <c r="AX3" s="192"/>
      <c r="AY3" s="188"/>
      <c r="AZ3" s="188"/>
      <c r="BA3" s="188"/>
      <c r="BB3" s="188"/>
      <c r="BC3" s="179"/>
      <c r="BD3" s="173"/>
      <c r="BE3" s="175"/>
      <c r="BF3" s="187"/>
      <c r="BG3" s="175"/>
      <c r="BH3" s="177"/>
      <c r="BI3" s="175"/>
      <c r="BJ3" s="179"/>
      <c r="BK3" s="185"/>
      <c r="BL3" s="186"/>
      <c r="BM3" s="186"/>
      <c r="BN3" s="186"/>
      <c r="BO3" s="181"/>
      <c r="BP3" s="183"/>
      <c r="BQ3" s="179"/>
      <c r="BR3" s="173"/>
      <c r="BS3" s="175"/>
      <c r="BT3" s="175"/>
      <c r="BU3" s="175"/>
      <c r="BV3" s="177"/>
      <c r="BW3" s="175"/>
      <c r="BX3" s="179"/>
      <c r="BY3" s="173"/>
      <c r="BZ3" s="175"/>
      <c r="CA3" s="175"/>
      <c r="CB3" s="175"/>
      <c r="CC3" s="177"/>
      <c r="CD3" s="175"/>
      <c r="CE3" s="179"/>
      <c r="CF3" s="173"/>
      <c r="CG3" s="175"/>
      <c r="CH3" s="175"/>
      <c r="CI3" s="175"/>
      <c r="CJ3" s="177"/>
      <c r="CK3" s="175"/>
      <c r="CL3" s="173"/>
      <c r="CM3" s="173"/>
      <c r="CN3" s="175"/>
      <c r="CO3" s="175"/>
      <c r="CP3" s="175"/>
      <c r="CQ3" s="177"/>
      <c r="CR3" s="175"/>
      <c r="CS3" s="173"/>
      <c r="CT3" s="173"/>
      <c r="CU3" s="175"/>
      <c r="CV3" s="175"/>
      <c r="CW3" s="175"/>
      <c r="CX3" s="177"/>
      <c r="CY3" s="175"/>
      <c r="CZ3" s="173"/>
      <c r="DA3" s="173"/>
      <c r="DB3" s="175"/>
      <c r="DC3" s="175"/>
      <c r="DD3" s="175"/>
      <c r="DE3" s="177"/>
      <c r="DF3" s="175"/>
      <c r="DG3" s="173"/>
      <c r="DH3" s="173"/>
      <c r="DI3" s="175"/>
      <c r="DJ3" s="175"/>
      <c r="DK3" s="175"/>
      <c r="DL3" s="177"/>
      <c r="DM3" s="175"/>
      <c r="DN3" s="173"/>
      <c r="DO3" s="173"/>
      <c r="DP3" s="175"/>
      <c r="DQ3" s="175"/>
      <c r="DR3" s="175"/>
      <c r="DS3" s="177"/>
      <c r="DT3" s="175"/>
      <c r="DU3" s="173"/>
      <c r="DV3" s="173"/>
      <c r="DW3" s="175"/>
      <c r="DX3" s="175"/>
      <c r="DY3" s="175"/>
      <c r="DZ3" s="177"/>
      <c r="EA3" s="175"/>
      <c r="EB3" s="178"/>
      <c r="EC3" s="173"/>
      <c r="ED3" s="175"/>
      <c r="EE3" s="175"/>
      <c r="EF3" s="175"/>
      <c r="EG3" s="177"/>
      <c r="EH3" s="175"/>
      <c r="EJ3" s="5"/>
      <c r="EK3" s="6" t="s">
        <v>148</v>
      </c>
      <c r="EL3" s="6" t="s">
        <v>16</v>
      </c>
      <c r="EM3" s="6" t="s">
        <v>149</v>
      </c>
      <c r="EN3" s="6" t="s">
        <v>150</v>
      </c>
      <c r="EO3" s="6" t="s">
        <v>19</v>
      </c>
      <c r="EP3" s="6" t="s">
        <v>20</v>
      </c>
      <c r="EQ3" s="7" t="s">
        <v>21</v>
      </c>
    </row>
    <row r="4" spans="1:147" s="31" customFormat="1" ht="44.25" customHeight="1" x14ac:dyDescent="0.3">
      <c r="A4" s="8" t="s">
        <v>592</v>
      </c>
      <c r="B4" s="8" t="s">
        <v>593</v>
      </c>
      <c r="C4" s="8" t="s">
        <v>594</v>
      </c>
      <c r="D4" s="8" t="s">
        <v>630</v>
      </c>
      <c r="E4" s="8" t="s">
        <v>154</v>
      </c>
      <c r="F4" s="9" t="s">
        <v>595</v>
      </c>
      <c r="G4" s="8" t="s">
        <v>596</v>
      </c>
      <c r="H4" s="8" t="s">
        <v>157</v>
      </c>
      <c r="I4" s="8" t="s">
        <v>181</v>
      </c>
      <c r="J4" s="8" t="s">
        <v>631</v>
      </c>
      <c r="K4" s="8" t="s">
        <v>632</v>
      </c>
      <c r="L4" s="8" t="s">
        <v>601</v>
      </c>
      <c r="M4" s="8" t="s">
        <v>602</v>
      </c>
      <c r="N4" s="14">
        <v>120</v>
      </c>
      <c r="O4" s="56" t="s">
        <v>633</v>
      </c>
      <c r="P4" s="12" t="s">
        <v>164</v>
      </c>
      <c r="Q4" s="11" t="s">
        <v>186</v>
      </c>
      <c r="R4" s="56" t="s">
        <v>634</v>
      </c>
      <c r="S4" s="56" t="s">
        <v>167</v>
      </c>
      <c r="T4" s="56" t="s">
        <v>188</v>
      </c>
      <c r="U4" s="56">
        <v>30</v>
      </c>
      <c r="V4" s="56" t="s">
        <v>635</v>
      </c>
      <c r="W4" s="12" t="s">
        <v>170</v>
      </c>
      <c r="X4" s="13" t="s">
        <v>172</v>
      </c>
      <c r="Y4" s="13"/>
      <c r="Z4" s="13"/>
      <c r="AA4" s="13"/>
      <c r="AB4" s="13"/>
      <c r="AC4" s="13"/>
      <c r="AD4" s="13"/>
      <c r="AE4" s="13"/>
      <c r="AF4" s="13"/>
      <c r="AG4" s="14"/>
      <c r="AH4" s="14"/>
      <c r="AI4" s="14"/>
      <c r="AJ4" s="14"/>
      <c r="AK4" s="14"/>
      <c r="AL4" s="14"/>
      <c r="AM4" s="14"/>
      <c r="AN4" s="14"/>
      <c r="AO4" s="14"/>
      <c r="AP4" s="14"/>
      <c r="AQ4" s="15"/>
      <c r="AR4" s="14"/>
      <c r="AS4" s="49" t="s">
        <v>172</v>
      </c>
      <c r="AT4" s="57" t="s">
        <v>172</v>
      </c>
      <c r="AU4" s="57">
        <v>1</v>
      </c>
      <c r="AV4" s="57">
        <v>1</v>
      </c>
      <c r="AW4" s="57">
        <v>1</v>
      </c>
      <c r="AX4" s="57">
        <v>1</v>
      </c>
      <c r="AY4" s="58"/>
      <c r="AZ4" s="58"/>
      <c r="BA4" s="58"/>
      <c r="BB4" s="58"/>
      <c r="BC4" s="16"/>
      <c r="BD4" s="16"/>
      <c r="BE4" s="17"/>
      <c r="BF4" s="18">
        <f t="shared" ref="BF4" si="0">IFERROR(BC4/AW4,0)</f>
        <v>0</v>
      </c>
      <c r="BG4" s="19">
        <f>IFERROR(BD4/AW4,0)</f>
        <v>0</v>
      </c>
      <c r="BH4" s="17" t="s">
        <v>179</v>
      </c>
      <c r="BI4" s="17"/>
      <c r="BJ4" s="16"/>
      <c r="BK4" s="16"/>
      <c r="BL4" s="17"/>
      <c r="BM4" s="19">
        <f t="shared" ref="BM4" si="1">+IFERROR(BJ4/AW4,0)</f>
        <v>0</v>
      </c>
      <c r="BN4" s="20">
        <f t="shared" ref="BN4" si="2">+IF(BO4="SI",IFERROR((IF(BO4="SI",BK4,0)/AW4),"REVISAR"),BG4)</f>
        <v>0</v>
      </c>
      <c r="BO4" s="17" t="s">
        <v>179</v>
      </c>
      <c r="BP4" s="21"/>
      <c r="BQ4" s="22"/>
      <c r="BR4" s="16"/>
      <c r="BS4" s="17"/>
      <c r="BT4" s="19">
        <f t="shared" ref="BT4" si="3">+IFERROR(BQ4/AW4,0)</f>
        <v>0</v>
      </c>
      <c r="BU4" s="20">
        <f t="shared" ref="BU4" si="4">+IF(BV4="SI",IFERROR((IF(BV4="SI",BR4,0)/AW4),"REVISAR"),BN4)</f>
        <v>0</v>
      </c>
      <c r="BV4" s="17" t="s">
        <v>179</v>
      </c>
      <c r="BW4" s="17"/>
      <c r="BX4" s="16"/>
      <c r="BY4" s="16"/>
      <c r="BZ4" s="17"/>
      <c r="CA4" s="19">
        <f t="shared" ref="CA4" si="5">+IFERROR(BX4/AW4,0)</f>
        <v>0</v>
      </c>
      <c r="CB4" s="20">
        <f t="shared" ref="CB4" si="6">+IF(CC4="SI",IFERROR((IF(CC4="SI",BY4,0)/AW4),"REVISAR"),BU4)</f>
        <v>0</v>
      </c>
      <c r="CC4" s="17" t="s">
        <v>179</v>
      </c>
      <c r="CD4" s="17"/>
      <c r="CE4" s="16"/>
      <c r="CF4" s="16"/>
      <c r="CG4" s="17"/>
      <c r="CH4" s="19">
        <f t="shared" ref="CH4" si="7">+IFERROR(CE4/AW4,0)</f>
        <v>0</v>
      </c>
      <c r="CI4" s="20">
        <f t="shared" ref="CI4" si="8">+IF(CJ4="SI",IFERROR((IF(CJ4="SI",CF4,0)/AW4),"REVISAR"),CB4)</f>
        <v>0</v>
      </c>
      <c r="CJ4" s="17" t="s">
        <v>179</v>
      </c>
      <c r="CK4" s="17"/>
      <c r="CL4" s="23"/>
      <c r="CM4" s="23"/>
      <c r="CN4" s="17"/>
      <c r="CO4" s="19">
        <f t="shared" ref="CO4" si="9">+IFERROR(CL4/AW4,0)</f>
        <v>0</v>
      </c>
      <c r="CP4" s="20">
        <f t="shared" ref="CP4" si="10">+IF(CQ4="SI",IFERROR((IF(CQ4="SI",CM4,0)/AW4),"REVISAR"),CI4)</f>
        <v>0</v>
      </c>
      <c r="CQ4" s="17" t="s">
        <v>179</v>
      </c>
      <c r="CR4" s="17"/>
      <c r="CS4" s="16"/>
      <c r="CT4" s="16"/>
      <c r="CU4" s="17"/>
      <c r="CV4" s="19">
        <f t="shared" ref="CV4" si="11">+IFERROR(CS4/AW4,0)</f>
        <v>0</v>
      </c>
      <c r="CW4" s="20">
        <f t="shared" ref="CW4" si="12">+IF(CX4="SI",IFERROR((IF(CX4="SI",CT4,0)/AW4),"REVISAR"),CP4)</f>
        <v>0</v>
      </c>
      <c r="CX4" s="17" t="s">
        <v>179</v>
      </c>
      <c r="CY4" s="17"/>
      <c r="CZ4" s="16"/>
      <c r="DA4" s="16"/>
      <c r="DB4" s="17"/>
      <c r="DC4" s="19">
        <f t="shared" ref="DC4" si="13">+IFERROR(CZ4/AW4,0)</f>
        <v>0</v>
      </c>
      <c r="DD4" s="20">
        <f t="shared" ref="DD4" si="14">+IF(DE4="SI",IFERROR((IF(DE4="SI",DA4,0)/AW4),"REVISAR"),CW4)</f>
        <v>0</v>
      </c>
      <c r="DE4" s="17" t="s">
        <v>179</v>
      </c>
      <c r="DF4" s="17"/>
      <c r="DG4" s="16"/>
      <c r="DH4" s="16"/>
      <c r="DI4" s="17"/>
      <c r="DJ4" s="19">
        <f t="shared" ref="DJ4" si="15">+IFERROR(DG4/AW4,0)</f>
        <v>0</v>
      </c>
      <c r="DK4" s="20">
        <f t="shared" ref="DK4" si="16">+IF(DL4="SI",IFERROR((IF(DL4="SI",DH4,0)/AW4),"REVISAR"),DD4)</f>
        <v>0</v>
      </c>
      <c r="DL4" s="17" t="s">
        <v>179</v>
      </c>
      <c r="DM4" s="17"/>
      <c r="DN4" s="16"/>
      <c r="DO4" s="16"/>
      <c r="DP4" s="17"/>
      <c r="DQ4" s="19">
        <f t="shared" ref="DQ4" si="17">+IFERROR(DN4/AW4,0)</f>
        <v>0</v>
      </c>
      <c r="DR4" s="20">
        <f t="shared" ref="DR4" si="18">+IF(DS4="SI",IFERROR((IF(DS4="SI",DO4,0)/AW4),"REVISAR"),DK4)</f>
        <v>0</v>
      </c>
      <c r="DS4" s="17" t="s">
        <v>179</v>
      </c>
      <c r="DT4" s="17"/>
      <c r="DU4" s="16"/>
      <c r="DV4" s="16"/>
      <c r="DW4" s="17"/>
      <c r="DX4" s="19">
        <f t="shared" ref="DX4" si="19">+IFERROR(DU4/AW4,0)</f>
        <v>0</v>
      </c>
      <c r="DY4" s="20">
        <f t="shared" ref="DY4" si="20">+IF(DZ4="SI",IFERROR((IF(DZ4="SI",DV4,0)/AW4),"REVISAR"),DR4)</f>
        <v>0</v>
      </c>
      <c r="DZ4" s="17" t="s">
        <v>179</v>
      </c>
      <c r="EA4" s="17"/>
      <c r="EB4" s="26">
        <v>1</v>
      </c>
      <c r="EC4" s="16"/>
      <c r="ED4" s="17"/>
      <c r="EE4" s="19">
        <f t="shared" ref="EE4" si="21">+IFERROR(EB4/AW4,0)</f>
        <v>1</v>
      </c>
      <c r="EF4" s="20">
        <f t="shared" ref="EF4" si="22">+IF(EG4="SI",IFERROR((IF(EG4="SI",EC4,0)/AW4),"REVISAR"),DY4)</f>
        <v>0</v>
      </c>
      <c r="EG4" s="17" t="s">
        <v>179</v>
      </c>
      <c r="EH4" s="17"/>
      <c r="EI4" s="27">
        <v>2026</v>
      </c>
      <c r="EJ4" s="28"/>
      <c r="EK4" s="29" t="str">
        <f>+VLOOKUP(B4,[1]Listas_desplega!$AI$22:$AJ$46,2,0)</f>
        <v>DF_ES</v>
      </c>
      <c r="EL4" s="29" t="str">
        <f>+VLOOKUP(H4,[1]Listas_desplega!$BY$3:$BZ$7,2,0)</f>
        <v>T_2</v>
      </c>
      <c r="EM4" s="29" t="str">
        <f>+VLOOKUP(I4,[1]Listas_desplega!$BY$10:$BZ$23,2,0)</f>
        <v>T_2_C_3</v>
      </c>
      <c r="EN4" s="29" t="str">
        <f>+VLOOKUP(J4,[1]Listas_desplega!$BY$28:$BZ$54,2,0)</f>
        <v>T_2_C_3_ET_5</v>
      </c>
      <c r="EO4" s="29" t="str">
        <f>+VLOOKUP(K4,[1]Listas_desplega!$BY$58:$BZ$105,2,0)</f>
        <v>T_2_C_3_ET_5_CPT_2</v>
      </c>
      <c r="EP4" s="30" t="str">
        <f>+VLOOKUP(L4,[1]Listas_desplega!$J$3:$K$11,2,0)</f>
        <v>Eje_E_8</v>
      </c>
    </row>
    <row r="5" spans="1:147" s="31" customFormat="1" ht="44.25" customHeight="1" x14ac:dyDescent="0.3">
      <c r="A5" s="8" t="s">
        <v>927</v>
      </c>
      <c r="B5" s="8" t="s">
        <v>928</v>
      </c>
      <c r="C5" s="8" t="s">
        <v>954</v>
      </c>
      <c r="D5" s="8" t="s">
        <v>630</v>
      </c>
      <c r="E5" s="8" t="s">
        <v>207</v>
      </c>
      <c r="F5" s="9" t="s">
        <v>955</v>
      </c>
      <c r="G5" s="8"/>
      <c r="H5" s="8" t="s">
        <v>157</v>
      </c>
      <c r="I5" s="8" t="s">
        <v>552</v>
      </c>
      <c r="J5" s="8" t="s">
        <v>956</v>
      </c>
      <c r="K5" s="8" t="s">
        <v>957</v>
      </c>
      <c r="L5" s="8" t="s">
        <v>932</v>
      </c>
      <c r="M5" s="8" t="s">
        <v>958</v>
      </c>
      <c r="N5" s="14">
        <v>53</v>
      </c>
      <c r="O5" s="11" t="s">
        <v>959</v>
      </c>
      <c r="P5" s="12" t="s">
        <v>164</v>
      </c>
      <c r="Q5" s="11" t="s">
        <v>719</v>
      </c>
      <c r="R5" s="11" t="s">
        <v>960</v>
      </c>
      <c r="S5" s="11" t="s">
        <v>947</v>
      </c>
      <c r="T5" s="11" t="s">
        <v>961</v>
      </c>
      <c r="U5" s="11">
        <v>0</v>
      </c>
      <c r="V5" s="11" t="s">
        <v>962</v>
      </c>
      <c r="W5" s="12" t="s">
        <v>170</v>
      </c>
      <c r="X5" s="13"/>
      <c r="Y5" s="13"/>
      <c r="Z5" s="13" t="s">
        <v>172</v>
      </c>
      <c r="AA5" s="13" t="s">
        <v>172</v>
      </c>
      <c r="AB5" s="13" t="s">
        <v>172</v>
      </c>
      <c r="AC5" s="13" t="s">
        <v>172</v>
      </c>
      <c r="AD5" s="13" t="s">
        <v>172</v>
      </c>
      <c r="AE5" s="13" t="s">
        <v>172</v>
      </c>
      <c r="AF5" s="13" t="s">
        <v>172</v>
      </c>
      <c r="AG5" s="14" t="s">
        <v>172</v>
      </c>
      <c r="AH5" s="14" t="s">
        <v>172</v>
      </c>
      <c r="AI5" s="14" t="s">
        <v>172</v>
      </c>
      <c r="AJ5" s="14" t="s">
        <v>172</v>
      </c>
      <c r="AK5" s="14" t="s">
        <v>172</v>
      </c>
      <c r="AL5" s="14" t="s">
        <v>172</v>
      </c>
      <c r="AM5" s="14" t="s">
        <v>172</v>
      </c>
      <c r="AN5" s="14" t="s">
        <v>172</v>
      </c>
      <c r="AO5" s="14" t="s">
        <v>172</v>
      </c>
      <c r="AP5" s="14" t="s">
        <v>172</v>
      </c>
      <c r="AQ5" s="15" t="s">
        <v>172</v>
      </c>
      <c r="AR5" s="14" t="s">
        <v>172</v>
      </c>
      <c r="AS5" s="14">
        <v>0</v>
      </c>
      <c r="AT5" s="33">
        <v>0</v>
      </c>
      <c r="AU5" s="33">
        <v>4</v>
      </c>
      <c r="AV5" s="33">
        <v>4</v>
      </c>
      <c r="AW5" s="33">
        <v>3</v>
      </c>
      <c r="AX5" s="33">
        <v>11</v>
      </c>
      <c r="AY5" s="34"/>
      <c r="AZ5" s="34"/>
      <c r="BA5" s="34"/>
      <c r="BB5" s="34"/>
      <c r="BC5" s="16"/>
      <c r="BD5" s="16">
        <v>0</v>
      </c>
      <c r="BE5" s="17" t="s">
        <v>940</v>
      </c>
      <c r="BF5" s="18">
        <f t="shared" ref="BF5:BF23" si="23">IFERROR(BC5/AW5,0)</f>
        <v>0</v>
      </c>
      <c r="BG5" s="20">
        <f>+IF(BH5="SI",IFERROR((IF(BH5="SI",BD5,0)/AW5),"REVISAR"),0)</f>
        <v>0</v>
      </c>
      <c r="BH5" s="17" t="s">
        <v>179</v>
      </c>
      <c r="BI5" s="17"/>
      <c r="BJ5" s="16"/>
      <c r="BK5" s="16">
        <v>0</v>
      </c>
      <c r="BL5" s="17"/>
      <c r="BM5" s="19">
        <f t="shared" ref="BM5:BM23" si="24">+IFERROR(BJ5/AW5,0)</f>
        <v>0</v>
      </c>
      <c r="BN5" s="20">
        <f t="shared" ref="BN5:BN25" si="25">+IF(BO5="SI",IFERROR((IF(BO5="SI",BK5,0)/AW5),"REVISAR"),BG5)</f>
        <v>0</v>
      </c>
      <c r="BO5" s="17" t="s">
        <v>174</v>
      </c>
      <c r="BP5" s="21" t="s">
        <v>938</v>
      </c>
      <c r="BQ5" s="22">
        <v>0</v>
      </c>
      <c r="BR5" s="16"/>
      <c r="BS5" s="17"/>
      <c r="BT5" s="19">
        <f t="shared" ref="BT5:BT23" si="26">+IFERROR(BQ5/AW5,0)</f>
        <v>0</v>
      </c>
      <c r="BU5" s="20">
        <f t="shared" ref="BU5:BU25" si="27">+IF(BV5="SI",IFERROR((IF(BV5="SI",BR5,0)/AW5),"REVISAR"),BN5)</f>
        <v>0</v>
      </c>
      <c r="BV5" s="17" t="s">
        <v>174</v>
      </c>
      <c r="BW5" s="17" t="s">
        <v>939</v>
      </c>
      <c r="BX5" s="16">
        <v>1</v>
      </c>
      <c r="BY5" s="16">
        <v>1</v>
      </c>
      <c r="BZ5" s="17" t="s">
        <v>963</v>
      </c>
      <c r="CA5" s="19">
        <f t="shared" ref="CA5:CA23" si="28">+IFERROR(BX5/AW5,0)</f>
        <v>0.33333333333333331</v>
      </c>
      <c r="CB5" s="20">
        <f t="shared" ref="CB5:CB25" si="29">+IF(CC5="SI",IFERROR((IF(CC5="SI",BY5,0)/AW5),"REVISAR"),BU5)</f>
        <v>0.33333333333333331</v>
      </c>
      <c r="CC5" s="17" t="s">
        <v>174</v>
      </c>
      <c r="CD5" s="17" t="s">
        <v>964</v>
      </c>
      <c r="CE5" s="16">
        <v>1</v>
      </c>
      <c r="CF5" s="16">
        <v>1</v>
      </c>
      <c r="CG5" s="17" t="s">
        <v>940</v>
      </c>
      <c r="CH5" s="19">
        <f t="shared" ref="CH5:CH23" si="30">+IFERROR(CE5/AW5,0)</f>
        <v>0.33333333333333331</v>
      </c>
      <c r="CI5" s="20">
        <f t="shared" ref="CI5:CI25" si="31">+IF(CJ5="SI",IFERROR((IF(CJ5="SI",CF5,0)/AW5),"REVISAR"),CB5)</f>
        <v>0.33333333333333331</v>
      </c>
      <c r="CJ5" s="17" t="s">
        <v>174</v>
      </c>
      <c r="CK5" s="17" t="s">
        <v>965</v>
      </c>
      <c r="CL5" s="23">
        <v>2</v>
      </c>
      <c r="CM5" s="23">
        <v>1</v>
      </c>
      <c r="CN5" s="17" t="s">
        <v>940</v>
      </c>
      <c r="CO5" s="19">
        <f t="shared" ref="CO5:CO23" si="32">+IFERROR(CL5/AW5,0)</f>
        <v>0.66666666666666663</v>
      </c>
      <c r="CP5" s="20">
        <f t="shared" ref="CP5:CP18" si="33">+IF(CQ5="SI",IFERROR((IF(CQ5="SI",CM5,0)/AW5),"REVISAR"),CI5)</f>
        <v>0.33333333333333331</v>
      </c>
      <c r="CQ5" s="17" t="s">
        <v>174</v>
      </c>
      <c r="CR5" s="17" t="s">
        <v>966</v>
      </c>
      <c r="CS5" s="16">
        <v>2</v>
      </c>
      <c r="CT5" s="16"/>
      <c r="CU5" s="17"/>
      <c r="CV5" s="19">
        <f t="shared" ref="CV5:CV23" si="34">+IFERROR(CS5/AW5,0)</f>
        <v>0.66666666666666663</v>
      </c>
      <c r="CW5" s="20">
        <f t="shared" ref="CW5:CW25" si="35">+IF(CX5="SI",IFERROR((IF(CX5="SI",CT5,0)/AW5),"REVISAR"),CP5)</f>
        <v>0.33333333333333331</v>
      </c>
      <c r="CX5" s="17" t="s">
        <v>179</v>
      </c>
      <c r="CY5" s="17"/>
      <c r="CZ5" s="16">
        <v>2</v>
      </c>
      <c r="DA5" s="16"/>
      <c r="DB5" s="17"/>
      <c r="DC5" s="19">
        <f t="shared" ref="DC5:DC23" si="36">+IFERROR(CZ5/AW5,0)</f>
        <v>0.66666666666666663</v>
      </c>
      <c r="DD5" s="20">
        <f t="shared" ref="DD5:DD25" si="37">+IF(DE5="SI",IFERROR((IF(DE5="SI",DA5,0)/AW5),"REVISAR"),CW5)</f>
        <v>0.33333333333333331</v>
      </c>
      <c r="DE5" s="17" t="s">
        <v>179</v>
      </c>
      <c r="DF5" s="17"/>
      <c r="DG5" s="16">
        <v>2</v>
      </c>
      <c r="DH5" s="16"/>
      <c r="DI5" s="17"/>
      <c r="DJ5" s="19">
        <f t="shared" ref="DJ5:DJ23" si="38">+IFERROR(DG5/AW5,0)</f>
        <v>0.66666666666666663</v>
      </c>
      <c r="DK5" s="20">
        <f t="shared" ref="DK5:DK25" si="39">+IF(DL5="SI",IFERROR((IF(DL5="SI",DH5,0)/AW5),"REVISAR"),DD5)</f>
        <v>0.33333333333333331</v>
      </c>
      <c r="DL5" s="17" t="s">
        <v>179</v>
      </c>
      <c r="DM5" s="17"/>
      <c r="DN5" s="16">
        <v>2</v>
      </c>
      <c r="DO5" s="16"/>
      <c r="DP5" s="17"/>
      <c r="DQ5" s="19">
        <f t="shared" ref="DQ5:DQ23" si="40">+IFERROR(DN5/AW5,0)</f>
        <v>0.66666666666666663</v>
      </c>
      <c r="DR5" s="20">
        <f t="shared" ref="DR5:DR25" si="41">+IF(DS5="SI",IFERROR((IF(DS5="SI",DO5,0)/AW5),"REVISAR"),DK5)</f>
        <v>0.33333333333333331</v>
      </c>
      <c r="DS5" s="17" t="s">
        <v>179</v>
      </c>
      <c r="DT5" s="17"/>
      <c r="DU5" s="16">
        <v>2</v>
      </c>
      <c r="DV5" s="16"/>
      <c r="DW5" s="17"/>
      <c r="DX5" s="19">
        <f t="shared" ref="DX5:DX23" si="42">+IFERROR(DU5/AW5,0)</f>
        <v>0.66666666666666663</v>
      </c>
      <c r="DY5" s="20">
        <f t="shared" ref="DY5:DY25" si="43">+IF(DZ5="SI",IFERROR((IF(DZ5="SI",DV5,0)/AW5),"REVISAR"),DR5)</f>
        <v>0.33333333333333331</v>
      </c>
      <c r="DZ5" s="17" t="s">
        <v>179</v>
      </c>
      <c r="EA5" s="17"/>
      <c r="EB5" s="26">
        <v>3</v>
      </c>
      <c r="EC5" s="16"/>
      <c r="ED5" s="17"/>
      <c r="EE5" s="19">
        <f t="shared" ref="EE5:EE22" si="44">+IFERROR(EB5/AW5,0)</f>
        <v>1</v>
      </c>
      <c r="EF5" s="20">
        <f t="shared" ref="EF5:EF25" si="45">+IF(EG5="SI",IFERROR((IF(EG5="SI",EC5,0)/AW5),"REVISAR"),DY5)</f>
        <v>0.33333333333333331</v>
      </c>
      <c r="EG5" s="17" t="s">
        <v>179</v>
      </c>
      <c r="EH5" s="17"/>
      <c r="EI5" s="27">
        <v>2026</v>
      </c>
      <c r="EJ5" s="28"/>
      <c r="EK5" s="29" t="str">
        <f>+VLOOKUP(B5,[1]Listas_desplega!$AI$22:$AJ$46,2,0)</f>
        <v>D_MEN</v>
      </c>
      <c r="EL5" s="29" t="str">
        <f>+VLOOKUP(H5,[1]Listas_desplega!$BY$3:$BZ$7,2,0)</f>
        <v>T_2</v>
      </c>
      <c r="EM5" s="29" t="str">
        <f>+VLOOKUP(I5,[1]Listas_desplega!$BY$10:$BZ$23,2,0)</f>
        <v>T_2_C_1</v>
      </c>
      <c r="EN5" s="29" t="str">
        <f>+VLOOKUP(J5,[1]Listas_desplega!$BY$28:$BZ$54,2,0)</f>
        <v>T_2_C_1_ET_3</v>
      </c>
      <c r="EO5" s="29" t="str">
        <f>+VLOOKUP(K5,[1]Listas_desplega!$BY$58:$BZ$105,2,0)</f>
        <v>T_2_C_1_ET_3_CPT_1</v>
      </c>
      <c r="EP5" s="30" t="str">
        <f>+VLOOKUP(L5,[1]Listas_desplega!$J$3:$K$11,2,0)</f>
        <v>Eje_E_9</v>
      </c>
    </row>
    <row r="6" spans="1:147" s="31" customFormat="1" ht="44.25" customHeight="1" x14ac:dyDescent="0.3">
      <c r="A6" s="8" t="s">
        <v>927</v>
      </c>
      <c r="B6" s="8" t="s">
        <v>928</v>
      </c>
      <c r="C6" s="8" t="s">
        <v>954</v>
      </c>
      <c r="D6" s="8" t="s">
        <v>630</v>
      </c>
      <c r="E6" s="8" t="s">
        <v>207</v>
      </c>
      <c r="F6" s="9" t="s">
        <v>955</v>
      </c>
      <c r="G6" s="8"/>
      <c r="H6" s="8" t="s">
        <v>157</v>
      </c>
      <c r="I6" s="8" t="s">
        <v>552</v>
      </c>
      <c r="J6" s="8" t="s">
        <v>956</v>
      </c>
      <c r="K6" s="8" t="s">
        <v>957</v>
      </c>
      <c r="L6" s="8" t="s">
        <v>932</v>
      </c>
      <c r="M6" s="8" t="s">
        <v>958</v>
      </c>
      <c r="N6" s="14">
        <v>54</v>
      </c>
      <c r="O6" s="11" t="s">
        <v>967</v>
      </c>
      <c r="P6" s="12" t="s">
        <v>164</v>
      </c>
      <c r="Q6" s="11" t="s">
        <v>719</v>
      </c>
      <c r="R6" s="11" t="s">
        <v>968</v>
      </c>
      <c r="S6" s="11" t="s">
        <v>947</v>
      </c>
      <c r="T6" s="11" t="s">
        <v>759</v>
      </c>
      <c r="U6" s="11">
        <v>0</v>
      </c>
      <c r="V6" s="11" t="s">
        <v>969</v>
      </c>
      <c r="W6" s="12" t="s">
        <v>170</v>
      </c>
      <c r="X6" s="13"/>
      <c r="Y6" s="13"/>
      <c r="Z6" s="13" t="s">
        <v>172</v>
      </c>
      <c r="AA6" s="13" t="s">
        <v>172</v>
      </c>
      <c r="AB6" s="13" t="s">
        <v>172</v>
      </c>
      <c r="AC6" s="13" t="s">
        <v>172</v>
      </c>
      <c r="AD6" s="13" t="s">
        <v>172</v>
      </c>
      <c r="AE6" s="13" t="s">
        <v>172</v>
      </c>
      <c r="AF6" s="13" t="s">
        <v>172</v>
      </c>
      <c r="AG6" s="14" t="s">
        <v>172</v>
      </c>
      <c r="AH6" s="14" t="s">
        <v>172</v>
      </c>
      <c r="AI6" s="14" t="s">
        <v>172</v>
      </c>
      <c r="AJ6" s="14" t="s">
        <v>172</v>
      </c>
      <c r="AK6" s="14" t="s">
        <v>172</v>
      </c>
      <c r="AL6" s="14" t="s">
        <v>172</v>
      </c>
      <c r="AM6" s="14" t="s">
        <v>172</v>
      </c>
      <c r="AN6" s="14" t="s">
        <v>172</v>
      </c>
      <c r="AO6" s="14" t="s">
        <v>172</v>
      </c>
      <c r="AP6" s="14" t="s">
        <v>172</v>
      </c>
      <c r="AQ6" s="15" t="s">
        <v>172</v>
      </c>
      <c r="AR6" s="14" t="s">
        <v>172</v>
      </c>
      <c r="AS6" s="14">
        <v>0</v>
      </c>
      <c r="AT6" s="33"/>
      <c r="AU6" s="33">
        <v>500</v>
      </c>
      <c r="AV6" s="33">
        <v>100</v>
      </c>
      <c r="AW6" s="33">
        <v>1920</v>
      </c>
      <c r="AX6" s="33">
        <v>2520</v>
      </c>
      <c r="AY6" s="34"/>
      <c r="AZ6" s="34"/>
      <c r="BA6" s="34"/>
      <c r="BB6" s="34"/>
      <c r="BC6" s="16">
        <v>160</v>
      </c>
      <c r="BD6" s="16">
        <v>265</v>
      </c>
      <c r="BE6" s="17" t="s">
        <v>970</v>
      </c>
      <c r="BF6" s="18">
        <f t="shared" si="23"/>
        <v>8.3333333333333329E-2</v>
      </c>
      <c r="BG6" s="19">
        <f t="shared" ref="BG6:BG13" si="46">IFERROR(BD6/AW6,0)</f>
        <v>0.13802083333333334</v>
      </c>
      <c r="BH6" s="17" t="s">
        <v>174</v>
      </c>
      <c r="BI6" s="17"/>
      <c r="BJ6" s="16">
        <v>320</v>
      </c>
      <c r="BK6" s="16">
        <v>106</v>
      </c>
      <c r="BL6" s="17" t="s">
        <v>971</v>
      </c>
      <c r="BM6" s="19">
        <f t="shared" si="24"/>
        <v>0.16666666666666666</v>
      </c>
      <c r="BN6" s="20">
        <f t="shared" si="25"/>
        <v>5.5208333333333331E-2</v>
      </c>
      <c r="BO6" s="17" t="s">
        <v>174</v>
      </c>
      <c r="BP6" s="21" t="s">
        <v>972</v>
      </c>
      <c r="BQ6" s="22">
        <v>480</v>
      </c>
      <c r="BR6" s="16">
        <v>398</v>
      </c>
      <c r="BS6" s="17" t="s">
        <v>973</v>
      </c>
      <c r="BT6" s="19">
        <f t="shared" si="26"/>
        <v>0.25</v>
      </c>
      <c r="BU6" s="20">
        <f t="shared" si="27"/>
        <v>0.20729166666666668</v>
      </c>
      <c r="BV6" s="17" t="s">
        <v>174</v>
      </c>
      <c r="BW6" s="17" t="s">
        <v>974</v>
      </c>
      <c r="BX6" s="16">
        <v>640</v>
      </c>
      <c r="BY6" s="16">
        <v>689</v>
      </c>
      <c r="BZ6" s="17" t="s">
        <v>975</v>
      </c>
      <c r="CA6" s="19">
        <f t="shared" si="28"/>
        <v>0.33333333333333331</v>
      </c>
      <c r="CB6" s="20">
        <f t="shared" si="29"/>
        <v>0.35885416666666664</v>
      </c>
      <c r="CC6" s="17" t="s">
        <v>174</v>
      </c>
      <c r="CD6" s="17" t="s">
        <v>964</v>
      </c>
      <c r="CE6" s="16">
        <v>800</v>
      </c>
      <c r="CF6" s="16">
        <v>885</v>
      </c>
      <c r="CG6" s="17" t="s">
        <v>976</v>
      </c>
      <c r="CH6" s="19">
        <f t="shared" si="30"/>
        <v>0.41666666666666669</v>
      </c>
      <c r="CI6" s="20">
        <f t="shared" si="31"/>
        <v>0.4609375</v>
      </c>
      <c r="CJ6" s="17" t="s">
        <v>174</v>
      </c>
      <c r="CK6" s="17" t="s">
        <v>977</v>
      </c>
      <c r="CL6" s="23">
        <v>960</v>
      </c>
      <c r="CM6" s="23">
        <v>985</v>
      </c>
      <c r="CN6" s="17" t="s">
        <v>978</v>
      </c>
      <c r="CO6" s="19">
        <f t="shared" si="32"/>
        <v>0.5</v>
      </c>
      <c r="CP6" s="20">
        <f t="shared" si="33"/>
        <v>0.51302083333333337</v>
      </c>
      <c r="CQ6" s="17" t="s">
        <v>174</v>
      </c>
      <c r="CR6" s="17" t="s">
        <v>979</v>
      </c>
      <c r="CS6" s="16">
        <v>1120</v>
      </c>
      <c r="CT6" s="16"/>
      <c r="CU6" s="17"/>
      <c r="CV6" s="19">
        <f t="shared" si="34"/>
        <v>0.58333333333333337</v>
      </c>
      <c r="CW6" s="20">
        <f t="shared" si="35"/>
        <v>0.51302083333333337</v>
      </c>
      <c r="CX6" s="17" t="s">
        <v>179</v>
      </c>
      <c r="CY6" s="17"/>
      <c r="CZ6" s="16">
        <v>1280</v>
      </c>
      <c r="DA6" s="16"/>
      <c r="DB6" s="17"/>
      <c r="DC6" s="19">
        <f t="shared" si="36"/>
        <v>0.66666666666666663</v>
      </c>
      <c r="DD6" s="20">
        <f t="shared" si="37"/>
        <v>0.51302083333333337</v>
      </c>
      <c r="DE6" s="17" t="s">
        <v>179</v>
      </c>
      <c r="DF6" s="17"/>
      <c r="DG6" s="16">
        <v>1440</v>
      </c>
      <c r="DH6" s="16"/>
      <c r="DI6" s="17"/>
      <c r="DJ6" s="19">
        <f t="shared" si="38"/>
        <v>0.75</v>
      </c>
      <c r="DK6" s="20">
        <f t="shared" si="39"/>
        <v>0.51302083333333337</v>
      </c>
      <c r="DL6" s="17" t="s">
        <v>179</v>
      </c>
      <c r="DM6" s="17"/>
      <c r="DN6" s="16">
        <v>1600</v>
      </c>
      <c r="DO6" s="16"/>
      <c r="DP6" s="17"/>
      <c r="DQ6" s="19">
        <f t="shared" si="40"/>
        <v>0.83333333333333337</v>
      </c>
      <c r="DR6" s="20">
        <f t="shared" si="41"/>
        <v>0.51302083333333337</v>
      </c>
      <c r="DS6" s="17" t="s">
        <v>179</v>
      </c>
      <c r="DT6" s="17"/>
      <c r="DU6" s="16">
        <v>1760</v>
      </c>
      <c r="DV6" s="16"/>
      <c r="DW6" s="17"/>
      <c r="DX6" s="19">
        <f t="shared" si="42"/>
        <v>0.91666666666666663</v>
      </c>
      <c r="DY6" s="20">
        <f t="shared" si="43"/>
        <v>0.51302083333333337</v>
      </c>
      <c r="DZ6" s="17" t="s">
        <v>179</v>
      </c>
      <c r="EA6" s="17"/>
      <c r="EB6" s="26">
        <v>1920</v>
      </c>
      <c r="EC6" s="16"/>
      <c r="ED6" s="17"/>
      <c r="EE6" s="19">
        <f t="shared" si="44"/>
        <v>1</v>
      </c>
      <c r="EF6" s="20">
        <f t="shared" si="45"/>
        <v>0.51302083333333337</v>
      </c>
      <c r="EG6" s="17" t="s">
        <v>179</v>
      </c>
      <c r="EH6" s="17"/>
      <c r="EI6" s="27">
        <v>2026</v>
      </c>
      <c r="EJ6" s="28"/>
      <c r="EK6" s="29" t="str">
        <f>+VLOOKUP(B6,[1]Listas_desplega!$AI$22:$AJ$46,2,0)</f>
        <v>D_MEN</v>
      </c>
      <c r="EL6" s="29" t="str">
        <f>+VLOOKUP(H6,[1]Listas_desplega!$BY$3:$BZ$7,2,0)</f>
        <v>T_2</v>
      </c>
      <c r="EM6" s="29" t="str">
        <f>+VLOOKUP(I6,[1]Listas_desplega!$BY$10:$BZ$23,2,0)</f>
        <v>T_2_C_1</v>
      </c>
      <c r="EN6" s="29" t="str">
        <f>+VLOOKUP(J6,[1]Listas_desplega!$BY$28:$BZ$54,2,0)</f>
        <v>T_2_C_1_ET_3</v>
      </c>
      <c r="EO6" s="29" t="str">
        <f>+VLOOKUP(K6,[1]Listas_desplega!$BY$58:$BZ$105,2,0)</f>
        <v>T_2_C_1_ET_3_CPT_1</v>
      </c>
      <c r="EP6" s="30" t="str">
        <f>+VLOOKUP(L6,[1]Listas_desplega!$J$3:$K$11,2,0)</f>
        <v>Eje_E_9</v>
      </c>
    </row>
    <row r="7" spans="1:147" s="31" customFormat="1" ht="44.25" customHeight="1" x14ac:dyDescent="0.3">
      <c r="A7" s="8" t="s">
        <v>927</v>
      </c>
      <c r="B7" s="8" t="s">
        <v>928</v>
      </c>
      <c r="C7" s="8" t="s">
        <v>954</v>
      </c>
      <c r="D7" s="8" t="s">
        <v>630</v>
      </c>
      <c r="E7" s="8" t="s">
        <v>207</v>
      </c>
      <c r="F7" s="9" t="s">
        <v>955</v>
      </c>
      <c r="G7" s="8"/>
      <c r="H7" s="8" t="s">
        <v>157</v>
      </c>
      <c r="I7" s="8" t="s">
        <v>552</v>
      </c>
      <c r="J7" s="8" t="s">
        <v>956</v>
      </c>
      <c r="K7" s="8" t="s">
        <v>957</v>
      </c>
      <c r="L7" s="8" t="s">
        <v>932</v>
      </c>
      <c r="M7" s="8" t="s">
        <v>958</v>
      </c>
      <c r="N7" s="14">
        <v>55</v>
      </c>
      <c r="O7" s="11" t="s">
        <v>980</v>
      </c>
      <c r="P7" s="12" t="s">
        <v>164</v>
      </c>
      <c r="Q7" s="11" t="s">
        <v>719</v>
      </c>
      <c r="R7" s="11" t="s">
        <v>981</v>
      </c>
      <c r="S7" s="11" t="s">
        <v>947</v>
      </c>
      <c r="T7" s="11" t="s">
        <v>759</v>
      </c>
      <c r="U7" s="11">
        <v>0</v>
      </c>
      <c r="V7" s="11" t="s">
        <v>982</v>
      </c>
      <c r="W7" s="12" t="s">
        <v>170</v>
      </c>
      <c r="X7" s="13"/>
      <c r="Y7" s="13"/>
      <c r="Z7" s="13" t="s">
        <v>172</v>
      </c>
      <c r="AA7" s="13" t="s">
        <v>172</v>
      </c>
      <c r="AB7" s="13" t="s">
        <v>172</v>
      </c>
      <c r="AC7" s="13" t="s">
        <v>172</v>
      </c>
      <c r="AD7" s="13" t="s">
        <v>172</v>
      </c>
      <c r="AE7" s="13" t="s">
        <v>172</v>
      </c>
      <c r="AF7" s="13" t="s">
        <v>172</v>
      </c>
      <c r="AG7" s="14" t="s">
        <v>172</v>
      </c>
      <c r="AH7" s="14" t="s">
        <v>172</v>
      </c>
      <c r="AI7" s="14" t="s">
        <v>172</v>
      </c>
      <c r="AJ7" s="14" t="s">
        <v>172</v>
      </c>
      <c r="AK7" s="14" t="s">
        <v>172</v>
      </c>
      <c r="AL7" s="14" t="s">
        <v>172</v>
      </c>
      <c r="AM7" s="14" t="s">
        <v>172</v>
      </c>
      <c r="AN7" s="14" t="s">
        <v>172</v>
      </c>
      <c r="AO7" s="14" t="s">
        <v>172</v>
      </c>
      <c r="AP7" s="14" t="s">
        <v>172</v>
      </c>
      <c r="AQ7" s="15" t="s">
        <v>172</v>
      </c>
      <c r="AR7" s="14" t="s">
        <v>172</v>
      </c>
      <c r="AS7" s="14">
        <v>1207200000</v>
      </c>
      <c r="AT7" s="33">
        <v>6886979966</v>
      </c>
      <c r="AU7" s="33">
        <v>5880000000</v>
      </c>
      <c r="AV7" s="33">
        <v>5395525073</v>
      </c>
      <c r="AW7" s="33">
        <v>3545779205</v>
      </c>
      <c r="AX7" s="33">
        <v>22915484244</v>
      </c>
      <c r="AY7" s="34"/>
      <c r="AZ7" s="34"/>
      <c r="BA7" s="34"/>
      <c r="BB7" s="34"/>
      <c r="BC7" s="16"/>
      <c r="BD7" s="16">
        <v>0</v>
      </c>
      <c r="BE7" s="17" t="s">
        <v>940</v>
      </c>
      <c r="BF7" s="18">
        <f t="shared" si="23"/>
        <v>0</v>
      </c>
      <c r="BG7" s="19">
        <f t="shared" si="46"/>
        <v>0</v>
      </c>
      <c r="BH7" s="17" t="s">
        <v>179</v>
      </c>
      <c r="BI7" s="17"/>
      <c r="BJ7" s="16">
        <v>322343564.09090906</v>
      </c>
      <c r="BK7" s="16">
        <v>446284321.37</v>
      </c>
      <c r="BL7" s="17" t="s">
        <v>983</v>
      </c>
      <c r="BM7" s="19">
        <f t="shared" si="24"/>
        <v>9.0909090909090898E-2</v>
      </c>
      <c r="BN7" s="20">
        <f t="shared" si="25"/>
        <v>0.12586353959679225</v>
      </c>
      <c r="BO7" s="17" t="s">
        <v>174</v>
      </c>
      <c r="BP7" s="21" t="s">
        <v>972</v>
      </c>
      <c r="BQ7" s="22">
        <v>644687128.18181813</v>
      </c>
      <c r="BR7" s="16">
        <v>558732697.01999998</v>
      </c>
      <c r="BS7" s="17" t="s">
        <v>984</v>
      </c>
      <c r="BT7" s="19">
        <f t="shared" si="26"/>
        <v>0.1818181818181818</v>
      </c>
      <c r="BU7" s="20">
        <f t="shared" si="27"/>
        <v>0.15757684410583597</v>
      </c>
      <c r="BV7" s="17" t="s">
        <v>174</v>
      </c>
      <c r="BW7" s="17" t="s">
        <v>974</v>
      </c>
      <c r="BX7" s="16">
        <v>967030692.27272725</v>
      </c>
      <c r="BY7" s="16">
        <v>848394304.01999998</v>
      </c>
      <c r="BZ7" s="17" t="s">
        <v>985</v>
      </c>
      <c r="CA7" s="19">
        <f t="shared" si="28"/>
        <v>0.27272727272727271</v>
      </c>
      <c r="CB7" s="20">
        <f t="shared" si="29"/>
        <v>0.23926879113726429</v>
      </c>
      <c r="CC7" s="17" t="s">
        <v>174</v>
      </c>
      <c r="CD7" s="17" t="s">
        <v>964</v>
      </c>
      <c r="CE7" s="16">
        <v>1289374256.3636363</v>
      </c>
      <c r="CF7" s="16">
        <v>972561608</v>
      </c>
      <c r="CG7" s="17" t="s">
        <v>986</v>
      </c>
      <c r="CH7" s="19">
        <f t="shared" si="30"/>
        <v>0.36363636363636359</v>
      </c>
      <c r="CI7" s="20">
        <f t="shared" si="31"/>
        <v>0.27428713176177588</v>
      </c>
      <c r="CJ7" s="17" t="s">
        <v>174</v>
      </c>
      <c r="CK7" s="17" t="s">
        <v>977</v>
      </c>
      <c r="CL7" s="23">
        <v>1611717820.4545453</v>
      </c>
      <c r="CM7" s="23">
        <v>1724563867</v>
      </c>
      <c r="CN7" s="17" t="s">
        <v>987</v>
      </c>
      <c r="CO7" s="19">
        <f t="shared" si="32"/>
        <v>0.45454545454545447</v>
      </c>
      <c r="CP7" s="20">
        <f t="shared" si="33"/>
        <v>0.48637091237044466</v>
      </c>
      <c r="CQ7" s="17" t="s">
        <v>174</v>
      </c>
      <c r="CR7" s="17" t="s">
        <v>979</v>
      </c>
      <c r="CS7" s="16">
        <v>1934061384.5454545</v>
      </c>
      <c r="CT7" s="16"/>
      <c r="CU7" s="17"/>
      <c r="CV7" s="19">
        <f t="shared" si="34"/>
        <v>0.54545454545454541</v>
      </c>
      <c r="CW7" s="20">
        <f t="shared" si="35"/>
        <v>0.48637091237044466</v>
      </c>
      <c r="CX7" s="17" t="s">
        <v>179</v>
      </c>
      <c r="CY7" s="17"/>
      <c r="CZ7" s="16">
        <v>2256404948.6363635</v>
      </c>
      <c r="DA7" s="16"/>
      <c r="DB7" s="17"/>
      <c r="DC7" s="19">
        <f t="shared" si="36"/>
        <v>0.63636363636363635</v>
      </c>
      <c r="DD7" s="20">
        <f t="shared" si="37"/>
        <v>0.48637091237044466</v>
      </c>
      <c r="DE7" s="17" t="s">
        <v>179</v>
      </c>
      <c r="DF7" s="17"/>
      <c r="DG7" s="16">
        <v>2578748512.7272725</v>
      </c>
      <c r="DH7" s="16"/>
      <c r="DI7" s="17"/>
      <c r="DJ7" s="19">
        <f t="shared" si="38"/>
        <v>0.72727272727272718</v>
      </c>
      <c r="DK7" s="20">
        <f t="shared" si="39"/>
        <v>0.48637091237044466</v>
      </c>
      <c r="DL7" s="17" t="s">
        <v>179</v>
      </c>
      <c r="DM7" s="17"/>
      <c r="DN7" s="16">
        <v>2901092076.8181815</v>
      </c>
      <c r="DO7" s="16"/>
      <c r="DP7" s="17"/>
      <c r="DQ7" s="19">
        <f t="shared" si="40"/>
        <v>0.81818181818181812</v>
      </c>
      <c r="DR7" s="20">
        <f t="shared" si="41"/>
        <v>0.48637091237044466</v>
      </c>
      <c r="DS7" s="17" t="s">
        <v>179</v>
      </c>
      <c r="DT7" s="17"/>
      <c r="DU7" s="16">
        <v>3223435640.9090905</v>
      </c>
      <c r="DV7" s="16"/>
      <c r="DW7" s="17"/>
      <c r="DX7" s="19">
        <f t="shared" si="42"/>
        <v>0.90909090909090895</v>
      </c>
      <c r="DY7" s="20">
        <f t="shared" si="43"/>
        <v>0.48637091237044466</v>
      </c>
      <c r="DZ7" s="17" t="s">
        <v>179</v>
      </c>
      <c r="EA7" s="17"/>
      <c r="EB7" s="26">
        <v>3545779204.9999995</v>
      </c>
      <c r="EC7" s="16"/>
      <c r="ED7" s="17"/>
      <c r="EE7" s="19">
        <f t="shared" si="44"/>
        <v>0.99999999999999989</v>
      </c>
      <c r="EF7" s="20">
        <f t="shared" si="45"/>
        <v>0.48637091237044466</v>
      </c>
      <c r="EG7" s="17" t="s">
        <v>179</v>
      </c>
      <c r="EH7" s="17"/>
      <c r="EI7" s="27">
        <v>2026</v>
      </c>
      <c r="EJ7" s="28"/>
      <c r="EK7" s="29" t="str">
        <f>+VLOOKUP(B7,[1]Listas_desplega!$AI$22:$AJ$46,2,0)</f>
        <v>D_MEN</v>
      </c>
      <c r="EL7" s="29" t="str">
        <f>+VLOOKUP(H7,[1]Listas_desplega!$BY$3:$BZ$7,2,0)</f>
        <v>T_2</v>
      </c>
      <c r="EM7" s="29" t="str">
        <f>+VLOOKUP(I7,[1]Listas_desplega!$BY$10:$BZ$23,2,0)</f>
        <v>T_2_C_1</v>
      </c>
      <c r="EN7" s="29" t="str">
        <f>+VLOOKUP(J7,[1]Listas_desplega!$BY$28:$BZ$54,2,0)</f>
        <v>T_2_C_1_ET_3</v>
      </c>
      <c r="EO7" s="29" t="str">
        <f>+VLOOKUP(K7,[1]Listas_desplega!$BY$58:$BZ$105,2,0)</f>
        <v>T_2_C_1_ET_3_CPT_1</v>
      </c>
      <c r="EP7" s="30" t="str">
        <f>+VLOOKUP(L7,[1]Listas_desplega!$J$3:$K$11,2,0)</f>
        <v>Eje_E_9</v>
      </c>
    </row>
    <row r="8" spans="1:147" s="31" customFormat="1" ht="44.25" customHeight="1" x14ac:dyDescent="0.3">
      <c r="A8" s="8" t="s">
        <v>927</v>
      </c>
      <c r="B8" s="8" t="s">
        <v>928</v>
      </c>
      <c r="C8" s="8" t="s">
        <v>954</v>
      </c>
      <c r="D8" s="8" t="s">
        <v>630</v>
      </c>
      <c r="E8" s="8" t="s">
        <v>207</v>
      </c>
      <c r="F8" s="9" t="s">
        <v>955</v>
      </c>
      <c r="G8" s="8"/>
      <c r="H8" s="8" t="s">
        <v>157</v>
      </c>
      <c r="I8" s="8" t="s">
        <v>552</v>
      </c>
      <c r="J8" s="8" t="s">
        <v>956</v>
      </c>
      <c r="K8" s="8" t="s">
        <v>957</v>
      </c>
      <c r="L8" s="8" t="s">
        <v>932</v>
      </c>
      <c r="M8" s="8" t="s">
        <v>958</v>
      </c>
      <c r="N8" s="14">
        <v>56</v>
      </c>
      <c r="O8" s="11" t="s">
        <v>988</v>
      </c>
      <c r="P8" s="12" t="s">
        <v>492</v>
      </c>
      <c r="Q8" s="11" t="s">
        <v>493</v>
      </c>
      <c r="R8" s="11" t="s">
        <v>989</v>
      </c>
      <c r="S8" s="11" t="s">
        <v>167</v>
      </c>
      <c r="T8" s="11" t="s">
        <v>168</v>
      </c>
      <c r="U8" s="11">
        <v>0</v>
      </c>
      <c r="V8" s="11" t="s">
        <v>990</v>
      </c>
      <c r="W8" s="12" t="s">
        <v>170</v>
      </c>
      <c r="X8" s="13"/>
      <c r="Y8" s="13"/>
      <c r="Z8" s="13" t="s">
        <v>172</v>
      </c>
      <c r="AA8" s="13" t="s">
        <v>172</v>
      </c>
      <c r="AB8" s="13" t="s">
        <v>172</v>
      </c>
      <c r="AC8" s="13" t="s">
        <v>172</v>
      </c>
      <c r="AD8" s="13" t="s">
        <v>172</v>
      </c>
      <c r="AE8" s="13" t="s">
        <v>172</v>
      </c>
      <c r="AF8" s="13" t="s">
        <v>172</v>
      </c>
      <c r="AG8" s="14" t="s">
        <v>172</v>
      </c>
      <c r="AH8" s="14" t="s">
        <v>172</v>
      </c>
      <c r="AI8" s="14" t="s">
        <v>172</v>
      </c>
      <c r="AJ8" s="14" t="s">
        <v>172</v>
      </c>
      <c r="AK8" s="14" t="s">
        <v>172</v>
      </c>
      <c r="AL8" s="14" t="s">
        <v>172</v>
      </c>
      <c r="AM8" s="14" t="s">
        <v>172</v>
      </c>
      <c r="AN8" s="14" t="s">
        <v>172</v>
      </c>
      <c r="AO8" s="14" t="s">
        <v>172</v>
      </c>
      <c r="AP8" s="14" t="s">
        <v>172</v>
      </c>
      <c r="AQ8" s="15" t="s">
        <v>172</v>
      </c>
      <c r="AR8" s="14" t="s">
        <v>172</v>
      </c>
      <c r="AS8" s="14"/>
      <c r="AT8" s="83"/>
      <c r="AU8" s="83"/>
      <c r="AV8" s="83"/>
      <c r="AW8" s="83">
        <v>1</v>
      </c>
      <c r="AX8" s="83">
        <v>1</v>
      </c>
      <c r="AY8" s="84"/>
      <c r="AZ8" s="84"/>
      <c r="BA8" s="84"/>
      <c r="BB8" s="84"/>
      <c r="BC8" s="16"/>
      <c r="BD8" s="16">
        <v>0</v>
      </c>
      <c r="BE8" s="17" t="s">
        <v>940</v>
      </c>
      <c r="BF8" s="18">
        <f t="shared" si="23"/>
        <v>0</v>
      </c>
      <c r="BG8" s="19">
        <f t="shared" si="46"/>
        <v>0</v>
      </c>
      <c r="BH8" s="17" t="s">
        <v>179</v>
      </c>
      <c r="BI8" s="17"/>
      <c r="BJ8" s="16"/>
      <c r="BK8" s="16">
        <v>0</v>
      </c>
      <c r="BL8" s="17"/>
      <c r="BM8" s="19">
        <f t="shared" si="24"/>
        <v>0</v>
      </c>
      <c r="BN8" s="20">
        <f t="shared" si="25"/>
        <v>0</v>
      </c>
      <c r="BO8" s="17" t="s">
        <v>174</v>
      </c>
      <c r="BP8" s="21" t="s">
        <v>938</v>
      </c>
      <c r="BQ8" s="22"/>
      <c r="BR8" s="16">
        <v>0.5</v>
      </c>
      <c r="BS8" s="17" t="s">
        <v>991</v>
      </c>
      <c r="BT8" s="19">
        <f t="shared" si="26"/>
        <v>0</v>
      </c>
      <c r="BU8" s="20">
        <f t="shared" si="27"/>
        <v>0.5</v>
      </c>
      <c r="BV8" s="17" t="s">
        <v>174</v>
      </c>
      <c r="BW8" s="17" t="s">
        <v>974</v>
      </c>
      <c r="BX8" s="16"/>
      <c r="BY8" s="16">
        <v>0.5</v>
      </c>
      <c r="BZ8" s="17" t="s">
        <v>992</v>
      </c>
      <c r="CA8" s="19">
        <f t="shared" si="28"/>
        <v>0</v>
      </c>
      <c r="CB8" s="20">
        <f t="shared" si="29"/>
        <v>0.5</v>
      </c>
      <c r="CC8" s="17" t="s">
        <v>174</v>
      </c>
      <c r="CD8" s="17" t="s">
        <v>993</v>
      </c>
      <c r="CE8" s="16"/>
      <c r="CF8" s="16">
        <v>0.5</v>
      </c>
      <c r="CG8" s="17" t="s">
        <v>940</v>
      </c>
      <c r="CH8" s="19">
        <f t="shared" si="30"/>
        <v>0</v>
      </c>
      <c r="CI8" s="20">
        <f t="shared" si="31"/>
        <v>0.5</v>
      </c>
      <c r="CJ8" s="17" t="s">
        <v>174</v>
      </c>
      <c r="CK8" s="17" t="s">
        <v>994</v>
      </c>
      <c r="CL8" s="23">
        <v>0.5</v>
      </c>
      <c r="CM8" s="23">
        <v>0.5</v>
      </c>
      <c r="CN8" s="17" t="s">
        <v>995</v>
      </c>
      <c r="CO8" s="19">
        <f t="shared" si="32"/>
        <v>0.5</v>
      </c>
      <c r="CP8" s="20">
        <f>+IF(CQ8="SI",IFERROR((IF(CQ8="SI",CM8,0)/AW8),"REVISAR"),CI8)</f>
        <v>0.5</v>
      </c>
      <c r="CQ8" s="17" t="s">
        <v>174</v>
      </c>
      <c r="CR8" s="17" t="s">
        <v>996</v>
      </c>
      <c r="CS8" s="16"/>
      <c r="CT8" s="16"/>
      <c r="CU8" s="17"/>
      <c r="CV8" s="19">
        <f t="shared" si="34"/>
        <v>0</v>
      </c>
      <c r="CW8" s="20">
        <f t="shared" si="35"/>
        <v>0.5</v>
      </c>
      <c r="CX8" s="17" t="s">
        <v>179</v>
      </c>
      <c r="CY8" s="17"/>
      <c r="CZ8" s="16"/>
      <c r="DA8" s="16"/>
      <c r="DB8" s="17"/>
      <c r="DC8" s="19">
        <f t="shared" si="36"/>
        <v>0</v>
      </c>
      <c r="DD8" s="20">
        <f t="shared" si="37"/>
        <v>0.5</v>
      </c>
      <c r="DE8" s="17" t="s">
        <v>179</v>
      </c>
      <c r="DF8" s="17"/>
      <c r="DG8" s="16"/>
      <c r="DH8" s="16"/>
      <c r="DI8" s="17"/>
      <c r="DJ8" s="19">
        <f t="shared" si="38"/>
        <v>0</v>
      </c>
      <c r="DK8" s="20">
        <f t="shared" si="39"/>
        <v>0.5</v>
      </c>
      <c r="DL8" s="17" t="s">
        <v>179</v>
      </c>
      <c r="DM8" s="17"/>
      <c r="DN8" s="16"/>
      <c r="DO8" s="16"/>
      <c r="DP8" s="17"/>
      <c r="DQ8" s="19">
        <f t="shared" si="40"/>
        <v>0</v>
      </c>
      <c r="DR8" s="20">
        <f t="shared" si="41"/>
        <v>0.5</v>
      </c>
      <c r="DS8" s="17" t="s">
        <v>179</v>
      </c>
      <c r="DT8" s="17"/>
      <c r="DU8" s="16"/>
      <c r="DV8" s="16"/>
      <c r="DW8" s="17"/>
      <c r="DX8" s="19">
        <f t="shared" si="42"/>
        <v>0</v>
      </c>
      <c r="DY8" s="20">
        <f t="shared" si="43"/>
        <v>0.5</v>
      </c>
      <c r="DZ8" s="17" t="s">
        <v>179</v>
      </c>
      <c r="EA8" s="17"/>
      <c r="EB8" s="26">
        <v>1</v>
      </c>
      <c r="EC8" s="16"/>
      <c r="ED8" s="17"/>
      <c r="EE8" s="19">
        <f t="shared" si="44"/>
        <v>1</v>
      </c>
      <c r="EF8" s="20">
        <f t="shared" si="45"/>
        <v>0.5</v>
      </c>
      <c r="EG8" s="17" t="s">
        <v>179</v>
      </c>
      <c r="EH8" s="17"/>
      <c r="EI8" s="27">
        <v>2026</v>
      </c>
      <c r="EJ8" s="28"/>
      <c r="EK8" s="29" t="str">
        <f>+VLOOKUP(B8,[1]Listas_desplega!$AI$22:$AJ$46,2,0)</f>
        <v>D_MEN</v>
      </c>
      <c r="EL8" s="29" t="str">
        <f>+VLOOKUP(H8,[1]Listas_desplega!$BY$3:$BZ$7,2,0)</f>
        <v>T_2</v>
      </c>
      <c r="EM8" s="29" t="str">
        <f>+VLOOKUP(I8,[1]Listas_desplega!$BY$10:$BZ$23,2,0)</f>
        <v>T_2_C_1</v>
      </c>
      <c r="EN8" s="29" t="str">
        <f>+VLOOKUP(J8,[1]Listas_desplega!$BY$28:$BZ$54,2,0)</f>
        <v>T_2_C_1_ET_3</v>
      </c>
      <c r="EO8" s="29" t="str">
        <f>+VLOOKUP(K8,[1]Listas_desplega!$BY$58:$BZ$105,2,0)</f>
        <v>T_2_C_1_ET_3_CPT_1</v>
      </c>
      <c r="EP8" s="30" t="str">
        <f>+VLOOKUP(L8,[1]Listas_desplega!$J$3:$K$11,2,0)</f>
        <v>Eje_E_9</v>
      </c>
    </row>
    <row r="9" spans="1:147" s="31" customFormat="1" ht="44.25" customHeight="1" x14ac:dyDescent="0.3">
      <c r="A9" s="8" t="s">
        <v>927</v>
      </c>
      <c r="B9" s="8" t="s">
        <v>928</v>
      </c>
      <c r="C9" s="8" t="s">
        <v>954</v>
      </c>
      <c r="D9" s="8" t="s">
        <v>630</v>
      </c>
      <c r="E9" s="8" t="s">
        <v>207</v>
      </c>
      <c r="F9" s="9" t="s">
        <v>955</v>
      </c>
      <c r="G9" s="8"/>
      <c r="H9" s="8" t="s">
        <v>157</v>
      </c>
      <c r="I9" s="8" t="s">
        <v>552</v>
      </c>
      <c r="J9" s="8" t="s">
        <v>956</v>
      </c>
      <c r="K9" s="8" t="s">
        <v>957</v>
      </c>
      <c r="L9" s="8" t="s">
        <v>932</v>
      </c>
      <c r="M9" s="8" t="s">
        <v>958</v>
      </c>
      <c r="N9" s="14">
        <v>58</v>
      </c>
      <c r="O9" s="11" t="s">
        <v>997</v>
      </c>
      <c r="P9" s="12" t="s">
        <v>164</v>
      </c>
      <c r="Q9" s="11" t="s">
        <v>719</v>
      </c>
      <c r="R9" s="11" t="s">
        <v>998</v>
      </c>
      <c r="S9" s="11" t="s">
        <v>947</v>
      </c>
      <c r="T9" s="11" t="s">
        <v>999</v>
      </c>
      <c r="U9" s="11">
        <v>0</v>
      </c>
      <c r="V9" s="11" t="s">
        <v>1000</v>
      </c>
      <c r="W9" s="12" t="s">
        <v>170</v>
      </c>
      <c r="X9" s="13"/>
      <c r="Y9" s="13"/>
      <c r="Z9" s="13" t="s">
        <v>172</v>
      </c>
      <c r="AA9" s="13" t="s">
        <v>172</v>
      </c>
      <c r="AB9" s="13" t="s">
        <v>172</v>
      </c>
      <c r="AC9" s="13" t="s">
        <v>172</v>
      </c>
      <c r="AD9" s="13" t="s">
        <v>172</v>
      </c>
      <c r="AE9" s="13" t="s">
        <v>172</v>
      </c>
      <c r="AF9" s="13" t="s">
        <v>172</v>
      </c>
      <c r="AG9" s="14" t="s">
        <v>172</v>
      </c>
      <c r="AH9" s="14" t="s">
        <v>172</v>
      </c>
      <c r="AI9" s="14" t="s">
        <v>172</v>
      </c>
      <c r="AJ9" s="14" t="s">
        <v>172</v>
      </c>
      <c r="AK9" s="14" t="s">
        <v>172</v>
      </c>
      <c r="AL9" s="14" t="s">
        <v>172</v>
      </c>
      <c r="AM9" s="14" t="s">
        <v>172</v>
      </c>
      <c r="AN9" s="14" t="s">
        <v>172</v>
      </c>
      <c r="AO9" s="14" t="s">
        <v>172</v>
      </c>
      <c r="AP9" s="14" t="s">
        <v>172</v>
      </c>
      <c r="AQ9" s="15" t="s">
        <v>172</v>
      </c>
      <c r="AR9" s="14" t="s">
        <v>172</v>
      </c>
      <c r="AS9" s="14">
        <v>0</v>
      </c>
      <c r="AT9" s="33"/>
      <c r="AU9" s="33">
        <v>6</v>
      </c>
      <c r="AV9" s="33">
        <v>6</v>
      </c>
      <c r="AW9" s="33">
        <v>11</v>
      </c>
      <c r="AX9" s="33">
        <v>23</v>
      </c>
      <c r="AY9" s="34"/>
      <c r="AZ9" s="34"/>
      <c r="BA9" s="34"/>
      <c r="BB9" s="34"/>
      <c r="BC9" s="16"/>
      <c r="BD9" s="16">
        <v>0</v>
      </c>
      <c r="BE9" s="17" t="s">
        <v>940</v>
      </c>
      <c r="BF9" s="18">
        <f t="shared" si="23"/>
        <v>0</v>
      </c>
      <c r="BG9" s="19">
        <f t="shared" si="46"/>
        <v>0</v>
      </c>
      <c r="BH9" s="17" t="s">
        <v>179</v>
      </c>
      <c r="BI9" s="17"/>
      <c r="BJ9" s="16">
        <v>1</v>
      </c>
      <c r="BK9" s="16">
        <v>0</v>
      </c>
      <c r="BL9" s="17" t="s">
        <v>1001</v>
      </c>
      <c r="BM9" s="19">
        <f t="shared" si="24"/>
        <v>9.0909090909090912E-2</v>
      </c>
      <c r="BN9" s="20">
        <f t="shared" si="25"/>
        <v>0</v>
      </c>
      <c r="BO9" s="17" t="s">
        <v>174</v>
      </c>
      <c r="BP9" s="21" t="s">
        <v>1002</v>
      </c>
      <c r="BQ9" s="22">
        <v>2</v>
      </c>
      <c r="BR9" s="16">
        <v>2</v>
      </c>
      <c r="BS9" s="17" t="s">
        <v>1003</v>
      </c>
      <c r="BT9" s="19">
        <f t="shared" si="26"/>
        <v>0.18181818181818182</v>
      </c>
      <c r="BU9" s="20">
        <f t="shared" si="27"/>
        <v>0.18181818181818182</v>
      </c>
      <c r="BV9" s="17" t="s">
        <v>174</v>
      </c>
      <c r="BW9" s="17" t="s">
        <v>974</v>
      </c>
      <c r="BX9" s="16">
        <v>3</v>
      </c>
      <c r="BY9" s="16">
        <v>3</v>
      </c>
      <c r="BZ9" s="17" t="s">
        <v>1004</v>
      </c>
      <c r="CA9" s="19">
        <f t="shared" si="28"/>
        <v>0.27272727272727271</v>
      </c>
      <c r="CB9" s="20">
        <f t="shared" si="29"/>
        <v>0.27272727272727271</v>
      </c>
      <c r="CC9" s="17" t="s">
        <v>174</v>
      </c>
      <c r="CD9" s="17" t="s">
        <v>964</v>
      </c>
      <c r="CE9" s="16">
        <v>4</v>
      </c>
      <c r="CF9" s="16">
        <v>4</v>
      </c>
      <c r="CG9" s="17" t="s">
        <v>1005</v>
      </c>
      <c r="CH9" s="19">
        <f t="shared" si="30"/>
        <v>0.36363636363636365</v>
      </c>
      <c r="CI9" s="20">
        <f t="shared" si="31"/>
        <v>0.36363636363636365</v>
      </c>
      <c r="CJ9" s="17" t="s">
        <v>174</v>
      </c>
      <c r="CK9" s="17" t="s">
        <v>977</v>
      </c>
      <c r="CL9" s="23">
        <v>5</v>
      </c>
      <c r="CM9" s="23">
        <v>5</v>
      </c>
      <c r="CN9" s="17" t="s">
        <v>1006</v>
      </c>
      <c r="CO9" s="19">
        <f t="shared" si="32"/>
        <v>0.45454545454545453</v>
      </c>
      <c r="CP9" s="20">
        <f t="shared" si="33"/>
        <v>0.45454545454545453</v>
      </c>
      <c r="CQ9" s="17" t="s">
        <v>174</v>
      </c>
      <c r="CR9" s="17" t="s">
        <v>1007</v>
      </c>
      <c r="CS9" s="16">
        <v>6</v>
      </c>
      <c r="CT9" s="16"/>
      <c r="CU9" s="17"/>
      <c r="CV9" s="19">
        <f t="shared" si="34"/>
        <v>0.54545454545454541</v>
      </c>
      <c r="CW9" s="20">
        <f t="shared" si="35"/>
        <v>0.45454545454545453</v>
      </c>
      <c r="CX9" s="17" t="s">
        <v>179</v>
      </c>
      <c r="CY9" s="17"/>
      <c r="CZ9" s="16">
        <v>7</v>
      </c>
      <c r="DA9" s="16"/>
      <c r="DB9" s="17"/>
      <c r="DC9" s="19">
        <f t="shared" si="36"/>
        <v>0.63636363636363635</v>
      </c>
      <c r="DD9" s="20">
        <f t="shared" si="37"/>
        <v>0.45454545454545453</v>
      </c>
      <c r="DE9" s="17" t="s">
        <v>179</v>
      </c>
      <c r="DF9" s="17"/>
      <c r="DG9" s="16">
        <v>8</v>
      </c>
      <c r="DH9" s="16"/>
      <c r="DI9" s="17"/>
      <c r="DJ9" s="19">
        <f t="shared" si="38"/>
        <v>0.72727272727272729</v>
      </c>
      <c r="DK9" s="20">
        <f t="shared" si="39"/>
        <v>0.45454545454545453</v>
      </c>
      <c r="DL9" s="17" t="s">
        <v>179</v>
      </c>
      <c r="DM9" s="17"/>
      <c r="DN9" s="16">
        <v>9</v>
      </c>
      <c r="DO9" s="16"/>
      <c r="DP9" s="17"/>
      <c r="DQ9" s="19">
        <f t="shared" si="40"/>
        <v>0.81818181818181823</v>
      </c>
      <c r="DR9" s="20">
        <f t="shared" si="41"/>
        <v>0.45454545454545453</v>
      </c>
      <c r="DS9" s="17" t="s">
        <v>179</v>
      </c>
      <c r="DT9" s="17"/>
      <c r="DU9" s="16">
        <v>10</v>
      </c>
      <c r="DV9" s="16"/>
      <c r="DW9" s="17"/>
      <c r="DX9" s="19">
        <f t="shared" si="42"/>
        <v>0.90909090909090906</v>
      </c>
      <c r="DY9" s="20">
        <f t="shared" si="43"/>
        <v>0.45454545454545453</v>
      </c>
      <c r="DZ9" s="17" t="s">
        <v>179</v>
      </c>
      <c r="EA9" s="17"/>
      <c r="EB9" s="26">
        <v>11</v>
      </c>
      <c r="EC9" s="16"/>
      <c r="ED9" s="17"/>
      <c r="EE9" s="19">
        <f t="shared" si="44"/>
        <v>1</v>
      </c>
      <c r="EF9" s="20">
        <f t="shared" si="45"/>
        <v>0.45454545454545453</v>
      </c>
      <c r="EG9" s="17" t="s">
        <v>179</v>
      </c>
      <c r="EH9" s="17"/>
      <c r="EI9" s="27">
        <v>2026</v>
      </c>
      <c r="EJ9" s="28"/>
      <c r="EK9" s="29" t="str">
        <f>+VLOOKUP(B9,[1]Listas_desplega!$AI$22:$AJ$46,2,0)</f>
        <v>D_MEN</v>
      </c>
      <c r="EL9" s="29" t="str">
        <f>+VLOOKUP(H9,[1]Listas_desplega!$BY$3:$BZ$7,2,0)</f>
        <v>T_2</v>
      </c>
      <c r="EM9" s="29" t="str">
        <f>+VLOOKUP(I9,[1]Listas_desplega!$BY$10:$BZ$23,2,0)</f>
        <v>T_2_C_1</v>
      </c>
      <c r="EN9" s="29" t="str">
        <f>+VLOOKUP(J9,[1]Listas_desplega!$BY$28:$BZ$54,2,0)</f>
        <v>T_2_C_1_ET_3</v>
      </c>
      <c r="EO9" s="29" t="str">
        <f>+VLOOKUP(K9,[1]Listas_desplega!$BY$58:$BZ$105,2,0)</f>
        <v>T_2_C_1_ET_3_CPT_1</v>
      </c>
      <c r="EP9" s="30" t="str">
        <f>+VLOOKUP(L9,[1]Listas_desplega!$J$3:$K$11,2,0)</f>
        <v>Eje_E_9</v>
      </c>
    </row>
    <row r="10" spans="1:147" s="31" customFormat="1" ht="44.25" customHeight="1" x14ac:dyDescent="0.3">
      <c r="A10" s="8" t="s">
        <v>927</v>
      </c>
      <c r="B10" s="8" t="s">
        <v>928</v>
      </c>
      <c r="C10" s="8" t="s">
        <v>1008</v>
      </c>
      <c r="D10" s="8" t="s">
        <v>630</v>
      </c>
      <c r="E10" s="8" t="s">
        <v>154</v>
      </c>
      <c r="F10" s="9" t="s">
        <v>1009</v>
      </c>
      <c r="G10" s="8"/>
      <c r="H10" s="8" t="s">
        <v>597</v>
      </c>
      <c r="I10" s="8" t="s">
        <v>598</v>
      </c>
      <c r="J10" s="8" t="s">
        <v>599</v>
      </c>
      <c r="K10" s="8" t="s">
        <v>696</v>
      </c>
      <c r="L10" s="8" t="s">
        <v>932</v>
      </c>
      <c r="M10" s="8" t="s">
        <v>1010</v>
      </c>
      <c r="N10" s="14">
        <v>124</v>
      </c>
      <c r="O10" s="11" t="s">
        <v>1011</v>
      </c>
      <c r="P10" s="12" t="s">
        <v>492</v>
      </c>
      <c r="Q10" s="11" t="s">
        <v>776</v>
      </c>
      <c r="R10" s="11" t="s">
        <v>1012</v>
      </c>
      <c r="S10" s="11" t="s">
        <v>214</v>
      </c>
      <c r="T10" s="11" t="s">
        <v>200</v>
      </c>
      <c r="U10" s="11">
        <v>0</v>
      </c>
      <c r="V10" s="11" t="s">
        <v>1013</v>
      </c>
      <c r="W10" s="12" t="s">
        <v>170</v>
      </c>
      <c r="X10" s="13"/>
      <c r="Y10" s="13"/>
      <c r="Z10" s="13" t="s">
        <v>172</v>
      </c>
      <c r="AA10" s="13" t="s">
        <v>172</v>
      </c>
      <c r="AB10" s="13" t="s">
        <v>172</v>
      </c>
      <c r="AC10" s="13" t="s">
        <v>172</v>
      </c>
      <c r="AD10" s="13" t="s">
        <v>172</v>
      </c>
      <c r="AE10" s="13" t="s">
        <v>172</v>
      </c>
      <c r="AF10" s="13" t="s">
        <v>172</v>
      </c>
      <c r="AG10" s="14" t="s">
        <v>172</v>
      </c>
      <c r="AH10" s="14" t="s">
        <v>172</v>
      </c>
      <c r="AI10" s="14" t="s">
        <v>172</v>
      </c>
      <c r="AJ10" s="14" t="s">
        <v>172</v>
      </c>
      <c r="AK10" s="14" t="s">
        <v>172</v>
      </c>
      <c r="AL10" s="14" t="s">
        <v>172</v>
      </c>
      <c r="AM10" s="14" t="s">
        <v>172</v>
      </c>
      <c r="AN10" s="14" t="s">
        <v>172</v>
      </c>
      <c r="AO10" s="14" t="s">
        <v>172</v>
      </c>
      <c r="AP10" s="14" t="s">
        <v>172</v>
      </c>
      <c r="AQ10" s="15" t="s">
        <v>172</v>
      </c>
      <c r="AR10" s="14" t="s">
        <v>172</v>
      </c>
      <c r="AS10" s="49"/>
      <c r="AT10" s="33"/>
      <c r="AU10" s="33"/>
      <c r="AV10" s="33">
        <v>100</v>
      </c>
      <c r="AW10" s="33">
        <v>100</v>
      </c>
      <c r="AX10" s="33">
        <v>100</v>
      </c>
      <c r="AY10" s="34"/>
      <c r="AZ10" s="34"/>
      <c r="BA10" s="34"/>
      <c r="BB10" s="34"/>
      <c r="BC10" s="16"/>
      <c r="BD10" s="16"/>
      <c r="BE10" s="17"/>
      <c r="BF10" s="18">
        <f t="shared" si="23"/>
        <v>0</v>
      </c>
      <c r="BG10" s="19">
        <f t="shared" si="46"/>
        <v>0</v>
      </c>
      <c r="BH10" s="17" t="s">
        <v>179</v>
      </c>
      <c r="BI10" s="17"/>
      <c r="BJ10" s="16"/>
      <c r="BK10" s="16"/>
      <c r="BL10" s="17"/>
      <c r="BM10" s="19">
        <f t="shared" si="24"/>
        <v>0</v>
      </c>
      <c r="BN10" s="20">
        <f t="shared" si="25"/>
        <v>0</v>
      </c>
      <c r="BO10" s="17" t="s">
        <v>179</v>
      </c>
      <c r="BP10" s="21"/>
      <c r="BQ10" s="22">
        <v>100</v>
      </c>
      <c r="BR10" s="16">
        <v>100</v>
      </c>
      <c r="BS10" s="17" t="s">
        <v>1014</v>
      </c>
      <c r="BT10" s="19">
        <f t="shared" si="26"/>
        <v>1</v>
      </c>
      <c r="BU10" s="20">
        <f t="shared" si="27"/>
        <v>1</v>
      </c>
      <c r="BV10" s="17" t="s">
        <v>174</v>
      </c>
      <c r="BW10" s="17" t="s">
        <v>1015</v>
      </c>
      <c r="BX10" s="16">
        <v>100</v>
      </c>
      <c r="BY10" s="16"/>
      <c r="BZ10" s="17" t="s">
        <v>940</v>
      </c>
      <c r="CA10" s="19">
        <f t="shared" si="28"/>
        <v>1</v>
      </c>
      <c r="CB10" s="20">
        <f t="shared" si="29"/>
        <v>0</v>
      </c>
      <c r="CC10" s="17" t="s">
        <v>174</v>
      </c>
      <c r="CD10" s="17" t="s">
        <v>1016</v>
      </c>
      <c r="CE10" s="16">
        <v>100</v>
      </c>
      <c r="CF10" s="16"/>
      <c r="CG10" s="17" t="s">
        <v>940</v>
      </c>
      <c r="CH10" s="19">
        <f t="shared" si="30"/>
        <v>1</v>
      </c>
      <c r="CI10" s="20">
        <f t="shared" si="31"/>
        <v>0</v>
      </c>
      <c r="CJ10" s="17" t="s">
        <v>174</v>
      </c>
      <c r="CK10" s="17" t="s">
        <v>1017</v>
      </c>
      <c r="CL10" s="23">
        <v>100</v>
      </c>
      <c r="CM10" s="23">
        <v>100</v>
      </c>
      <c r="CN10" s="17" t="s">
        <v>1018</v>
      </c>
      <c r="CO10" s="19">
        <f t="shared" si="32"/>
        <v>1</v>
      </c>
      <c r="CP10" s="20">
        <f t="shared" si="33"/>
        <v>1</v>
      </c>
      <c r="CQ10" s="17" t="s">
        <v>174</v>
      </c>
      <c r="CR10" s="17" t="s">
        <v>979</v>
      </c>
      <c r="CS10" s="16">
        <v>100</v>
      </c>
      <c r="CT10" s="16"/>
      <c r="CU10" s="17"/>
      <c r="CV10" s="19">
        <f t="shared" si="34"/>
        <v>1</v>
      </c>
      <c r="CW10" s="20">
        <f t="shared" si="35"/>
        <v>1</v>
      </c>
      <c r="CX10" s="17" t="s">
        <v>179</v>
      </c>
      <c r="CY10" s="17"/>
      <c r="CZ10" s="16">
        <v>100</v>
      </c>
      <c r="DA10" s="16"/>
      <c r="DB10" s="17"/>
      <c r="DC10" s="19">
        <f t="shared" si="36"/>
        <v>1</v>
      </c>
      <c r="DD10" s="20">
        <f t="shared" si="37"/>
        <v>1</v>
      </c>
      <c r="DE10" s="17" t="s">
        <v>179</v>
      </c>
      <c r="DF10" s="17"/>
      <c r="DG10" s="16">
        <v>100</v>
      </c>
      <c r="DH10" s="16"/>
      <c r="DI10" s="17"/>
      <c r="DJ10" s="19">
        <f t="shared" si="38"/>
        <v>1</v>
      </c>
      <c r="DK10" s="20">
        <f t="shared" si="39"/>
        <v>1</v>
      </c>
      <c r="DL10" s="17" t="s">
        <v>179</v>
      </c>
      <c r="DM10" s="17"/>
      <c r="DN10" s="16">
        <v>100</v>
      </c>
      <c r="DO10" s="16"/>
      <c r="DP10" s="17"/>
      <c r="DQ10" s="19">
        <f t="shared" si="40"/>
        <v>1</v>
      </c>
      <c r="DR10" s="20">
        <f t="shared" si="41"/>
        <v>1</v>
      </c>
      <c r="DS10" s="17" t="s">
        <v>179</v>
      </c>
      <c r="DT10" s="17"/>
      <c r="DU10" s="16">
        <v>100</v>
      </c>
      <c r="DV10" s="16"/>
      <c r="DW10" s="17"/>
      <c r="DX10" s="19">
        <f t="shared" si="42"/>
        <v>1</v>
      </c>
      <c r="DY10" s="20">
        <f t="shared" si="43"/>
        <v>1</v>
      </c>
      <c r="DZ10" s="17" t="s">
        <v>179</v>
      </c>
      <c r="EA10" s="17"/>
      <c r="EB10" s="26">
        <v>100</v>
      </c>
      <c r="EC10" s="16"/>
      <c r="ED10" s="17"/>
      <c r="EE10" s="19">
        <f t="shared" si="44"/>
        <v>1</v>
      </c>
      <c r="EF10" s="20">
        <f t="shared" si="45"/>
        <v>1</v>
      </c>
      <c r="EG10" s="17" t="s">
        <v>179</v>
      </c>
      <c r="EH10" s="17"/>
      <c r="EI10" s="27">
        <v>2026</v>
      </c>
      <c r="EJ10" s="28"/>
      <c r="EK10" s="29" t="str">
        <f>+VLOOKUP(B10,[1]Listas_desplega!$AI$22:$AJ$46,2,0)</f>
        <v>D_MEN</v>
      </c>
      <c r="EL10" s="29" t="str">
        <f>+VLOOKUP(H10,[1]Listas_desplega!$BY$3:$BZ$7,2,0)</f>
        <v>T_5</v>
      </c>
      <c r="EM10" s="29" t="str">
        <f>+VLOOKUP(I10,[1]Listas_desplega!$BY$10:$BZ$23,2,0)</f>
        <v>T_5_C_1</v>
      </c>
      <c r="EN10" s="29" t="str">
        <f>+VLOOKUP(J10,[1]Listas_desplega!$BY$28:$BZ$54,2,0)</f>
        <v>T_5_C_1_ET_1</v>
      </c>
      <c r="EO10" s="29" t="str">
        <f>+VLOOKUP(K10,[1]Listas_desplega!$BY$58:$BZ$105,2,0)</f>
        <v>T_5_C_1_ET_1_CPT_2</v>
      </c>
      <c r="EP10" s="30" t="str">
        <f>+VLOOKUP(L10,[1]Listas_desplega!$J$3:$K$11,2,0)</f>
        <v>Eje_E_9</v>
      </c>
    </row>
    <row r="11" spans="1:147" s="31" customFormat="1" ht="44.25" customHeight="1" x14ac:dyDescent="0.3">
      <c r="A11" s="88" t="s">
        <v>927</v>
      </c>
      <c r="B11" s="8" t="s">
        <v>928</v>
      </c>
      <c r="C11" s="8" t="s">
        <v>1036</v>
      </c>
      <c r="D11" s="88" t="s">
        <v>630</v>
      </c>
      <c r="E11" s="88" t="s">
        <v>207</v>
      </c>
      <c r="F11" s="89" t="s">
        <v>1037</v>
      </c>
      <c r="G11" s="88"/>
      <c r="H11" s="88" t="s">
        <v>597</v>
      </c>
      <c r="I11" s="88" t="s">
        <v>598</v>
      </c>
      <c r="J11" s="88" t="s">
        <v>599</v>
      </c>
      <c r="K11" s="88" t="s">
        <v>696</v>
      </c>
      <c r="L11" s="88" t="s">
        <v>932</v>
      </c>
      <c r="M11" s="8" t="s">
        <v>1038</v>
      </c>
      <c r="N11" s="90">
        <v>127</v>
      </c>
      <c r="O11" s="91" t="s">
        <v>1039</v>
      </c>
      <c r="P11" s="92" t="s">
        <v>492</v>
      </c>
      <c r="Q11" s="11" t="s">
        <v>165</v>
      </c>
      <c r="R11" s="11" t="s">
        <v>1040</v>
      </c>
      <c r="S11" s="11" t="s">
        <v>214</v>
      </c>
      <c r="T11" s="11" t="s">
        <v>759</v>
      </c>
      <c r="U11" s="91">
        <v>0</v>
      </c>
      <c r="V11" s="91" t="s">
        <v>1041</v>
      </c>
      <c r="W11" s="12" t="s">
        <v>170</v>
      </c>
      <c r="X11" s="88"/>
      <c r="Y11" s="92"/>
      <c r="Z11" s="92" t="s">
        <v>172</v>
      </c>
      <c r="AA11" s="92" t="s">
        <v>172</v>
      </c>
      <c r="AB11" s="92" t="s">
        <v>172</v>
      </c>
      <c r="AC11" s="92" t="s">
        <v>172</v>
      </c>
      <c r="AD11" s="88" t="s">
        <v>172</v>
      </c>
      <c r="AE11" s="88" t="s">
        <v>172</v>
      </c>
      <c r="AF11" s="88" t="s">
        <v>172</v>
      </c>
      <c r="AG11" s="92" t="s">
        <v>172</v>
      </c>
      <c r="AH11" s="92" t="s">
        <v>172</v>
      </c>
      <c r="AI11" s="92" t="s">
        <v>172</v>
      </c>
      <c r="AJ11" s="92" t="s">
        <v>172</v>
      </c>
      <c r="AK11" s="92" t="s">
        <v>172</v>
      </c>
      <c r="AL11" s="92" t="s">
        <v>172</v>
      </c>
      <c r="AM11" s="92" t="s">
        <v>172</v>
      </c>
      <c r="AN11" s="92" t="s">
        <v>172</v>
      </c>
      <c r="AO11" s="92" t="s">
        <v>172</v>
      </c>
      <c r="AP11" s="92" t="s">
        <v>172</v>
      </c>
      <c r="AQ11" s="93" t="s">
        <v>172</v>
      </c>
      <c r="AR11" s="92" t="s">
        <v>172</v>
      </c>
      <c r="AS11" s="88"/>
      <c r="AT11" s="88"/>
      <c r="AU11" s="92"/>
      <c r="AV11" s="92">
        <v>100</v>
      </c>
      <c r="AW11" s="92">
        <v>100</v>
      </c>
      <c r="AX11" s="92">
        <v>100</v>
      </c>
      <c r="AY11" s="94"/>
      <c r="AZ11" s="94"/>
      <c r="BA11" s="94"/>
      <c r="BB11" s="94"/>
      <c r="BC11" s="95">
        <v>7</v>
      </c>
      <c r="BD11" s="95">
        <v>6</v>
      </c>
      <c r="BE11" s="96" t="s">
        <v>1042</v>
      </c>
      <c r="BF11" s="18">
        <f t="shared" si="23"/>
        <v>7.0000000000000007E-2</v>
      </c>
      <c r="BG11" s="19">
        <f t="shared" si="46"/>
        <v>0.06</v>
      </c>
      <c r="BH11" s="17" t="s">
        <v>174</v>
      </c>
      <c r="BI11" s="96" t="s">
        <v>1043</v>
      </c>
      <c r="BJ11" s="95">
        <v>15</v>
      </c>
      <c r="BK11" s="95">
        <v>13</v>
      </c>
      <c r="BL11" s="96" t="s">
        <v>1044</v>
      </c>
      <c r="BM11" s="19">
        <f t="shared" si="24"/>
        <v>0.15</v>
      </c>
      <c r="BN11" s="20">
        <f t="shared" si="25"/>
        <v>0.13</v>
      </c>
      <c r="BO11" s="17" t="s">
        <v>174</v>
      </c>
      <c r="BP11" s="21" t="s">
        <v>1045</v>
      </c>
      <c r="BQ11" s="97">
        <v>24</v>
      </c>
      <c r="BR11" s="98">
        <v>35</v>
      </c>
      <c r="BS11" s="99" t="s">
        <v>1046</v>
      </c>
      <c r="BT11" s="19">
        <f t="shared" si="26"/>
        <v>0.24</v>
      </c>
      <c r="BU11" s="20">
        <f t="shared" si="27"/>
        <v>0.35</v>
      </c>
      <c r="BV11" s="17" t="s">
        <v>174</v>
      </c>
      <c r="BW11" s="96" t="s">
        <v>1047</v>
      </c>
      <c r="BX11" s="95">
        <v>32</v>
      </c>
      <c r="BY11" s="95">
        <v>35</v>
      </c>
      <c r="BZ11" s="100" t="s">
        <v>1048</v>
      </c>
      <c r="CA11" s="19">
        <f t="shared" si="28"/>
        <v>0.32</v>
      </c>
      <c r="CB11" s="20">
        <f t="shared" si="29"/>
        <v>0.35</v>
      </c>
      <c r="CC11" s="17" t="s">
        <v>174</v>
      </c>
      <c r="CD11" s="96" t="s">
        <v>964</v>
      </c>
      <c r="CE11" s="95">
        <v>41</v>
      </c>
      <c r="CF11" s="95">
        <v>67</v>
      </c>
      <c r="CG11" s="96" t="s">
        <v>1049</v>
      </c>
      <c r="CH11" s="19">
        <f t="shared" si="30"/>
        <v>0.41</v>
      </c>
      <c r="CI11" s="20">
        <f t="shared" si="31"/>
        <v>0.67</v>
      </c>
      <c r="CJ11" s="17" t="s">
        <v>174</v>
      </c>
      <c r="CK11" s="96" t="s">
        <v>1050</v>
      </c>
      <c r="CL11" s="101">
        <v>49</v>
      </c>
      <c r="CM11" s="101"/>
      <c r="CN11" s="96"/>
      <c r="CO11" s="19">
        <f t="shared" si="32"/>
        <v>0.49</v>
      </c>
      <c r="CP11" s="20">
        <f t="shared" si="33"/>
        <v>0.67</v>
      </c>
      <c r="CQ11" s="17" t="s">
        <v>437</v>
      </c>
      <c r="CR11" s="96" t="s">
        <v>1051</v>
      </c>
      <c r="CS11" s="102">
        <v>58</v>
      </c>
      <c r="CT11" s="95"/>
      <c r="CU11" s="96"/>
      <c r="CV11" s="19">
        <f t="shared" si="34"/>
        <v>0.57999999999999996</v>
      </c>
      <c r="CW11" s="20">
        <f t="shared" si="35"/>
        <v>0.67</v>
      </c>
      <c r="CX11" s="17" t="s">
        <v>179</v>
      </c>
      <c r="CY11" s="96"/>
      <c r="CZ11" s="95">
        <v>66</v>
      </c>
      <c r="DA11" s="95"/>
      <c r="DB11" s="96"/>
      <c r="DC11" s="19">
        <f t="shared" si="36"/>
        <v>0.66</v>
      </c>
      <c r="DD11" s="20">
        <f t="shared" si="37"/>
        <v>0.67</v>
      </c>
      <c r="DE11" s="17" t="s">
        <v>179</v>
      </c>
      <c r="DF11" s="96"/>
      <c r="DG11" s="95">
        <v>75</v>
      </c>
      <c r="DH11" s="95"/>
      <c r="DI11" s="96"/>
      <c r="DJ11" s="19">
        <f t="shared" si="38"/>
        <v>0.75</v>
      </c>
      <c r="DK11" s="20">
        <f t="shared" si="39"/>
        <v>0.67</v>
      </c>
      <c r="DL11" s="17" t="s">
        <v>179</v>
      </c>
      <c r="DM11" s="96"/>
      <c r="DN11" s="95">
        <v>83</v>
      </c>
      <c r="DO11" s="95"/>
      <c r="DP11" s="96"/>
      <c r="DQ11" s="19">
        <f t="shared" si="40"/>
        <v>0.83</v>
      </c>
      <c r="DR11" s="20">
        <f t="shared" si="41"/>
        <v>0.67</v>
      </c>
      <c r="DS11" s="17" t="s">
        <v>179</v>
      </c>
      <c r="DT11" s="96"/>
      <c r="DU11" s="95">
        <v>92</v>
      </c>
      <c r="DV11" s="95"/>
      <c r="DW11" s="96"/>
      <c r="DX11" s="19">
        <f t="shared" si="42"/>
        <v>0.92</v>
      </c>
      <c r="DY11" s="20">
        <f t="shared" si="43"/>
        <v>0.67</v>
      </c>
      <c r="DZ11" s="17" t="s">
        <v>179</v>
      </c>
      <c r="EA11" s="96"/>
      <c r="EB11" s="102">
        <v>100</v>
      </c>
      <c r="EC11" s="95"/>
      <c r="ED11" s="96"/>
      <c r="EE11" s="19">
        <f t="shared" si="44"/>
        <v>1</v>
      </c>
      <c r="EF11" s="20">
        <f t="shared" si="45"/>
        <v>0.67</v>
      </c>
      <c r="EG11" s="17" t="s">
        <v>179</v>
      </c>
      <c r="EH11" s="17"/>
      <c r="EI11" s="27">
        <v>2026</v>
      </c>
      <c r="EJ11" s="28"/>
      <c r="EK11" s="29" t="str">
        <f>+VLOOKUP(B11,[1]Listas_desplega!$AI$22:$AJ$46,2,0)</f>
        <v>D_MEN</v>
      </c>
      <c r="EL11" s="29" t="str">
        <f>+VLOOKUP(H11,[1]Listas_desplega!$BY$3:$BZ$7,2,0)</f>
        <v>T_5</v>
      </c>
      <c r="EM11" s="29" t="str">
        <f>+VLOOKUP(I11,[1]Listas_desplega!$BY$10:$BZ$23,2,0)</f>
        <v>T_5_C_1</v>
      </c>
      <c r="EN11" s="29" t="str">
        <f>+VLOOKUP(J11,[1]Listas_desplega!$BY$28:$BZ$54,2,0)</f>
        <v>T_5_C_1_ET_1</v>
      </c>
      <c r="EO11" s="29" t="str">
        <f>+VLOOKUP(K11,[1]Listas_desplega!$BY$58:$BZ$105,2,0)</f>
        <v>T_5_C_1_ET_1_CPT_2</v>
      </c>
      <c r="EP11" s="30" t="str">
        <f>+VLOOKUP(L11,[1]Listas_desplega!$J$3:$K$11,2,0)</f>
        <v>Eje_E_9</v>
      </c>
    </row>
    <row r="12" spans="1:147" s="31" customFormat="1" ht="44.25" customHeight="1" x14ac:dyDescent="0.3">
      <c r="A12" s="88" t="s">
        <v>927</v>
      </c>
      <c r="B12" s="8" t="s">
        <v>928</v>
      </c>
      <c r="C12" s="8" t="s">
        <v>1036</v>
      </c>
      <c r="D12" s="88" t="s">
        <v>630</v>
      </c>
      <c r="E12" s="88" t="s">
        <v>207</v>
      </c>
      <c r="F12" s="89" t="s">
        <v>1037</v>
      </c>
      <c r="G12" s="88"/>
      <c r="H12" s="88" t="s">
        <v>597</v>
      </c>
      <c r="I12" s="88" t="s">
        <v>598</v>
      </c>
      <c r="J12" s="88" t="s">
        <v>599</v>
      </c>
      <c r="K12" s="88" t="s">
        <v>696</v>
      </c>
      <c r="L12" s="88" t="s">
        <v>932</v>
      </c>
      <c r="M12" s="88" t="s">
        <v>1038</v>
      </c>
      <c r="N12" s="90">
        <v>128</v>
      </c>
      <c r="O12" s="91" t="s">
        <v>1052</v>
      </c>
      <c r="P12" s="92" t="s">
        <v>492</v>
      </c>
      <c r="Q12" s="89" t="s">
        <v>719</v>
      </c>
      <c r="R12" s="11" t="s">
        <v>1053</v>
      </c>
      <c r="S12" s="11" t="s">
        <v>167</v>
      </c>
      <c r="T12" s="11" t="s">
        <v>1054</v>
      </c>
      <c r="U12" s="91">
        <v>0</v>
      </c>
      <c r="V12" s="91" t="s">
        <v>1041</v>
      </c>
      <c r="W12" s="12" t="s">
        <v>170</v>
      </c>
      <c r="X12" s="103" t="s">
        <v>172</v>
      </c>
      <c r="Y12" s="103"/>
      <c r="Z12" s="103" t="s">
        <v>172</v>
      </c>
      <c r="AA12" s="103" t="s">
        <v>172</v>
      </c>
      <c r="AB12" s="103" t="s">
        <v>172</v>
      </c>
      <c r="AC12" s="103" t="s">
        <v>172</v>
      </c>
      <c r="AD12" s="103" t="s">
        <v>172</v>
      </c>
      <c r="AE12" s="103" t="s">
        <v>172</v>
      </c>
      <c r="AF12" s="103" t="s">
        <v>172</v>
      </c>
      <c r="AG12" s="92" t="s">
        <v>172</v>
      </c>
      <c r="AH12" s="92" t="s">
        <v>172</v>
      </c>
      <c r="AI12" s="92" t="s">
        <v>172</v>
      </c>
      <c r="AJ12" s="92" t="s">
        <v>172</v>
      </c>
      <c r="AK12" s="92" t="s">
        <v>172</v>
      </c>
      <c r="AL12" s="92" t="s">
        <v>172</v>
      </c>
      <c r="AM12" s="92" t="s">
        <v>172</v>
      </c>
      <c r="AN12" s="92" t="s">
        <v>172</v>
      </c>
      <c r="AO12" s="92" t="s">
        <v>172</v>
      </c>
      <c r="AP12" s="92" t="s">
        <v>172</v>
      </c>
      <c r="AQ12" s="104" t="s">
        <v>172</v>
      </c>
      <c r="AR12" s="92" t="s">
        <v>172</v>
      </c>
      <c r="AS12" s="105"/>
      <c r="AT12" s="90"/>
      <c r="AU12" s="106"/>
      <c r="AV12" s="106">
        <v>3</v>
      </c>
      <c r="AW12" s="106">
        <v>3</v>
      </c>
      <c r="AX12" s="106">
        <v>6</v>
      </c>
      <c r="AY12" s="88"/>
      <c r="AZ12" s="88"/>
      <c r="BA12" s="88"/>
      <c r="BB12" s="88"/>
      <c r="BC12" s="107">
        <v>0</v>
      </c>
      <c r="BD12" s="107"/>
      <c r="BE12" s="108" t="s">
        <v>940</v>
      </c>
      <c r="BF12" s="18">
        <f t="shared" si="23"/>
        <v>0</v>
      </c>
      <c r="BG12" s="19">
        <f t="shared" si="46"/>
        <v>0</v>
      </c>
      <c r="BH12" s="17" t="s">
        <v>174</v>
      </c>
      <c r="BI12" s="108" t="s">
        <v>1055</v>
      </c>
      <c r="BJ12" s="107">
        <v>0</v>
      </c>
      <c r="BK12" s="107"/>
      <c r="BL12" s="108" t="s">
        <v>940</v>
      </c>
      <c r="BM12" s="19">
        <f t="shared" si="24"/>
        <v>0</v>
      </c>
      <c r="BN12" s="20">
        <f t="shared" si="25"/>
        <v>0</v>
      </c>
      <c r="BO12" s="17" t="s">
        <v>174</v>
      </c>
      <c r="BP12" s="21" t="s">
        <v>938</v>
      </c>
      <c r="BQ12" s="109">
        <v>0</v>
      </c>
      <c r="BR12" s="86"/>
      <c r="BS12" s="87"/>
      <c r="BT12" s="19">
        <f t="shared" si="26"/>
        <v>0</v>
      </c>
      <c r="BU12" s="20">
        <f t="shared" si="27"/>
        <v>0</v>
      </c>
      <c r="BV12" s="17" t="s">
        <v>174</v>
      </c>
      <c r="BW12" s="108" t="s">
        <v>1056</v>
      </c>
      <c r="BX12" s="107">
        <v>1</v>
      </c>
      <c r="BY12" s="107">
        <v>1</v>
      </c>
      <c r="BZ12" s="108" t="s">
        <v>1057</v>
      </c>
      <c r="CA12" s="19">
        <f t="shared" si="28"/>
        <v>0.33333333333333331</v>
      </c>
      <c r="CB12" s="20">
        <f t="shared" si="29"/>
        <v>0.33333333333333331</v>
      </c>
      <c r="CC12" s="17" t="s">
        <v>174</v>
      </c>
      <c r="CD12" s="108" t="s">
        <v>964</v>
      </c>
      <c r="CE12" s="107">
        <v>1</v>
      </c>
      <c r="CF12" s="107">
        <v>1</v>
      </c>
      <c r="CG12" s="108" t="s">
        <v>940</v>
      </c>
      <c r="CH12" s="19">
        <f t="shared" si="30"/>
        <v>0.33333333333333331</v>
      </c>
      <c r="CI12" s="20">
        <f t="shared" si="31"/>
        <v>0.33333333333333331</v>
      </c>
      <c r="CJ12" s="17" t="s">
        <v>174</v>
      </c>
      <c r="CK12" s="108" t="s">
        <v>1058</v>
      </c>
      <c r="CL12" s="110">
        <v>1</v>
      </c>
      <c r="CM12" s="110">
        <v>1</v>
      </c>
      <c r="CN12" s="108" t="s">
        <v>940</v>
      </c>
      <c r="CO12" s="19">
        <f t="shared" si="32"/>
        <v>0.33333333333333331</v>
      </c>
      <c r="CP12" s="20">
        <f t="shared" si="33"/>
        <v>0.33333333333333331</v>
      </c>
      <c r="CQ12" s="17" t="s">
        <v>174</v>
      </c>
      <c r="CR12" s="108" t="s">
        <v>1059</v>
      </c>
      <c r="CS12" s="107">
        <v>1</v>
      </c>
      <c r="CT12" s="107"/>
      <c r="CU12" s="108"/>
      <c r="CV12" s="19">
        <f t="shared" si="34"/>
        <v>0.33333333333333331</v>
      </c>
      <c r="CW12" s="20">
        <f t="shared" si="35"/>
        <v>0.33333333333333331</v>
      </c>
      <c r="CX12" s="17" t="s">
        <v>179</v>
      </c>
      <c r="CY12" s="108"/>
      <c r="CZ12" s="107">
        <v>2</v>
      </c>
      <c r="DA12" s="107"/>
      <c r="DB12" s="108"/>
      <c r="DC12" s="19">
        <f t="shared" si="36"/>
        <v>0.66666666666666663</v>
      </c>
      <c r="DD12" s="20">
        <f t="shared" si="37"/>
        <v>0.33333333333333331</v>
      </c>
      <c r="DE12" s="17" t="s">
        <v>179</v>
      </c>
      <c r="DF12" s="108"/>
      <c r="DG12" s="107">
        <v>2</v>
      </c>
      <c r="DH12" s="107"/>
      <c r="DI12" s="108"/>
      <c r="DJ12" s="19">
        <f t="shared" si="38"/>
        <v>0.66666666666666663</v>
      </c>
      <c r="DK12" s="20">
        <f t="shared" si="39"/>
        <v>0.33333333333333331</v>
      </c>
      <c r="DL12" s="17" t="s">
        <v>179</v>
      </c>
      <c r="DM12" s="108"/>
      <c r="DN12" s="107">
        <v>2</v>
      </c>
      <c r="DO12" s="107"/>
      <c r="DP12" s="108"/>
      <c r="DQ12" s="19">
        <f t="shared" si="40"/>
        <v>0.66666666666666663</v>
      </c>
      <c r="DR12" s="20">
        <f t="shared" si="41"/>
        <v>0.33333333333333331</v>
      </c>
      <c r="DS12" s="17" t="s">
        <v>179</v>
      </c>
      <c r="DT12" s="108"/>
      <c r="DU12" s="107">
        <v>2</v>
      </c>
      <c r="DV12" s="107"/>
      <c r="DW12" s="108"/>
      <c r="DX12" s="19">
        <f t="shared" si="42"/>
        <v>0.66666666666666663</v>
      </c>
      <c r="DY12" s="20">
        <f t="shared" si="43"/>
        <v>0.33333333333333331</v>
      </c>
      <c r="DZ12" s="17" t="s">
        <v>179</v>
      </c>
      <c r="EA12" s="108"/>
      <c r="EB12" s="111">
        <v>3</v>
      </c>
      <c r="EC12" s="107"/>
      <c r="ED12" s="108"/>
      <c r="EE12" s="19">
        <f t="shared" si="44"/>
        <v>1</v>
      </c>
      <c r="EF12" s="20">
        <f t="shared" si="45"/>
        <v>0.33333333333333331</v>
      </c>
      <c r="EG12" s="17" t="s">
        <v>179</v>
      </c>
      <c r="EH12" s="17"/>
      <c r="EI12" s="27">
        <v>2026</v>
      </c>
      <c r="EJ12" s="28"/>
      <c r="EK12" s="29" t="str">
        <f>+VLOOKUP(B12,[1]Listas_desplega!$AI$22:$AJ$46,2,0)</f>
        <v>D_MEN</v>
      </c>
      <c r="EL12" s="29" t="str">
        <f>+VLOOKUP(H12,[1]Listas_desplega!$BY$3:$BZ$7,2,0)</f>
        <v>T_5</v>
      </c>
      <c r="EM12" s="29" t="str">
        <f>+VLOOKUP(I12,[1]Listas_desplega!$BY$10:$BZ$23,2,0)</f>
        <v>T_5_C_1</v>
      </c>
      <c r="EN12" s="29" t="str">
        <f>+VLOOKUP(J12,[1]Listas_desplega!$BY$28:$BZ$54,2,0)</f>
        <v>T_5_C_1_ET_1</v>
      </c>
      <c r="EO12" s="29" t="str">
        <f>+VLOOKUP(K12,[1]Listas_desplega!$BY$58:$BZ$105,2,0)</f>
        <v>T_5_C_1_ET_1_CPT_2</v>
      </c>
      <c r="EP12" s="30" t="str">
        <f>+VLOOKUP(L12,[1]Listas_desplega!$J$3:$K$11,2,0)</f>
        <v>Eje_E_9</v>
      </c>
    </row>
    <row r="13" spans="1:147" s="31" customFormat="1" ht="44.25" customHeight="1" x14ac:dyDescent="0.3">
      <c r="A13" s="8" t="s">
        <v>927</v>
      </c>
      <c r="B13" s="8" t="s">
        <v>928</v>
      </c>
      <c r="C13" s="8" t="s">
        <v>1105</v>
      </c>
      <c r="D13" s="8" t="s">
        <v>630</v>
      </c>
      <c r="E13" s="8" t="s">
        <v>154</v>
      </c>
      <c r="F13" s="9" t="s">
        <v>595</v>
      </c>
      <c r="G13" s="8" t="s">
        <v>596</v>
      </c>
      <c r="H13" s="8" t="s">
        <v>597</v>
      </c>
      <c r="I13" s="8" t="s">
        <v>598</v>
      </c>
      <c r="J13" s="8" t="s">
        <v>599</v>
      </c>
      <c r="K13" s="8"/>
      <c r="L13" s="8" t="s">
        <v>555</v>
      </c>
      <c r="M13" s="8" t="s">
        <v>556</v>
      </c>
      <c r="N13" s="14">
        <v>129</v>
      </c>
      <c r="O13" s="11" t="s">
        <v>1162</v>
      </c>
      <c r="P13" s="12" t="s">
        <v>164</v>
      </c>
      <c r="Q13" s="11" t="s">
        <v>186</v>
      </c>
      <c r="R13" s="11" t="s">
        <v>1163</v>
      </c>
      <c r="S13" s="11" t="s">
        <v>167</v>
      </c>
      <c r="T13" s="11" t="s">
        <v>200</v>
      </c>
      <c r="U13" s="11">
        <v>30</v>
      </c>
      <c r="V13" s="11" t="s">
        <v>1164</v>
      </c>
      <c r="W13" s="12" t="s">
        <v>170</v>
      </c>
      <c r="X13" s="13" t="s">
        <v>173</v>
      </c>
      <c r="Y13" s="13"/>
      <c r="Z13" s="13"/>
      <c r="AA13" s="13"/>
      <c r="AB13" s="13"/>
      <c r="AC13" s="13"/>
      <c r="AD13" s="13"/>
      <c r="AE13" s="13"/>
      <c r="AF13" s="13"/>
      <c r="AG13" s="14"/>
      <c r="AH13" s="14"/>
      <c r="AI13" s="14"/>
      <c r="AJ13" s="14"/>
      <c r="AK13" s="14"/>
      <c r="AL13" s="14"/>
      <c r="AM13" s="14"/>
      <c r="AN13" s="14"/>
      <c r="AO13" s="14"/>
      <c r="AP13" s="14"/>
      <c r="AQ13" s="15"/>
      <c r="AR13" s="14"/>
      <c r="AS13" s="80">
        <v>0</v>
      </c>
      <c r="AT13" s="33">
        <v>6</v>
      </c>
      <c r="AU13" s="33">
        <v>40</v>
      </c>
      <c r="AV13" s="33">
        <v>40</v>
      </c>
      <c r="AW13" s="33">
        <v>14</v>
      </c>
      <c r="AX13" s="33">
        <v>100</v>
      </c>
      <c r="AY13" s="34"/>
      <c r="AZ13" s="34"/>
      <c r="BA13" s="34"/>
      <c r="BB13" s="34"/>
      <c r="BC13" s="16"/>
      <c r="BD13" s="16"/>
      <c r="BE13" s="17"/>
      <c r="BF13" s="18">
        <f t="shared" si="23"/>
        <v>0</v>
      </c>
      <c r="BG13" s="19">
        <f t="shared" si="46"/>
        <v>0</v>
      </c>
      <c r="BH13" s="17" t="s">
        <v>179</v>
      </c>
      <c r="BI13" s="17"/>
      <c r="BJ13" s="16"/>
      <c r="BK13" s="16"/>
      <c r="BL13" s="17"/>
      <c r="BM13" s="19">
        <f t="shared" si="24"/>
        <v>0</v>
      </c>
      <c r="BN13" s="20">
        <f t="shared" si="25"/>
        <v>0</v>
      </c>
      <c r="BO13" s="17" t="s">
        <v>179</v>
      </c>
      <c r="BP13" s="21"/>
      <c r="BQ13" s="22">
        <v>2</v>
      </c>
      <c r="BR13" s="16"/>
      <c r="BS13" s="17"/>
      <c r="BT13" s="19">
        <f t="shared" si="26"/>
        <v>0.14285714285714285</v>
      </c>
      <c r="BU13" s="20">
        <f t="shared" si="27"/>
        <v>0</v>
      </c>
      <c r="BV13" s="17" t="s">
        <v>437</v>
      </c>
      <c r="BW13" s="17" t="s">
        <v>1158</v>
      </c>
      <c r="BX13" s="16"/>
      <c r="BY13" s="16"/>
      <c r="BZ13" s="17" t="s">
        <v>940</v>
      </c>
      <c r="CA13" s="19">
        <f t="shared" si="28"/>
        <v>0</v>
      </c>
      <c r="CB13" s="20">
        <f t="shared" si="29"/>
        <v>0</v>
      </c>
      <c r="CC13" s="17" t="s">
        <v>174</v>
      </c>
      <c r="CD13" s="17" t="s">
        <v>1159</v>
      </c>
      <c r="CE13" s="16"/>
      <c r="CF13" s="16"/>
      <c r="CG13" s="17"/>
      <c r="CH13" s="19">
        <f t="shared" si="30"/>
        <v>0</v>
      </c>
      <c r="CI13" s="20">
        <f t="shared" si="31"/>
        <v>0</v>
      </c>
      <c r="CJ13" s="17" t="s">
        <v>179</v>
      </c>
      <c r="CK13" s="17"/>
      <c r="CL13" s="23">
        <v>6</v>
      </c>
      <c r="CM13" s="23">
        <v>6</v>
      </c>
      <c r="CN13" s="17" t="s">
        <v>1165</v>
      </c>
      <c r="CO13" s="19">
        <f t="shared" si="32"/>
        <v>0.42857142857142855</v>
      </c>
      <c r="CP13" s="20">
        <f t="shared" si="33"/>
        <v>0.42857142857142855</v>
      </c>
      <c r="CQ13" s="17" t="s">
        <v>174</v>
      </c>
      <c r="CR13" s="17" t="s">
        <v>1166</v>
      </c>
      <c r="CS13" s="16"/>
      <c r="CT13" s="16"/>
      <c r="CU13" s="17"/>
      <c r="CV13" s="19">
        <f t="shared" si="34"/>
        <v>0</v>
      </c>
      <c r="CW13" s="20">
        <f t="shared" si="35"/>
        <v>0.42857142857142855</v>
      </c>
      <c r="CX13" s="17" t="s">
        <v>179</v>
      </c>
      <c r="CY13" s="17"/>
      <c r="CZ13" s="16"/>
      <c r="DA13" s="16"/>
      <c r="DB13" s="17"/>
      <c r="DC13" s="19">
        <f t="shared" si="36"/>
        <v>0</v>
      </c>
      <c r="DD13" s="20">
        <f t="shared" si="37"/>
        <v>0.42857142857142855</v>
      </c>
      <c r="DE13" s="17" t="s">
        <v>179</v>
      </c>
      <c r="DF13" s="17"/>
      <c r="DG13" s="16">
        <v>10</v>
      </c>
      <c r="DH13" s="16"/>
      <c r="DI13" s="17"/>
      <c r="DJ13" s="19">
        <f t="shared" si="38"/>
        <v>0.7142857142857143</v>
      </c>
      <c r="DK13" s="20">
        <f t="shared" si="39"/>
        <v>0.42857142857142855</v>
      </c>
      <c r="DL13" s="17" t="s">
        <v>179</v>
      </c>
      <c r="DM13" s="17"/>
      <c r="DN13" s="16"/>
      <c r="DO13" s="16"/>
      <c r="DP13" s="17"/>
      <c r="DQ13" s="19">
        <f t="shared" si="40"/>
        <v>0</v>
      </c>
      <c r="DR13" s="20">
        <f t="shared" si="41"/>
        <v>0.42857142857142855</v>
      </c>
      <c r="DS13" s="17" t="s">
        <v>179</v>
      </c>
      <c r="DT13" s="17"/>
      <c r="DU13" s="16"/>
      <c r="DV13" s="16"/>
      <c r="DW13" s="17"/>
      <c r="DX13" s="19">
        <f t="shared" si="42"/>
        <v>0</v>
      </c>
      <c r="DY13" s="20">
        <f t="shared" si="43"/>
        <v>0.42857142857142855</v>
      </c>
      <c r="DZ13" s="17" t="s">
        <v>179</v>
      </c>
      <c r="EA13" s="17"/>
      <c r="EB13" s="26">
        <v>14</v>
      </c>
      <c r="EC13" s="16"/>
      <c r="ED13" s="17"/>
      <c r="EE13" s="19">
        <f t="shared" si="44"/>
        <v>1</v>
      </c>
      <c r="EF13" s="20">
        <f t="shared" si="45"/>
        <v>0.42857142857142855</v>
      </c>
      <c r="EG13" s="17" t="s">
        <v>179</v>
      </c>
      <c r="EH13" s="17"/>
      <c r="EI13" s="27">
        <v>2026</v>
      </c>
      <c r="EJ13" s="28"/>
      <c r="EK13" s="29" t="str">
        <f>+VLOOKUP(B13,[1]Listas_desplega!$AI$22:$AJ$46,2,0)</f>
        <v>D_MEN</v>
      </c>
      <c r="EL13" s="29" t="str">
        <f>+VLOOKUP(H13,[1]Listas_desplega!$BY$3:$BZ$7,2,0)</f>
        <v>T_5</v>
      </c>
      <c r="EM13" s="29" t="str">
        <f>+VLOOKUP(I13,[1]Listas_desplega!$BY$10:$BZ$23,2,0)</f>
        <v>T_5_C_1</v>
      </c>
      <c r="EN13" s="29" t="str">
        <f>+VLOOKUP(J13,[1]Listas_desplega!$BY$28:$BZ$54,2,0)</f>
        <v>T_5_C_1_ET_1</v>
      </c>
      <c r="EO13" s="29" t="e">
        <f>+VLOOKUP(K13,[1]Listas_desplega!$BY$58:$BZ$105,2,0)</f>
        <v>#N/A</v>
      </c>
      <c r="EP13" s="30" t="str">
        <f>+VLOOKUP(L13,[1]Listas_desplega!$J$3:$K$11,2,0)</f>
        <v>Eje_E_7</v>
      </c>
    </row>
    <row r="14" spans="1:147" s="31" customFormat="1" ht="44.25" customHeight="1" x14ac:dyDescent="0.3">
      <c r="A14" s="8" t="s">
        <v>927</v>
      </c>
      <c r="B14" s="8" t="s">
        <v>928</v>
      </c>
      <c r="C14" s="8" t="s">
        <v>1183</v>
      </c>
      <c r="D14" s="8" t="s">
        <v>630</v>
      </c>
      <c r="E14" s="8" t="s">
        <v>207</v>
      </c>
      <c r="F14" s="9" t="s">
        <v>1184</v>
      </c>
      <c r="G14" s="8"/>
      <c r="H14" s="8" t="s">
        <v>597</v>
      </c>
      <c r="I14" s="8" t="s">
        <v>598</v>
      </c>
      <c r="J14" s="8" t="s">
        <v>599</v>
      </c>
      <c r="K14" s="8" t="s">
        <v>1185</v>
      </c>
      <c r="L14" s="8" t="s">
        <v>932</v>
      </c>
      <c r="M14" s="8" t="s">
        <v>1186</v>
      </c>
      <c r="N14" s="14">
        <v>69</v>
      </c>
      <c r="O14" s="11" t="s">
        <v>1187</v>
      </c>
      <c r="P14" s="12" t="s">
        <v>164</v>
      </c>
      <c r="Q14" s="11" t="s">
        <v>493</v>
      </c>
      <c r="R14" s="11" t="s">
        <v>1188</v>
      </c>
      <c r="S14" s="11" t="s">
        <v>214</v>
      </c>
      <c r="T14" s="11" t="s">
        <v>200</v>
      </c>
      <c r="U14" s="11"/>
      <c r="V14" s="11" t="s">
        <v>1189</v>
      </c>
      <c r="W14" s="12" t="s">
        <v>170</v>
      </c>
      <c r="X14" s="13"/>
      <c r="Y14" s="13"/>
      <c r="Z14" s="13"/>
      <c r="AA14" s="13"/>
      <c r="AB14" s="13"/>
      <c r="AC14" s="13"/>
      <c r="AD14" s="13"/>
      <c r="AE14" s="13"/>
      <c r="AF14" s="13"/>
      <c r="AG14" s="14"/>
      <c r="AH14" s="14"/>
      <c r="AI14" s="14"/>
      <c r="AJ14" s="14"/>
      <c r="AK14" s="14"/>
      <c r="AL14" s="14" t="s">
        <v>173</v>
      </c>
      <c r="AM14" s="14"/>
      <c r="AN14" s="14"/>
      <c r="AO14" s="14"/>
      <c r="AP14" s="14"/>
      <c r="AQ14" s="15"/>
      <c r="AR14" s="14"/>
      <c r="AS14" s="80" t="s">
        <v>1190</v>
      </c>
      <c r="AT14" s="33" t="s">
        <v>1191</v>
      </c>
      <c r="AU14" s="33">
        <v>90</v>
      </c>
      <c r="AV14" s="33">
        <v>90</v>
      </c>
      <c r="AW14" s="33">
        <v>90</v>
      </c>
      <c r="AX14" s="33">
        <v>90</v>
      </c>
      <c r="AY14" s="34"/>
      <c r="AZ14" s="34"/>
      <c r="BA14" s="34"/>
      <c r="BB14" s="34"/>
      <c r="BC14" s="16"/>
      <c r="BD14" s="16"/>
      <c r="BE14" s="17"/>
      <c r="BF14" s="18">
        <f t="shared" si="23"/>
        <v>0</v>
      </c>
      <c r="BG14" s="19">
        <f t="shared" ref="BG14:BG20" si="47">IFERROR(BD14/AW14,0)</f>
        <v>0</v>
      </c>
      <c r="BH14" s="17" t="s">
        <v>174</v>
      </c>
      <c r="BI14" s="17" t="s">
        <v>937</v>
      </c>
      <c r="BJ14" s="16"/>
      <c r="BK14" s="16"/>
      <c r="BL14" s="17"/>
      <c r="BM14" s="19">
        <f t="shared" si="24"/>
        <v>0</v>
      </c>
      <c r="BN14" s="20">
        <f t="shared" si="25"/>
        <v>0</v>
      </c>
      <c r="BO14" s="17" t="s">
        <v>174</v>
      </c>
      <c r="BP14" s="21" t="s">
        <v>938</v>
      </c>
      <c r="BQ14" s="22">
        <v>22.5</v>
      </c>
      <c r="BR14" s="16">
        <v>25</v>
      </c>
      <c r="BS14" s="17" t="s">
        <v>1192</v>
      </c>
      <c r="BT14" s="19">
        <f t="shared" si="26"/>
        <v>0.25</v>
      </c>
      <c r="BU14" s="20">
        <f t="shared" si="27"/>
        <v>0.27777777777777779</v>
      </c>
      <c r="BV14" s="17" t="s">
        <v>174</v>
      </c>
      <c r="BW14" s="17" t="s">
        <v>1193</v>
      </c>
      <c r="BX14" s="16">
        <v>22.5</v>
      </c>
      <c r="BY14" s="16"/>
      <c r="BZ14" s="17" t="s">
        <v>940</v>
      </c>
      <c r="CA14" s="19">
        <f t="shared" si="28"/>
        <v>0.25</v>
      </c>
      <c r="CB14" s="20">
        <f t="shared" si="29"/>
        <v>0</v>
      </c>
      <c r="CC14" s="17" t="s">
        <v>174</v>
      </c>
      <c r="CD14" s="17" t="s">
        <v>993</v>
      </c>
      <c r="CE14" s="16">
        <v>22.5</v>
      </c>
      <c r="CF14" s="16"/>
      <c r="CG14" s="17" t="s">
        <v>940</v>
      </c>
      <c r="CH14" s="19">
        <f t="shared" si="30"/>
        <v>0.25</v>
      </c>
      <c r="CI14" s="20">
        <f t="shared" si="31"/>
        <v>0</v>
      </c>
      <c r="CJ14" s="17" t="s">
        <v>174</v>
      </c>
      <c r="CK14" s="17" t="s">
        <v>1174</v>
      </c>
      <c r="CL14" s="23">
        <v>45</v>
      </c>
      <c r="CM14" s="23">
        <v>45</v>
      </c>
      <c r="CN14" s="17" t="s">
        <v>1194</v>
      </c>
      <c r="CO14" s="19">
        <f t="shared" si="32"/>
        <v>0.5</v>
      </c>
      <c r="CP14" s="20">
        <f t="shared" si="33"/>
        <v>0.5</v>
      </c>
      <c r="CQ14" s="17" t="s">
        <v>174</v>
      </c>
      <c r="CR14" s="17" t="s">
        <v>979</v>
      </c>
      <c r="CS14" s="16">
        <v>45</v>
      </c>
      <c r="CT14" s="16"/>
      <c r="CU14" s="17"/>
      <c r="CV14" s="19">
        <f t="shared" si="34"/>
        <v>0.5</v>
      </c>
      <c r="CW14" s="20">
        <f t="shared" si="35"/>
        <v>0.5</v>
      </c>
      <c r="CX14" s="17" t="s">
        <v>179</v>
      </c>
      <c r="CY14" s="17"/>
      <c r="CZ14" s="16">
        <v>45</v>
      </c>
      <c r="DA14" s="16"/>
      <c r="DB14" s="17"/>
      <c r="DC14" s="19">
        <f t="shared" si="36"/>
        <v>0.5</v>
      </c>
      <c r="DD14" s="20">
        <f t="shared" si="37"/>
        <v>0.5</v>
      </c>
      <c r="DE14" s="17" t="s">
        <v>179</v>
      </c>
      <c r="DF14" s="17"/>
      <c r="DG14" s="16">
        <v>67.5</v>
      </c>
      <c r="DH14" s="16"/>
      <c r="DI14" s="17"/>
      <c r="DJ14" s="19">
        <f t="shared" si="38"/>
        <v>0.75</v>
      </c>
      <c r="DK14" s="20">
        <f t="shared" si="39"/>
        <v>0.5</v>
      </c>
      <c r="DL14" s="17" t="s">
        <v>179</v>
      </c>
      <c r="DM14" s="17"/>
      <c r="DN14" s="16">
        <v>67.5</v>
      </c>
      <c r="DO14" s="16"/>
      <c r="DP14" s="17"/>
      <c r="DQ14" s="19">
        <f t="shared" si="40"/>
        <v>0.75</v>
      </c>
      <c r="DR14" s="20">
        <f t="shared" si="41"/>
        <v>0.5</v>
      </c>
      <c r="DS14" s="17" t="s">
        <v>179</v>
      </c>
      <c r="DT14" s="17"/>
      <c r="DU14" s="16">
        <v>67.5</v>
      </c>
      <c r="DV14" s="16"/>
      <c r="DW14" s="17"/>
      <c r="DX14" s="19">
        <f t="shared" si="42"/>
        <v>0.75</v>
      </c>
      <c r="DY14" s="20">
        <f t="shared" si="43"/>
        <v>0.5</v>
      </c>
      <c r="DZ14" s="17" t="s">
        <v>179</v>
      </c>
      <c r="EA14" s="17"/>
      <c r="EB14" s="26">
        <v>90</v>
      </c>
      <c r="EC14" s="16"/>
      <c r="ED14" s="17"/>
      <c r="EE14" s="19">
        <f t="shared" si="44"/>
        <v>1</v>
      </c>
      <c r="EF14" s="20">
        <f t="shared" si="45"/>
        <v>0.5</v>
      </c>
      <c r="EG14" s="17" t="s">
        <v>179</v>
      </c>
      <c r="EH14" s="17"/>
      <c r="EI14" s="27">
        <v>2026</v>
      </c>
      <c r="EJ14" s="28"/>
      <c r="EK14" s="29" t="str">
        <f>+VLOOKUP(B14,[1]Listas_desplega!$AI$22:$AJ$46,2,0)</f>
        <v>D_MEN</v>
      </c>
      <c r="EL14" s="29" t="str">
        <f>+VLOOKUP(H14,[1]Listas_desplega!$BY$3:$BZ$7,2,0)</f>
        <v>T_5</v>
      </c>
      <c r="EM14" s="29" t="str">
        <f>+VLOOKUP(I14,[1]Listas_desplega!$BY$10:$BZ$23,2,0)</f>
        <v>T_5_C_1</v>
      </c>
      <c r="EN14" s="29" t="str">
        <f>+VLOOKUP(J14,[1]Listas_desplega!$BY$28:$BZ$54,2,0)</f>
        <v>T_5_C_1_ET_1</v>
      </c>
      <c r="EO14" s="29" t="str">
        <f>+VLOOKUP(K14,[1]Listas_desplega!$BY$58:$BZ$105,2,0)</f>
        <v>T_5_C_1_ET_1_CPT_4</v>
      </c>
      <c r="EP14" s="30" t="str">
        <f>+VLOOKUP(L14,[1]Listas_desplega!$J$3:$K$11,2,0)</f>
        <v>Eje_E_9</v>
      </c>
    </row>
    <row r="15" spans="1:147" s="31" customFormat="1" ht="44.25" customHeight="1" x14ac:dyDescent="0.3">
      <c r="A15" s="8" t="s">
        <v>927</v>
      </c>
      <c r="B15" s="8" t="s">
        <v>928</v>
      </c>
      <c r="C15" s="8" t="s">
        <v>1183</v>
      </c>
      <c r="D15" s="8" t="s">
        <v>630</v>
      </c>
      <c r="E15" s="8" t="s">
        <v>207</v>
      </c>
      <c r="F15" s="9" t="s">
        <v>1184</v>
      </c>
      <c r="G15" s="8"/>
      <c r="H15" s="8" t="s">
        <v>597</v>
      </c>
      <c r="I15" s="8" t="s">
        <v>598</v>
      </c>
      <c r="J15" s="8" t="s">
        <v>599</v>
      </c>
      <c r="K15" s="8" t="s">
        <v>1185</v>
      </c>
      <c r="L15" s="8" t="s">
        <v>932</v>
      </c>
      <c r="M15" s="8" t="s">
        <v>1186</v>
      </c>
      <c r="N15" s="14">
        <v>70</v>
      </c>
      <c r="O15" s="11" t="s">
        <v>1195</v>
      </c>
      <c r="P15" s="12" t="s">
        <v>164</v>
      </c>
      <c r="Q15" s="11" t="s">
        <v>493</v>
      </c>
      <c r="R15" s="11" t="s">
        <v>1196</v>
      </c>
      <c r="S15" s="11" t="s">
        <v>214</v>
      </c>
      <c r="T15" s="11" t="s">
        <v>200</v>
      </c>
      <c r="U15" s="11"/>
      <c r="V15" s="11" t="s">
        <v>1197</v>
      </c>
      <c r="W15" s="12" t="s">
        <v>170</v>
      </c>
      <c r="X15" s="13"/>
      <c r="Y15" s="13"/>
      <c r="Z15" s="13"/>
      <c r="AA15" s="13"/>
      <c r="AB15" s="13"/>
      <c r="AC15" s="13"/>
      <c r="AD15" s="13"/>
      <c r="AE15" s="13"/>
      <c r="AF15" s="13"/>
      <c r="AG15" s="14"/>
      <c r="AH15" s="14"/>
      <c r="AI15" s="14"/>
      <c r="AJ15" s="14"/>
      <c r="AK15" s="14"/>
      <c r="AL15" s="14" t="s">
        <v>173</v>
      </c>
      <c r="AM15" s="14"/>
      <c r="AN15" s="14"/>
      <c r="AO15" s="14"/>
      <c r="AP15" s="14"/>
      <c r="AQ15" s="15"/>
      <c r="AR15" s="14"/>
      <c r="AS15" s="80" t="s">
        <v>1190</v>
      </c>
      <c r="AT15" s="33" t="s">
        <v>1191</v>
      </c>
      <c r="AU15" s="33">
        <v>74</v>
      </c>
      <c r="AV15" s="33">
        <v>74</v>
      </c>
      <c r="AW15" s="33">
        <v>74</v>
      </c>
      <c r="AX15" s="33">
        <v>74</v>
      </c>
      <c r="AY15" s="34"/>
      <c r="AZ15" s="34"/>
      <c r="BA15" s="34"/>
      <c r="BB15" s="34"/>
      <c r="BC15" s="16"/>
      <c r="BD15" s="16"/>
      <c r="BE15" s="17"/>
      <c r="BF15" s="18">
        <f t="shared" si="23"/>
        <v>0</v>
      </c>
      <c r="BG15" s="19">
        <f t="shared" si="47"/>
        <v>0</v>
      </c>
      <c r="BH15" s="17" t="s">
        <v>174</v>
      </c>
      <c r="BI15" s="17" t="s">
        <v>937</v>
      </c>
      <c r="BJ15" s="16"/>
      <c r="BK15" s="16"/>
      <c r="BL15" s="17"/>
      <c r="BM15" s="19">
        <f t="shared" si="24"/>
        <v>0</v>
      </c>
      <c r="BN15" s="20">
        <f t="shared" si="25"/>
        <v>0</v>
      </c>
      <c r="BO15" s="17" t="s">
        <v>174</v>
      </c>
      <c r="BP15" s="21" t="s">
        <v>938</v>
      </c>
      <c r="BQ15" s="22">
        <v>27</v>
      </c>
      <c r="BR15" s="16">
        <v>32</v>
      </c>
      <c r="BS15" s="17" t="s">
        <v>1198</v>
      </c>
      <c r="BT15" s="19">
        <f t="shared" si="26"/>
        <v>0.36486486486486486</v>
      </c>
      <c r="BU15" s="20">
        <f t="shared" si="27"/>
        <v>0.43243243243243246</v>
      </c>
      <c r="BV15" s="17" t="s">
        <v>174</v>
      </c>
      <c r="BW15" s="17" t="s">
        <v>1193</v>
      </c>
      <c r="BX15" s="16">
        <v>27</v>
      </c>
      <c r="BY15" s="16"/>
      <c r="BZ15" s="17" t="s">
        <v>940</v>
      </c>
      <c r="CA15" s="19">
        <f t="shared" si="28"/>
        <v>0.36486486486486486</v>
      </c>
      <c r="CB15" s="20">
        <f t="shared" si="29"/>
        <v>0</v>
      </c>
      <c r="CC15" s="17" t="s">
        <v>174</v>
      </c>
      <c r="CD15" s="17" t="s">
        <v>993</v>
      </c>
      <c r="CE15" s="16">
        <v>27</v>
      </c>
      <c r="CF15" s="16"/>
      <c r="CG15" s="17" t="s">
        <v>940</v>
      </c>
      <c r="CH15" s="19">
        <f t="shared" si="30"/>
        <v>0.36486486486486486</v>
      </c>
      <c r="CI15" s="20">
        <f t="shared" si="31"/>
        <v>0</v>
      </c>
      <c r="CJ15" s="17" t="s">
        <v>174</v>
      </c>
      <c r="CK15" s="17" t="s">
        <v>1174</v>
      </c>
      <c r="CL15" s="23">
        <v>52</v>
      </c>
      <c r="CM15" s="23">
        <v>49</v>
      </c>
      <c r="CN15" s="17" t="s">
        <v>1199</v>
      </c>
      <c r="CO15" s="19">
        <f t="shared" si="32"/>
        <v>0.70270270270270274</v>
      </c>
      <c r="CP15" s="20">
        <f t="shared" si="33"/>
        <v>0.66216216216216217</v>
      </c>
      <c r="CQ15" s="17" t="s">
        <v>174</v>
      </c>
      <c r="CR15" s="17" t="s">
        <v>979</v>
      </c>
      <c r="CS15" s="16">
        <v>52</v>
      </c>
      <c r="CT15" s="16"/>
      <c r="CU15" s="17"/>
      <c r="CV15" s="19">
        <f t="shared" si="34"/>
        <v>0.70270270270270274</v>
      </c>
      <c r="CW15" s="20">
        <f t="shared" si="35"/>
        <v>0.66216216216216217</v>
      </c>
      <c r="CX15" s="17" t="s">
        <v>179</v>
      </c>
      <c r="CY15" s="17"/>
      <c r="CZ15" s="16">
        <v>52</v>
      </c>
      <c r="DA15" s="16"/>
      <c r="DB15" s="17"/>
      <c r="DC15" s="19">
        <f t="shared" si="36"/>
        <v>0.70270270270270274</v>
      </c>
      <c r="DD15" s="20">
        <f t="shared" si="37"/>
        <v>0.66216216216216217</v>
      </c>
      <c r="DE15" s="17" t="s">
        <v>179</v>
      </c>
      <c r="DF15" s="17"/>
      <c r="DG15" s="16">
        <v>67</v>
      </c>
      <c r="DH15" s="16"/>
      <c r="DI15" s="17"/>
      <c r="DJ15" s="19">
        <f t="shared" si="38"/>
        <v>0.90540540540540537</v>
      </c>
      <c r="DK15" s="20">
        <f t="shared" si="39"/>
        <v>0.66216216216216217</v>
      </c>
      <c r="DL15" s="17" t="s">
        <v>179</v>
      </c>
      <c r="DM15" s="17"/>
      <c r="DN15" s="16">
        <v>67</v>
      </c>
      <c r="DO15" s="16"/>
      <c r="DP15" s="17"/>
      <c r="DQ15" s="19">
        <f t="shared" si="40"/>
        <v>0.90540540540540537</v>
      </c>
      <c r="DR15" s="20">
        <f t="shared" si="41"/>
        <v>0.66216216216216217</v>
      </c>
      <c r="DS15" s="17" t="s">
        <v>179</v>
      </c>
      <c r="DT15" s="17"/>
      <c r="DU15" s="16">
        <v>67</v>
      </c>
      <c r="DV15" s="16"/>
      <c r="DW15" s="17"/>
      <c r="DX15" s="19">
        <f t="shared" si="42"/>
        <v>0.90540540540540537</v>
      </c>
      <c r="DY15" s="20">
        <f t="shared" si="43"/>
        <v>0.66216216216216217</v>
      </c>
      <c r="DZ15" s="17" t="s">
        <v>179</v>
      </c>
      <c r="EA15" s="17"/>
      <c r="EB15" s="26">
        <v>74</v>
      </c>
      <c r="EC15" s="16"/>
      <c r="ED15" s="17"/>
      <c r="EE15" s="19">
        <f t="shared" si="44"/>
        <v>1</v>
      </c>
      <c r="EF15" s="20">
        <f t="shared" si="45"/>
        <v>0.66216216216216217</v>
      </c>
      <c r="EG15" s="17" t="s">
        <v>179</v>
      </c>
      <c r="EH15" s="17"/>
      <c r="EI15" s="27">
        <v>2026</v>
      </c>
      <c r="EJ15" s="28"/>
      <c r="EK15" s="29" t="str">
        <f>+VLOOKUP(B15,[1]Listas_desplega!$AI$22:$AJ$46,2,0)</f>
        <v>D_MEN</v>
      </c>
      <c r="EL15" s="29" t="str">
        <f>+VLOOKUP(H15,[1]Listas_desplega!$BY$3:$BZ$7,2,0)</f>
        <v>T_5</v>
      </c>
      <c r="EM15" s="29" t="str">
        <f>+VLOOKUP(I15,[1]Listas_desplega!$BY$10:$BZ$23,2,0)</f>
        <v>T_5_C_1</v>
      </c>
      <c r="EN15" s="29" t="str">
        <f>+VLOOKUP(J15,[1]Listas_desplega!$BY$28:$BZ$54,2,0)</f>
        <v>T_5_C_1_ET_1</v>
      </c>
      <c r="EO15" s="29" t="str">
        <f>+VLOOKUP(K15,[1]Listas_desplega!$BY$58:$BZ$105,2,0)</f>
        <v>T_5_C_1_ET_1_CPT_4</v>
      </c>
      <c r="EP15" s="30" t="str">
        <f>+VLOOKUP(L15,[1]Listas_desplega!$J$3:$K$11,2,0)</f>
        <v>Eje_E_9</v>
      </c>
    </row>
    <row r="16" spans="1:147" s="31" customFormat="1" ht="44.25" customHeight="1" x14ac:dyDescent="0.3">
      <c r="A16" s="8" t="s">
        <v>927</v>
      </c>
      <c r="B16" s="8" t="s">
        <v>928</v>
      </c>
      <c r="C16" s="8" t="s">
        <v>1183</v>
      </c>
      <c r="D16" s="8" t="s">
        <v>630</v>
      </c>
      <c r="E16" s="8" t="s">
        <v>207</v>
      </c>
      <c r="F16" s="9" t="s">
        <v>1184</v>
      </c>
      <c r="G16" s="8"/>
      <c r="H16" s="8" t="s">
        <v>597</v>
      </c>
      <c r="I16" s="8" t="s">
        <v>598</v>
      </c>
      <c r="J16" s="8" t="s">
        <v>599</v>
      </c>
      <c r="K16" s="8" t="s">
        <v>1185</v>
      </c>
      <c r="L16" s="8" t="s">
        <v>932</v>
      </c>
      <c r="M16" s="8" t="s">
        <v>1186</v>
      </c>
      <c r="N16" s="14">
        <v>71</v>
      </c>
      <c r="O16" s="11" t="s">
        <v>1200</v>
      </c>
      <c r="P16" s="12" t="s">
        <v>212</v>
      </c>
      <c r="Q16" s="11" t="s">
        <v>493</v>
      </c>
      <c r="R16" s="11" t="s">
        <v>1201</v>
      </c>
      <c r="S16" s="11" t="s">
        <v>214</v>
      </c>
      <c r="T16" s="11" t="s">
        <v>168</v>
      </c>
      <c r="U16" s="11"/>
      <c r="V16" s="11" t="s">
        <v>1202</v>
      </c>
      <c r="W16" s="12" t="s">
        <v>170</v>
      </c>
      <c r="X16" s="13"/>
      <c r="Y16" s="13"/>
      <c r="Z16" s="13"/>
      <c r="AA16" s="13"/>
      <c r="AB16" s="13"/>
      <c r="AC16" s="13"/>
      <c r="AD16" s="13"/>
      <c r="AE16" s="13"/>
      <c r="AF16" s="13"/>
      <c r="AG16" s="14"/>
      <c r="AH16" s="14"/>
      <c r="AI16" s="14"/>
      <c r="AJ16" s="14"/>
      <c r="AK16" s="14"/>
      <c r="AL16" s="14" t="s">
        <v>173</v>
      </c>
      <c r="AM16" s="14"/>
      <c r="AN16" s="14"/>
      <c r="AO16" s="14"/>
      <c r="AP16" s="14"/>
      <c r="AQ16" s="15"/>
      <c r="AR16" s="14"/>
      <c r="AS16" s="80" t="s">
        <v>1190</v>
      </c>
      <c r="AT16" s="33" t="s">
        <v>1191</v>
      </c>
      <c r="AU16" s="33">
        <v>100</v>
      </c>
      <c r="AV16" s="33">
        <v>100</v>
      </c>
      <c r="AW16" s="33">
        <v>100</v>
      </c>
      <c r="AX16" s="33">
        <v>100</v>
      </c>
      <c r="AY16" s="34"/>
      <c r="AZ16" s="34"/>
      <c r="BA16" s="34"/>
      <c r="BB16" s="34"/>
      <c r="BC16" s="16"/>
      <c r="BD16" s="16"/>
      <c r="BE16" s="17"/>
      <c r="BF16" s="18">
        <f t="shared" si="23"/>
        <v>0</v>
      </c>
      <c r="BG16" s="19">
        <f t="shared" si="47"/>
        <v>0</v>
      </c>
      <c r="BH16" s="17" t="s">
        <v>174</v>
      </c>
      <c r="BI16" s="17" t="s">
        <v>937</v>
      </c>
      <c r="BJ16" s="16"/>
      <c r="BK16" s="16"/>
      <c r="BL16" s="17"/>
      <c r="BM16" s="19">
        <f t="shared" si="24"/>
        <v>0</v>
      </c>
      <c r="BN16" s="20">
        <f t="shared" si="25"/>
        <v>0</v>
      </c>
      <c r="BO16" s="17" t="s">
        <v>174</v>
      </c>
      <c r="BP16" s="21" t="s">
        <v>938</v>
      </c>
      <c r="BQ16" s="22">
        <v>0</v>
      </c>
      <c r="BR16" s="16"/>
      <c r="BS16" s="17" t="s">
        <v>1203</v>
      </c>
      <c r="BT16" s="19">
        <f t="shared" si="26"/>
        <v>0</v>
      </c>
      <c r="BU16" s="20">
        <f t="shared" si="27"/>
        <v>0</v>
      </c>
      <c r="BV16" s="17" t="s">
        <v>174</v>
      </c>
      <c r="BW16" s="17" t="s">
        <v>1204</v>
      </c>
      <c r="BX16" s="16">
        <v>0</v>
      </c>
      <c r="BY16" s="16"/>
      <c r="BZ16" s="17" t="s">
        <v>940</v>
      </c>
      <c r="CA16" s="19">
        <f t="shared" si="28"/>
        <v>0</v>
      </c>
      <c r="CB16" s="20">
        <f t="shared" si="29"/>
        <v>0</v>
      </c>
      <c r="CC16" s="17" t="s">
        <v>174</v>
      </c>
      <c r="CD16" s="17" t="s">
        <v>993</v>
      </c>
      <c r="CE16" s="16">
        <v>0</v>
      </c>
      <c r="CF16" s="16"/>
      <c r="CG16" s="17" t="s">
        <v>940</v>
      </c>
      <c r="CH16" s="19">
        <f t="shared" si="30"/>
        <v>0</v>
      </c>
      <c r="CI16" s="20">
        <f t="shared" si="31"/>
        <v>0</v>
      </c>
      <c r="CJ16" s="17" t="s">
        <v>174</v>
      </c>
      <c r="CK16" s="17" t="s">
        <v>1174</v>
      </c>
      <c r="CL16" s="23">
        <v>50</v>
      </c>
      <c r="CM16" s="23">
        <v>50</v>
      </c>
      <c r="CN16" s="17" t="s">
        <v>1205</v>
      </c>
      <c r="CO16" s="19">
        <f t="shared" si="32"/>
        <v>0.5</v>
      </c>
      <c r="CP16" s="20">
        <f t="shared" si="33"/>
        <v>0.5</v>
      </c>
      <c r="CQ16" s="17" t="s">
        <v>174</v>
      </c>
      <c r="CR16" s="17" t="s">
        <v>979</v>
      </c>
      <c r="CS16" s="16">
        <v>50</v>
      </c>
      <c r="CT16" s="16"/>
      <c r="CU16" s="17"/>
      <c r="CV16" s="19">
        <f t="shared" si="34"/>
        <v>0.5</v>
      </c>
      <c r="CW16" s="20">
        <f t="shared" si="35"/>
        <v>0.5</v>
      </c>
      <c r="CX16" s="17" t="s">
        <v>179</v>
      </c>
      <c r="CY16" s="17"/>
      <c r="CZ16" s="16">
        <v>50</v>
      </c>
      <c r="DA16" s="16"/>
      <c r="DB16" s="17"/>
      <c r="DC16" s="19">
        <f t="shared" si="36"/>
        <v>0.5</v>
      </c>
      <c r="DD16" s="20">
        <f t="shared" si="37"/>
        <v>0.5</v>
      </c>
      <c r="DE16" s="17" t="s">
        <v>179</v>
      </c>
      <c r="DF16" s="17"/>
      <c r="DG16" s="16">
        <v>50</v>
      </c>
      <c r="DH16" s="16"/>
      <c r="DI16" s="17"/>
      <c r="DJ16" s="19">
        <f t="shared" si="38"/>
        <v>0.5</v>
      </c>
      <c r="DK16" s="20">
        <f t="shared" si="39"/>
        <v>0.5</v>
      </c>
      <c r="DL16" s="17" t="s">
        <v>179</v>
      </c>
      <c r="DM16" s="17"/>
      <c r="DN16" s="16">
        <v>50</v>
      </c>
      <c r="DO16" s="16"/>
      <c r="DP16" s="17"/>
      <c r="DQ16" s="19">
        <f t="shared" si="40"/>
        <v>0.5</v>
      </c>
      <c r="DR16" s="20">
        <f t="shared" si="41"/>
        <v>0.5</v>
      </c>
      <c r="DS16" s="17" t="s">
        <v>179</v>
      </c>
      <c r="DT16" s="17"/>
      <c r="DU16" s="16">
        <v>50</v>
      </c>
      <c r="DV16" s="16"/>
      <c r="DW16" s="17"/>
      <c r="DX16" s="19">
        <f t="shared" si="42"/>
        <v>0.5</v>
      </c>
      <c r="DY16" s="20">
        <f t="shared" si="43"/>
        <v>0.5</v>
      </c>
      <c r="DZ16" s="17" t="s">
        <v>179</v>
      </c>
      <c r="EA16" s="17"/>
      <c r="EB16" s="26">
        <v>100</v>
      </c>
      <c r="EC16" s="16"/>
      <c r="ED16" s="17"/>
      <c r="EE16" s="19">
        <f t="shared" si="44"/>
        <v>1</v>
      </c>
      <c r="EF16" s="20">
        <f t="shared" si="45"/>
        <v>0.5</v>
      </c>
      <c r="EG16" s="17" t="s">
        <v>179</v>
      </c>
      <c r="EH16" s="17"/>
      <c r="EI16" s="27">
        <v>2026</v>
      </c>
      <c r="EJ16" s="28"/>
      <c r="EK16" s="29" t="str">
        <f>+VLOOKUP(B16,[1]Listas_desplega!$AI$22:$AJ$46,2,0)</f>
        <v>D_MEN</v>
      </c>
      <c r="EL16" s="29" t="str">
        <f>+VLOOKUP(H16,[1]Listas_desplega!$BY$3:$BZ$7,2,0)</f>
        <v>T_5</v>
      </c>
      <c r="EM16" s="29" t="str">
        <f>+VLOOKUP(I16,[1]Listas_desplega!$BY$10:$BZ$23,2,0)</f>
        <v>T_5_C_1</v>
      </c>
      <c r="EN16" s="29" t="str">
        <f>+VLOOKUP(J16,[1]Listas_desplega!$BY$28:$BZ$54,2,0)</f>
        <v>T_5_C_1_ET_1</v>
      </c>
      <c r="EO16" s="29" t="str">
        <f>+VLOOKUP(K16,[1]Listas_desplega!$BY$58:$BZ$105,2,0)</f>
        <v>T_5_C_1_ET_1_CPT_4</v>
      </c>
      <c r="EP16" s="30" t="str">
        <f>+VLOOKUP(L16,[1]Listas_desplega!$J$3:$K$11,2,0)</f>
        <v>Eje_E_9</v>
      </c>
    </row>
    <row r="17" spans="1:146" s="31" customFormat="1" ht="44.25" customHeight="1" x14ac:dyDescent="0.3">
      <c r="A17" s="8" t="s">
        <v>927</v>
      </c>
      <c r="B17" s="8" t="s">
        <v>928</v>
      </c>
      <c r="C17" s="8" t="s">
        <v>1183</v>
      </c>
      <c r="D17" s="8" t="s">
        <v>630</v>
      </c>
      <c r="E17" s="8" t="s">
        <v>207</v>
      </c>
      <c r="F17" s="9" t="s">
        <v>1184</v>
      </c>
      <c r="G17" s="8"/>
      <c r="H17" s="8" t="s">
        <v>597</v>
      </c>
      <c r="I17" s="8" t="s">
        <v>598</v>
      </c>
      <c r="J17" s="8" t="s">
        <v>599</v>
      </c>
      <c r="K17" s="8" t="s">
        <v>1185</v>
      </c>
      <c r="L17" s="8" t="s">
        <v>932</v>
      </c>
      <c r="M17" s="8" t="s">
        <v>1186</v>
      </c>
      <c r="N17" s="14">
        <v>72</v>
      </c>
      <c r="O17" s="11" t="s">
        <v>1206</v>
      </c>
      <c r="P17" s="12" t="s">
        <v>212</v>
      </c>
      <c r="Q17" s="11" t="s">
        <v>165</v>
      </c>
      <c r="R17" s="11" t="s">
        <v>1207</v>
      </c>
      <c r="S17" s="11" t="s">
        <v>214</v>
      </c>
      <c r="T17" s="11" t="s">
        <v>200</v>
      </c>
      <c r="U17" s="11"/>
      <c r="V17" s="11" t="s">
        <v>1208</v>
      </c>
      <c r="W17" s="12" t="s">
        <v>170</v>
      </c>
      <c r="X17" s="13"/>
      <c r="Y17" s="13"/>
      <c r="Z17" s="13"/>
      <c r="AA17" s="13"/>
      <c r="AB17" s="13"/>
      <c r="AC17" s="13"/>
      <c r="AD17" s="13"/>
      <c r="AE17" s="13"/>
      <c r="AF17" s="13"/>
      <c r="AG17" s="14"/>
      <c r="AH17" s="14"/>
      <c r="AI17" s="14"/>
      <c r="AJ17" s="14"/>
      <c r="AK17" s="14"/>
      <c r="AL17" s="14" t="s">
        <v>173</v>
      </c>
      <c r="AM17" s="14"/>
      <c r="AN17" s="14"/>
      <c r="AO17" s="14"/>
      <c r="AP17" s="14"/>
      <c r="AQ17" s="15"/>
      <c r="AR17" s="14"/>
      <c r="AS17" s="14" t="s">
        <v>1190</v>
      </c>
      <c r="AT17" s="33" t="s">
        <v>1191</v>
      </c>
      <c r="AU17" s="33">
        <v>80</v>
      </c>
      <c r="AV17" s="33">
        <v>82</v>
      </c>
      <c r="AW17" s="33">
        <v>85</v>
      </c>
      <c r="AX17" s="33">
        <v>85</v>
      </c>
      <c r="AY17" s="34"/>
      <c r="AZ17" s="34"/>
      <c r="BA17" s="34"/>
      <c r="BB17" s="34"/>
      <c r="BC17" s="16"/>
      <c r="BD17" s="16"/>
      <c r="BE17" s="17"/>
      <c r="BF17" s="18">
        <f t="shared" si="23"/>
        <v>0</v>
      </c>
      <c r="BG17" s="19">
        <f t="shared" si="47"/>
        <v>0</v>
      </c>
      <c r="BH17" s="17" t="s">
        <v>174</v>
      </c>
      <c r="BI17" s="17" t="s">
        <v>937</v>
      </c>
      <c r="BJ17" s="16"/>
      <c r="BK17" s="16"/>
      <c r="BL17" s="17"/>
      <c r="BM17" s="19">
        <f t="shared" si="24"/>
        <v>0</v>
      </c>
      <c r="BN17" s="20">
        <f t="shared" si="25"/>
        <v>0</v>
      </c>
      <c r="BO17" s="17" t="s">
        <v>174</v>
      </c>
      <c r="BP17" s="21" t="s">
        <v>938</v>
      </c>
      <c r="BQ17" s="22">
        <v>82.75</v>
      </c>
      <c r="BR17" s="16">
        <v>96.2</v>
      </c>
      <c r="BS17" s="17" t="s">
        <v>1209</v>
      </c>
      <c r="BT17" s="19">
        <f t="shared" si="26"/>
        <v>0.97352941176470587</v>
      </c>
      <c r="BU17" s="20">
        <f t="shared" si="27"/>
        <v>1.131764705882353</v>
      </c>
      <c r="BV17" s="17" t="s">
        <v>174</v>
      </c>
      <c r="BW17" s="17" t="s">
        <v>1193</v>
      </c>
      <c r="BX17" s="16">
        <v>82.75</v>
      </c>
      <c r="BY17" s="16"/>
      <c r="BZ17" s="17" t="s">
        <v>940</v>
      </c>
      <c r="CA17" s="19">
        <f t="shared" si="28"/>
        <v>0.97352941176470587</v>
      </c>
      <c r="CB17" s="20">
        <f t="shared" si="29"/>
        <v>0</v>
      </c>
      <c r="CC17" s="17" t="s">
        <v>174</v>
      </c>
      <c r="CD17" s="17" t="s">
        <v>993</v>
      </c>
      <c r="CE17" s="16">
        <v>82.75</v>
      </c>
      <c r="CF17" s="16"/>
      <c r="CG17" s="17" t="s">
        <v>940</v>
      </c>
      <c r="CH17" s="19">
        <f t="shared" si="30"/>
        <v>0.97352941176470587</v>
      </c>
      <c r="CI17" s="20">
        <f t="shared" si="31"/>
        <v>0</v>
      </c>
      <c r="CJ17" s="17" t="s">
        <v>174</v>
      </c>
      <c r="CK17" s="17" t="s">
        <v>1174</v>
      </c>
      <c r="CL17" s="23">
        <v>83.5</v>
      </c>
      <c r="CM17" s="23">
        <v>95.2</v>
      </c>
      <c r="CN17" s="17" t="s">
        <v>1210</v>
      </c>
      <c r="CO17" s="19">
        <f t="shared" si="32"/>
        <v>0.98235294117647054</v>
      </c>
      <c r="CP17" s="20">
        <f t="shared" si="33"/>
        <v>1.1200000000000001</v>
      </c>
      <c r="CQ17" s="17" t="s">
        <v>174</v>
      </c>
      <c r="CR17" s="17" t="s">
        <v>979</v>
      </c>
      <c r="CS17" s="16">
        <v>83.5</v>
      </c>
      <c r="CT17" s="16"/>
      <c r="CU17" s="17"/>
      <c r="CV17" s="19">
        <f t="shared" si="34"/>
        <v>0.98235294117647054</v>
      </c>
      <c r="CW17" s="20">
        <f t="shared" si="35"/>
        <v>1.1200000000000001</v>
      </c>
      <c r="CX17" s="17" t="s">
        <v>179</v>
      </c>
      <c r="CY17" s="17"/>
      <c r="CZ17" s="16">
        <v>83.5</v>
      </c>
      <c r="DA17" s="16"/>
      <c r="DB17" s="17"/>
      <c r="DC17" s="19">
        <f t="shared" si="36"/>
        <v>0.98235294117647054</v>
      </c>
      <c r="DD17" s="20">
        <f t="shared" si="37"/>
        <v>1.1200000000000001</v>
      </c>
      <c r="DE17" s="17" t="s">
        <v>179</v>
      </c>
      <c r="DF17" s="17"/>
      <c r="DG17" s="16">
        <v>84.25</v>
      </c>
      <c r="DH17" s="16"/>
      <c r="DI17" s="17"/>
      <c r="DJ17" s="19">
        <f t="shared" si="38"/>
        <v>0.99117647058823533</v>
      </c>
      <c r="DK17" s="20">
        <f t="shared" si="39"/>
        <v>1.1200000000000001</v>
      </c>
      <c r="DL17" s="17" t="s">
        <v>179</v>
      </c>
      <c r="DM17" s="17"/>
      <c r="DN17" s="16">
        <v>84.25</v>
      </c>
      <c r="DO17" s="16"/>
      <c r="DP17" s="17"/>
      <c r="DQ17" s="19">
        <f t="shared" si="40"/>
        <v>0.99117647058823533</v>
      </c>
      <c r="DR17" s="20">
        <f t="shared" si="41"/>
        <v>1.1200000000000001</v>
      </c>
      <c r="DS17" s="17" t="s">
        <v>179</v>
      </c>
      <c r="DT17" s="17"/>
      <c r="DU17" s="16">
        <v>84.25</v>
      </c>
      <c r="DV17" s="16"/>
      <c r="DW17" s="17"/>
      <c r="DX17" s="19">
        <f t="shared" si="42"/>
        <v>0.99117647058823533</v>
      </c>
      <c r="DY17" s="20">
        <f t="shared" si="43"/>
        <v>1.1200000000000001</v>
      </c>
      <c r="DZ17" s="17" t="s">
        <v>179</v>
      </c>
      <c r="EA17" s="17"/>
      <c r="EB17" s="26">
        <v>85</v>
      </c>
      <c r="EC17" s="16"/>
      <c r="ED17" s="17"/>
      <c r="EE17" s="19">
        <f t="shared" si="44"/>
        <v>1</v>
      </c>
      <c r="EF17" s="20">
        <f t="shared" si="45"/>
        <v>1.1200000000000001</v>
      </c>
      <c r="EG17" s="17" t="s">
        <v>179</v>
      </c>
      <c r="EH17" s="17"/>
      <c r="EI17" s="27">
        <v>2026</v>
      </c>
      <c r="EJ17" s="28"/>
      <c r="EK17" s="29" t="str">
        <f>+VLOOKUP(B17,[1]Listas_desplega!$AI$22:$AJ$46,2,0)</f>
        <v>D_MEN</v>
      </c>
      <c r="EL17" s="29" t="str">
        <f>+VLOOKUP(H17,[1]Listas_desplega!$BY$3:$BZ$7,2,0)</f>
        <v>T_5</v>
      </c>
      <c r="EM17" s="29" t="str">
        <f>+VLOOKUP(I17,[1]Listas_desplega!$BY$10:$BZ$23,2,0)</f>
        <v>T_5_C_1</v>
      </c>
      <c r="EN17" s="29" t="str">
        <f>+VLOOKUP(J17,[1]Listas_desplega!$BY$28:$BZ$54,2,0)</f>
        <v>T_5_C_1_ET_1</v>
      </c>
      <c r="EO17" s="29" t="str">
        <f>+VLOOKUP(K17,[1]Listas_desplega!$BY$58:$BZ$105,2,0)</f>
        <v>T_5_C_1_ET_1_CPT_4</v>
      </c>
      <c r="EP17" s="30" t="str">
        <f>+VLOOKUP(L17,[1]Listas_desplega!$J$3:$K$11,2,0)</f>
        <v>Eje_E_9</v>
      </c>
    </row>
    <row r="18" spans="1:146" s="31" customFormat="1" ht="44.25" customHeight="1" x14ac:dyDescent="0.3">
      <c r="A18" s="8" t="s">
        <v>927</v>
      </c>
      <c r="B18" s="8" t="s">
        <v>1211</v>
      </c>
      <c r="C18" s="8" t="s">
        <v>1230</v>
      </c>
      <c r="D18" s="8" t="s">
        <v>630</v>
      </c>
      <c r="E18" s="8" t="s">
        <v>1019</v>
      </c>
      <c r="F18" s="9" t="s">
        <v>1231</v>
      </c>
      <c r="G18" s="8"/>
      <c r="H18" s="8" t="s">
        <v>597</v>
      </c>
      <c r="I18" s="8" t="s">
        <v>598</v>
      </c>
      <c r="J18" s="8" t="s">
        <v>599</v>
      </c>
      <c r="K18" s="8" t="s">
        <v>696</v>
      </c>
      <c r="L18" s="8" t="s">
        <v>932</v>
      </c>
      <c r="M18" s="8" t="s">
        <v>1232</v>
      </c>
      <c r="N18" s="14">
        <v>77</v>
      </c>
      <c r="O18" s="11" t="s">
        <v>1233</v>
      </c>
      <c r="P18" s="12" t="s">
        <v>492</v>
      </c>
      <c r="Q18" s="11" t="s">
        <v>493</v>
      </c>
      <c r="R18" s="11" t="s">
        <v>1234</v>
      </c>
      <c r="S18" s="11" t="s">
        <v>214</v>
      </c>
      <c r="T18" s="11" t="s">
        <v>200</v>
      </c>
      <c r="U18" s="11">
        <v>15</v>
      </c>
      <c r="V18" s="11" t="s">
        <v>1235</v>
      </c>
      <c r="W18" s="12" t="s">
        <v>170</v>
      </c>
      <c r="X18" s="13"/>
      <c r="Y18" s="13"/>
      <c r="Z18" s="13"/>
      <c r="AA18" s="13"/>
      <c r="AB18" s="13"/>
      <c r="AC18" s="13"/>
      <c r="AD18" s="13"/>
      <c r="AE18" s="13"/>
      <c r="AF18" s="13"/>
      <c r="AG18" s="14"/>
      <c r="AH18" s="14"/>
      <c r="AI18" s="14"/>
      <c r="AJ18" s="14"/>
      <c r="AK18" s="14"/>
      <c r="AL18" s="14"/>
      <c r="AM18" s="14"/>
      <c r="AN18" s="14"/>
      <c r="AO18" s="14"/>
      <c r="AP18" s="14"/>
      <c r="AQ18" s="15"/>
      <c r="AR18" s="14"/>
      <c r="AS18" s="14">
        <v>0</v>
      </c>
      <c r="AT18" s="14">
        <v>0</v>
      </c>
      <c r="AU18" s="14">
        <v>100</v>
      </c>
      <c r="AV18" s="14">
        <v>100</v>
      </c>
      <c r="AW18" s="14">
        <v>100</v>
      </c>
      <c r="AX18" s="14">
        <v>100</v>
      </c>
      <c r="AY18" s="8"/>
      <c r="AZ18" s="8"/>
      <c r="BA18" s="8"/>
      <c r="BB18" s="8"/>
      <c r="BC18" s="16"/>
      <c r="BD18" s="16"/>
      <c r="BE18" s="17"/>
      <c r="BF18" s="18">
        <f t="shared" si="23"/>
        <v>0</v>
      </c>
      <c r="BG18" s="19">
        <f t="shared" si="47"/>
        <v>0</v>
      </c>
      <c r="BH18" s="17" t="s">
        <v>174</v>
      </c>
      <c r="BI18" s="17" t="s">
        <v>1236</v>
      </c>
      <c r="BJ18" s="16"/>
      <c r="BK18" s="16"/>
      <c r="BL18" s="17"/>
      <c r="BM18" s="19">
        <f t="shared" si="24"/>
        <v>0</v>
      </c>
      <c r="BN18" s="20">
        <f t="shared" si="25"/>
        <v>0</v>
      </c>
      <c r="BO18" s="17" t="s">
        <v>174</v>
      </c>
      <c r="BP18" s="21" t="s">
        <v>1222</v>
      </c>
      <c r="BQ18" s="22">
        <v>100</v>
      </c>
      <c r="BR18" s="132"/>
      <c r="BS18" s="133" t="s">
        <v>1237</v>
      </c>
      <c r="BT18" s="19">
        <f t="shared" si="26"/>
        <v>1</v>
      </c>
      <c r="BU18" s="20">
        <f t="shared" si="27"/>
        <v>0</v>
      </c>
      <c r="BV18" s="17" t="s">
        <v>174</v>
      </c>
      <c r="BW18" s="17" t="s">
        <v>1238</v>
      </c>
      <c r="BX18" s="16"/>
      <c r="BY18" s="16"/>
      <c r="BZ18" s="17"/>
      <c r="CA18" s="19">
        <f t="shared" si="28"/>
        <v>0</v>
      </c>
      <c r="CB18" s="20">
        <f t="shared" si="29"/>
        <v>0</v>
      </c>
      <c r="CC18" s="17" t="s">
        <v>174</v>
      </c>
      <c r="CD18" s="17" t="s">
        <v>1239</v>
      </c>
      <c r="CE18" s="16"/>
      <c r="CF18" s="16"/>
      <c r="CG18" s="17"/>
      <c r="CH18" s="19">
        <f t="shared" si="30"/>
        <v>0</v>
      </c>
      <c r="CI18" s="20">
        <f t="shared" si="31"/>
        <v>0</v>
      </c>
      <c r="CJ18" s="17" t="s">
        <v>174</v>
      </c>
      <c r="CK18" s="17" t="s">
        <v>1240</v>
      </c>
      <c r="CL18" s="23">
        <v>100</v>
      </c>
      <c r="CM18" s="23"/>
      <c r="CN18" s="17"/>
      <c r="CO18" s="19">
        <f t="shared" si="32"/>
        <v>1</v>
      </c>
      <c r="CP18" s="20">
        <f t="shared" si="33"/>
        <v>0</v>
      </c>
      <c r="CQ18" s="17" t="s">
        <v>174</v>
      </c>
      <c r="CR18" s="17" t="s">
        <v>1241</v>
      </c>
      <c r="CS18" s="16"/>
      <c r="CT18" s="16"/>
      <c r="CU18" s="17"/>
      <c r="CV18" s="19">
        <f t="shared" si="34"/>
        <v>0</v>
      </c>
      <c r="CW18" s="20">
        <f t="shared" si="35"/>
        <v>0</v>
      </c>
      <c r="CX18" s="17" t="s">
        <v>179</v>
      </c>
      <c r="CY18" s="17"/>
      <c r="CZ18" s="16"/>
      <c r="DA18" s="16"/>
      <c r="DB18" s="17"/>
      <c r="DC18" s="19">
        <f t="shared" si="36"/>
        <v>0</v>
      </c>
      <c r="DD18" s="20">
        <f t="shared" si="37"/>
        <v>0</v>
      </c>
      <c r="DE18" s="17" t="s">
        <v>179</v>
      </c>
      <c r="DF18" s="17"/>
      <c r="DG18" s="16">
        <v>100</v>
      </c>
      <c r="DH18" s="16"/>
      <c r="DI18" s="17"/>
      <c r="DJ18" s="19">
        <f t="shared" si="38"/>
        <v>1</v>
      </c>
      <c r="DK18" s="20">
        <f t="shared" si="39"/>
        <v>0</v>
      </c>
      <c r="DL18" s="17" t="s">
        <v>179</v>
      </c>
      <c r="DM18" s="17"/>
      <c r="DN18" s="16"/>
      <c r="DO18" s="16"/>
      <c r="DP18" s="17"/>
      <c r="DQ18" s="19">
        <f t="shared" si="40"/>
        <v>0</v>
      </c>
      <c r="DR18" s="20">
        <f t="shared" si="41"/>
        <v>0</v>
      </c>
      <c r="DS18" s="17" t="s">
        <v>179</v>
      </c>
      <c r="DT18" s="17"/>
      <c r="DU18" s="16"/>
      <c r="DV18" s="16"/>
      <c r="DW18" s="17"/>
      <c r="DX18" s="19">
        <f t="shared" si="42"/>
        <v>0</v>
      </c>
      <c r="DY18" s="20">
        <f t="shared" si="43"/>
        <v>0</v>
      </c>
      <c r="DZ18" s="17" t="s">
        <v>179</v>
      </c>
      <c r="EA18" s="17"/>
      <c r="EB18" s="26">
        <v>100</v>
      </c>
      <c r="EC18" s="16"/>
      <c r="ED18" s="17"/>
      <c r="EE18" s="19">
        <f t="shared" si="44"/>
        <v>1</v>
      </c>
      <c r="EF18" s="20">
        <f t="shared" si="45"/>
        <v>0</v>
      </c>
      <c r="EG18" s="17" t="s">
        <v>179</v>
      </c>
      <c r="EH18" s="17"/>
      <c r="EI18" s="27">
        <v>2026</v>
      </c>
      <c r="EJ18" s="28"/>
      <c r="EK18" s="29" t="str">
        <f>+VLOOKUP(B18,[1]Listas_desplega!$AI$22:$AJ$46,2,0)</f>
        <v>SG</v>
      </c>
      <c r="EL18" s="29" t="str">
        <f>+VLOOKUP(H18,[1]Listas_desplega!$BY$3:$BZ$7,2,0)</f>
        <v>T_5</v>
      </c>
      <c r="EM18" s="29" t="str">
        <f>+VLOOKUP(I18,[1]Listas_desplega!$BY$10:$BZ$23,2,0)</f>
        <v>T_5_C_1</v>
      </c>
      <c r="EN18" s="29" t="str">
        <f>+VLOOKUP(J18,[1]Listas_desplega!$BY$28:$BZ$54,2,0)</f>
        <v>T_5_C_1_ET_1</v>
      </c>
      <c r="EO18" s="29" t="str">
        <f>+VLOOKUP(K18,[1]Listas_desplega!$BY$58:$BZ$105,2,0)</f>
        <v>T_5_C_1_ET_1_CPT_2</v>
      </c>
      <c r="EP18" s="30" t="str">
        <f>+VLOOKUP(L18,[1]Listas_desplega!$J$3:$K$11,2,0)</f>
        <v>Eje_E_9</v>
      </c>
    </row>
    <row r="19" spans="1:146" s="31" customFormat="1" ht="44.25" customHeight="1" x14ac:dyDescent="0.3">
      <c r="A19" s="8" t="s">
        <v>927</v>
      </c>
      <c r="B19" s="8" t="s">
        <v>1211</v>
      </c>
      <c r="C19" s="8" t="s">
        <v>1230</v>
      </c>
      <c r="D19" s="8" t="s">
        <v>630</v>
      </c>
      <c r="E19" s="8" t="s">
        <v>1019</v>
      </c>
      <c r="F19" s="9" t="s">
        <v>1231</v>
      </c>
      <c r="G19" s="8"/>
      <c r="H19" s="8" t="s">
        <v>597</v>
      </c>
      <c r="I19" s="8" t="s">
        <v>598</v>
      </c>
      <c r="J19" s="8" t="s">
        <v>599</v>
      </c>
      <c r="K19" s="8" t="s">
        <v>696</v>
      </c>
      <c r="L19" s="8" t="s">
        <v>932</v>
      </c>
      <c r="M19" s="8" t="s">
        <v>1232</v>
      </c>
      <c r="N19" s="14">
        <v>78</v>
      </c>
      <c r="O19" s="11" t="s">
        <v>1242</v>
      </c>
      <c r="P19" s="12" t="s">
        <v>492</v>
      </c>
      <c r="Q19" s="11" t="s">
        <v>165</v>
      </c>
      <c r="R19" s="11" t="s">
        <v>1243</v>
      </c>
      <c r="S19" s="11" t="s">
        <v>214</v>
      </c>
      <c r="T19" s="11" t="s">
        <v>200</v>
      </c>
      <c r="U19" s="11">
        <v>0</v>
      </c>
      <c r="V19" s="11" t="s">
        <v>1244</v>
      </c>
      <c r="W19" s="12" t="s">
        <v>170</v>
      </c>
      <c r="X19" s="13"/>
      <c r="Y19" s="13"/>
      <c r="Z19" s="13"/>
      <c r="AA19" s="13"/>
      <c r="AB19" s="13"/>
      <c r="AC19" s="13"/>
      <c r="AD19" s="13"/>
      <c r="AE19" s="13"/>
      <c r="AF19" s="13"/>
      <c r="AG19" s="14"/>
      <c r="AH19" s="14"/>
      <c r="AI19" s="14"/>
      <c r="AJ19" s="14"/>
      <c r="AK19" s="14"/>
      <c r="AL19" s="14"/>
      <c r="AM19" s="14"/>
      <c r="AN19" s="14"/>
      <c r="AO19" s="14"/>
      <c r="AP19" s="14"/>
      <c r="AQ19" s="15"/>
      <c r="AR19" s="14"/>
      <c r="AS19" s="14">
        <v>0</v>
      </c>
      <c r="AT19" s="14">
        <v>0</v>
      </c>
      <c r="AU19" s="14">
        <v>90</v>
      </c>
      <c r="AV19" s="14">
        <v>95</v>
      </c>
      <c r="AW19" s="14">
        <v>100</v>
      </c>
      <c r="AX19" s="14">
        <v>100</v>
      </c>
      <c r="AY19" s="8"/>
      <c r="AZ19" s="8"/>
      <c r="BA19" s="8"/>
      <c r="BB19" s="8"/>
      <c r="BC19" s="16"/>
      <c r="BD19" s="16"/>
      <c r="BE19" s="17"/>
      <c r="BF19" s="18">
        <f t="shared" si="23"/>
        <v>0</v>
      </c>
      <c r="BG19" s="19">
        <f t="shared" si="47"/>
        <v>0</v>
      </c>
      <c r="BH19" s="17" t="s">
        <v>174</v>
      </c>
      <c r="BI19" s="17" t="s">
        <v>1236</v>
      </c>
      <c r="BJ19" s="16"/>
      <c r="BK19" s="16"/>
      <c r="BL19" s="17"/>
      <c r="BM19" s="19">
        <f t="shared" si="24"/>
        <v>0</v>
      </c>
      <c r="BN19" s="20">
        <f t="shared" si="25"/>
        <v>0</v>
      </c>
      <c r="BO19" s="17" t="s">
        <v>174</v>
      </c>
      <c r="BP19" s="21" t="s">
        <v>1222</v>
      </c>
      <c r="BQ19" s="22">
        <v>26.3</v>
      </c>
      <c r="BR19" s="132">
        <v>26.3</v>
      </c>
      <c r="BS19" s="133" t="s">
        <v>1245</v>
      </c>
      <c r="BT19" s="19">
        <f t="shared" si="26"/>
        <v>0.26300000000000001</v>
      </c>
      <c r="BU19" s="20">
        <f t="shared" si="27"/>
        <v>0.26300000000000001</v>
      </c>
      <c r="BV19" s="17" t="s">
        <v>174</v>
      </c>
      <c r="BW19" s="17" t="s">
        <v>1224</v>
      </c>
      <c r="BX19" s="16"/>
      <c r="BY19" s="16"/>
      <c r="BZ19" s="17"/>
      <c r="CA19" s="19">
        <f t="shared" si="28"/>
        <v>0</v>
      </c>
      <c r="CB19" s="20">
        <f t="shared" si="29"/>
        <v>0</v>
      </c>
      <c r="CC19" s="17" t="s">
        <v>174</v>
      </c>
      <c r="CD19" s="17" t="s">
        <v>1246</v>
      </c>
      <c r="CE19" s="16"/>
      <c r="CF19" s="16"/>
      <c r="CG19" s="17"/>
      <c r="CH19" s="19">
        <f t="shared" si="30"/>
        <v>0</v>
      </c>
      <c r="CI19" s="20">
        <f t="shared" si="31"/>
        <v>0</v>
      </c>
      <c r="CJ19" s="17" t="s">
        <v>174</v>
      </c>
      <c r="CK19" s="17" t="s">
        <v>1240</v>
      </c>
      <c r="CL19" s="23">
        <v>62.5</v>
      </c>
      <c r="CM19" s="23"/>
      <c r="CN19" s="17"/>
      <c r="CO19" s="19">
        <f t="shared" si="32"/>
        <v>0.625</v>
      </c>
      <c r="CP19" s="20">
        <f>+IF(CQ19="SI",IFERROR((IF(CQ19="SI",CM19,0)/AW19),"REVISAR"),CI19)</f>
        <v>0</v>
      </c>
      <c r="CQ19" s="17" t="s">
        <v>437</v>
      </c>
      <c r="CR19" s="17" t="s">
        <v>1247</v>
      </c>
      <c r="CS19" s="16"/>
      <c r="CT19" s="16"/>
      <c r="CU19" s="17"/>
      <c r="CV19" s="19">
        <f t="shared" si="34"/>
        <v>0</v>
      </c>
      <c r="CW19" s="20">
        <f t="shared" si="35"/>
        <v>0</v>
      </c>
      <c r="CX19" s="17" t="s">
        <v>179</v>
      </c>
      <c r="CY19" s="17"/>
      <c r="CZ19" s="16"/>
      <c r="DA19" s="16"/>
      <c r="DB19" s="17"/>
      <c r="DC19" s="19">
        <f t="shared" si="36"/>
        <v>0</v>
      </c>
      <c r="DD19" s="20">
        <f t="shared" si="37"/>
        <v>0</v>
      </c>
      <c r="DE19" s="17" t="s">
        <v>179</v>
      </c>
      <c r="DF19" s="17"/>
      <c r="DG19" s="16">
        <v>86.3</v>
      </c>
      <c r="DH19" s="16"/>
      <c r="DI19" s="17"/>
      <c r="DJ19" s="19">
        <f t="shared" si="38"/>
        <v>0.86299999999999999</v>
      </c>
      <c r="DK19" s="20">
        <f t="shared" si="39"/>
        <v>0</v>
      </c>
      <c r="DL19" s="17" t="s">
        <v>179</v>
      </c>
      <c r="DM19" s="17"/>
      <c r="DN19" s="16"/>
      <c r="DO19" s="16"/>
      <c r="DP19" s="17"/>
      <c r="DQ19" s="19">
        <f t="shared" si="40"/>
        <v>0</v>
      </c>
      <c r="DR19" s="20">
        <f t="shared" si="41"/>
        <v>0</v>
      </c>
      <c r="DS19" s="17" t="s">
        <v>179</v>
      </c>
      <c r="DT19" s="17"/>
      <c r="DU19" s="16"/>
      <c r="DV19" s="16"/>
      <c r="DW19" s="17"/>
      <c r="DX19" s="19">
        <f t="shared" si="42"/>
        <v>0</v>
      </c>
      <c r="DY19" s="20">
        <f t="shared" si="43"/>
        <v>0</v>
      </c>
      <c r="DZ19" s="17" t="s">
        <v>179</v>
      </c>
      <c r="EA19" s="17"/>
      <c r="EB19" s="26">
        <v>100</v>
      </c>
      <c r="EC19" s="16"/>
      <c r="ED19" s="17"/>
      <c r="EE19" s="19">
        <f t="shared" si="44"/>
        <v>1</v>
      </c>
      <c r="EF19" s="20">
        <f t="shared" si="45"/>
        <v>0</v>
      </c>
      <c r="EG19" s="17" t="s">
        <v>179</v>
      </c>
      <c r="EH19" s="17"/>
      <c r="EI19" s="27">
        <v>2026</v>
      </c>
      <c r="EJ19" s="28"/>
      <c r="EK19" s="29" t="str">
        <f>+VLOOKUP(B19,[1]Listas_desplega!$AI$22:$AJ$46,2,0)</f>
        <v>SG</v>
      </c>
      <c r="EL19" s="29" t="str">
        <f>+VLOOKUP(H19,[1]Listas_desplega!$BY$3:$BZ$7,2,0)</f>
        <v>T_5</v>
      </c>
      <c r="EM19" s="29" t="str">
        <f>+VLOOKUP(I19,[1]Listas_desplega!$BY$10:$BZ$23,2,0)</f>
        <v>T_5_C_1</v>
      </c>
      <c r="EN19" s="29" t="str">
        <f>+VLOOKUP(J19,[1]Listas_desplega!$BY$28:$BZ$54,2,0)</f>
        <v>T_5_C_1_ET_1</v>
      </c>
      <c r="EO19" s="29" t="str">
        <f>+VLOOKUP(K19,[1]Listas_desplega!$BY$58:$BZ$105,2,0)</f>
        <v>T_5_C_1_ET_1_CPT_2</v>
      </c>
      <c r="EP19" s="30" t="str">
        <f>+VLOOKUP(L19,[1]Listas_desplega!$J$3:$K$11,2,0)</f>
        <v>Eje_E_9</v>
      </c>
    </row>
    <row r="20" spans="1:146" s="31" customFormat="1" ht="44.25" customHeight="1" x14ac:dyDescent="0.3">
      <c r="A20" s="8" t="s">
        <v>927</v>
      </c>
      <c r="B20" s="8" t="s">
        <v>1211</v>
      </c>
      <c r="C20" s="8" t="s">
        <v>1230</v>
      </c>
      <c r="D20" s="8" t="s">
        <v>630</v>
      </c>
      <c r="E20" s="8" t="s">
        <v>1019</v>
      </c>
      <c r="F20" s="9" t="s">
        <v>1231</v>
      </c>
      <c r="G20" s="8"/>
      <c r="H20" s="8" t="s">
        <v>597</v>
      </c>
      <c r="I20" s="8" t="s">
        <v>598</v>
      </c>
      <c r="J20" s="8" t="s">
        <v>599</v>
      </c>
      <c r="K20" s="8" t="s">
        <v>696</v>
      </c>
      <c r="L20" s="8" t="s">
        <v>932</v>
      </c>
      <c r="M20" s="8" t="s">
        <v>1232</v>
      </c>
      <c r="N20" s="14">
        <v>79</v>
      </c>
      <c r="O20" s="11" t="s">
        <v>1248</v>
      </c>
      <c r="P20" s="12" t="s">
        <v>492</v>
      </c>
      <c r="Q20" s="11" t="s">
        <v>165</v>
      </c>
      <c r="R20" s="11" t="s">
        <v>1249</v>
      </c>
      <c r="S20" s="11" t="s">
        <v>214</v>
      </c>
      <c r="T20" s="11" t="s">
        <v>200</v>
      </c>
      <c r="U20" s="11">
        <v>15</v>
      </c>
      <c r="V20" s="11" t="s">
        <v>1250</v>
      </c>
      <c r="W20" s="12" t="s">
        <v>170</v>
      </c>
      <c r="X20" s="13"/>
      <c r="Y20" s="13"/>
      <c r="Z20" s="13"/>
      <c r="AA20" s="13"/>
      <c r="AB20" s="13"/>
      <c r="AC20" s="13"/>
      <c r="AD20" s="13"/>
      <c r="AE20" s="13"/>
      <c r="AF20" s="13"/>
      <c r="AG20" s="14"/>
      <c r="AH20" s="14"/>
      <c r="AI20" s="14"/>
      <c r="AJ20" s="14"/>
      <c r="AK20" s="14"/>
      <c r="AL20" s="14"/>
      <c r="AM20" s="14"/>
      <c r="AN20" s="14"/>
      <c r="AO20" s="14"/>
      <c r="AP20" s="14"/>
      <c r="AQ20" s="15"/>
      <c r="AR20" s="14"/>
      <c r="AS20" s="14">
        <v>0</v>
      </c>
      <c r="AT20" s="14">
        <v>0</v>
      </c>
      <c r="AU20" s="14">
        <v>65</v>
      </c>
      <c r="AV20" s="14">
        <v>75</v>
      </c>
      <c r="AW20" s="14">
        <v>75</v>
      </c>
      <c r="AX20" s="14">
        <v>88</v>
      </c>
      <c r="AY20" s="8"/>
      <c r="AZ20" s="8"/>
      <c r="BA20" s="8"/>
      <c r="BB20" s="8"/>
      <c r="BC20" s="16"/>
      <c r="BD20" s="16"/>
      <c r="BE20" s="17"/>
      <c r="BF20" s="18">
        <f t="shared" si="23"/>
        <v>0</v>
      </c>
      <c r="BG20" s="19">
        <f t="shared" si="47"/>
        <v>0</v>
      </c>
      <c r="BH20" s="17" t="s">
        <v>174</v>
      </c>
      <c r="BI20" s="17" t="s">
        <v>1236</v>
      </c>
      <c r="BJ20" s="16"/>
      <c r="BK20" s="16"/>
      <c r="BL20" s="17"/>
      <c r="BM20" s="19">
        <f t="shared" si="24"/>
        <v>0</v>
      </c>
      <c r="BN20" s="20">
        <f t="shared" si="25"/>
        <v>0</v>
      </c>
      <c r="BO20" s="17" t="s">
        <v>174</v>
      </c>
      <c r="BP20" s="21" t="s">
        <v>1222</v>
      </c>
      <c r="BQ20" s="22">
        <v>75</v>
      </c>
      <c r="BR20" s="132"/>
      <c r="BS20" s="133" t="s">
        <v>1237</v>
      </c>
      <c r="BT20" s="19">
        <f t="shared" si="26"/>
        <v>1</v>
      </c>
      <c r="BU20" s="20">
        <f t="shared" si="27"/>
        <v>0</v>
      </c>
      <c r="BV20" s="17" t="s">
        <v>174</v>
      </c>
      <c r="BW20" s="17" t="s">
        <v>1238</v>
      </c>
      <c r="BX20" s="16"/>
      <c r="BY20" s="16"/>
      <c r="BZ20" s="17"/>
      <c r="CA20" s="19">
        <f t="shared" si="28"/>
        <v>0</v>
      </c>
      <c r="CB20" s="20">
        <f t="shared" si="29"/>
        <v>0</v>
      </c>
      <c r="CC20" s="17" t="s">
        <v>174</v>
      </c>
      <c r="CD20" s="17" t="s">
        <v>1251</v>
      </c>
      <c r="CE20" s="16"/>
      <c r="CF20" s="16"/>
      <c r="CG20" s="17"/>
      <c r="CH20" s="19">
        <f t="shared" si="30"/>
        <v>0</v>
      </c>
      <c r="CI20" s="20">
        <f t="shared" si="31"/>
        <v>0</v>
      </c>
      <c r="CJ20" s="17" t="s">
        <v>174</v>
      </c>
      <c r="CK20" s="17" t="s">
        <v>1240</v>
      </c>
      <c r="CL20" s="23">
        <v>75</v>
      </c>
      <c r="CM20" s="23"/>
      <c r="CN20" s="17"/>
      <c r="CO20" s="19">
        <f t="shared" si="32"/>
        <v>1</v>
      </c>
      <c r="CP20" s="20">
        <f t="shared" ref="CP20:CP25" si="48">+IF(CQ20="SI",IFERROR((IF(CQ20="SI",CM20,0)/AW20),"REVISAR"),CI20)</f>
        <v>0</v>
      </c>
      <c r="CQ20" s="17" t="s">
        <v>174</v>
      </c>
      <c r="CR20" s="17" t="s">
        <v>1241</v>
      </c>
      <c r="CS20" s="16"/>
      <c r="CT20" s="16"/>
      <c r="CU20" s="17"/>
      <c r="CV20" s="19">
        <f t="shared" si="34"/>
        <v>0</v>
      </c>
      <c r="CW20" s="20">
        <f t="shared" si="35"/>
        <v>0</v>
      </c>
      <c r="CX20" s="17" t="s">
        <v>179</v>
      </c>
      <c r="CY20" s="17"/>
      <c r="CZ20" s="16"/>
      <c r="DA20" s="16"/>
      <c r="DB20" s="17"/>
      <c r="DC20" s="19">
        <f t="shared" si="36"/>
        <v>0</v>
      </c>
      <c r="DD20" s="20">
        <f t="shared" si="37"/>
        <v>0</v>
      </c>
      <c r="DE20" s="17" t="s">
        <v>179</v>
      </c>
      <c r="DF20" s="17"/>
      <c r="DG20" s="16">
        <v>75</v>
      </c>
      <c r="DH20" s="16"/>
      <c r="DI20" s="17"/>
      <c r="DJ20" s="19">
        <f t="shared" si="38"/>
        <v>1</v>
      </c>
      <c r="DK20" s="20">
        <f t="shared" si="39"/>
        <v>0</v>
      </c>
      <c r="DL20" s="17" t="s">
        <v>179</v>
      </c>
      <c r="DM20" s="17"/>
      <c r="DN20" s="16"/>
      <c r="DO20" s="16"/>
      <c r="DP20" s="17"/>
      <c r="DQ20" s="19">
        <f t="shared" si="40"/>
        <v>0</v>
      </c>
      <c r="DR20" s="20">
        <f t="shared" si="41"/>
        <v>0</v>
      </c>
      <c r="DS20" s="17" t="s">
        <v>179</v>
      </c>
      <c r="DT20" s="17"/>
      <c r="DU20" s="16"/>
      <c r="DV20" s="16"/>
      <c r="DW20" s="17"/>
      <c r="DX20" s="19">
        <f t="shared" si="42"/>
        <v>0</v>
      </c>
      <c r="DY20" s="20">
        <f t="shared" si="43"/>
        <v>0</v>
      </c>
      <c r="DZ20" s="17" t="s">
        <v>179</v>
      </c>
      <c r="EA20" s="17"/>
      <c r="EB20" s="26">
        <v>75</v>
      </c>
      <c r="EC20" s="16"/>
      <c r="ED20" s="17"/>
      <c r="EE20" s="19">
        <f t="shared" si="44"/>
        <v>1</v>
      </c>
      <c r="EF20" s="20">
        <f t="shared" si="45"/>
        <v>0</v>
      </c>
      <c r="EG20" s="17" t="s">
        <v>179</v>
      </c>
      <c r="EH20" s="17"/>
      <c r="EI20" s="27">
        <v>2026</v>
      </c>
      <c r="EJ20" s="28"/>
      <c r="EK20" s="29" t="str">
        <f>+VLOOKUP(B20,[1]Listas_desplega!$AI$22:$AJ$46,2,0)</f>
        <v>SG</v>
      </c>
      <c r="EL20" s="29" t="str">
        <f>+VLOOKUP(H20,[1]Listas_desplega!$BY$3:$BZ$7,2,0)</f>
        <v>T_5</v>
      </c>
      <c r="EM20" s="29" t="str">
        <f>+VLOOKUP(I20,[1]Listas_desplega!$BY$10:$BZ$23,2,0)</f>
        <v>T_5_C_1</v>
      </c>
      <c r="EN20" s="29" t="str">
        <f>+VLOOKUP(J20,[1]Listas_desplega!$BY$28:$BZ$54,2,0)</f>
        <v>T_5_C_1_ET_1</v>
      </c>
      <c r="EO20" s="29" t="str">
        <f>+VLOOKUP(K20,[1]Listas_desplega!$BY$58:$BZ$105,2,0)</f>
        <v>T_5_C_1_ET_1_CPT_2</v>
      </c>
      <c r="EP20" s="30" t="str">
        <f>+VLOOKUP(L20,[1]Listas_desplega!$J$3:$K$11,2,0)</f>
        <v>Eje_E_9</v>
      </c>
    </row>
    <row r="21" spans="1:146" s="31" customFormat="1" ht="44.25" customHeight="1" x14ac:dyDescent="0.3">
      <c r="A21" s="8" t="s">
        <v>927</v>
      </c>
      <c r="B21" s="8" t="s">
        <v>1211</v>
      </c>
      <c r="C21" s="8" t="s">
        <v>1272</v>
      </c>
      <c r="D21" s="8" t="s">
        <v>630</v>
      </c>
      <c r="E21" s="8" t="s">
        <v>1019</v>
      </c>
      <c r="F21" s="9" t="s">
        <v>1273</v>
      </c>
      <c r="G21" s="8"/>
      <c r="H21" s="8" t="s">
        <v>597</v>
      </c>
      <c r="I21" s="8" t="s">
        <v>598</v>
      </c>
      <c r="J21" s="8" t="s">
        <v>599</v>
      </c>
      <c r="K21" s="8" t="s">
        <v>1064</v>
      </c>
      <c r="L21" s="8" t="s">
        <v>932</v>
      </c>
      <c r="M21" s="8" t="s">
        <v>1216</v>
      </c>
      <c r="N21" s="14">
        <v>85</v>
      </c>
      <c r="O21" s="11" t="s">
        <v>1274</v>
      </c>
      <c r="P21" s="12" t="s">
        <v>164</v>
      </c>
      <c r="Q21" s="11" t="s">
        <v>776</v>
      </c>
      <c r="R21" s="11" t="s">
        <v>1275</v>
      </c>
      <c r="S21" s="11" t="s">
        <v>214</v>
      </c>
      <c r="T21" s="11" t="s">
        <v>188</v>
      </c>
      <c r="U21" s="11">
        <v>0</v>
      </c>
      <c r="V21" s="11" t="s">
        <v>1276</v>
      </c>
      <c r="W21" s="12" t="s">
        <v>170</v>
      </c>
      <c r="X21" s="13"/>
      <c r="Y21" s="13"/>
      <c r="Z21" s="13"/>
      <c r="AA21" s="13"/>
      <c r="AB21" s="13"/>
      <c r="AC21" s="13"/>
      <c r="AD21" s="13"/>
      <c r="AE21" s="13"/>
      <c r="AF21" s="13"/>
      <c r="AG21" s="14"/>
      <c r="AH21" s="14"/>
      <c r="AI21" s="14"/>
      <c r="AJ21" s="14"/>
      <c r="AK21" s="14"/>
      <c r="AL21" s="14"/>
      <c r="AM21" s="14"/>
      <c r="AN21" s="14"/>
      <c r="AO21" s="14"/>
      <c r="AP21" s="14"/>
      <c r="AQ21" s="15"/>
      <c r="AR21" s="14"/>
      <c r="AS21" s="14">
        <v>100</v>
      </c>
      <c r="AT21" s="14">
        <v>100</v>
      </c>
      <c r="AU21" s="33">
        <v>100</v>
      </c>
      <c r="AV21" s="33">
        <v>100</v>
      </c>
      <c r="AW21" s="33">
        <v>100</v>
      </c>
      <c r="AX21" s="33">
        <v>100</v>
      </c>
      <c r="AY21" s="34"/>
      <c r="AZ21" s="34"/>
      <c r="BA21" s="34"/>
      <c r="BB21" s="34"/>
      <c r="BC21" s="16"/>
      <c r="BD21" s="16">
        <v>0</v>
      </c>
      <c r="BE21" s="17" t="s">
        <v>1191</v>
      </c>
      <c r="BF21" s="18">
        <f t="shared" si="23"/>
        <v>0</v>
      </c>
      <c r="BG21" s="20">
        <f t="shared" ref="BG21:BG23" si="49">+IF(BH21="SI",IFERROR((IF(BH21="SI",BD21,0)/AW21),"REVISAR"),0)</f>
        <v>0</v>
      </c>
      <c r="BH21" s="17" t="s">
        <v>174</v>
      </c>
      <c r="BI21" s="17" t="s">
        <v>1236</v>
      </c>
      <c r="BJ21" s="16"/>
      <c r="BK21" s="16">
        <v>0</v>
      </c>
      <c r="BL21" s="17" t="s">
        <v>1191</v>
      </c>
      <c r="BM21" s="19">
        <f t="shared" si="24"/>
        <v>0</v>
      </c>
      <c r="BN21" s="20">
        <f t="shared" si="25"/>
        <v>0</v>
      </c>
      <c r="BO21" s="17" t="s">
        <v>174</v>
      </c>
      <c r="BP21" s="21" t="s">
        <v>1257</v>
      </c>
      <c r="BQ21" s="22"/>
      <c r="BR21" s="16">
        <v>0</v>
      </c>
      <c r="BS21" s="17" t="s">
        <v>1191</v>
      </c>
      <c r="BT21" s="19">
        <f t="shared" si="26"/>
        <v>0</v>
      </c>
      <c r="BU21" s="20">
        <f t="shared" si="27"/>
        <v>0</v>
      </c>
      <c r="BV21" s="17" t="s">
        <v>174</v>
      </c>
      <c r="BW21" s="17" t="s">
        <v>1270</v>
      </c>
      <c r="BX21" s="16"/>
      <c r="BY21" s="16">
        <v>0</v>
      </c>
      <c r="BZ21" s="17" t="s">
        <v>1191</v>
      </c>
      <c r="CA21" s="19">
        <f t="shared" si="28"/>
        <v>0</v>
      </c>
      <c r="CB21" s="20">
        <f t="shared" si="29"/>
        <v>0</v>
      </c>
      <c r="CC21" s="17" t="s">
        <v>174</v>
      </c>
      <c r="CD21" s="17" t="s">
        <v>1246</v>
      </c>
      <c r="CE21" s="16"/>
      <c r="CF21" s="16">
        <v>0</v>
      </c>
      <c r="CG21" s="17" t="s">
        <v>1191</v>
      </c>
      <c r="CH21" s="19">
        <f t="shared" si="30"/>
        <v>0</v>
      </c>
      <c r="CI21" s="20">
        <f t="shared" si="31"/>
        <v>0</v>
      </c>
      <c r="CJ21" s="17" t="s">
        <v>174</v>
      </c>
      <c r="CK21" s="17" t="s">
        <v>1240</v>
      </c>
      <c r="CL21" s="23"/>
      <c r="CM21" s="23">
        <v>0</v>
      </c>
      <c r="CN21" s="17" t="s">
        <v>1191</v>
      </c>
      <c r="CO21" s="19">
        <f t="shared" si="32"/>
        <v>0</v>
      </c>
      <c r="CP21" s="20">
        <f t="shared" si="48"/>
        <v>0</v>
      </c>
      <c r="CQ21" s="17" t="s">
        <v>174</v>
      </c>
      <c r="CR21" s="17" t="s">
        <v>1271</v>
      </c>
      <c r="CS21" s="16"/>
      <c r="CT21" s="16"/>
      <c r="CU21" s="17"/>
      <c r="CV21" s="19">
        <f t="shared" si="34"/>
        <v>0</v>
      </c>
      <c r="CW21" s="20">
        <f t="shared" si="35"/>
        <v>0</v>
      </c>
      <c r="CX21" s="17" t="s">
        <v>179</v>
      </c>
      <c r="CY21" s="17"/>
      <c r="CZ21" s="16"/>
      <c r="DA21" s="16"/>
      <c r="DB21" s="17"/>
      <c r="DC21" s="19">
        <f t="shared" si="36"/>
        <v>0</v>
      </c>
      <c r="DD21" s="20">
        <f t="shared" si="37"/>
        <v>0</v>
      </c>
      <c r="DE21" s="17" t="s">
        <v>179</v>
      </c>
      <c r="DF21" s="17"/>
      <c r="DG21" s="16"/>
      <c r="DH21" s="16"/>
      <c r="DI21" s="17"/>
      <c r="DJ21" s="19">
        <f t="shared" si="38"/>
        <v>0</v>
      </c>
      <c r="DK21" s="20">
        <f t="shared" si="39"/>
        <v>0</v>
      </c>
      <c r="DL21" s="17" t="s">
        <v>179</v>
      </c>
      <c r="DM21" s="17"/>
      <c r="DN21" s="16"/>
      <c r="DO21" s="16"/>
      <c r="DP21" s="17"/>
      <c r="DQ21" s="19">
        <f t="shared" si="40"/>
        <v>0</v>
      </c>
      <c r="DR21" s="20">
        <f t="shared" si="41"/>
        <v>0</v>
      </c>
      <c r="DS21" s="17" t="s">
        <v>179</v>
      </c>
      <c r="DT21" s="17"/>
      <c r="DU21" s="16"/>
      <c r="DV21" s="16"/>
      <c r="DW21" s="17"/>
      <c r="DX21" s="19">
        <f t="shared" si="42"/>
        <v>0</v>
      </c>
      <c r="DY21" s="20">
        <f t="shared" si="43"/>
        <v>0</v>
      </c>
      <c r="DZ21" s="17" t="s">
        <v>179</v>
      </c>
      <c r="EA21" s="17"/>
      <c r="EB21" s="26">
        <v>100</v>
      </c>
      <c r="EC21" s="16"/>
      <c r="ED21" s="17"/>
      <c r="EE21" s="19">
        <f t="shared" si="44"/>
        <v>1</v>
      </c>
      <c r="EF21" s="20">
        <f t="shared" si="45"/>
        <v>0</v>
      </c>
      <c r="EG21" s="17" t="s">
        <v>179</v>
      </c>
      <c r="EH21" s="17"/>
      <c r="EI21" s="27">
        <v>2026</v>
      </c>
      <c r="EJ21" s="28"/>
      <c r="EK21" s="29" t="str">
        <f>+VLOOKUP(B21,[1]Listas_desplega!$AI$22:$AJ$46,2,0)</f>
        <v>SG</v>
      </c>
      <c r="EL21" s="29" t="str">
        <f>+VLOOKUP(H21,[1]Listas_desplega!$BY$3:$BZ$7,2,0)</f>
        <v>T_5</v>
      </c>
      <c r="EM21" s="29" t="str">
        <f>+VLOOKUP(I21,[1]Listas_desplega!$BY$10:$BZ$23,2,0)</f>
        <v>T_5_C_1</v>
      </c>
      <c r="EN21" s="29" t="str">
        <f>+VLOOKUP(J21,[1]Listas_desplega!$BY$28:$BZ$54,2,0)</f>
        <v>T_5_C_1_ET_1</v>
      </c>
      <c r="EO21" s="29" t="str">
        <f>+VLOOKUP(K21,[1]Listas_desplega!$BY$58:$BZ$105,2,0)</f>
        <v>T_5_C_1_ET_1_CPT_3</v>
      </c>
      <c r="EP21" s="30" t="str">
        <f>+VLOOKUP(L21,[1]Listas_desplega!$J$3:$K$11,2,0)</f>
        <v>Eje_E_9</v>
      </c>
    </row>
    <row r="22" spans="1:146" s="31" customFormat="1" ht="44.25" customHeight="1" x14ac:dyDescent="0.3">
      <c r="A22" s="8" t="s">
        <v>927</v>
      </c>
      <c r="B22" s="8" t="s">
        <v>1211</v>
      </c>
      <c r="C22" s="8" t="s">
        <v>1272</v>
      </c>
      <c r="D22" s="8" t="s">
        <v>630</v>
      </c>
      <c r="E22" s="8" t="s">
        <v>1019</v>
      </c>
      <c r="F22" s="9" t="s">
        <v>1273</v>
      </c>
      <c r="G22" s="8"/>
      <c r="H22" s="8" t="s">
        <v>597</v>
      </c>
      <c r="I22" s="8" t="s">
        <v>598</v>
      </c>
      <c r="J22" s="8" t="s">
        <v>599</v>
      </c>
      <c r="K22" s="8" t="s">
        <v>1064</v>
      </c>
      <c r="L22" s="8" t="s">
        <v>932</v>
      </c>
      <c r="M22" s="8" t="s">
        <v>1216</v>
      </c>
      <c r="N22" s="14">
        <v>134</v>
      </c>
      <c r="O22" s="11" t="s">
        <v>1277</v>
      </c>
      <c r="P22" s="12" t="s">
        <v>164</v>
      </c>
      <c r="Q22" s="11" t="s">
        <v>776</v>
      </c>
      <c r="R22" s="11" t="s">
        <v>1278</v>
      </c>
      <c r="S22" s="11" t="s">
        <v>214</v>
      </c>
      <c r="T22" s="11" t="s">
        <v>188</v>
      </c>
      <c r="U22" s="11">
        <v>0</v>
      </c>
      <c r="V22" s="11" t="s">
        <v>1279</v>
      </c>
      <c r="W22" s="12" t="s">
        <v>170</v>
      </c>
      <c r="X22" s="13" t="s">
        <v>1280</v>
      </c>
      <c r="Y22" s="13"/>
      <c r="Z22" s="13"/>
      <c r="AA22" s="13"/>
      <c r="AB22" s="13"/>
      <c r="AC22" s="13"/>
      <c r="AD22" s="13"/>
      <c r="AE22" s="13"/>
      <c r="AF22" s="13"/>
      <c r="AG22" s="14"/>
      <c r="AH22" s="14"/>
      <c r="AI22" s="14"/>
      <c r="AJ22" s="14"/>
      <c r="AK22" s="14"/>
      <c r="AL22" s="14" t="s">
        <v>436</v>
      </c>
      <c r="AM22" s="14"/>
      <c r="AN22" s="14"/>
      <c r="AO22" s="14"/>
      <c r="AP22" s="14"/>
      <c r="AQ22" s="15"/>
      <c r="AR22" s="14"/>
      <c r="AS22" s="14">
        <v>100</v>
      </c>
      <c r="AT22" s="14">
        <v>100</v>
      </c>
      <c r="AU22" s="33">
        <v>100</v>
      </c>
      <c r="AV22" s="33">
        <v>100</v>
      </c>
      <c r="AW22" s="33">
        <v>100</v>
      </c>
      <c r="AX22" s="33">
        <v>100</v>
      </c>
      <c r="AY22" s="34"/>
      <c r="AZ22" s="34"/>
      <c r="BA22" s="34"/>
      <c r="BB22" s="34"/>
      <c r="BC22" s="16"/>
      <c r="BD22" s="16">
        <v>0</v>
      </c>
      <c r="BE22" s="17" t="s">
        <v>1191</v>
      </c>
      <c r="BF22" s="18">
        <f t="shared" si="23"/>
        <v>0</v>
      </c>
      <c r="BG22" s="20">
        <f t="shared" si="49"/>
        <v>0</v>
      </c>
      <c r="BH22" s="17" t="s">
        <v>174</v>
      </c>
      <c r="BI22" s="17" t="s">
        <v>1236</v>
      </c>
      <c r="BJ22" s="16"/>
      <c r="BK22" s="16">
        <v>0</v>
      </c>
      <c r="BL22" s="17" t="s">
        <v>1191</v>
      </c>
      <c r="BM22" s="19">
        <f t="shared" si="24"/>
        <v>0</v>
      </c>
      <c r="BN22" s="20">
        <f t="shared" si="25"/>
        <v>0</v>
      </c>
      <c r="BO22" s="17" t="s">
        <v>174</v>
      </c>
      <c r="BP22" s="21" t="s">
        <v>1257</v>
      </c>
      <c r="BQ22" s="22"/>
      <c r="BR22" s="16">
        <v>0</v>
      </c>
      <c r="BS22" s="17" t="s">
        <v>1191</v>
      </c>
      <c r="BT22" s="19">
        <f t="shared" si="26"/>
        <v>0</v>
      </c>
      <c r="BU22" s="20">
        <f t="shared" si="27"/>
        <v>0</v>
      </c>
      <c r="BV22" s="17" t="s">
        <v>174</v>
      </c>
      <c r="BW22" s="17" t="s">
        <v>1270</v>
      </c>
      <c r="BX22" s="16"/>
      <c r="BY22" s="16">
        <v>0</v>
      </c>
      <c r="BZ22" s="17" t="s">
        <v>1191</v>
      </c>
      <c r="CA22" s="19">
        <f t="shared" si="28"/>
        <v>0</v>
      </c>
      <c r="CB22" s="20">
        <f t="shared" si="29"/>
        <v>0</v>
      </c>
      <c r="CC22" s="17" t="s">
        <v>174</v>
      </c>
      <c r="CD22" s="17" t="s">
        <v>1246</v>
      </c>
      <c r="CE22" s="16"/>
      <c r="CF22" s="16">
        <v>0</v>
      </c>
      <c r="CG22" s="17" t="s">
        <v>1191</v>
      </c>
      <c r="CH22" s="19">
        <f t="shared" si="30"/>
        <v>0</v>
      </c>
      <c r="CI22" s="20">
        <f t="shared" si="31"/>
        <v>0</v>
      </c>
      <c r="CJ22" s="17" t="s">
        <v>174</v>
      </c>
      <c r="CK22" s="17" t="s">
        <v>1240</v>
      </c>
      <c r="CL22" s="23"/>
      <c r="CM22" s="23">
        <v>0</v>
      </c>
      <c r="CN22" s="17" t="s">
        <v>1191</v>
      </c>
      <c r="CO22" s="19">
        <f t="shared" si="32"/>
        <v>0</v>
      </c>
      <c r="CP22" s="20">
        <f t="shared" si="48"/>
        <v>0</v>
      </c>
      <c r="CQ22" s="17" t="s">
        <v>174</v>
      </c>
      <c r="CR22" s="17" t="s">
        <v>1271</v>
      </c>
      <c r="CS22" s="16"/>
      <c r="CT22" s="16"/>
      <c r="CU22" s="17"/>
      <c r="CV22" s="19">
        <f t="shared" si="34"/>
        <v>0</v>
      </c>
      <c r="CW22" s="20">
        <f t="shared" si="35"/>
        <v>0</v>
      </c>
      <c r="CX22" s="17" t="s">
        <v>179</v>
      </c>
      <c r="CY22" s="17"/>
      <c r="CZ22" s="16"/>
      <c r="DA22" s="16"/>
      <c r="DB22" s="17"/>
      <c r="DC22" s="19">
        <f t="shared" si="36"/>
        <v>0</v>
      </c>
      <c r="DD22" s="20">
        <f t="shared" si="37"/>
        <v>0</v>
      </c>
      <c r="DE22" s="17" t="s">
        <v>179</v>
      </c>
      <c r="DF22" s="17"/>
      <c r="DG22" s="16"/>
      <c r="DH22" s="16"/>
      <c r="DI22" s="17"/>
      <c r="DJ22" s="19">
        <f t="shared" si="38"/>
        <v>0</v>
      </c>
      <c r="DK22" s="20">
        <f t="shared" si="39"/>
        <v>0</v>
      </c>
      <c r="DL22" s="17" t="s">
        <v>179</v>
      </c>
      <c r="DM22" s="17"/>
      <c r="DN22" s="16"/>
      <c r="DO22" s="16"/>
      <c r="DP22" s="17"/>
      <c r="DQ22" s="19">
        <f t="shared" si="40"/>
        <v>0</v>
      </c>
      <c r="DR22" s="20">
        <f t="shared" si="41"/>
        <v>0</v>
      </c>
      <c r="DS22" s="17" t="s">
        <v>179</v>
      </c>
      <c r="DT22" s="17"/>
      <c r="DU22" s="16"/>
      <c r="DV22" s="16"/>
      <c r="DW22" s="17"/>
      <c r="DX22" s="19">
        <f t="shared" si="42"/>
        <v>0</v>
      </c>
      <c r="DY22" s="20">
        <f t="shared" si="43"/>
        <v>0</v>
      </c>
      <c r="DZ22" s="17" t="s">
        <v>179</v>
      </c>
      <c r="EA22" s="17"/>
      <c r="EB22" s="26">
        <v>100</v>
      </c>
      <c r="EC22" s="16"/>
      <c r="ED22" s="17"/>
      <c r="EE22" s="19">
        <f t="shared" si="44"/>
        <v>1</v>
      </c>
      <c r="EF22" s="20">
        <f t="shared" si="45"/>
        <v>0</v>
      </c>
      <c r="EG22" s="17" t="s">
        <v>179</v>
      </c>
      <c r="EH22" s="17"/>
      <c r="EI22" s="27">
        <v>2026</v>
      </c>
      <c r="EJ22" s="28"/>
      <c r="EK22" s="29" t="str">
        <f>+VLOOKUP(B22,[1]Listas_desplega!$AI$22:$AJ$46,2,0)</f>
        <v>SG</v>
      </c>
      <c r="EL22" s="29" t="str">
        <f>+VLOOKUP(H22,[1]Listas_desplega!$BY$3:$BZ$7,2,0)</f>
        <v>T_5</v>
      </c>
      <c r="EM22" s="29" t="str">
        <f>+VLOOKUP(I22,[1]Listas_desplega!$BY$10:$BZ$23,2,0)</f>
        <v>T_5_C_1</v>
      </c>
      <c r="EN22" s="29" t="str">
        <f>+VLOOKUP(J22,[1]Listas_desplega!$BY$28:$BZ$54,2,0)</f>
        <v>T_5_C_1_ET_1</v>
      </c>
      <c r="EO22" s="29" t="str">
        <f>+VLOOKUP(K22,[1]Listas_desplega!$BY$58:$BZ$105,2,0)</f>
        <v>T_5_C_1_ET_1_CPT_3</v>
      </c>
      <c r="EP22" s="30" t="str">
        <f>+VLOOKUP(L22,[1]Listas_desplega!$J$3:$K$11,2,0)</f>
        <v>Eje_E_9</v>
      </c>
    </row>
    <row r="23" spans="1:146" s="31" customFormat="1" ht="44.25" customHeight="1" x14ac:dyDescent="0.3">
      <c r="A23" s="8" t="s">
        <v>927</v>
      </c>
      <c r="B23" s="8" t="s">
        <v>1211</v>
      </c>
      <c r="C23" s="8" t="s">
        <v>1272</v>
      </c>
      <c r="D23" s="8" t="s">
        <v>630</v>
      </c>
      <c r="E23" s="8" t="s">
        <v>1019</v>
      </c>
      <c r="F23" s="9" t="s">
        <v>1273</v>
      </c>
      <c r="G23" s="8"/>
      <c r="H23" s="8" t="s">
        <v>597</v>
      </c>
      <c r="I23" s="8" t="s">
        <v>598</v>
      </c>
      <c r="J23" s="8" t="s">
        <v>599</v>
      </c>
      <c r="K23" s="8" t="s">
        <v>1064</v>
      </c>
      <c r="L23" s="8" t="s">
        <v>932</v>
      </c>
      <c r="M23" s="8" t="s">
        <v>1216</v>
      </c>
      <c r="N23" s="14">
        <v>136</v>
      </c>
      <c r="O23" s="11" t="s">
        <v>1281</v>
      </c>
      <c r="P23" s="12" t="s">
        <v>492</v>
      </c>
      <c r="Q23" s="11" t="s">
        <v>165</v>
      </c>
      <c r="R23" s="11" t="s">
        <v>1282</v>
      </c>
      <c r="S23" s="11" t="s">
        <v>167</v>
      </c>
      <c r="T23" s="11" t="s">
        <v>188</v>
      </c>
      <c r="U23" s="11">
        <v>0</v>
      </c>
      <c r="V23" s="11" t="s">
        <v>1279</v>
      </c>
      <c r="W23" s="12" t="s">
        <v>170</v>
      </c>
      <c r="X23" s="13"/>
      <c r="Y23" s="13"/>
      <c r="Z23" s="13"/>
      <c r="AA23" s="13"/>
      <c r="AB23" s="13"/>
      <c r="AC23" s="13"/>
      <c r="AD23" s="13"/>
      <c r="AE23" s="13"/>
      <c r="AF23" s="13"/>
      <c r="AG23" s="14"/>
      <c r="AH23" s="14"/>
      <c r="AI23" s="14"/>
      <c r="AJ23" s="14"/>
      <c r="AK23" s="14"/>
      <c r="AL23" s="14" t="s">
        <v>436</v>
      </c>
      <c r="AM23" s="14"/>
      <c r="AN23" s="14"/>
      <c r="AO23" s="14"/>
      <c r="AP23" s="14"/>
      <c r="AQ23" s="15"/>
      <c r="AR23" s="14"/>
      <c r="AS23" s="14"/>
      <c r="AT23" s="14">
        <v>3</v>
      </c>
      <c r="AU23" s="33">
        <v>4</v>
      </c>
      <c r="AV23" s="33">
        <v>5</v>
      </c>
      <c r="AW23" s="33">
        <v>6</v>
      </c>
      <c r="AX23" s="33">
        <v>6</v>
      </c>
      <c r="AY23" s="34"/>
      <c r="AZ23" s="34"/>
      <c r="BA23" s="34"/>
      <c r="BB23" s="34"/>
      <c r="BC23" s="16"/>
      <c r="BD23" s="16">
        <v>0</v>
      </c>
      <c r="BE23" s="17" t="s">
        <v>1191</v>
      </c>
      <c r="BF23" s="18">
        <f t="shared" si="23"/>
        <v>0</v>
      </c>
      <c r="BG23" s="20">
        <f t="shared" si="49"/>
        <v>0</v>
      </c>
      <c r="BH23" s="17" t="s">
        <v>174</v>
      </c>
      <c r="BI23" s="17" t="s">
        <v>1236</v>
      </c>
      <c r="BJ23" s="16"/>
      <c r="BK23" s="16">
        <v>0</v>
      </c>
      <c r="BL23" s="17" t="s">
        <v>1191</v>
      </c>
      <c r="BM23" s="19">
        <f t="shared" si="24"/>
        <v>0</v>
      </c>
      <c r="BN23" s="20">
        <f t="shared" si="25"/>
        <v>0</v>
      </c>
      <c r="BO23" s="17" t="s">
        <v>174</v>
      </c>
      <c r="BP23" s="21" t="s">
        <v>1257</v>
      </c>
      <c r="BQ23" s="22"/>
      <c r="BR23" s="16">
        <v>0</v>
      </c>
      <c r="BS23" s="17" t="s">
        <v>1191</v>
      </c>
      <c r="BT23" s="19">
        <f t="shared" si="26"/>
        <v>0</v>
      </c>
      <c r="BU23" s="20">
        <f t="shared" si="27"/>
        <v>0</v>
      </c>
      <c r="BV23" s="17" t="s">
        <v>174</v>
      </c>
      <c r="BW23" s="135" t="s">
        <v>1270</v>
      </c>
      <c r="BX23" s="16"/>
      <c r="BY23" s="16">
        <v>0</v>
      </c>
      <c r="BZ23" s="17" t="s">
        <v>1191</v>
      </c>
      <c r="CA23" s="19">
        <f t="shared" si="28"/>
        <v>0</v>
      </c>
      <c r="CB23" s="20">
        <f t="shared" si="29"/>
        <v>0</v>
      </c>
      <c r="CC23" s="17" t="s">
        <v>174</v>
      </c>
      <c r="CD23" s="17" t="s">
        <v>1246</v>
      </c>
      <c r="CE23" s="16"/>
      <c r="CF23" s="16">
        <v>0</v>
      </c>
      <c r="CG23" s="17" t="s">
        <v>1191</v>
      </c>
      <c r="CH23" s="19">
        <f t="shared" si="30"/>
        <v>0</v>
      </c>
      <c r="CI23" s="20">
        <f t="shared" si="31"/>
        <v>0</v>
      </c>
      <c r="CJ23" s="17" t="s">
        <v>174</v>
      </c>
      <c r="CK23" s="17" t="s">
        <v>1240</v>
      </c>
      <c r="CL23" s="23"/>
      <c r="CM23" s="23">
        <v>0</v>
      </c>
      <c r="CN23" s="17" t="s">
        <v>1191</v>
      </c>
      <c r="CO23" s="19">
        <f t="shared" si="32"/>
        <v>0</v>
      </c>
      <c r="CP23" s="20">
        <f t="shared" si="48"/>
        <v>0</v>
      </c>
      <c r="CQ23" s="17" t="s">
        <v>174</v>
      </c>
      <c r="CR23" s="17" t="s">
        <v>1271</v>
      </c>
      <c r="CS23" s="16"/>
      <c r="CT23" s="16"/>
      <c r="CU23" s="17"/>
      <c r="CV23" s="19">
        <f t="shared" si="34"/>
        <v>0</v>
      </c>
      <c r="CW23" s="20">
        <f t="shared" si="35"/>
        <v>0</v>
      </c>
      <c r="CX23" s="17" t="s">
        <v>179</v>
      </c>
      <c r="CY23" s="17"/>
      <c r="CZ23" s="16"/>
      <c r="DA23" s="16"/>
      <c r="DB23" s="17"/>
      <c r="DC23" s="19">
        <f t="shared" si="36"/>
        <v>0</v>
      </c>
      <c r="DD23" s="20">
        <f t="shared" si="37"/>
        <v>0</v>
      </c>
      <c r="DE23" s="17" t="s">
        <v>179</v>
      </c>
      <c r="DF23" s="17"/>
      <c r="DG23" s="16"/>
      <c r="DH23" s="16"/>
      <c r="DI23" s="17"/>
      <c r="DJ23" s="19">
        <f t="shared" si="38"/>
        <v>0</v>
      </c>
      <c r="DK23" s="20">
        <f t="shared" si="39"/>
        <v>0</v>
      </c>
      <c r="DL23" s="17" t="s">
        <v>179</v>
      </c>
      <c r="DM23" s="17"/>
      <c r="DN23" s="16"/>
      <c r="DO23" s="16"/>
      <c r="DP23" s="17"/>
      <c r="DQ23" s="19">
        <f t="shared" si="40"/>
        <v>0</v>
      </c>
      <c r="DR23" s="20">
        <f t="shared" si="41"/>
        <v>0</v>
      </c>
      <c r="DS23" s="17" t="s">
        <v>179</v>
      </c>
      <c r="DT23" s="17"/>
      <c r="DU23" s="16"/>
      <c r="DV23" s="16"/>
      <c r="DW23" s="17"/>
      <c r="DX23" s="19">
        <f t="shared" si="42"/>
        <v>0</v>
      </c>
      <c r="DY23" s="20">
        <f t="shared" si="43"/>
        <v>0</v>
      </c>
      <c r="DZ23" s="17" t="s">
        <v>179</v>
      </c>
      <c r="EA23" s="17"/>
      <c r="EB23" s="26">
        <v>6</v>
      </c>
      <c r="EC23" s="16"/>
      <c r="ED23" s="17"/>
      <c r="EE23" s="19">
        <f t="shared" ref="EE23:EE25" si="50">+IFERROR(EB23/AW23,0)</f>
        <v>1</v>
      </c>
      <c r="EF23" s="20">
        <f t="shared" si="45"/>
        <v>0</v>
      </c>
      <c r="EG23" s="17" t="s">
        <v>179</v>
      </c>
      <c r="EH23" s="17"/>
      <c r="EI23" s="27">
        <v>2026</v>
      </c>
      <c r="EJ23" s="28"/>
      <c r="EK23" s="29" t="str">
        <f>+VLOOKUP(B23,[1]Listas_desplega!$AI$22:$AJ$46,2,0)</f>
        <v>SG</v>
      </c>
      <c r="EL23" s="29" t="str">
        <f>+VLOOKUP(H23,[1]Listas_desplega!$BY$3:$BZ$7,2,0)</f>
        <v>T_5</v>
      </c>
      <c r="EM23" s="29" t="str">
        <f>+VLOOKUP(I23,[1]Listas_desplega!$BY$10:$BZ$23,2,0)</f>
        <v>T_5_C_1</v>
      </c>
      <c r="EN23" s="29" t="str">
        <f>+VLOOKUP(J23,[1]Listas_desplega!$BY$28:$BZ$54,2,0)</f>
        <v>T_5_C_1_ET_1</v>
      </c>
      <c r="EO23" s="29" t="str">
        <f>+VLOOKUP(K23,[1]Listas_desplega!$BY$58:$BZ$105,2,0)</f>
        <v>T_5_C_1_ET_1_CPT_3</v>
      </c>
      <c r="EP23" s="30" t="str">
        <f>+VLOOKUP(L23,[1]Listas_desplega!$J$3:$K$11,2,0)</f>
        <v>Eje_E_9</v>
      </c>
    </row>
    <row r="24" spans="1:146" s="31" customFormat="1" ht="44.25" customHeight="1" x14ac:dyDescent="0.3">
      <c r="A24" s="8" t="s">
        <v>927</v>
      </c>
      <c r="B24" s="8" t="s">
        <v>1211</v>
      </c>
      <c r="C24" s="8" t="s">
        <v>1365</v>
      </c>
      <c r="D24" s="8" t="s">
        <v>630</v>
      </c>
      <c r="E24" s="8" t="s">
        <v>207</v>
      </c>
      <c r="F24" s="9" t="s">
        <v>1366</v>
      </c>
      <c r="G24" s="8"/>
      <c r="H24" s="8" t="s">
        <v>597</v>
      </c>
      <c r="I24" s="8" t="s">
        <v>598</v>
      </c>
      <c r="J24" s="8" t="s">
        <v>599</v>
      </c>
      <c r="K24" s="8" t="s">
        <v>696</v>
      </c>
      <c r="L24" s="8" t="s">
        <v>932</v>
      </c>
      <c r="M24" s="8" t="s">
        <v>1367</v>
      </c>
      <c r="N24" s="14">
        <v>73</v>
      </c>
      <c r="O24" s="13" t="s">
        <v>1368</v>
      </c>
      <c r="P24" s="12" t="s">
        <v>492</v>
      </c>
      <c r="Q24" s="11" t="s">
        <v>493</v>
      </c>
      <c r="R24" s="11" t="s">
        <v>1369</v>
      </c>
      <c r="S24" s="11" t="s">
        <v>214</v>
      </c>
      <c r="T24" s="11" t="s">
        <v>200</v>
      </c>
      <c r="U24" s="11">
        <v>0</v>
      </c>
      <c r="V24" s="11" t="s">
        <v>1370</v>
      </c>
      <c r="W24" s="12" t="s">
        <v>170</v>
      </c>
      <c r="X24" s="13"/>
      <c r="Y24" s="13"/>
      <c r="Z24" s="13"/>
      <c r="AA24" s="13"/>
      <c r="AB24" s="13"/>
      <c r="AC24" s="13"/>
      <c r="AD24" s="13"/>
      <c r="AE24" s="13"/>
      <c r="AF24" s="13"/>
      <c r="AG24" s="14"/>
      <c r="AH24" s="14"/>
      <c r="AI24" s="14"/>
      <c r="AJ24" s="14"/>
      <c r="AK24" s="14"/>
      <c r="AL24" s="14"/>
      <c r="AM24" s="14"/>
      <c r="AN24" s="14"/>
      <c r="AO24" s="14"/>
      <c r="AP24" s="14"/>
      <c r="AQ24" s="15"/>
      <c r="AR24" s="14"/>
      <c r="AS24" s="14"/>
      <c r="AT24" s="14">
        <v>95</v>
      </c>
      <c r="AU24" s="33">
        <v>95</v>
      </c>
      <c r="AV24" s="33">
        <v>95</v>
      </c>
      <c r="AW24" s="33">
        <v>95</v>
      </c>
      <c r="AX24" s="33">
        <v>95</v>
      </c>
      <c r="AY24" s="34"/>
      <c r="AZ24" s="34"/>
      <c r="BA24" s="34"/>
      <c r="BB24" s="34"/>
      <c r="BC24" s="16"/>
      <c r="BD24" s="16"/>
      <c r="BE24" s="17"/>
      <c r="BF24" s="18">
        <f t="shared" ref="BF24:BF25" si="51">IFERROR(BC24/AW24,0)</f>
        <v>0</v>
      </c>
      <c r="BG24" s="19">
        <f t="shared" ref="BG24:BG25" si="52">IFERROR(BD24/AW24,0)</f>
        <v>0</v>
      </c>
      <c r="BH24" s="17" t="s">
        <v>174</v>
      </c>
      <c r="BI24" s="17" t="s">
        <v>1371</v>
      </c>
      <c r="BJ24" s="16"/>
      <c r="BK24" s="16"/>
      <c r="BL24" s="17"/>
      <c r="BM24" s="19">
        <f t="shared" ref="BM24:BM25" si="53">+IFERROR(BJ24/AW24,0)</f>
        <v>0</v>
      </c>
      <c r="BN24" s="20">
        <f t="shared" si="25"/>
        <v>0</v>
      </c>
      <c r="BO24" s="17" t="s">
        <v>174</v>
      </c>
      <c r="BP24" s="21" t="s">
        <v>1222</v>
      </c>
      <c r="BQ24" s="22">
        <v>25</v>
      </c>
      <c r="BR24" s="16">
        <v>89.95</v>
      </c>
      <c r="BS24" s="17" t="s">
        <v>1372</v>
      </c>
      <c r="BT24" s="19">
        <f t="shared" ref="BT24:BT25" si="54">+IFERROR(BQ24/AW24,0)</f>
        <v>0.26315789473684209</v>
      </c>
      <c r="BU24" s="20">
        <f t="shared" si="27"/>
        <v>0.94684210526315793</v>
      </c>
      <c r="BV24" s="17" t="s">
        <v>174</v>
      </c>
      <c r="BW24" s="17" t="s">
        <v>1224</v>
      </c>
      <c r="BX24" s="16">
        <v>25</v>
      </c>
      <c r="BY24" s="16">
        <v>89.95</v>
      </c>
      <c r="BZ24" s="17"/>
      <c r="CA24" s="19">
        <f t="shared" ref="CA24:CA25" si="55">+IFERROR(BX24/AW24,0)</f>
        <v>0.26315789473684209</v>
      </c>
      <c r="CB24" s="20">
        <f t="shared" si="29"/>
        <v>0.94684210526315793</v>
      </c>
      <c r="CC24" s="17" t="s">
        <v>174</v>
      </c>
      <c r="CD24" s="17" t="s">
        <v>1373</v>
      </c>
      <c r="CE24" s="16">
        <v>25</v>
      </c>
      <c r="CF24" s="16"/>
      <c r="CG24" s="17"/>
      <c r="CH24" s="19">
        <f t="shared" ref="CH24:CH25" si="56">+IFERROR(CE24/AW24,0)</f>
        <v>0.26315789473684209</v>
      </c>
      <c r="CI24" s="20">
        <f t="shared" si="31"/>
        <v>0</v>
      </c>
      <c r="CJ24" s="17" t="s">
        <v>174</v>
      </c>
      <c r="CK24" s="17" t="s">
        <v>1373</v>
      </c>
      <c r="CL24" s="23">
        <v>50</v>
      </c>
      <c r="CM24" s="23">
        <v>90.95</v>
      </c>
      <c r="CN24" s="17" t="s">
        <v>1374</v>
      </c>
      <c r="CO24" s="19">
        <f t="shared" ref="CO24:CO25" si="57">+IFERROR(CL24/AW24,0)</f>
        <v>0.52631578947368418</v>
      </c>
      <c r="CP24" s="20">
        <f t="shared" si="48"/>
        <v>0.95736842105263165</v>
      </c>
      <c r="CQ24" s="17" t="s">
        <v>174</v>
      </c>
      <c r="CR24" s="17" t="s">
        <v>1375</v>
      </c>
      <c r="CS24" s="26">
        <v>50</v>
      </c>
      <c r="CT24" s="16"/>
      <c r="CU24" s="17"/>
      <c r="CV24" s="19">
        <f t="shared" ref="CV24:CV25" si="58">+IFERROR(CS24/AW24,0)</f>
        <v>0.52631578947368418</v>
      </c>
      <c r="CW24" s="20">
        <f t="shared" si="35"/>
        <v>0.95736842105263165</v>
      </c>
      <c r="CX24" s="17" t="s">
        <v>179</v>
      </c>
      <c r="CY24" s="17"/>
      <c r="CZ24" s="144">
        <v>50</v>
      </c>
      <c r="DA24" s="16"/>
      <c r="DB24" s="17"/>
      <c r="DC24" s="19">
        <f t="shared" ref="DC24:DC25" si="59">+IFERROR(CZ24/AW24,0)</f>
        <v>0.52631578947368418</v>
      </c>
      <c r="DD24" s="20">
        <f t="shared" si="37"/>
        <v>0.95736842105263165</v>
      </c>
      <c r="DE24" s="17" t="s">
        <v>179</v>
      </c>
      <c r="DF24" s="17"/>
      <c r="DG24" s="22">
        <v>75</v>
      </c>
      <c r="DH24" s="16"/>
      <c r="DI24" s="17"/>
      <c r="DJ24" s="19">
        <f t="shared" ref="DJ24:DJ25" si="60">+IFERROR(DG24/AW24,0)</f>
        <v>0.78947368421052633</v>
      </c>
      <c r="DK24" s="20">
        <f t="shared" si="39"/>
        <v>0.95736842105263165</v>
      </c>
      <c r="DL24" s="17" t="s">
        <v>179</v>
      </c>
      <c r="DM24" s="17"/>
      <c r="DN24" s="16">
        <v>75</v>
      </c>
      <c r="DO24" s="16"/>
      <c r="DP24" s="17"/>
      <c r="DQ24" s="19">
        <f t="shared" ref="DQ24:DQ25" si="61">+IFERROR(DN24/AW24,0)</f>
        <v>0.78947368421052633</v>
      </c>
      <c r="DR24" s="20">
        <f t="shared" si="41"/>
        <v>0.95736842105263165</v>
      </c>
      <c r="DS24" s="17" t="s">
        <v>179</v>
      </c>
      <c r="DT24" s="17"/>
      <c r="DU24" s="16">
        <v>75</v>
      </c>
      <c r="DV24" s="16"/>
      <c r="DW24" s="17"/>
      <c r="DX24" s="19">
        <f t="shared" ref="DX24:DX25" si="62">+IFERROR(DU24/AW24,0)</f>
        <v>0.78947368421052633</v>
      </c>
      <c r="DY24" s="20">
        <f t="shared" si="43"/>
        <v>0.95736842105263165</v>
      </c>
      <c r="DZ24" s="17" t="s">
        <v>179</v>
      </c>
      <c r="EA24" s="17"/>
      <c r="EB24" s="143">
        <v>95</v>
      </c>
      <c r="EC24" s="16"/>
      <c r="ED24" s="17"/>
      <c r="EE24" s="19">
        <f t="shared" si="50"/>
        <v>1</v>
      </c>
      <c r="EF24" s="20">
        <f t="shared" si="45"/>
        <v>0.95736842105263165</v>
      </c>
      <c r="EG24" s="17" t="s">
        <v>179</v>
      </c>
      <c r="EH24" s="17"/>
      <c r="EI24" s="27">
        <v>2026</v>
      </c>
      <c r="EJ24" s="28"/>
      <c r="EK24" s="29"/>
      <c r="EL24" s="29"/>
      <c r="EM24" s="29"/>
      <c r="EN24" s="29"/>
      <c r="EO24" s="29"/>
      <c r="EP24" s="30"/>
    </row>
    <row r="25" spans="1:146" s="31" customFormat="1" ht="45" customHeight="1" x14ac:dyDescent="0.3">
      <c r="A25" s="8" t="s">
        <v>927</v>
      </c>
      <c r="B25" s="8" t="s">
        <v>1211</v>
      </c>
      <c r="C25" s="8" t="s">
        <v>1365</v>
      </c>
      <c r="D25" s="8" t="s">
        <v>630</v>
      </c>
      <c r="E25" s="8" t="s">
        <v>207</v>
      </c>
      <c r="F25" s="9" t="s">
        <v>1366</v>
      </c>
      <c r="G25" s="8"/>
      <c r="H25" s="8" t="s">
        <v>597</v>
      </c>
      <c r="I25" s="8" t="s">
        <v>598</v>
      </c>
      <c r="J25" s="8" t="s">
        <v>599</v>
      </c>
      <c r="K25" s="8" t="s">
        <v>696</v>
      </c>
      <c r="L25" s="8" t="s">
        <v>932</v>
      </c>
      <c r="M25" s="8" t="s">
        <v>1367</v>
      </c>
      <c r="N25" s="14">
        <v>74</v>
      </c>
      <c r="O25" s="13" t="s">
        <v>1376</v>
      </c>
      <c r="P25" s="12" t="s">
        <v>492</v>
      </c>
      <c r="Q25" s="11" t="s">
        <v>493</v>
      </c>
      <c r="R25" s="11" t="s">
        <v>1377</v>
      </c>
      <c r="S25" s="11" t="s">
        <v>214</v>
      </c>
      <c r="T25" s="11" t="s">
        <v>200</v>
      </c>
      <c r="U25" s="11">
        <v>0</v>
      </c>
      <c r="V25" s="11" t="s">
        <v>1378</v>
      </c>
      <c r="W25" s="12" t="s">
        <v>170</v>
      </c>
      <c r="X25" s="13"/>
      <c r="Y25" s="13"/>
      <c r="Z25" s="13"/>
      <c r="AA25" s="13"/>
      <c r="AB25" s="13"/>
      <c r="AC25" s="13"/>
      <c r="AD25" s="13"/>
      <c r="AE25" s="13"/>
      <c r="AF25" s="13"/>
      <c r="AG25" s="14"/>
      <c r="AH25" s="14"/>
      <c r="AI25" s="14"/>
      <c r="AJ25" s="14"/>
      <c r="AK25" s="14"/>
      <c r="AL25" s="14"/>
      <c r="AM25" s="14"/>
      <c r="AN25" s="14"/>
      <c r="AO25" s="14"/>
      <c r="AP25" s="14"/>
      <c r="AQ25" s="15"/>
      <c r="AR25" s="14"/>
      <c r="AS25" s="14"/>
      <c r="AT25" s="14">
        <v>95</v>
      </c>
      <c r="AU25" s="33">
        <v>95</v>
      </c>
      <c r="AV25" s="33">
        <v>95</v>
      </c>
      <c r="AW25" s="33">
        <v>95</v>
      </c>
      <c r="AX25" s="33">
        <v>95</v>
      </c>
      <c r="AY25" s="34"/>
      <c r="AZ25" s="34"/>
      <c r="BA25" s="34"/>
      <c r="BB25" s="34"/>
      <c r="BC25" s="16"/>
      <c r="BD25" s="16"/>
      <c r="BE25" s="17"/>
      <c r="BF25" s="18">
        <f t="shared" si="51"/>
        <v>0</v>
      </c>
      <c r="BG25" s="19">
        <f t="shared" si="52"/>
        <v>0</v>
      </c>
      <c r="BH25" s="17" t="s">
        <v>174</v>
      </c>
      <c r="BI25" s="17" t="s">
        <v>1221</v>
      </c>
      <c r="BJ25" s="16"/>
      <c r="BK25" s="16"/>
      <c r="BL25" s="17"/>
      <c r="BM25" s="19">
        <f t="shared" si="53"/>
        <v>0</v>
      </c>
      <c r="BN25" s="20">
        <f t="shared" si="25"/>
        <v>0</v>
      </c>
      <c r="BO25" s="17" t="s">
        <v>174</v>
      </c>
      <c r="BP25" s="21" t="s">
        <v>1222</v>
      </c>
      <c r="BQ25" s="22">
        <v>25</v>
      </c>
      <c r="BR25" s="16">
        <v>47.37</v>
      </c>
      <c r="BS25" s="17" t="s">
        <v>1379</v>
      </c>
      <c r="BT25" s="19">
        <f t="shared" si="54"/>
        <v>0.26315789473684209</v>
      </c>
      <c r="BU25" s="20">
        <f t="shared" si="27"/>
        <v>0.49863157894736837</v>
      </c>
      <c r="BV25" s="17" t="s">
        <v>174</v>
      </c>
      <c r="BW25" s="17" t="s">
        <v>1224</v>
      </c>
      <c r="BX25" s="16">
        <v>25</v>
      </c>
      <c r="BY25" s="16">
        <v>47.37</v>
      </c>
      <c r="BZ25" s="17"/>
      <c r="CA25" s="19">
        <f t="shared" si="55"/>
        <v>0.26315789473684209</v>
      </c>
      <c r="CB25" s="20">
        <f t="shared" si="29"/>
        <v>0.49863157894736837</v>
      </c>
      <c r="CC25" s="17" t="s">
        <v>174</v>
      </c>
      <c r="CD25" s="17" t="s">
        <v>1373</v>
      </c>
      <c r="CE25" s="16">
        <v>25</v>
      </c>
      <c r="CF25" s="16"/>
      <c r="CG25" s="17"/>
      <c r="CH25" s="19">
        <f t="shared" si="56"/>
        <v>0.26315789473684209</v>
      </c>
      <c r="CI25" s="20">
        <f t="shared" si="31"/>
        <v>0</v>
      </c>
      <c r="CJ25" s="17" t="s">
        <v>174</v>
      </c>
      <c r="CK25" s="17" t="s">
        <v>1373</v>
      </c>
      <c r="CL25" s="23">
        <v>50</v>
      </c>
      <c r="CM25" s="23">
        <v>53.73</v>
      </c>
      <c r="CN25" s="17" t="s">
        <v>1380</v>
      </c>
      <c r="CO25" s="19">
        <f t="shared" si="57"/>
        <v>0.52631578947368418</v>
      </c>
      <c r="CP25" s="20">
        <f t="shared" si="48"/>
        <v>0.56557894736842107</v>
      </c>
      <c r="CQ25" s="17" t="s">
        <v>174</v>
      </c>
      <c r="CR25" s="17" t="s">
        <v>1381</v>
      </c>
      <c r="CS25" s="16">
        <v>50</v>
      </c>
      <c r="CT25" s="16"/>
      <c r="CU25" s="17"/>
      <c r="CV25" s="19">
        <f t="shared" si="58"/>
        <v>0.52631578947368418</v>
      </c>
      <c r="CW25" s="20">
        <f t="shared" si="35"/>
        <v>0.56557894736842107</v>
      </c>
      <c r="CX25" s="17" t="s">
        <v>179</v>
      </c>
      <c r="CY25" s="17"/>
      <c r="CZ25" s="16">
        <v>50</v>
      </c>
      <c r="DA25" s="16"/>
      <c r="DB25" s="17"/>
      <c r="DC25" s="19">
        <f t="shared" si="59"/>
        <v>0.52631578947368418</v>
      </c>
      <c r="DD25" s="20">
        <f t="shared" si="37"/>
        <v>0.56557894736842107</v>
      </c>
      <c r="DE25" s="17" t="s">
        <v>179</v>
      </c>
      <c r="DF25" s="17"/>
      <c r="DG25" s="16">
        <v>75</v>
      </c>
      <c r="DH25" s="16"/>
      <c r="DI25" s="17"/>
      <c r="DJ25" s="19">
        <f t="shared" si="60"/>
        <v>0.78947368421052633</v>
      </c>
      <c r="DK25" s="20">
        <f t="shared" si="39"/>
        <v>0.56557894736842107</v>
      </c>
      <c r="DL25" s="17" t="s">
        <v>179</v>
      </c>
      <c r="DM25" s="17"/>
      <c r="DN25" s="16">
        <v>75</v>
      </c>
      <c r="DO25" s="16"/>
      <c r="DP25" s="17"/>
      <c r="DQ25" s="19">
        <f t="shared" si="61"/>
        <v>0.78947368421052633</v>
      </c>
      <c r="DR25" s="20">
        <f t="shared" si="41"/>
        <v>0.56557894736842107</v>
      </c>
      <c r="DS25" s="17" t="s">
        <v>179</v>
      </c>
      <c r="DT25" s="17"/>
      <c r="DU25" s="16">
        <v>75</v>
      </c>
      <c r="DV25" s="16"/>
      <c r="DW25" s="17"/>
      <c r="DX25" s="19">
        <f t="shared" si="62"/>
        <v>0.78947368421052633</v>
      </c>
      <c r="DY25" s="20">
        <f t="shared" si="43"/>
        <v>0.56557894736842107</v>
      </c>
      <c r="DZ25" s="17" t="s">
        <v>179</v>
      </c>
      <c r="EA25" s="17"/>
      <c r="EB25" s="143">
        <v>95</v>
      </c>
      <c r="EC25" s="16"/>
      <c r="ED25" s="17"/>
      <c r="EE25" s="19">
        <f t="shared" si="50"/>
        <v>1</v>
      </c>
      <c r="EF25" s="20">
        <f t="shared" si="45"/>
        <v>0.56557894736842107</v>
      </c>
      <c r="EG25" s="17" t="s">
        <v>179</v>
      </c>
      <c r="EH25" s="17"/>
      <c r="EI25" s="27">
        <v>2026</v>
      </c>
      <c r="EJ25" s="28"/>
      <c r="EK25" s="29"/>
      <c r="EL25" s="29"/>
      <c r="EM25" s="29"/>
      <c r="EN25" s="29"/>
      <c r="EO25" s="29"/>
      <c r="EP25" s="30"/>
    </row>
    <row r="26" spans="1:146" s="31" customFormat="1" ht="44.25" customHeight="1" x14ac:dyDescent="0.3">
      <c r="A26" s="147"/>
      <c r="B26" s="147"/>
      <c r="C26" s="147"/>
      <c r="D26" s="147"/>
      <c r="E26" s="147"/>
      <c r="F26" s="148"/>
      <c r="G26" s="147"/>
      <c r="H26" s="147"/>
      <c r="I26" s="147"/>
      <c r="J26" s="147"/>
      <c r="K26" s="147"/>
      <c r="L26" s="147"/>
      <c r="M26" s="147"/>
      <c r="N26" s="149"/>
      <c r="O26" s="150"/>
      <c r="P26" s="151"/>
      <c r="Q26" s="150"/>
      <c r="R26" s="150"/>
      <c r="S26" s="150"/>
      <c r="T26" s="150"/>
      <c r="U26" s="150"/>
      <c r="V26" s="150"/>
      <c r="W26" s="152"/>
      <c r="X26" s="153"/>
      <c r="Y26" s="153"/>
      <c r="Z26" s="153"/>
      <c r="AA26" s="153"/>
      <c r="AB26" s="153"/>
      <c r="AC26" s="153"/>
      <c r="AD26" s="153"/>
      <c r="AE26" s="153"/>
      <c r="AF26" s="153"/>
      <c r="AG26" s="149"/>
      <c r="AH26" s="149"/>
      <c r="AI26" s="149"/>
      <c r="AJ26" s="149"/>
      <c r="AK26" s="149"/>
      <c r="AL26" s="149"/>
      <c r="AM26" s="149"/>
      <c r="AN26" s="149"/>
      <c r="AO26" s="149"/>
      <c r="AP26" s="149"/>
      <c r="AQ26" s="151"/>
      <c r="AR26" s="149"/>
      <c r="AS26" s="149"/>
      <c r="AT26" s="149"/>
      <c r="AU26" s="154"/>
      <c r="AV26" s="154"/>
      <c r="AW26" s="154"/>
      <c r="AX26" s="154"/>
      <c r="AY26" s="155"/>
      <c r="AZ26" s="155"/>
      <c r="BA26" s="155"/>
      <c r="BB26" s="155"/>
      <c r="BC26" s="156"/>
      <c r="BD26" s="156"/>
      <c r="BE26" s="156"/>
      <c r="BF26" s="157"/>
      <c r="BG26" s="156"/>
      <c r="BH26" s="156"/>
      <c r="BI26" s="156"/>
      <c r="BJ26" s="156"/>
      <c r="BK26" s="156"/>
      <c r="BL26" s="156"/>
      <c r="BM26" s="156"/>
      <c r="BN26" s="156"/>
      <c r="BO26" s="156"/>
      <c r="BP26" s="157"/>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c r="DH26" s="156"/>
      <c r="DI26" s="156"/>
      <c r="DJ26" s="156"/>
      <c r="DK26" s="156"/>
      <c r="DL26" s="156"/>
      <c r="DM26" s="156"/>
      <c r="DN26" s="156"/>
      <c r="DO26" s="156"/>
      <c r="DP26" s="156"/>
      <c r="DQ26" s="156"/>
      <c r="DR26" s="156"/>
      <c r="DS26" s="156"/>
      <c r="DT26" s="156"/>
      <c r="DU26" s="156"/>
      <c r="DV26" s="156"/>
      <c r="DW26" s="156"/>
      <c r="DX26" s="156"/>
      <c r="DY26" s="156"/>
      <c r="DZ26" s="156"/>
      <c r="EA26" s="156"/>
      <c r="EB26" s="158"/>
      <c r="EC26" s="156"/>
      <c r="ED26" s="156"/>
      <c r="EE26" s="156"/>
      <c r="EF26" s="156"/>
      <c r="EG26" s="156"/>
      <c r="EH26" s="156"/>
      <c r="EI26" s="27"/>
      <c r="EJ26" s="28"/>
      <c r="EK26" s="29" t="e">
        <f>+VLOOKUP(B26,[1]Listas_desplega!$AI$22:$AJ$46,2,0)</f>
        <v>#N/A</v>
      </c>
      <c r="EL26" s="29" t="e">
        <f>+VLOOKUP(H26,[1]Listas_desplega!$BY$3:$BZ$7,2,0)</f>
        <v>#N/A</v>
      </c>
      <c r="EM26" s="29" t="e">
        <f>+VLOOKUP(I26,[1]Listas_desplega!$BY$10:$BZ$23,2,0)</f>
        <v>#N/A</v>
      </c>
      <c r="EN26" s="29" t="e">
        <f>+VLOOKUP(J26,[1]Listas_desplega!$BY$28:$BZ$54,2,0)</f>
        <v>#N/A</v>
      </c>
      <c r="EO26" s="29" t="e">
        <f>+VLOOKUP(K26,[1]Listas_desplega!$BY$58:$BZ$105,2,0)</f>
        <v>#N/A</v>
      </c>
      <c r="EP26" s="30" t="e">
        <f>+VLOOKUP(L26,[1]Listas_desplega!$J$3:$K$11,2,0)</f>
        <v>#N/A</v>
      </c>
    </row>
    <row r="27" spans="1:146" ht="24.75" customHeight="1" x14ac:dyDescent="0.3">
      <c r="A27" s="159" t="s">
        <v>843</v>
      </c>
      <c r="B27" s="159" t="s">
        <v>843</v>
      </c>
      <c r="C27" s="159" t="s">
        <v>843</v>
      </c>
      <c r="D27" s="159" t="s">
        <v>843</v>
      </c>
      <c r="E27" s="159" t="s">
        <v>843</v>
      </c>
      <c r="F27" s="159" t="s">
        <v>843</v>
      </c>
      <c r="G27" s="159" t="s">
        <v>843</v>
      </c>
      <c r="H27" s="159" t="s">
        <v>843</v>
      </c>
      <c r="I27" s="159" t="s">
        <v>843</v>
      </c>
      <c r="J27" s="159" t="s">
        <v>843</v>
      </c>
      <c r="K27" s="159" t="s">
        <v>843</v>
      </c>
      <c r="L27" s="159" t="s">
        <v>843</v>
      </c>
      <c r="M27" s="159" t="s">
        <v>843</v>
      </c>
      <c r="N27" s="160" t="s">
        <v>843</v>
      </c>
      <c r="O27" s="160" t="s">
        <v>843</v>
      </c>
      <c r="P27" s="160" t="s">
        <v>843</v>
      </c>
      <c r="Q27" s="160" t="s">
        <v>843</v>
      </c>
      <c r="R27" s="160" t="s">
        <v>843</v>
      </c>
      <c r="S27" s="160" t="s">
        <v>843</v>
      </c>
      <c r="T27" s="160" t="s">
        <v>843</v>
      </c>
      <c r="U27" s="160" t="s">
        <v>843</v>
      </c>
      <c r="V27" s="160" t="s">
        <v>843</v>
      </c>
      <c r="W27" s="160" t="s">
        <v>843</v>
      </c>
      <c r="X27" s="160" t="s">
        <v>843</v>
      </c>
      <c r="Y27" s="160" t="s">
        <v>843</v>
      </c>
      <c r="Z27" s="160" t="s">
        <v>843</v>
      </c>
      <c r="AA27" s="160" t="s">
        <v>843</v>
      </c>
      <c r="AB27" s="160" t="s">
        <v>843</v>
      </c>
      <c r="AC27" s="160" t="s">
        <v>843</v>
      </c>
      <c r="AD27" s="160" t="s">
        <v>843</v>
      </c>
      <c r="AE27" s="160" t="s">
        <v>843</v>
      </c>
      <c r="AF27" s="160" t="s">
        <v>843</v>
      </c>
      <c r="AG27" s="160" t="s">
        <v>843</v>
      </c>
      <c r="AH27" s="160" t="s">
        <v>843</v>
      </c>
      <c r="AI27" s="160" t="s">
        <v>843</v>
      </c>
      <c r="AJ27" s="160" t="s">
        <v>843</v>
      </c>
      <c r="AK27" s="160" t="s">
        <v>843</v>
      </c>
      <c r="AL27" s="160" t="s">
        <v>843</v>
      </c>
      <c r="AM27" s="160" t="s">
        <v>843</v>
      </c>
      <c r="AN27" s="160" t="s">
        <v>843</v>
      </c>
      <c r="AO27" s="160" t="s">
        <v>843</v>
      </c>
      <c r="AP27" s="160" t="s">
        <v>843</v>
      </c>
      <c r="AQ27" s="160" t="s">
        <v>843</v>
      </c>
      <c r="AR27" s="160" t="s">
        <v>843</v>
      </c>
      <c r="AS27" s="160" t="s">
        <v>843</v>
      </c>
      <c r="AT27" s="160" t="s">
        <v>843</v>
      </c>
      <c r="AU27" s="160" t="s">
        <v>843</v>
      </c>
      <c r="AV27" s="160" t="s">
        <v>843</v>
      </c>
      <c r="AW27" s="160" t="s">
        <v>843</v>
      </c>
      <c r="AX27" s="160" t="s">
        <v>843</v>
      </c>
      <c r="AY27" s="160" t="s">
        <v>843</v>
      </c>
      <c r="AZ27" s="160" t="s">
        <v>843</v>
      </c>
      <c r="BA27" s="160" t="s">
        <v>843</v>
      </c>
      <c r="BB27" s="160" t="s">
        <v>843</v>
      </c>
      <c r="BC27" s="160" t="s">
        <v>843</v>
      </c>
      <c r="BD27" s="160"/>
      <c r="BE27" s="160"/>
      <c r="BF27" s="160"/>
      <c r="BG27" s="160"/>
      <c r="BH27" s="160"/>
      <c r="BI27" s="160"/>
      <c r="BJ27" s="160" t="s">
        <v>843</v>
      </c>
      <c r="BK27" s="160"/>
      <c r="BL27" s="160"/>
      <c r="BM27" s="160"/>
      <c r="BN27" s="160"/>
      <c r="BO27" s="160"/>
      <c r="BP27" s="160"/>
      <c r="BQ27" s="160" t="s">
        <v>843</v>
      </c>
      <c r="BR27" s="160"/>
      <c r="BS27" s="160"/>
      <c r="BT27" s="160"/>
      <c r="BU27" s="160"/>
      <c r="BV27" s="160"/>
      <c r="BW27" s="160"/>
      <c r="BX27" s="160" t="s">
        <v>843</v>
      </c>
      <c r="BY27" s="160"/>
      <c r="BZ27" s="160"/>
      <c r="CA27" s="160"/>
      <c r="CB27" s="160"/>
      <c r="CC27" s="160"/>
      <c r="CD27" s="160"/>
      <c r="CE27" s="160" t="s">
        <v>843</v>
      </c>
      <c r="CF27" s="160"/>
      <c r="CG27" s="160"/>
      <c r="CH27" s="160"/>
      <c r="CI27" s="160"/>
      <c r="CJ27" s="160"/>
      <c r="CK27" s="160"/>
      <c r="CL27" s="160" t="s">
        <v>843</v>
      </c>
      <c r="CM27" s="160"/>
      <c r="CN27" s="160"/>
      <c r="CO27" s="160"/>
      <c r="CP27" s="160"/>
      <c r="CQ27" s="160"/>
      <c r="CR27" s="160"/>
      <c r="CS27" s="160" t="s">
        <v>843</v>
      </c>
      <c r="CT27" s="160"/>
      <c r="CU27" s="160"/>
      <c r="CV27" s="160"/>
      <c r="CW27" s="160"/>
      <c r="CX27" s="160"/>
      <c r="CY27" s="160"/>
      <c r="CZ27" s="160" t="s">
        <v>843</v>
      </c>
      <c r="DA27" s="160"/>
      <c r="DB27" s="160"/>
      <c r="DC27" s="160"/>
      <c r="DD27" s="160"/>
      <c r="DE27" s="160"/>
      <c r="DF27" s="160"/>
      <c r="DG27" s="160" t="s">
        <v>843</v>
      </c>
      <c r="DH27" s="160"/>
      <c r="DI27" s="160"/>
      <c r="DJ27" s="160"/>
      <c r="DK27" s="160"/>
      <c r="DL27" s="160"/>
      <c r="DM27" s="160"/>
      <c r="DN27" s="160" t="s">
        <v>843</v>
      </c>
      <c r="DO27" s="160"/>
      <c r="DP27" s="160"/>
      <c r="DQ27" s="160"/>
      <c r="DR27" s="160"/>
      <c r="DS27" s="160"/>
      <c r="DT27" s="160"/>
      <c r="DU27" s="160" t="s">
        <v>843</v>
      </c>
      <c r="DV27" s="160"/>
      <c r="DW27" s="160"/>
      <c r="DX27" s="160"/>
      <c r="DY27" s="160"/>
      <c r="DZ27" s="160"/>
      <c r="EA27" s="160"/>
      <c r="EB27" s="160" t="s">
        <v>843</v>
      </c>
      <c r="EC27" s="160"/>
      <c r="ED27" s="160"/>
      <c r="EE27" s="160"/>
      <c r="EF27" s="160"/>
      <c r="EG27" s="160"/>
      <c r="EH27" s="160"/>
      <c r="EI27" s="160"/>
      <c r="EJ27" s="160" t="s">
        <v>843</v>
      </c>
      <c r="EK27" s="160" t="s">
        <v>843</v>
      </c>
      <c r="EL27" s="160" t="s">
        <v>843</v>
      </c>
      <c r="EM27" s="160" t="s">
        <v>843</v>
      </c>
      <c r="EN27" s="160" t="s">
        <v>843</v>
      </c>
      <c r="EO27" s="160" t="s">
        <v>843</v>
      </c>
      <c r="EP27" s="160" t="s">
        <v>843</v>
      </c>
    </row>
  </sheetData>
  <autoFilter ref="A2:EH25" xr:uid="{E0F67AD0-580F-4503-A18A-E6FEB58371D3}">
    <filterColumn colId="24" showButton="0"/>
    <filterColumn colId="25" showButton="0"/>
    <filterColumn colId="26" showButton="0"/>
    <filterColumn colId="27" showButton="0"/>
    <filterColumn colId="28" showButton="0"/>
  </autoFilter>
  <mergeCells count="142">
    <mergeCell ref="A2:A3"/>
    <mergeCell ref="B2:B3"/>
    <mergeCell ref="C2:C3"/>
    <mergeCell ref="D2:D3"/>
    <mergeCell ref="E2:E3"/>
    <mergeCell ref="F2:F3"/>
    <mergeCell ref="G2:G3"/>
    <mergeCell ref="A1:C1"/>
    <mergeCell ref="D1:F1"/>
    <mergeCell ref="G1:M1"/>
    <mergeCell ref="H2:H3"/>
    <mergeCell ref="I2:I3"/>
    <mergeCell ref="J2:J3"/>
    <mergeCell ref="K2:K3"/>
    <mergeCell ref="L2:L3"/>
    <mergeCell ref="M2:M3"/>
    <mergeCell ref="AS1:AX1"/>
    <mergeCell ref="AY1:BB1"/>
    <mergeCell ref="BC1:EH1"/>
    <mergeCell ref="N1:X1"/>
    <mergeCell ref="Y1:AM1"/>
    <mergeCell ref="AN1:AR1"/>
    <mergeCell ref="T2:T3"/>
    <mergeCell ref="U2:U3"/>
    <mergeCell ref="V2:V3"/>
    <mergeCell ref="W2:W3"/>
    <mergeCell ref="X2:X3"/>
    <mergeCell ref="Y2:AD2"/>
    <mergeCell ref="N2:N3"/>
    <mergeCell ref="O2:O3"/>
    <mergeCell ref="P2:P3"/>
    <mergeCell ref="Q2:Q3"/>
    <mergeCell ref="R2:R3"/>
    <mergeCell ref="S2:S3"/>
    <mergeCell ref="AK2:AK3"/>
    <mergeCell ref="AL2:AL3"/>
    <mergeCell ref="AM2:AM3"/>
    <mergeCell ref="AN2:AN3"/>
    <mergeCell ref="AO2:AO3"/>
    <mergeCell ref="AP2:AP3"/>
    <mergeCell ref="AE2:AE3"/>
    <mergeCell ref="AF2:AF3"/>
    <mergeCell ref="AG2:AG3"/>
    <mergeCell ref="AH2:AH3"/>
    <mergeCell ref="AI2:AI3"/>
    <mergeCell ref="AJ2:AJ3"/>
    <mergeCell ref="AW2:AW3"/>
    <mergeCell ref="AX2:AX3"/>
    <mergeCell ref="AY2:AY3"/>
    <mergeCell ref="AZ2:AZ3"/>
    <mergeCell ref="BA2:BA3"/>
    <mergeCell ref="BB2:BB3"/>
    <mergeCell ref="AQ2:AQ3"/>
    <mergeCell ref="AR2:AR3"/>
    <mergeCell ref="AS2:AS3"/>
    <mergeCell ref="AT2:AT3"/>
    <mergeCell ref="AU2:AU3"/>
    <mergeCell ref="AV2:AV3"/>
    <mergeCell ref="BI2:BI3"/>
    <mergeCell ref="BJ2:BJ3"/>
    <mergeCell ref="BK2:BK3"/>
    <mergeCell ref="BL2:BL3"/>
    <mergeCell ref="BM2:BM3"/>
    <mergeCell ref="BN2:BN3"/>
    <mergeCell ref="BC2:BC3"/>
    <mergeCell ref="BD2:BD3"/>
    <mergeCell ref="BE2:BE3"/>
    <mergeCell ref="BF2:BF3"/>
    <mergeCell ref="BG2:BG3"/>
    <mergeCell ref="BH2:BH3"/>
    <mergeCell ref="BU2:BU3"/>
    <mergeCell ref="BV2:BV3"/>
    <mergeCell ref="BW2:BW3"/>
    <mergeCell ref="BX2:BX3"/>
    <mergeCell ref="BY2:BY3"/>
    <mergeCell ref="BZ2:BZ3"/>
    <mergeCell ref="BO2:BO3"/>
    <mergeCell ref="BP2:BP3"/>
    <mergeCell ref="BQ2:BQ3"/>
    <mergeCell ref="BR2:BR3"/>
    <mergeCell ref="BS2:BS3"/>
    <mergeCell ref="BT2:BT3"/>
    <mergeCell ref="CG2:CG3"/>
    <mergeCell ref="CH2:CH3"/>
    <mergeCell ref="CI2:CI3"/>
    <mergeCell ref="CJ2:CJ3"/>
    <mergeCell ref="CK2:CK3"/>
    <mergeCell ref="CL2:CL3"/>
    <mergeCell ref="CA2:CA3"/>
    <mergeCell ref="CB2:CB3"/>
    <mergeCell ref="CC2:CC3"/>
    <mergeCell ref="CD2:CD3"/>
    <mergeCell ref="CE2:CE3"/>
    <mergeCell ref="CF2:CF3"/>
    <mergeCell ref="CS2:CS3"/>
    <mergeCell ref="CT2:CT3"/>
    <mergeCell ref="CU2:CU3"/>
    <mergeCell ref="CV2:CV3"/>
    <mergeCell ref="CW2:CW3"/>
    <mergeCell ref="CX2:CX3"/>
    <mergeCell ref="CM2:CM3"/>
    <mergeCell ref="CN2:CN3"/>
    <mergeCell ref="CO2:CO3"/>
    <mergeCell ref="CP2:CP3"/>
    <mergeCell ref="CQ2:CQ3"/>
    <mergeCell ref="CR2:CR3"/>
    <mergeCell ref="DE2:DE3"/>
    <mergeCell ref="DF2:DF3"/>
    <mergeCell ref="DG2:DG3"/>
    <mergeCell ref="DH2:DH3"/>
    <mergeCell ref="DI2:DI3"/>
    <mergeCell ref="DJ2:DJ3"/>
    <mergeCell ref="CY2:CY3"/>
    <mergeCell ref="CZ2:CZ3"/>
    <mergeCell ref="DA2:DA3"/>
    <mergeCell ref="DB2:DB3"/>
    <mergeCell ref="DC2:DC3"/>
    <mergeCell ref="DD2:DD3"/>
    <mergeCell ref="DQ2:DQ3"/>
    <mergeCell ref="DR2:DR3"/>
    <mergeCell ref="DS2:DS3"/>
    <mergeCell ref="DT2:DT3"/>
    <mergeCell ref="DU2:DU3"/>
    <mergeCell ref="DV2:DV3"/>
    <mergeCell ref="DK2:DK3"/>
    <mergeCell ref="DL2:DL3"/>
    <mergeCell ref="DM2:DM3"/>
    <mergeCell ref="DN2:DN3"/>
    <mergeCell ref="DO2:DO3"/>
    <mergeCell ref="DP2:DP3"/>
    <mergeCell ref="EC2:EC3"/>
    <mergeCell ref="ED2:ED3"/>
    <mergeCell ref="EE2:EE3"/>
    <mergeCell ref="EF2:EF3"/>
    <mergeCell ref="EG2:EG3"/>
    <mergeCell ref="EH2:EH3"/>
    <mergeCell ref="DW2:DW3"/>
    <mergeCell ref="DX2:DX3"/>
    <mergeCell ref="DY2:DY3"/>
    <mergeCell ref="DZ2:DZ3"/>
    <mergeCell ref="EA2:EA3"/>
    <mergeCell ref="EB2:EB3"/>
  </mergeCells>
  <conditionalFormatting sqref="BH4:BH25 BO4:BO25 BV4:BV25 CC4:CC25 CJ4:CJ25 CQ4:CQ25 CX4:CX25 DE4:DE25 DL4:DL25 DS4:DS25 DZ4:DZ25 EG4:EG25">
    <cfRule type="containsText" dxfId="19" priority="6" operator="containsText" text="Validación Preliminar">
      <formula>NOT(ISERROR(SEARCH("Validación Preliminar",BH4)))</formula>
    </cfRule>
    <cfRule type="containsText" dxfId="18" priority="7" operator="containsText" text="NO">
      <formula>NOT(ISERROR(SEARCH("NO",BH4)))</formula>
    </cfRule>
    <cfRule type="containsText" dxfId="17" priority="8" operator="containsText" text="Pendiente Validar">
      <formula>NOT(ISERROR(SEARCH("Pendiente Validar",BH4)))</formula>
    </cfRule>
    <cfRule type="containsText" dxfId="16" priority="9" operator="containsText" text="SI">
      <formula>NOT(ISERROR(SEARCH("SI",BH4)))</formula>
    </cfRule>
    <cfRule type="containsText" dxfId="15" priority="10" operator="containsText" text="Pendiente Validar">
      <formula>NOT(ISERROR(SEARCH("Pendiente Validar",BH4)))</formula>
    </cfRule>
  </conditionalFormatting>
  <dataValidations count="78">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AB012CB4-EC6A-4307-8D6C-A2540A2989B6}"/>
    <dataValidation allowBlank="1" showInputMessage="1" showErrorMessage="1" promptTitle="Macrometa" prompt="Si el indicador hace parte del reporte de alguna &quot;Macrometa&quot; de Presidencia, seleccione la que corresponda de la lista desplegable." sqref="X2" xr:uid="{D36DFA9E-732E-4C0C-A9E7-1C716161A927}"/>
    <dataValidation allowBlank="1" showInputMessage="1" showErrorMessage="1" promptTitle="Medio de verificación" prompt="Documento que soporta el avance cuantitativo del indicador." sqref="V2:V3" xr:uid="{9D94DD57-A3C7-4A41-A355-35BEAF9F05F1}"/>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031DB33A-4FD1-4C2B-8078-F9490F4DA5B8}"/>
    <dataValidation allowBlank="1" showInputMessage="1" showErrorMessage="1" promptTitle="ID Indicador" prompt="Campo registrado por la OAPF." sqref="N2:N3" xr:uid="{30D35E49-DC94-41A4-A2F8-30680A553044}"/>
    <dataValidation allowBlank="1" showInputMessage="1" showErrorMessage="1" promptTitle="MIPG" prompt="Seleccione de la lista desplegable la dimensión del Modelo Integrado de Planeación y Gestión (MIPG) a la cual se asocia el indicador." sqref="D2:D3" xr:uid="{8C2C4311-BEF4-4C46-87A7-0BF1D87AF7E3}"/>
    <dataValidation allowBlank="1" showInputMessage="1" showErrorMessage="1" promptTitle="CONPES (Número documento)" prompt="Diligencie el número del documento (s) CONPES asociados con el indicador." sqref="AQ2:AQ3" xr:uid="{98762AFC-4481-4C16-93EF-E49633F5BEED}"/>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A8A8347D-7C87-4412-924C-C0C745726F67}"/>
    <dataValidation allowBlank="1" showInputMessage="1" showErrorMessage="1" promptTitle="Derechos Humanos" prompt="Marque con &quot;X&quot; si el indicador se relaciona con algún componente del Plan Nacional de Educación en Derechos Humanos (PLANEDH)" sqref="AO2:AO3" xr:uid="{BC5DC3E5-EB61-4C05-BE94-86AB26A1C0F3}"/>
    <dataValidation allowBlank="1" showInputMessage="1" showErrorMessage="1" promptTitle="Iniciativas PPI" prompt="Marque con &quot;X&quot; si el indicador está asociado al cumplimiento de iniciativas planteadas en el Plan Plurianual de Inversión para 2024." sqref="AN2:AN3" xr:uid="{887C5F57-1A54-4EA8-8F09-B0074CD952DE}"/>
    <dataValidation allowBlank="1" showInputMessage="1" showErrorMessage="1" promptTitle="Discapacidad" prompt="Marque con &quot;X&quot; si el indicador responde a un compromiso del MEN en desarrollo de la Política de Discapacidad." sqref="AK2:AK3" xr:uid="{6B58C3D8-77ED-41DA-8338-9806896E2BFC}"/>
    <dataValidation allowBlank="1" showInputMessage="1" showErrorMessage="1" promptTitle="Víctimas" prompt="Marque con &quot;X&quot; si el indicador responde a un compromiso adquirido por el MEN en desarrollo de la Política de Víctimas." sqref="AI2:AI3" xr:uid="{D983C800-3C43-41FD-A906-851050678255}"/>
    <dataValidation allowBlank="1" showInputMessage="1" showErrorMessage="1" promptTitle="Equidad de la Mujer" prompt="Marque con &quot;X&quot; si el indicador responde la política de Equidad de la Mujer." sqref="AG2:AG3" xr:uid="{16779A0E-431F-4F1C-AC06-11078B738086}"/>
    <dataValidation allowBlank="1" showInputMessage="1" showErrorMessage="1" promptTitle="Otras mesas" prompt="Diligencie el nombre de otra instancia con Grupos Étnicos - Indígenas con compromisos asociados al indicador." sqref="AD3" xr:uid="{C01C932C-9CC3-400D-960B-CC373864966B}"/>
    <dataValidation allowBlank="1" showInputMessage="1" showErrorMessage="1" promptTitle="Periodicidad" prompt="Corresponde a la temporalidad con la cual se reporta el avance cuantitativo del indicador." sqref="T2:T3" xr:uid="{D5A4F020-6C89-435B-8589-86F4D5EFAAC1}"/>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E11FB284-139E-4EEB-A4BE-F9B3F908157A}"/>
    <dataValidation allowBlank="1" showInputMessage="1" showErrorMessage="1" promptTitle="Dias de rezago" prompt="Cantidad de días que se requiere para procesar la información y emitir el dato de avance cuantitativo después del cierre del periodo. " sqref="U2:U3" xr:uid="{EF1CB363-A251-4FB1-BB4B-F662F0AD26EA}"/>
    <dataValidation allowBlank="1" showInputMessage="1" showErrorMessage="1" promptTitle="Unidad de medida" prompt="Parámetro de referencia para determina la magnitud del indicador (Ej: número, porcentaje,...)" sqref="S2:S3" xr:uid="{DA424E0B-1E85-4A62-AA8C-92709315254F}"/>
    <dataValidation allowBlank="1" showInputMessage="1" showErrorMessage="1" promptTitle="Tipo de acumulación" prompt="Seleccione de la lista desplegable el tipo de acumulación:_x000a__x000a_• Mantenimiento (stock)_x000a_• Flujo _x000a_• Acumulado_x000a_• Capacidad_x000a_• Reducción" sqref="Q2:Q3" xr:uid="{8F68F1EA-FA94-46A0-A06F-4A3795D638B1}"/>
    <dataValidation allowBlank="1" showInputMessage="1" showErrorMessage="1" promptTitle="Fórmula de cálculo" prompt="Es la representación matemática del cálculo a realizar para obtener el dato de avance cuantitativo del indicador." sqref="R2:R3" xr:uid="{C431BB60-A918-44F6-8628-6D92BF385278}"/>
    <dataValidation allowBlank="1" showInputMessage="1" showErrorMessage="1" promptTitle="Estrategia" prompt="Registre la estrategia que permitirá alcanzar el eje estratégico. Debe coincidir con la hoja de acciones._x000a_" sqref="M2:M3" xr:uid="{E9A1C70F-530F-42AD-A346-50EF365F9C52}"/>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76DEAE44-EDD1-4D1C-9FAE-EE278412EBAA}"/>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23E834D4-6DF5-4A05-B1F2-9AE513B99857}"/>
    <dataValidation allowBlank="1" showInputMessage="1" showErrorMessage="1" promptTitle="Catalizador" prompt="Seleccione de la lista desplegable el catalizador al cual se asocia el indicador." sqref="J2:J3" xr:uid="{C969DD32-EA2E-499E-8DA5-F6406EDA2F20}"/>
    <dataValidation allowBlank="1" showInputMessage="1" showErrorMessage="1" promptTitle="Pilar" prompt="Seleccione de la lista desplegable el pilar de la transformación PND al cual se asocia el indicador. " sqref="I2:I3" xr:uid="{B55DC6E8-6E58-48D5-A3E7-20235AB9A09F}"/>
    <dataValidation allowBlank="1" showInputMessage="1" showErrorMessage="1" promptTitle="Transformación PND" prompt="Seleccione de la lista desplegable la transformación del Plan Nacional de Desarrollo (PND) a la cual se asocia el indicador." sqref="H2:H3" xr:uid="{14FB6585-A388-4478-B364-5B30B89688B6}"/>
    <dataValidation allowBlank="1" showInputMessage="1" showErrorMessage="1" promptTitle="Meta ODS" prompt="Seleccione de la lista desplegable la meta del Objetivo de Desarrollo Sostenible (ODS) al cual se asocia el indicador." sqref="G2:G3" xr:uid="{6811FE9E-DF26-4A6A-BCA0-0C0C28A16321}"/>
    <dataValidation allowBlank="1" showInputMessage="1" showErrorMessage="1" promptTitle="Objetivo SIG" prompt="Seleccione de la lista desplegable el objetivo del Sistema Integrado de Gestión (SIG) al cual se asocia el indicador." sqref="E2:E3" xr:uid="{3A7FFBB0-D66E-4C39-A286-955D7EAA334D}"/>
    <dataValidation allowBlank="1" showInputMessage="1" showErrorMessage="1" promptTitle="Dependencia" prompt="Seleccione de la lista desplegable la dependencia responsable del indicador." sqref="C2:C3" xr:uid="{99077EFC-1DA6-4548-A3CD-A900DBB3414C}"/>
    <dataValidation allowBlank="1" showInputMessage="1" showErrorMessage="1" promptTitle="Despacho o dirección " prompt="Seleccione de la lista desplegable el despacho o la dirección responsable del indicador." sqref="B2:B3" xr:uid="{36B745A4-E18D-49A9-9750-B66FE7598429}"/>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2C3429E4-5D5D-4CFF-953F-F8371F953280}"/>
    <dataValidation allowBlank="1" showInputMessage="1" showErrorMessage="1" promptTitle="Otros" prompt="Seleccione de la lista a que otro compromiso responde el indicador formulado._x000a_" sqref="AR2" xr:uid="{05E64361-8990-45F4-8F6D-6FB79189E005}"/>
    <dataValidation allowBlank="1" showInputMessage="1" showErrorMessage="1" promptTitle="Primer infancia" prompt="Marque con &quot;X&quot; si el indicador se enmarca en alguna de  las categorias de la política de Primera Infancia, Infancia y Adolescencia " sqref="AH2" xr:uid="{9DE062C8-EC2A-4242-9178-B809B830BAF3}"/>
    <dataValidation allowBlank="1" showInputMessage="1" showErrorMessage="1" promptTitle="Participación Ciudadana" prompt="Marque con &quot;X&quot; si el indicador responde a alguna estrategia o actividad, en el marco de la política de Participación Ciudadana " sqref="AJ2" xr:uid="{37E72E2F-D089-4D9B-937F-BFABF952D920}"/>
    <dataValidation allowBlank="1" showInputMessage="1" showErrorMessage="1" promptTitle="TIC" prompt="Marque con &quot;X&quot; si el indicador se asocia con la política de Tecnologías de la Información y las Comunicaciones" sqref="AL2" xr:uid="{8766912D-1851-4000-96CA-2F56E1260B95}"/>
    <dataValidation allowBlank="1" showInputMessage="1" showErrorMessage="1" promptTitle="CTeI" prompt="Marque con &quot;X&quot; si el indicador se relaciona con algún componente de la política de Ciencia, Tecnología e Innovación " sqref="AM2:AM3" xr:uid="{F7FA709A-0670-4C04-A8A1-B363A599FCA8}"/>
    <dataValidation allowBlank="1" showInputMessage="1" showErrorMessage="1" promptTitle="Étnicos - Rrom" prompt="Marque con &quot;X&quot; si el indicador responde a un compromiso adquirido por el MEN con una comunidad Rrom" sqref="AF2:AF3" xr:uid="{57359139-C7EC-4B3C-AF36-45203582E6A8}"/>
    <dataValidation allowBlank="1" showInputMessage="1" showErrorMessage="1" promptTitle="Étnicos - NARP" prompt="Marque con &quot;X&quot; si el indicador responde a un compromiso adquirido por el MEN con una comunidad Negra, Afrocolombiana, Raizal y Palenquera" sqref="AE2:AE3" xr:uid="{C73CAA04-D3C7-42AF-898C-DDA070718AFD}"/>
    <dataValidation allowBlank="1" showInputMessage="1" showErrorMessage="1" promptTitle="Proceso SIG" prompt="Seleccione de la lista desplegable el proceso del SIG al cual se asocia el indicador" sqref="F2" xr:uid="{229C8016-5D75-4E63-95CC-F09B5EF1EEB9}"/>
    <dataValidation allowBlank="1" showInputMessage="1" showErrorMessage="1" promptTitle="CRIC" prompt="Registre el número del compromiso adquirido por el MEN con el Consejo Regional Indígena del Cauca que esté asociado al indicador." sqref="AA3" xr:uid="{B23AF491-A0EF-4547-B051-FEE4AAA9F1B6}"/>
    <dataValidation allowBlank="1" showInputMessage="1" showErrorMessage="1" promptTitle="CRIHU" prompt="Registre el número del compromiso adquirido por el MEN con el Consejo Regional Indígena del Huila que esté asociado al indicador." sqref="AC3" xr:uid="{34D918AE-DEC5-4F55-B582-8413FBBF7A82}"/>
    <dataValidation allowBlank="1" showInputMessage="1" showErrorMessage="1" promptTitle="CRIDEC" prompt="Registre el número del compromiso adquirido por el MEN con el Consejo Regional Indígena de Caldas que esté asociado al indicador._x000a_" sqref="AB3" xr:uid="{5E887291-5E31-4603-9A94-35C4DE704701}"/>
    <dataValidation allowBlank="1" showInputMessage="1" showErrorMessage="1" promptTitle="MRA" prompt="Registre el número del compromiso adquirido por el MEN en la Mesa Regional Amazónica que esté asociado al indicador." sqref="Z3" xr:uid="{7D57FEE3-CD42-47B9-9A43-8928C0411E26}"/>
    <dataValidation allowBlank="1" showInputMessage="1" showErrorMessage="1" promptTitle="MPC" prompt="Registre el número del compromiso adquirido por el MEN en la Mesa Permanente de Concertación indígena que esté asociado al indicador." sqref="Y3" xr:uid="{D49B26E8-B9A1-44FB-8B99-4A79E04A7470}"/>
    <dataValidation allowBlank="1" showInputMessage="1" showErrorMessage="1" promptTitle="Meta diciembre" prompt="Diligenciar el valor de la meta programada para la vigencia _x000a_" sqref="EB2" xr:uid="{8C50F75D-08C9-45E0-ABBB-A0AFFE791ECA}"/>
    <dataValidation allowBlank="1" showInputMessage="1" showErrorMessage="1" promptTitle="Meta noviembre" prompt="Diligenciar el valor de la meta programada para el mes. _x000a_Debe ser registrado de manera acumulada de acuerdo con la periodicidad del indicador  " sqref="DU2" xr:uid="{2B1E32B1-D55D-45CC-90D0-33152E7EBCBA}"/>
    <dataValidation allowBlank="1" showInputMessage="1" showErrorMessage="1" promptTitle="Meta octubre" prompt="Diligenciar el valor de la meta programada para el mes. _x000a_Debe ser registrado de manera acumulada de acuerdo con la periodicidad del indicador  " sqref="DN2" xr:uid="{BE850418-A286-4BAE-B79D-7418289FA9B6}"/>
    <dataValidation allowBlank="1" showInputMessage="1" showErrorMessage="1" promptTitle="Meta septiembre" prompt="Diligenciar el valor de la meta programada para el mes. _x000a_Debe ser registrado de manera acumulada de acuerdo con la periodicidad del indicador  " sqref="DG2" xr:uid="{951D48D0-B470-47BF-BD89-17503522A4B8}"/>
    <dataValidation allowBlank="1" showInputMessage="1" showErrorMessage="1" promptTitle="Meta agosto" prompt="Diligenciar el valor de la meta programada para el mes. _x000a_Debe ser registrado de manera acumulada de acuerdo con la periodicidad del indicador  " sqref="CZ2" xr:uid="{20631857-A258-47B6-847E-9BBD16A9D6A6}"/>
    <dataValidation allowBlank="1" showInputMessage="1" showErrorMessage="1" promptTitle="Meta julio" prompt="Diligenciar el valor de la meta programada para el mes. _x000a_Debe ser registrado de manera acumulada de acuerdo con la periodicidad del indicador  " sqref="CS2" xr:uid="{0E0D85C3-2CA5-483A-BC4A-CCF615B16BEB}"/>
    <dataValidation allowBlank="1" showInputMessage="1" showErrorMessage="1" promptTitle="Meta junio" prompt="Diligenciar el valor de la meta programada para el mes. _x000a_Debe ser registrado de manera acumulada de acuerdo con la periodicidad del indicador  " sqref="CL2" xr:uid="{9E633CD9-4995-4B6F-BC38-F85660C57221}"/>
    <dataValidation allowBlank="1" showInputMessage="1" showErrorMessage="1" promptTitle="Meta mayo" prompt="Diligenciar el valor de la meta programada para el mes. _x000a_Debe ser registrado de manera acumulada de acuerdo con la periodicidad del indicador  " sqref="CE2" xr:uid="{CA218682-82C6-4649-AA7E-5BCB601A6330}"/>
    <dataValidation allowBlank="1" showInputMessage="1" showErrorMessage="1" promptTitle="Meta abril" prompt="Diligenciar el valor de la meta programada para el mes. _x000a_Debe ser registrado de manera acumulada de acuerdo con la periodicidad del indicador  " sqref="BX2" xr:uid="{B143D0DD-E5D7-4A9F-8684-D524ADCCF42A}"/>
    <dataValidation allowBlank="1" showInputMessage="1" showErrorMessage="1" promptTitle="Meta marzo" prompt="Diligenciar el valor de la meta programada para el mes. _x000a_Debe ser registrado de manera acumulada de acuerdo con la periodicidad del indicador  " sqref="BQ2" xr:uid="{8D21C88C-A697-4596-9892-36AC7153FC0F}"/>
    <dataValidation allowBlank="1" showInputMessage="1" showErrorMessage="1" promptTitle="Meta febrero" prompt="Diligenciar el valor de la meta programada para el mes. _x000a_Debe ser registrado de manera acumulada de acuerdo con la periodicidad del indicador  " sqref="BJ2" xr:uid="{6A7D0B47-099E-43B9-A1EC-ABBD850FE9C8}"/>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89D81EB1-FEB9-4A7C-9A6E-F8DF987762AB}"/>
    <dataValidation allowBlank="1" showInputMessage="1" showErrorMessage="1" promptTitle="Avance 2025" prompt="Corresponde a la cantidad o resultado alcanzado del indicador para el año 2025" sqref="BA2:BB2" xr:uid="{4E23B99B-BF9C-4F55-9F05-23BD204288B9}"/>
    <dataValidation allowBlank="1" showInputMessage="1" showErrorMessage="1" promptTitle="Avance 2024" prompt="Corresponde a la cantidad o resultado alcanzado del indicador para el año 2024" sqref="AZ2" xr:uid="{EFF36575-32BE-4305-BC46-DB6B4BED7CE5}"/>
    <dataValidation allowBlank="1" showInputMessage="1" showErrorMessage="1" promptTitle="Avance 2023" prompt="Corresponde a la cantidad o resultado alcanzado del indicador para el año 2023" sqref="AY2" xr:uid="{EF687358-6230-474E-8BAD-D4297913B782}"/>
    <dataValidation allowBlank="1" showInputMessage="1" showErrorMessage="1" promptTitle="Meta cuatrienio" prompt="Corresponde a la cantidad o resultado esperado del indicador para el cuatrienio" sqref="AX2" xr:uid="{2BCAB18E-CDCC-4677-92B6-DC697E73425A}"/>
    <dataValidation allowBlank="1" showInputMessage="1" showErrorMessage="1" promptTitle="Meta 2026" prompt="Corresponde a la cantidad o resultado esperado del indicador para el año 2026" sqref="AW2" xr:uid="{80E17985-1CFA-4AE9-86BD-5373695EB0CB}"/>
    <dataValidation allowBlank="1" showInputMessage="1" showErrorMessage="1" promptTitle="Meta 2025" prompt="Corresponde a la cantidad o resultado esperado del indicador para el año 2025" sqref="AV2" xr:uid="{FEFBFFCF-6610-4660-8543-2F3428B8CD0E}"/>
    <dataValidation allowBlank="1" showInputMessage="1" showErrorMessage="1" promptTitle="Meta 2024" prompt="Corresponde a la cantidad o resultado esperado del indicador para el año 2024" sqref="AU2" xr:uid="{A6D00C6F-A4A0-4F60-AA37-04680ED6E636}"/>
    <dataValidation allowBlank="1" showInputMessage="1" showErrorMessage="1" promptTitle="Meta 2023" prompt="Corresponde a la cantidad o resultado esperado del indicador para el año 2023" sqref="AT2" xr:uid="{4C58E158-53D7-4574-85FB-77AA228CCAB4}"/>
    <dataValidation allowBlank="1" showInputMessage="1" showErrorMessage="1" promptTitle="Línea base" prompt="Corresponde al punto de partida o punto de referencia desde el cual se inicia la medición." sqref="AS2:AS3" xr:uid="{B0FB482E-7283-46CC-A61A-427F6F380913}"/>
    <dataValidation allowBlank="1" showErrorMessage="1" promptTitle="Mín 300 máx 4000" prompt="Recuerda que debes escribir mínimo 300 caractateres y máximo 4000" sqref="EJ3:EK3 CL26 EB26 CM8 CZ26 DN26 CE26 DU26 BX26 DG26 CS26 CE4:CE24 BX4:BX24 EJ4:EL26 EB4:EB23 CZ4:CZ23 CS4:CS24 DG4:DG24 CL4:CL22 DN4:DN24 DU4:DU24" xr:uid="{E2886BFA-65BF-40D6-AD4B-E77A36599299}"/>
    <dataValidation type="list" allowBlank="1" showInputMessage="1" showErrorMessage="1" sqref="I13:K26 M13:M26 M4:M11 I4:K10" xr:uid="{AC3EA27C-BFBC-4F14-8CE3-D21EA07C66FE}">
      <formula1>INDIRECT(EL4)</formula1>
    </dataValidation>
    <dataValidation type="list" allowBlank="1" showInputMessage="1" showErrorMessage="1" sqref="L11:L12" xr:uid="{19D66B0A-65EB-4B65-93A5-163F761E44D8}">
      <formula1>$I$3:$I$3</formula1>
    </dataValidation>
    <dataValidation type="list" allowBlank="1" showInputMessage="1" showErrorMessage="1" sqref="A11:A12" xr:uid="{09357D26-7E25-4382-B0DF-38C4B32F0161}">
      <formula1>$AH$2:$AJ$2</formula1>
    </dataValidation>
    <dataValidation type="list" allowBlank="1" showInputMessage="1" showErrorMessage="1" sqref="H11:H12" xr:uid="{19C99BE1-BA30-40AC-AC1D-AB552F1E763D}">
      <formula1>$ER$3:$ER$3</formula1>
    </dataValidation>
    <dataValidation type="list" allowBlank="1" showInputMessage="1" showErrorMessage="1" sqref="G11:G12" xr:uid="{87F9DB87-6878-4E70-BF19-2FD7C1DF6825}">
      <formula1>#REF!</formula1>
    </dataValidation>
    <dataValidation type="list" allowBlank="1" showInputMessage="1" showErrorMessage="1" sqref="F11:F12" xr:uid="{AD470E9E-259C-429C-B8F8-E4009FBD18B3}">
      <formula1>$G$3:$G$3</formula1>
    </dataValidation>
    <dataValidation type="list" allowBlank="1" showInputMessage="1" showErrorMessage="1" sqref="E11:E12" xr:uid="{7F3C35CB-F5E1-4D32-81CB-82C1984B6C6A}">
      <formula1>$E$3:$E$3</formula1>
    </dataValidation>
    <dataValidation type="list" allowBlank="1" showInputMessage="1" showErrorMessage="1" sqref="D11:D12" xr:uid="{3DDBC2F8-517C-4052-8E2B-4EC3B534D154}">
      <formula1>$B$3:$B$3</formula1>
    </dataValidation>
    <dataValidation type="list" allowBlank="1" showInputMessage="1" showErrorMessage="1" sqref="I11:K12 M12" xr:uid="{0205FA3D-A0D0-43A0-83E5-89BE07D2B44A}">
      <formula1>INDIRECT(#REF!)</formula1>
    </dataValidation>
    <dataValidation type="list" allowBlank="1" showInputMessage="1" showErrorMessage="1" sqref="C4:C26" xr:uid="{A9986859-338B-448E-A04A-6BD9BB0F6884}">
      <formula1>INDIRECT(EK4)</formula1>
    </dataValidation>
    <dataValidation type="list" allowBlank="1" showInputMessage="1" showErrorMessage="1" sqref="BO4:BO25 BH4:BH25 DZ4:DZ25 BV4:BV25 CC4:CC25 CJ4:CJ25 CQ4:CQ25 CX4:CX25 DE4:DE25 DL4:DL25 DS4:DS25 EG4:EG25" xr:uid="{628A894D-073C-44B1-BD74-BC77F4E41237}">
      <formula1>"SI,NO,Pendiente Validar,Validación Preliminar"</formula1>
    </dataValidation>
    <dataValidation type="list" allowBlank="1" showInputMessage="1" showErrorMessage="1" sqref="B4:B26" xr:uid="{BB09CA22-CD3D-451A-AA0D-0EF5BCB05088}">
      <formula1>INDIRECT(A4)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50088-0B32-4F24-9360-4267FD03EBE9}">
  <dimension ref="A1:EQ9"/>
  <sheetViews>
    <sheetView workbookViewId="0">
      <selection activeCell="C18" sqref="C18"/>
    </sheetView>
  </sheetViews>
  <sheetFormatPr baseColWidth="10" defaultColWidth="11.85546875" defaultRowHeight="18.75" x14ac:dyDescent="0.3"/>
  <cols>
    <col min="1" max="1" width="24.28515625" style="161" customWidth="1"/>
    <col min="2" max="2" width="21.28515625" style="161" customWidth="1"/>
    <col min="3" max="3" width="40.7109375" style="161" customWidth="1"/>
    <col min="4" max="6" width="28.28515625" style="161" customWidth="1"/>
    <col min="7" max="7" width="21.28515625" style="161" customWidth="1"/>
    <col min="8" max="8" width="24.85546875" style="161" customWidth="1"/>
    <col min="9" max="9" width="29" style="161" customWidth="1"/>
    <col min="10" max="10" width="31" style="161" customWidth="1"/>
    <col min="11" max="11" width="25.85546875" style="161" customWidth="1"/>
    <col min="12" max="12" width="35.140625" style="161" customWidth="1"/>
    <col min="13" max="13" width="32.85546875" style="161" customWidth="1"/>
    <col min="14" max="14" width="10.140625" style="161" customWidth="1"/>
    <col min="15" max="15" width="62.140625" style="162" customWidth="1"/>
    <col min="16" max="17" width="14.28515625" style="162" customWidth="1"/>
    <col min="18" max="18" width="21.28515625" style="162" customWidth="1"/>
    <col min="19" max="20" width="14.28515625" style="162" customWidth="1"/>
    <col min="21" max="21" width="13" style="162" customWidth="1"/>
    <col min="22" max="22" width="21.28515625" style="162" customWidth="1"/>
    <col min="23" max="23" width="11.28515625" style="161" customWidth="1"/>
    <col min="24" max="24" width="12.28515625" style="161" customWidth="1"/>
    <col min="25" max="30" width="17" style="161" hidden="1" customWidth="1"/>
    <col min="31" max="31" width="20" style="161" hidden="1" customWidth="1"/>
    <col min="32" max="42" width="14.28515625" style="161" hidden="1" customWidth="1"/>
    <col min="43" max="43" width="14.28515625" style="163" hidden="1" customWidth="1"/>
    <col min="44" max="44" width="14.28515625" style="161" hidden="1" customWidth="1"/>
    <col min="45" max="45" width="16.28515625" style="163" customWidth="1"/>
    <col min="46" max="46" width="17" style="163" customWidth="1"/>
    <col min="47" max="47" width="17.85546875" style="163" customWidth="1"/>
    <col min="48" max="49" width="21" style="163" bestFit="1" customWidth="1"/>
    <col min="50" max="50" width="22.28515625" style="163" bestFit="1" customWidth="1"/>
    <col min="51" max="51" width="14.28515625" style="161" hidden="1" customWidth="1"/>
    <col min="52" max="52" width="6.28515625" style="161" hidden="1" customWidth="1"/>
    <col min="53" max="54" width="12.140625" style="161" hidden="1" customWidth="1"/>
    <col min="55" max="56" width="14.140625" style="161" customWidth="1"/>
    <col min="57" max="57" width="34.28515625" style="161" customWidth="1"/>
    <col min="58" max="61" width="14.140625" style="161" customWidth="1"/>
    <col min="62" max="62" width="19.28515625" style="161" bestFit="1" customWidth="1"/>
    <col min="63" max="63" width="28.85546875" style="161" customWidth="1"/>
    <col min="64" max="68" width="14.140625" style="161" customWidth="1"/>
    <col min="69" max="69" width="19.7109375" style="161" bestFit="1" customWidth="1"/>
    <col min="70" max="70" width="21.140625" style="161" customWidth="1"/>
    <col min="71" max="75" width="14.140625" style="161" customWidth="1"/>
    <col min="76" max="76" width="21.85546875" style="161" customWidth="1"/>
    <col min="77" max="82" width="14.140625" style="161" customWidth="1"/>
    <col min="83" max="83" width="23.140625" style="161" customWidth="1"/>
    <col min="84" max="89" width="14.140625" style="161" customWidth="1"/>
    <col min="90" max="90" width="23.140625" style="161" customWidth="1"/>
    <col min="91" max="91" width="16.140625" style="161" customWidth="1"/>
    <col min="92" max="96" width="14.140625" style="161" customWidth="1"/>
    <col min="97" max="97" width="23.140625" style="161" customWidth="1"/>
    <col min="98" max="103" width="14.140625" style="161" customWidth="1"/>
    <col min="104" max="104" width="23.140625" style="161" customWidth="1"/>
    <col min="105" max="110" width="14.140625" style="161" customWidth="1"/>
    <col min="111" max="111" width="23.140625" style="161" customWidth="1"/>
    <col min="112" max="112" width="37.28515625" style="161" bestFit="1" customWidth="1"/>
    <col min="113" max="117" width="14.140625" style="161" customWidth="1"/>
    <col min="118" max="118" width="23.140625" style="161" customWidth="1"/>
    <col min="119" max="119" width="16.28515625" style="161" customWidth="1"/>
    <col min="120" max="124" width="14.140625" style="161" customWidth="1"/>
    <col min="125" max="125" width="23.140625" style="161" customWidth="1"/>
    <col min="126" max="131" width="14.140625" style="161" customWidth="1"/>
    <col min="132" max="132" width="23.28515625" style="161" customWidth="1"/>
    <col min="133" max="133" width="25.28515625" style="161" customWidth="1"/>
    <col min="134" max="136" width="14.140625" style="161" customWidth="1"/>
    <col min="137" max="137" width="15.28515625" style="161" customWidth="1"/>
    <col min="138" max="138" width="34.7109375" style="161" customWidth="1"/>
    <col min="139" max="139" width="17.85546875" style="161" customWidth="1"/>
    <col min="140" max="140" width="11.85546875" style="161"/>
    <col min="141" max="141" width="13.28515625" style="163" customWidth="1"/>
    <col min="142" max="142" width="16.85546875" style="161" customWidth="1"/>
    <col min="143" max="143" width="15.28515625" style="161" customWidth="1"/>
    <col min="144" max="144" width="18" style="161" customWidth="1"/>
    <col min="145" max="145" width="19.28515625" style="161" customWidth="1"/>
    <col min="146" max="146" width="13.28515625" style="161" customWidth="1"/>
    <col min="147" max="147" width="12.140625" style="161" customWidth="1"/>
    <col min="148" max="16384" width="11.85546875" style="161"/>
  </cols>
  <sheetData>
    <row r="1" spans="1:147" s="1" customFormat="1" ht="30.75" customHeight="1" x14ac:dyDescent="0.3">
      <c r="A1" s="216" t="s">
        <v>0</v>
      </c>
      <c r="B1" s="216"/>
      <c r="C1" s="216"/>
      <c r="D1" s="217" t="s">
        <v>1</v>
      </c>
      <c r="E1" s="217"/>
      <c r="F1" s="217"/>
      <c r="G1" s="218" t="s">
        <v>2</v>
      </c>
      <c r="H1" s="219"/>
      <c r="I1" s="219"/>
      <c r="J1" s="219"/>
      <c r="K1" s="219"/>
      <c r="L1" s="219"/>
      <c r="M1" s="219"/>
      <c r="N1" s="200" t="s">
        <v>3</v>
      </c>
      <c r="O1" s="201"/>
      <c r="P1" s="201"/>
      <c r="Q1" s="201"/>
      <c r="R1" s="201"/>
      <c r="S1" s="201"/>
      <c r="T1" s="201"/>
      <c r="U1" s="201"/>
      <c r="V1" s="201"/>
      <c r="W1" s="201"/>
      <c r="X1" s="202"/>
      <c r="Y1" s="203" t="s">
        <v>4</v>
      </c>
      <c r="Z1" s="203"/>
      <c r="AA1" s="203"/>
      <c r="AB1" s="203"/>
      <c r="AC1" s="203"/>
      <c r="AD1" s="203"/>
      <c r="AE1" s="203"/>
      <c r="AF1" s="203"/>
      <c r="AG1" s="203"/>
      <c r="AH1" s="203"/>
      <c r="AI1" s="203"/>
      <c r="AJ1" s="203"/>
      <c r="AK1" s="203"/>
      <c r="AL1" s="203"/>
      <c r="AM1" s="203"/>
      <c r="AN1" s="204" t="s">
        <v>5</v>
      </c>
      <c r="AO1" s="204"/>
      <c r="AP1" s="204"/>
      <c r="AQ1" s="204"/>
      <c r="AR1" s="204"/>
      <c r="AS1" s="195" t="s">
        <v>6</v>
      </c>
      <c r="AT1" s="195"/>
      <c r="AU1" s="195"/>
      <c r="AV1" s="195"/>
      <c r="AW1" s="195"/>
      <c r="AX1" s="195"/>
      <c r="AY1" s="196" t="s">
        <v>7</v>
      </c>
      <c r="AZ1" s="196"/>
      <c r="BA1" s="196"/>
      <c r="BB1" s="196"/>
      <c r="BC1" s="197" t="s">
        <v>8</v>
      </c>
      <c r="BD1" s="198"/>
      <c r="BE1" s="198"/>
      <c r="BF1" s="198"/>
      <c r="BG1" s="198"/>
      <c r="BH1" s="198"/>
      <c r="BI1" s="198"/>
      <c r="BJ1" s="198"/>
      <c r="BK1" s="198"/>
      <c r="BL1" s="198"/>
      <c r="BM1" s="198"/>
      <c r="BN1" s="198"/>
      <c r="BO1" s="198"/>
      <c r="BP1" s="198"/>
      <c r="BQ1" s="198"/>
      <c r="BR1" s="198"/>
      <c r="BS1" s="198"/>
      <c r="BT1" s="198"/>
      <c r="BU1" s="198"/>
      <c r="BV1" s="198"/>
      <c r="BW1" s="198"/>
      <c r="BX1" s="198"/>
      <c r="BY1" s="198"/>
      <c r="BZ1" s="198"/>
      <c r="CA1" s="198"/>
      <c r="CB1" s="198"/>
      <c r="CC1" s="198"/>
      <c r="CD1" s="198"/>
      <c r="CE1" s="198"/>
      <c r="CF1" s="198"/>
      <c r="CG1" s="198"/>
      <c r="CH1" s="198"/>
      <c r="CI1" s="198"/>
      <c r="CJ1" s="198"/>
      <c r="CK1" s="198"/>
      <c r="CL1" s="198"/>
      <c r="CM1" s="198"/>
      <c r="CN1" s="198"/>
      <c r="CO1" s="198"/>
      <c r="CP1" s="198"/>
      <c r="CQ1" s="198"/>
      <c r="CR1" s="198"/>
      <c r="CS1" s="198"/>
      <c r="CT1" s="198"/>
      <c r="CU1" s="198"/>
      <c r="CV1" s="198"/>
      <c r="CW1" s="198"/>
      <c r="CX1" s="198"/>
      <c r="CY1" s="198"/>
      <c r="CZ1" s="198"/>
      <c r="DA1" s="198"/>
      <c r="DB1" s="198"/>
      <c r="DC1" s="198"/>
      <c r="DD1" s="198"/>
      <c r="DE1" s="198"/>
      <c r="DF1" s="198"/>
      <c r="DG1" s="198"/>
      <c r="DH1" s="198"/>
      <c r="DI1" s="198"/>
      <c r="DJ1" s="198"/>
      <c r="DK1" s="198"/>
      <c r="DL1" s="198"/>
      <c r="DM1" s="198"/>
      <c r="DN1" s="198"/>
      <c r="DO1" s="198"/>
      <c r="DP1" s="198"/>
      <c r="DQ1" s="198"/>
      <c r="DR1" s="198"/>
      <c r="DS1" s="198"/>
      <c r="DT1" s="198"/>
      <c r="DU1" s="198"/>
      <c r="DV1" s="198"/>
      <c r="DW1" s="198"/>
      <c r="DX1" s="198"/>
      <c r="DY1" s="198"/>
      <c r="DZ1" s="198"/>
      <c r="EA1" s="198"/>
      <c r="EB1" s="198"/>
      <c r="EC1" s="198"/>
      <c r="ED1" s="198"/>
      <c r="EE1" s="198"/>
      <c r="EF1" s="198"/>
      <c r="EG1" s="198"/>
      <c r="EH1" s="199"/>
      <c r="EK1" s="2"/>
    </row>
    <row r="2" spans="1:147" s="1" customFormat="1" ht="18.75" customHeight="1" x14ac:dyDescent="0.3">
      <c r="A2" s="210" t="s">
        <v>9</v>
      </c>
      <c r="B2" s="210" t="s">
        <v>10</v>
      </c>
      <c r="C2" s="210" t="s">
        <v>11</v>
      </c>
      <c r="D2" s="212" t="s">
        <v>12</v>
      </c>
      <c r="E2" s="212" t="s">
        <v>13</v>
      </c>
      <c r="F2" s="212" t="s">
        <v>14</v>
      </c>
      <c r="G2" s="214" t="s">
        <v>15</v>
      </c>
      <c r="H2" s="214" t="s">
        <v>16</v>
      </c>
      <c r="I2" s="214" t="s">
        <v>17</v>
      </c>
      <c r="J2" s="214" t="s">
        <v>18</v>
      </c>
      <c r="K2" s="214" t="s">
        <v>19</v>
      </c>
      <c r="L2" s="214" t="s">
        <v>20</v>
      </c>
      <c r="M2" s="214" t="s">
        <v>21</v>
      </c>
      <c r="N2" s="208" t="s">
        <v>22</v>
      </c>
      <c r="O2" s="205" t="s">
        <v>23</v>
      </c>
      <c r="P2" s="205" t="s">
        <v>24</v>
      </c>
      <c r="Q2" s="205" t="s">
        <v>25</v>
      </c>
      <c r="R2" s="205" t="s">
        <v>26</v>
      </c>
      <c r="S2" s="205" t="s">
        <v>27</v>
      </c>
      <c r="T2" s="205" t="s">
        <v>28</v>
      </c>
      <c r="U2" s="205" t="s">
        <v>29</v>
      </c>
      <c r="V2" s="205" t="s">
        <v>30</v>
      </c>
      <c r="W2" s="206" t="s">
        <v>31</v>
      </c>
      <c r="X2" s="206" t="s">
        <v>32</v>
      </c>
      <c r="Y2" s="203" t="s">
        <v>33</v>
      </c>
      <c r="Z2" s="203"/>
      <c r="AA2" s="203"/>
      <c r="AB2" s="203"/>
      <c r="AC2" s="203"/>
      <c r="AD2" s="203"/>
      <c r="AE2" s="193" t="s">
        <v>34</v>
      </c>
      <c r="AF2" s="193" t="s">
        <v>35</v>
      </c>
      <c r="AG2" s="193" t="s">
        <v>36</v>
      </c>
      <c r="AH2" s="193" t="s">
        <v>37</v>
      </c>
      <c r="AI2" s="193" t="s">
        <v>38</v>
      </c>
      <c r="AJ2" s="193" t="s">
        <v>39</v>
      </c>
      <c r="AK2" s="193" t="s">
        <v>40</v>
      </c>
      <c r="AL2" s="193" t="s">
        <v>41</v>
      </c>
      <c r="AM2" s="193" t="s">
        <v>42</v>
      </c>
      <c r="AN2" s="189" t="s">
        <v>43</v>
      </c>
      <c r="AO2" s="189" t="s">
        <v>44</v>
      </c>
      <c r="AP2" s="189" t="s">
        <v>45</v>
      </c>
      <c r="AQ2" s="189" t="s">
        <v>46</v>
      </c>
      <c r="AR2" s="189" t="s">
        <v>47</v>
      </c>
      <c r="AS2" s="191" t="s">
        <v>48</v>
      </c>
      <c r="AT2" s="191" t="s">
        <v>49</v>
      </c>
      <c r="AU2" s="191" t="s">
        <v>50</v>
      </c>
      <c r="AV2" s="191" t="s">
        <v>51</v>
      </c>
      <c r="AW2" s="191" t="s">
        <v>52</v>
      </c>
      <c r="AX2" s="191" t="s">
        <v>53</v>
      </c>
      <c r="AY2" s="188" t="s">
        <v>54</v>
      </c>
      <c r="AZ2" s="188" t="s">
        <v>55</v>
      </c>
      <c r="BA2" s="188" t="s">
        <v>56</v>
      </c>
      <c r="BB2" s="188" t="s">
        <v>57</v>
      </c>
      <c r="BC2" s="179" t="s">
        <v>58</v>
      </c>
      <c r="BD2" s="172" t="s">
        <v>59</v>
      </c>
      <c r="BE2" s="174" t="s">
        <v>60</v>
      </c>
      <c r="BF2" s="174" t="s">
        <v>61</v>
      </c>
      <c r="BG2" s="174" t="s">
        <v>62</v>
      </c>
      <c r="BH2" s="176" t="s">
        <v>63</v>
      </c>
      <c r="BI2" s="174" t="s">
        <v>64</v>
      </c>
      <c r="BJ2" s="179" t="s">
        <v>65</v>
      </c>
      <c r="BK2" s="184" t="s">
        <v>66</v>
      </c>
      <c r="BL2" s="182" t="s">
        <v>67</v>
      </c>
      <c r="BM2" s="182" t="s">
        <v>68</v>
      </c>
      <c r="BN2" s="182" t="s">
        <v>69</v>
      </c>
      <c r="BO2" s="180" t="s">
        <v>70</v>
      </c>
      <c r="BP2" s="182" t="s">
        <v>71</v>
      </c>
      <c r="BQ2" s="179" t="s">
        <v>72</v>
      </c>
      <c r="BR2" s="172" t="s">
        <v>73</v>
      </c>
      <c r="BS2" s="174" t="s">
        <v>74</v>
      </c>
      <c r="BT2" s="174" t="s">
        <v>75</v>
      </c>
      <c r="BU2" s="174" t="s">
        <v>76</v>
      </c>
      <c r="BV2" s="176" t="s">
        <v>77</v>
      </c>
      <c r="BW2" s="174" t="s">
        <v>78</v>
      </c>
      <c r="BX2" s="179" t="s">
        <v>79</v>
      </c>
      <c r="BY2" s="172" t="s">
        <v>80</v>
      </c>
      <c r="BZ2" s="174" t="s">
        <v>81</v>
      </c>
      <c r="CA2" s="174" t="s">
        <v>82</v>
      </c>
      <c r="CB2" s="174" t="s">
        <v>83</v>
      </c>
      <c r="CC2" s="176" t="s">
        <v>84</v>
      </c>
      <c r="CD2" s="174" t="s">
        <v>85</v>
      </c>
      <c r="CE2" s="179" t="s">
        <v>86</v>
      </c>
      <c r="CF2" s="172" t="s">
        <v>87</v>
      </c>
      <c r="CG2" s="174" t="s">
        <v>88</v>
      </c>
      <c r="CH2" s="174" t="s">
        <v>89</v>
      </c>
      <c r="CI2" s="174" t="s">
        <v>90</v>
      </c>
      <c r="CJ2" s="176" t="s">
        <v>91</v>
      </c>
      <c r="CK2" s="174" t="s">
        <v>92</v>
      </c>
      <c r="CL2" s="172" t="s">
        <v>93</v>
      </c>
      <c r="CM2" s="172" t="s">
        <v>94</v>
      </c>
      <c r="CN2" s="174" t="s">
        <v>95</v>
      </c>
      <c r="CO2" s="174" t="s">
        <v>96</v>
      </c>
      <c r="CP2" s="174" t="s">
        <v>97</v>
      </c>
      <c r="CQ2" s="176" t="s">
        <v>98</v>
      </c>
      <c r="CR2" s="174" t="s">
        <v>99</v>
      </c>
      <c r="CS2" s="172" t="s">
        <v>100</v>
      </c>
      <c r="CT2" s="172" t="s">
        <v>101</v>
      </c>
      <c r="CU2" s="174" t="s">
        <v>102</v>
      </c>
      <c r="CV2" s="174" t="s">
        <v>103</v>
      </c>
      <c r="CW2" s="174" t="s">
        <v>104</v>
      </c>
      <c r="CX2" s="176" t="s">
        <v>105</v>
      </c>
      <c r="CY2" s="174" t="s">
        <v>106</v>
      </c>
      <c r="CZ2" s="172" t="s">
        <v>107</v>
      </c>
      <c r="DA2" s="172" t="s">
        <v>108</v>
      </c>
      <c r="DB2" s="174" t="s">
        <v>109</v>
      </c>
      <c r="DC2" s="174" t="s">
        <v>110</v>
      </c>
      <c r="DD2" s="174" t="s">
        <v>111</v>
      </c>
      <c r="DE2" s="176" t="s">
        <v>112</v>
      </c>
      <c r="DF2" s="174" t="s">
        <v>113</v>
      </c>
      <c r="DG2" s="172" t="s">
        <v>114</v>
      </c>
      <c r="DH2" s="172" t="s">
        <v>115</v>
      </c>
      <c r="DI2" s="174" t="s">
        <v>116</v>
      </c>
      <c r="DJ2" s="174" t="s">
        <v>117</v>
      </c>
      <c r="DK2" s="174" t="s">
        <v>118</v>
      </c>
      <c r="DL2" s="176" t="s">
        <v>119</v>
      </c>
      <c r="DM2" s="174" t="s">
        <v>120</v>
      </c>
      <c r="DN2" s="172" t="s">
        <v>121</v>
      </c>
      <c r="DO2" s="172" t="s">
        <v>122</v>
      </c>
      <c r="DP2" s="174" t="s">
        <v>123</v>
      </c>
      <c r="DQ2" s="174" t="s">
        <v>124</v>
      </c>
      <c r="DR2" s="174" t="s">
        <v>125</v>
      </c>
      <c r="DS2" s="176" t="s">
        <v>126</v>
      </c>
      <c r="DT2" s="174" t="s">
        <v>127</v>
      </c>
      <c r="DU2" s="172" t="s">
        <v>128</v>
      </c>
      <c r="DV2" s="172" t="s">
        <v>129</v>
      </c>
      <c r="DW2" s="174" t="s">
        <v>130</v>
      </c>
      <c r="DX2" s="174" t="s">
        <v>131</v>
      </c>
      <c r="DY2" s="174" t="s">
        <v>132</v>
      </c>
      <c r="DZ2" s="176" t="s">
        <v>133</v>
      </c>
      <c r="EA2" s="174" t="s">
        <v>134</v>
      </c>
      <c r="EB2" s="172" t="s">
        <v>135</v>
      </c>
      <c r="EC2" s="172" t="s">
        <v>136</v>
      </c>
      <c r="ED2" s="174" t="s">
        <v>137</v>
      </c>
      <c r="EE2" s="174" t="s">
        <v>138</v>
      </c>
      <c r="EF2" s="174" t="s">
        <v>139</v>
      </c>
      <c r="EG2" s="176" t="s">
        <v>140</v>
      </c>
      <c r="EH2" s="174" t="s">
        <v>141</v>
      </c>
      <c r="EK2" s="2"/>
    </row>
    <row r="3" spans="1:147" s="4" customFormat="1" ht="45.75" customHeight="1" x14ac:dyDescent="0.25">
      <c r="A3" s="211"/>
      <c r="B3" s="211"/>
      <c r="C3" s="211"/>
      <c r="D3" s="213"/>
      <c r="E3" s="213"/>
      <c r="F3" s="213"/>
      <c r="G3" s="215"/>
      <c r="H3" s="215"/>
      <c r="I3" s="215"/>
      <c r="J3" s="215"/>
      <c r="K3" s="215"/>
      <c r="L3" s="215"/>
      <c r="M3" s="215"/>
      <c r="N3" s="209"/>
      <c r="O3" s="206"/>
      <c r="P3" s="206"/>
      <c r="Q3" s="206"/>
      <c r="R3" s="206"/>
      <c r="S3" s="206"/>
      <c r="T3" s="206"/>
      <c r="U3" s="206"/>
      <c r="V3" s="206"/>
      <c r="W3" s="207"/>
      <c r="X3" s="207"/>
      <c r="Y3" s="3" t="s">
        <v>142</v>
      </c>
      <c r="Z3" s="3" t="s">
        <v>143</v>
      </c>
      <c r="AA3" s="3" t="s">
        <v>144</v>
      </c>
      <c r="AB3" s="3" t="s">
        <v>145</v>
      </c>
      <c r="AC3" s="3" t="s">
        <v>146</v>
      </c>
      <c r="AD3" s="3" t="s">
        <v>147</v>
      </c>
      <c r="AE3" s="194"/>
      <c r="AF3" s="194"/>
      <c r="AG3" s="194"/>
      <c r="AH3" s="194"/>
      <c r="AI3" s="194"/>
      <c r="AJ3" s="194"/>
      <c r="AK3" s="194"/>
      <c r="AL3" s="194"/>
      <c r="AM3" s="194"/>
      <c r="AN3" s="190"/>
      <c r="AO3" s="190"/>
      <c r="AP3" s="190"/>
      <c r="AQ3" s="190"/>
      <c r="AR3" s="190"/>
      <c r="AS3" s="192"/>
      <c r="AT3" s="192"/>
      <c r="AU3" s="192"/>
      <c r="AV3" s="192"/>
      <c r="AW3" s="192"/>
      <c r="AX3" s="192"/>
      <c r="AY3" s="188"/>
      <c r="AZ3" s="188"/>
      <c r="BA3" s="188"/>
      <c r="BB3" s="188"/>
      <c r="BC3" s="179"/>
      <c r="BD3" s="173"/>
      <c r="BE3" s="175"/>
      <c r="BF3" s="187"/>
      <c r="BG3" s="175"/>
      <c r="BH3" s="177"/>
      <c r="BI3" s="175"/>
      <c r="BJ3" s="179"/>
      <c r="BK3" s="185"/>
      <c r="BL3" s="186"/>
      <c r="BM3" s="186"/>
      <c r="BN3" s="186"/>
      <c r="BO3" s="181"/>
      <c r="BP3" s="183"/>
      <c r="BQ3" s="179"/>
      <c r="BR3" s="173"/>
      <c r="BS3" s="175"/>
      <c r="BT3" s="175"/>
      <c r="BU3" s="175"/>
      <c r="BV3" s="177"/>
      <c r="BW3" s="175"/>
      <c r="BX3" s="179"/>
      <c r="BY3" s="173"/>
      <c r="BZ3" s="175"/>
      <c r="CA3" s="175"/>
      <c r="CB3" s="175"/>
      <c r="CC3" s="177"/>
      <c r="CD3" s="175"/>
      <c r="CE3" s="179"/>
      <c r="CF3" s="173"/>
      <c r="CG3" s="175"/>
      <c r="CH3" s="175"/>
      <c r="CI3" s="175"/>
      <c r="CJ3" s="177"/>
      <c r="CK3" s="175"/>
      <c r="CL3" s="173"/>
      <c r="CM3" s="173"/>
      <c r="CN3" s="175"/>
      <c r="CO3" s="175"/>
      <c r="CP3" s="175"/>
      <c r="CQ3" s="177"/>
      <c r="CR3" s="175"/>
      <c r="CS3" s="173"/>
      <c r="CT3" s="173"/>
      <c r="CU3" s="175"/>
      <c r="CV3" s="175"/>
      <c r="CW3" s="175"/>
      <c r="CX3" s="177"/>
      <c r="CY3" s="175"/>
      <c r="CZ3" s="173"/>
      <c r="DA3" s="173"/>
      <c r="DB3" s="175"/>
      <c r="DC3" s="175"/>
      <c r="DD3" s="175"/>
      <c r="DE3" s="177"/>
      <c r="DF3" s="175"/>
      <c r="DG3" s="173"/>
      <c r="DH3" s="173"/>
      <c r="DI3" s="175"/>
      <c r="DJ3" s="175"/>
      <c r="DK3" s="175"/>
      <c r="DL3" s="177"/>
      <c r="DM3" s="175"/>
      <c r="DN3" s="173"/>
      <c r="DO3" s="173"/>
      <c r="DP3" s="175"/>
      <c r="DQ3" s="175"/>
      <c r="DR3" s="175"/>
      <c r="DS3" s="177"/>
      <c r="DT3" s="175"/>
      <c r="DU3" s="173"/>
      <c r="DV3" s="173"/>
      <c r="DW3" s="175"/>
      <c r="DX3" s="175"/>
      <c r="DY3" s="175"/>
      <c r="DZ3" s="177"/>
      <c r="EA3" s="175"/>
      <c r="EB3" s="178"/>
      <c r="EC3" s="173"/>
      <c r="ED3" s="175"/>
      <c r="EE3" s="175"/>
      <c r="EF3" s="175"/>
      <c r="EG3" s="177"/>
      <c r="EH3" s="175"/>
      <c r="EJ3" s="5"/>
      <c r="EK3" s="6" t="s">
        <v>148</v>
      </c>
      <c r="EL3" s="6" t="s">
        <v>16</v>
      </c>
      <c r="EM3" s="6" t="s">
        <v>149</v>
      </c>
      <c r="EN3" s="6" t="s">
        <v>150</v>
      </c>
      <c r="EO3" s="6" t="s">
        <v>19</v>
      </c>
      <c r="EP3" s="6" t="s">
        <v>20</v>
      </c>
      <c r="EQ3" s="7" t="s">
        <v>21</v>
      </c>
    </row>
    <row r="4" spans="1:147" s="31" customFormat="1" ht="44.25" customHeight="1" x14ac:dyDescent="0.3">
      <c r="A4" s="8" t="s">
        <v>927</v>
      </c>
      <c r="B4" s="8" t="s">
        <v>928</v>
      </c>
      <c r="C4" s="8" t="s">
        <v>1167</v>
      </c>
      <c r="D4" s="8" t="s">
        <v>1168</v>
      </c>
      <c r="E4" s="8" t="s">
        <v>154</v>
      </c>
      <c r="F4" s="9" t="s">
        <v>1169</v>
      </c>
      <c r="G4" s="8"/>
      <c r="H4" s="8" t="s">
        <v>157</v>
      </c>
      <c r="I4" s="8" t="s">
        <v>158</v>
      </c>
      <c r="J4" s="8" t="s">
        <v>159</v>
      </c>
      <c r="K4" s="8" t="s">
        <v>160</v>
      </c>
      <c r="L4" s="8" t="s">
        <v>161</v>
      </c>
      <c r="M4" s="8" t="s">
        <v>275</v>
      </c>
      <c r="N4" s="14">
        <v>66</v>
      </c>
      <c r="O4" s="11" t="s">
        <v>1170</v>
      </c>
      <c r="P4" s="12" t="s">
        <v>164</v>
      </c>
      <c r="Q4" s="11" t="s">
        <v>719</v>
      </c>
      <c r="R4" s="11" t="s">
        <v>1171</v>
      </c>
      <c r="S4" s="11" t="s">
        <v>167</v>
      </c>
      <c r="T4" s="11" t="s">
        <v>168</v>
      </c>
      <c r="U4" s="11">
        <v>0</v>
      </c>
      <c r="V4" s="11" t="s">
        <v>1172</v>
      </c>
      <c r="W4" s="12" t="s">
        <v>170</v>
      </c>
      <c r="X4" s="13"/>
      <c r="Y4" s="13"/>
      <c r="Z4" s="13"/>
      <c r="AA4" s="13"/>
      <c r="AB4" s="13"/>
      <c r="AC4" s="13" t="s">
        <v>172</v>
      </c>
      <c r="AD4" s="13" t="s">
        <v>172</v>
      </c>
      <c r="AE4" s="13" t="s">
        <v>172</v>
      </c>
      <c r="AF4" s="13" t="s">
        <v>172</v>
      </c>
      <c r="AG4" s="14" t="s">
        <v>172</v>
      </c>
      <c r="AH4" s="14" t="s">
        <v>172</v>
      </c>
      <c r="AI4" s="14" t="s">
        <v>172</v>
      </c>
      <c r="AJ4" s="14" t="s">
        <v>172</v>
      </c>
      <c r="AK4" s="14" t="s">
        <v>172</v>
      </c>
      <c r="AL4" s="14" t="s">
        <v>172</v>
      </c>
      <c r="AM4" s="14" t="s">
        <v>173</v>
      </c>
      <c r="AN4" s="14" t="s">
        <v>172</v>
      </c>
      <c r="AO4" s="14" t="s">
        <v>172</v>
      </c>
      <c r="AP4" s="14" t="s">
        <v>172</v>
      </c>
      <c r="AQ4" s="15" t="s">
        <v>172</v>
      </c>
      <c r="AR4" s="14" t="s">
        <v>172</v>
      </c>
      <c r="AS4" s="80">
        <v>0</v>
      </c>
      <c r="AT4" s="33">
        <v>0</v>
      </c>
      <c r="AU4" s="33">
        <v>590</v>
      </c>
      <c r="AV4" s="33">
        <v>1615</v>
      </c>
      <c r="AW4" s="33">
        <v>1579</v>
      </c>
      <c r="AX4" s="33">
        <v>3784</v>
      </c>
      <c r="AY4" s="34"/>
      <c r="AZ4" s="34"/>
      <c r="BA4" s="34"/>
      <c r="BB4" s="34"/>
      <c r="BC4" s="16"/>
      <c r="BD4" s="16"/>
      <c r="BE4" s="17"/>
      <c r="BF4" s="18">
        <f t="shared" ref="BF4:BF6" si="0">IFERROR(BC4/AW4,0)</f>
        <v>0</v>
      </c>
      <c r="BG4" s="20">
        <f>+IF(BH4="SI",IFERROR((IF(BH4="SI",BD4,0)/AW4),"REVISAR"),0)</f>
        <v>0</v>
      </c>
      <c r="BH4" s="17" t="s">
        <v>174</v>
      </c>
      <c r="BI4" s="17" t="s">
        <v>1055</v>
      </c>
      <c r="BJ4" s="16"/>
      <c r="BK4" s="16"/>
      <c r="BL4" s="17"/>
      <c r="BM4" s="19">
        <f t="shared" ref="BM4:BM6" si="1">+IFERROR(BJ4/AW4,0)</f>
        <v>0</v>
      </c>
      <c r="BN4" s="20">
        <f t="shared" ref="BN4:BN7" si="2">+IF(BO4="SI",IFERROR((IF(BO4="SI",BK4,0)/AW4),"REVISAR"),BG4)</f>
        <v>0</v>
      </c>
      <c r="BO4" s="17" t="s">
        <v>174</v>
      </c>
      <c r="BP4" s="21" t="s">
        <v>938</v>
      </c>
      <c r="BQ4" s="22"/>
      <c r="BR4" s="16"/>
      <c r="BS4" s="17"/>
      <c r="BT4" s="19">
        <f t="shared" ref="BT4:BT6" si="3">+IFERROR(BQ4/AW4,0)</f>
        <v>0</v>
      </c>
      <c r="BU4" s="20">
        <f t="shared" ref="BU4:BU7" si="4">+IF(BV4="SI",IFERROR((IF(BV4="SI",BR4,0)/AW4),"REVISAR"),BN4)</f>
        <v>0</v>
      </c>
      <c r="BV4" s="17" t="s">
        <v>174</v>
      </c>
      <c r="BW4" s="17" t="s">
        <v>1173</v>
      </c>
      <c r="BX4" s="16"/>
      <c r="BY4" s="16"/>
      <c r="BZ4" s="17" t="s">
        <v>940</v>
      </c>
      <c r="CA4" s="19">
        <f t="shared" ref="CA4:CA6" si="5">+IFERROR(BX4/AW4,0)</f>
        <v>0</v>
      </c>
      <c r="CB4" s="20">
        <f t="shared" ref="CB4:CB7" si="6">+IF(CC4="SI",IFERROR((IF(CC4="SI",BY4,0)/AW4),"REVISAR"),BU4)</f>
        <v>0</v>
      </c>
      <c r="CC4" s="17" t="s">
        <v>174</v>
      </c>
      <c r="CD4" s="17" t="s">
        <v>993</v>
      </c>
      <c r="CE4" s="16"/>
      <c r="CF4" s="16"/>
      <c r="CG4" s="17" t="s">
        <v>940</v>
      </c>
      <c r="CH4" s="19">
        <f t="shared" ref="CH4:CH6" si="7">+IFERROR(CE4/AW4,0)</f>
        <v>0</v>
      </c>
      <c r="CI4" s="20">
        <f t="shared" ref="CI4:CI7" si="8">+IF(CJ4="SI",IFERROR((IF(CJ4="SI",CF4,0)/AW4),"REVISAR"),CB4)</f>
        <v>0</v>
      </c>
      <c r="CJ4" s="17" t="s">
        <v>174</v>
      </c>
      <c r="CK4" s="17" t="s">
        <v>1174</v>
      </c>
      <c r="CL4" s="23">
        <v>1000</v>
      </c>
      <c r="CM4" s="23">
        <v>1579</v>
      </c>
      <c r="CN4" s="17" t="s">
        <v>1175</v>
      </c>
      <c r="CO4" s="19">
        <f t="shared" ref="CO4:CO6" si="9">+IFERROR(CL4/AW4,0)</f>
        <v>0.6333122229259025</v>
      </c>
      <c r="CP4" s="20">
        <f t="shared" ref="CP4:CP6" si="10">+IF(CQ4="SI",IFERROR((IF(CQ4="SI",CM4,0)/AW4),"REVISAR"),CI4)</f>
        <v>0</v>
      </c>
      <c r="CQ4" s="17" t="s">
        <v>437</v>
      </c>
      <c r="CR4" s="17" t="s">
        <v>1176</v>
      </c>
      <c r="CS4" s="16"/>
      <c r="CT4" s="16"/>
      <c r="CU4" s="17"/>
      <c r="CV4" s="19">
        <f t="shared" ref="CV4:CV6" si="11">+IFERROR(CS4/AW4,0)</f>
        <v>0</v>
      </c>
      <c r="CW4" s="20">
        <f t="shared" ref="CW4:CW7" si="12">+IF(CX4="SI",IFERROR((IF(CX4="SI",CT4,0)/AW4),"REVISAR"),CP4)</f>
        <v>0</v>
      </c>
      <c r="CX4" s="17" t="s">
        <v>179</v>
      </c>
      <c r="CY4" s="17"/>
      <c r="CZ4" s="16"/>
      <c r="DA4" s="16"/>
      <c r="DB4" s="17"/>
      <c r="DC4" s="19">
        <f t="shared" ref="DC4:DC6" si="13">+IFERROR(CZ4/AW4,0)</f>
        <v>0</v>
      </c>
      <c r="DD4" s="20">
        <f t="shared" ref="DD4:DD7" si="14">+IF(DE4="SI",IFERROR((IF(DE4="SI",DA4,0)/AW4),"REVISAR"),CW4)</f>
        <v>0</v>
      </c>
      <c r="DE4" s="17" t="s">
        <v>179</v>
      </c>
      <c r="DF4" s="17"/>
      <c r="DG4" s="16"/>
      <c r="DH4" s="16"/>
      <c r="DI4" s="17"/>
      <c r="DJ4" s="19">
        <f t="shared" ref="DJ4:DJ6" si="15">+IFERROR(DG4/AW4,0)</f>
        <v>0</v>
      </c>
      <c r="DK4" s="20">
        <f t="shared" ref="DK4:DK7" si="16">+IF(DL4="SI",IFERROR((IF(DL4="SI",DH4,0)/AW4),"REVISAR"),DD4)</f>
        <v>0</v>
      </c>
      <c r="DL4" s="17" t="s">
        <v>179</v>
      </c>
      <c r="DM4" s="17"/>
      <c r="DN4" s="16"/>
      <c r="DO4" s="16"/>
      <c r="DP4" s="17"/>
      <c r="DQ4" s="19">
        <f t="shared" ref="DQ4:DQ6" si="17">+IFERROR(DN4/AW4,0)</f>
        <v>0</v>
      </c>
      <c r="DR4" s="20">
        <f t="shared" ref="DR4:DR7" si="18">+IF(DS4="SI",IFERROR((IF(DS4="SI",DO4,0)/AW4),"REVISAR"),DK4)</f>
        <v>0</v>
      </c>
      <c r="DS4" s="17" t="s">
        <v>179</v>
      </c>
      <c r="DT4" s="17"/>
      <c r="DU4" s="16"/>
      <c r="DV4" s="16"/>
      <c r="DW4" s="17"/>
      <c r="DX4" s="19">
        <f t="shared" ref="DX4:DX6" si="19">+IFERROR(DU4/AW4,0)</f>
        <v>0</v>
      </c>
      <c r="DY4" s="20">
        <f t="shared" ref="DY4:DY7" si="20">+IF(DZ4="SI",IFERROR((IF(DZ4="SI",DV4,0)/AW4),"REVISAR"),DR4)</f>
        <v>0</v>
      </c>
      <c r="DZ4" s="17" t="s">
        <v>179</v>
      </c>
      <c r="EA4" s="17"/>
      <c r="EB4" s="26">
        <v>1579</v>
      </c>
      <c r="EC4" s="16"/>
      <c r="ED4" s="17"/>
      <c r="EE4" s="19">
        <f t="shared" ref="EE4:EE6" si="21">+IFERROR(EB4/AW4,0)</f>
        <v>1</v>
      </c>
      <c r="EF4" s="20">
        <f t="shared" ref="EF4:EF7" si="22">+IF(EG4="SI",IFERROR((IF(EG4="SI",EC4,0)/AW4),"REVISAR"),DY4)</f>
        <v>0</v>
      </c>
      <c r="EG4" s="17" t="s">
        <v>179</v>
      </c>
      <c r="EH4" s="17"/>
      <c r="EI4" s="27">
        <v>2026</v>
      </c>
      <c r="EJ4" s="28"/>
      <c r="EK4" s="29" t="str">
        <f>+VLOOKUP(B4,[1]Listas_desplega!$AI$22:$AJ$46,2,0)</f>
        <v>D_MEN</v>
      </c>
      <c r="EL4" s="29" t="str">
        <f>+VLOOKUP(H4,[1]Listas_desplega!$BY$3:$BZ$7,2,0)</f>
        <v>T_2</v>
      </c>
      <c r="EM4" s="29" t="str">
        <f>+VLOOKUP(I4,[1]Listas_desplega!$BY$10:$BZ$23,2,0)</f>
        <v>T_2_C_2</v>
      </c>
      <c r="EN4" s="29" t="str">
        <f>+VLOOKUP(J4,[1]Listas_desplega!$BY$28:$BZ$54,2,0)</f>
        <v>T_2_C_2_ET_1</v>
      </c>
      <c r="EO4" s="29" t="str">
        <f>+VLOOKUP(K4,[1]Listas_desplega!$BY$58:$BZ$105,2,0)</f>
        <v>T_2_C_2_ET_1_CPT_2</v>
      </c>
      <c r="EP4" s="30" t="str">
        <f>+VLOOKUP(L4,[1]Listas_desplega!$J$3:$K$11,2,0)</f>
        <v>Eje_E_2</v>
      </c>
    </row>
    <row r="5" spans="1:147" s="31" customFormat="1" ht="44.25" customHeight="1" x14ac:dyDescent="0.3">
      <c r="A5" s="8" t="s">
        <v>927</v>
      </c>
      <c r="B5" s="8" t="s">
        <v>928</v>
      </c>
      <c r="C5" s="8" t="s">
        <v>1167</v>
      </c>
      <c r="D5" s="8" t="s">
        <v>1168</v>
      </c>
      <c r="E5" s="8" t="s">
        <v>154</v>
      </c>
      <c r="F5" s="9" t="s">
        <v>1169</v>
      </c>
      <c r="G5" s="8"/>
      <c r="H5" s="8" t="s">
        <v>157</v>
      </c>
      <c r="I5" s="8" t="s">
        <v>158</v>
      </c>
      <c r="J5" s="8" t="s">
        <v>159</v>
      </c>
      <c r="K5" s="8" t="s">
        <v>160</v>
      </c>
      <c r="L5" s="8" t="s">
        <v>161</v>
      </c>
      <c r="M5" s="8" t="s">
        <v>162</v>
      </c>
      <c r="N5" s="14">
        <v>67</v>
      </c>
      <c r="O5" s="11" t="s">
        <v>1177</v>
      </c>
      <c r="P5" s="12" t="s">
        <v>164</v>
      </c>
      <c r="Q5" s="11" t="s">
        <v>719</v>
      </c>
      <c r="R5" s="11" t="s">
        <v>1178</v>
      </c>
      <c r="S5" s="11" t="s">
        <v>214</v>
      </c>
      <c r="T5" s="11" t="s">
        <v>188</v>
      </c>
      <c r="U5" s="11">
        <v>0</v>
      </c>
      <c r="V5" s="11" t="s">
        <v>1172</v>
      </c>
      <c r="W5" s="12" t="s">
        <v>170</v>
      </c>
      <c r="X5" s="13"/>
      <c r="Y5" s="13"/>
      <c r="Z5" s="13"/>
      <c r="AA5" s="13"/>
      <c r="AB5" s="13"/>
      <c r="AC5" s="13" t="s">
        <v>172</v>
      </c>
      <c r="AD5" s="13" t="s">
        <v>172</v>
      </c>
      <c r="AE5" s="13" t="s">
        <v>172</v>
      </c>
      <c r="AF5" s="13" t="s">
        <v>172</v>
      </c>
      <c r="AG5" s="14" t="s">
        <v>172</v>
      </c>
      <c r="AH5" s="14" t="s">
        <v>172</v>
      </c>
      <c r="AI5" s="14" t="s">
        <v>172</v>
      </c>
      <c r="AJ5" s="14" t="s">
        <v>172</v>
      </c>
      <c r="AK5" s="14" t="s">
        <v>172</v>
      </c>
      <c r="AL5" s="14" t="s">
        <v>173</v>
      </c>
      <c r="AM5" s="14" t="s">
        <v>172</v>
      </c>
      <c r="AN5" s="14" t="s">
        <v>172</v>
      </c>
      <c r="AO5" s="14" t="s">
        <v>172</v>
      </c>
      <c r="AP5" s="14" t="s">
        <v>172</v>
      </c>
      <c r="AQ5" s="15" t="s">
        <v>172</v>
      </c>
      <c r="AR5" s="14" t="s">
        <v>172</v>
      </c>
      <c r="AS5" s="80">
        <v>0</v>
      </c>
      <c r="AT5" s="33">
        <v>0</v>
      </c>
      <c r="AU5" s="33">
        <v>50</v>
      </c>
      <c r="AV5" s="64">
        <v>75</v>
      </c>
      <c r="AW5" s="33">
        <v>100</v>
      </c>
      <c r="AX5" s="33">
        <v>100</v>
      </c>
      <c r="AY5" s="34"/>
      <c r="AZ5" s="34"/>
      <c r="BA5" s="34"/>
      <c r="BB5" s="34"/>
      <c r="BC5" s="16"/>
      <c r="BD5" s="16"/>
      <c r="BE5" s="17"/>
      <c r="BF5" s="18">
        <f t="shared" si="0"/>
        <v>0</v>
      </c>
      <c r="BG5" s="19">
        <f t="shared" ref="BG5:BG6" si="23">IFERROR(BD5/AW5,0)</f>
        <v>0</v>
      </c>
      <c r="BH5" s="17" t="s">
        <v>174</v>
      </c>
      <c r="BI5" s="17" t="s">
        <v>1055</v>
      </c>
      <c r="BJ5" s="128"/>
      <c r="BK5" s="68"/>
      <c r="BL5" s="17"/>
      <c r="BM5" s="19">
        <f t="shared" si="1"/>
        <v>0</v>
      </c>
      <c r="BN5" s="20">
        <f t="shared" si="2"/>
        <v>0</v>
      </c>
      <c r="BO5" s="17" t="s">
        <v>174</v>
      </c>
      <c r="BP5" s="21" t="s">
        <v>938</v>
      </c>
      <c r="BQ5" s="128"/>
      <c r="BR5" s="68"/>
      <c r="BS5" s="17"/>
      <c r="BT5" s="19">
        <f t="shared" si="3"/>
        <v>0</v>
      </c>
      <c r="BU5" s="20">
        <f t="shared" si="4"/>
        <v>0</v>
      </c>
      <c r="BV5" s="17" t="s">
        <v>174</v>
      </c>
      <c r="BW5" s="129" t="s">
        <v>1173</v>
      </c>
      <c r="BX5" s="16"/>
      <c r="BY5" s="16"/>
      <c r="BZ5" s="17" t="s">
        <v>940</v>
      </c>
      <c r="CA5" s="19">
        <f t="shared" si="5"/>
        <v>0</v>
      </c>
      <c r="CB5" s="20">
        <f t="shared" si="6"/>
        <v>0</v>
      </c>
      <c r="CC5" s="17" t="s">
        <v>174</v>
      </c>
      <c r="CD5" s="17" t="s">
        <v>993</v>
      </c>
      <c r="CE5" s="128"/>
      <c r="CF5" s="16"/>
      <c r="CG5" s="17" t="s">
        <v>940</v>
      </c>
      <c r="CH5" s="19">
        <f t="shared" si="7"/>
        <v>0</v>
      </c>
      <c r="CI5" s="20">
        <f t="shared" si="8"/>
        <v>0</v>
      </c>
      <c r="CJ5" s="17" t="s">
        <v>174</v>
      </c>
      <c r="CK5" s="17" t="s">
        <v>1174</v>
      </c>
      <c r="CL5" s="130"/>
      <c r="CM5" s="23"/>
      <c r="CN5" s="17"/>
      <c r="CO5" s="19">
        <f t="shared" si="9"/>
        <v>0</v>
      </c>
      <c r="CP5" s="20">
        <f t="shared" si="10"/>
        <v>0</v>
      </c>
      <c r="CQ5" s="17" t="s">
        <v>174</v>
      </c>
      <c r="CR5" s="17" t="s">
        <v>1179</v>
      </c>
      <c r="CS5" s="128"/>
      <c r="CT5" s="16"/>
      <c r="CU5" s="17"/>
      <c r="CV5" s="19">
        <f t="shared" si="11"/>
        <v>0</v>
      </c>
      <c r="CW5" s="20">
        <f t="shared" si="12"/>
        <v>0</v>
      </c>
      <c r="CX5" s="17" t="s">
        <v>179</v>
      </c>
      <c r="CY5" s="17"/>
      <c r="CZ5" s="128"/>
      <c r="DA5" s="16"/>
      <c r="DB5" s="17"/>
      <c r="DC5" s="19">
        <f t="shared" si="13"/>
        <v>0</v>
      </c>
      <c r="DD5" s="20">
        <f t="shared" si="14"/>
        <v>0</v>
      </c>
      <c r="DE5" s="17" t="s">
        <v>179</v>
      </c>
      <c r="DF5" s="17"/>
      <c r="DG5" s="128"/>
      <c r="DH5" s="16"/>
      <c r="DI5" s="17"/>
      <c r="DJ5" s="19">
        <f t="shared" si="15"/>
        <v>0</v>
      </c>
      <c r="DK5" s="20">
        <f t="shared" si="16"/>
        <v>0</v>
      </c>
      <c r="DL5" s="17" t="s">
        <v>179</v>
      </c>
      <c r="DM5" s="17"/>
      <c r="DN5" s="128"/>
      <c r="DO5" s="16"/>
      <c r="DP5" s="17"/>
      <c r="DQ5" s="19">
        <f t="shared" si="17"/>
        <v>0</v>
      </c>
      <c r="DR5" s="20">
        <f t="shared" si="18"/>
        <v>0</v>
      </c>
      <c r="DS5" s="17" t="s">
        <v>179</v>
      </c>
      <c r="DT5" s="17"/>
      <c r="DU5" s="128"/>
      <c r="DV5" s="16"/>
      <c r="DW5" s="17"/>
      <c r="DX5" s="19">
        <f t="shared" si="19"/>
        <v>0</v>
      </c>
      <c r="DY5" s="20">
        <f t="shared" si="20"/>
        <v>0</v>
      </c>
      <c r="DZ5" s="17" t="s">
        <v>179</v>
      </c>
      <c r="EA5" s="17"/>
      <c r="EB5" s="131">
        <v>100</v>
      </c>
      <c r="EC5" s="16"/>
      <c r="ED5" s="17"/>
      <c r="EE5" s="19">
        <f t="shared" si="21"/>
        <v>1</v>
      </c>
      <c r="EF5" s="20">
        <f t="shared" si="22"/>
        <v>0</v>
      </c>
      <c r="EG5" s="17" t="s">
        <v>179</v>
      </c>
      <c r="EH5" s="17"/>
      <c r="EI5" s="27">
        <v>2026</v>
      </c>
      <c r="EJ5" s="28"/>
      <c r="EK5" s="29" t="str">
        <f>+VLOOKUP(B5,[1]Listas_desplega!$AI$22:$AJ$46,2,0)</f>
        <v>D_MEN</v>
      </c>
      <c r="EL5" s="29" t="str">
        <f>+VLOOKUP(H5,[1]Listas_desplega!$BY$3:$BZ$7,2,0)</f>
        <v>T_2</v>
      </c>
      <c r="EM5" s="29" t="str">
        <f>+VLOOKUP(I5,[1]Listas_desplega!$BY$10:$BZ$23,2,0)</f>
        <v>T_2_C_2</v>
      </c>
      <c r="EN5" s="29" t="str">
        <f>+VLOOKUP(J5,[1]Listas_desplega!$BY$28:$BZ$54,2,0)</f>
        <v>T_2_C_2_ET_1</v>
      </c>
      <c r="EO5" s="29" t="str">
        <f>+VLOOKUP(K5,[1]Listas_desplega!$BY$58:$BZ$105,2,0)</f>
        <v>T_2_C_2_ET_1_CPT_2</v>
      </c>
      <c r="EP5" s="30" t="str">
        <f>+VLOOKUP(L5,[1]Listas_desplega!$J$3:$K$11,2,0)</f>
        <v>Eje_E_2</v>
      </c>
    </row>
    <row r="6" spans="1:147" s="31" customFormat="1" ht="44.25" customHeight="1" x14ac:dyDescent="0.3">
      <c r="A6" s="8" t="s">
        <v>927</v>
      </c>
      <c r="B6" s="8" t="s">
        <v>928</v>
      </c>
      <c r="C6" s="8" t="s">
        <v>1167</v>
      </c>
      <c r="D6" s="8" t="s">
        <v>1168</v>
      </c>
      <c r="E6" s="8" t="s">
        <v>154</v>
      </c>
      <c r="F6" s="9" t="s">
        <v>1169</v>
      </c>
      <c r="G6" s="8"/>
      <c r="H6" s="8" t="s">
        <v>157</v>
      </c>
      <c r="I6" s="8" t="s">
        <v>158</v>
      </c>
      <c r="J6" s="8" t="s">
        <v>159</v>
      </c>
      <c r="K6" s="8" t="s">
        <v>160</v>
      </c>
      <c r="L6" s="8" t="s">
        <v>161</v>
      </c>
      <c r="M6" s="8" t="s">
        <v>275</v>
      </c>
      <c r="N6" s="14">
        <v>131</v>
      </c>
      <c r="O6" s="11" t="s">
        <v>1180</v>
      </c>
      <c r="P6" s="12" t="s">
        <v>164</v>
      </c>
      <c r="Q6" s="11" t="s">
        <v>719</v>
      </c>
      <c r="R6" s="11" t="s">
        <v>1181</v>
      </c>
      <c r="S6" s="11" t="s">
        <v>167</v>
      </c>
      <c r="T6" s="11" t="s">
        <v>168</v>
      </c>
      <c r="U6" s="11">
        <v>0</v>
      </c>
      <c r="V6" s="11" t="s">
        <v>1172</v>
      </c>
      <c r="W6" s="12" t="s">
        <v>170</v>
      </c>
      <c r="X6" s="13"/>
      <c r="Y6" s="13"/>
      <c r="Z6" s="13"/>
      <c r="AA6" s="13"/>
      <c r="AB6" s="13"/>
      <c r="AC6" s="13" t="s">
        <v>172</v>
      </c>
      <c r="AD6" s="13" t="s">
        <v>172</v>
      </c>
      <c r="AE6" s="13" t="s">
        <v>172</v>
      </c>
      <c r="AF6" s="13" t="s">
        <v>172</v>
      </c>
      <c r="AG6" s="14" t="s">
        <v>172</v>
      </c>
      <c r="AH6" s="14" t="s">
        <v>172</v>
      </c>
      <c r="AI6" s="14" t="s">
        <v>172</v>
      </c>
      <c r="AJ6" s="14" t="s">
        <v>172</v>
      </c>
      <c r="AK6" s="14" t="s">
        <v>172</v>
      </c>
      <c r="AL6" s="14" t="s">
        <v>172</v>
      </c>
      <c r="AM6" s="14" t="s">
        <v>173</v>
      </c>
      <c r="AN6" s="14" t="s">
        <v>172</v>
      </c>
      <c r="AO6" s="14" t="s">
        <v>172</v>
      </c>
      <c r="AP6" s="14" t="s">
        <v>172</v>
      </c>
      <c r="AQ6" s="15" t="s">
        <v>172</v>
      </c>
      <c r="AR6" s="14" t="s">
        <v>172</v>
      </c>
      <c r="AS6" s="80">
        <v>0</v>
      </c>
      <c r="AT6" s="33">
        <v>0</v>
      </c>
      <c r="AU6" s="33">
        <v>0</v>
      </c>
      <c r="AV6" s="33">
        <v>1500</v>
      </c>
      <c r="AW6" s="33">
        <v>3000</v>
      </c>
      <c r="AX6" s="33">
        <v>3000</v>
      </c>
      <c r="AY6" s="34"/>
      <c r="AZ6" s="34"/>
      <c r="BA6" s="34"/>
      <c r="BB6" s="34"/>
      <c r="BC6" s="16"/>
      <c r="BD6" s="16"/>
      <c r="BE6" s="17"/>
      <c r="BF6" s="18">
        <f t="shared" si="0"/>
        <v>0</v>
      </c>
      <c r="BG6" s="19">
        <f t="shared" si="23"/>
        <v>0</v>
      </c>
      <c r="BH6" s="17" t="s">
        <v>174</v>
      </c>
      <c r="BI6" s="17" t="s">
        <v>1055</v>
      </c>
      <c r="BJ6" s="16"/>
      <c r="BK6" s="16"/>
      <c r="BL6" s="17"/>
      <c r="BM6" s="19">
        <f t="shared" si="1"/>
        <v>0</v>
      </c>
      <c r="BN6" s="20">
        <f t="shared" si="2"/>
        <v>0</v>
      </c>
      <c r="BO6" s="17" t="s">
        <v>174</v>
      </c>
      <c r="BP6" s="21" t="s">
        <v>938</v>
      </c>
      <c r="BQ6" s="22"/>
      <c r="BR6" s="16"/>
      <c r="BS6" s="17"/>
      <c r="BT6" s="19">
        <f t="shared" si="3"/>
        <v>0</v>
      </c>
      <c r="BU6" s="20">
        <f t="shared" si="4"/>
        <v>0</v>
      </c>
      <c r="BV6" s="17" t="s">
        <v>174</v>
      </c>
      <c r="BW6" s="17" t="s">
        <v>1173</v>
      </c>
      <c r="BX6" s="16"/>
      <c r="BY6" s="16"/>
      <c r="BZ6" s="17" t="s">
        <v>940</v>
      </c>
      <c r="CA6" s="19">
        <f t="shared" si="5"/>
        <v>0</v>
      </c>
      <c r="CB6" s="20">
        <f t="shared" si="6"/>
        <v>0</v>
      </c>
      <c r="CC6" s="17" t="s">
        <v>174</v>
      </c>
      <c r="CD6" s="17" t="s">
        <v>993</v>
      </c>
      <c r="CE6" s="16"/>
      <c r="CF6" s="16"/>
      <c r="CG6" s="17" t="s">
        <v>940</v>
      </c>
      <c r="CH6" s="19">
        <f t="shared" si="7"/>
        <v>0</v>
      </c>
      <c r="CI6" s="20">
        <f t="shared" si="8"/>
        <v>0</v>
      </c>
      <c r="CJ6" s="17" t="s">
        <v>174</v>
      </c>
      <c r="CK6" s="17" t="s">
        <v>1174</v>
      </c>
      <c r="CL6" s="23">
        <v>1500</v>
      </c>
      <c r="CM6" s="23">
        <v>5681</v>
      </c>
      <c r="CN6" s="17" t="s">
        <v>1182</v>
      </c>
      <c r="CO6" s="19">
        <f t="shared" si="9"/>
        <v>0.5</v>
      </c>
      <c r="CP6" s="20">
        <f t="shared" si="10"/>
        <v>0</v>
      </c>
      <c r="CQ6" s="17" t="s">
        <v>437</v>
      </c>
      <c r="CR6" s="17" t="s">
        <v>1176</v>
      </c>
      <c r="CS6" s="16"/>
      <c r="CT6" s="16"/>
      <c r="CU6" s="17"/>
      <c r="CV6" s="19">
        <f t="shared" si="11"/>
        <v>0</v>
      </c>
      <c r="CW6" s="20">
        <f t="shared" si="12"/>
        <v>0</v>
      </c>
      <c r="CX6" s="17" t="s">
        <v>179</v>
      </c>
      <c r="CY6" s="17"/>
      <c r="CZ6" s="16"/>
      <c r="DA6" s="16"/>
      <c r="DB6" s="17"/>
      <c r="DC6" s="19">
        <f t="shared" si="13"/>
        <v>0</v>
      </c>
      <c r="DD6" s="20">
        <f t="shared" si="14"/>
        <v>0</v>
      </c>
      <c r="DE6" s="17" t="s">
        <v>179</v>
      </c>
      <c r="DF6" s="17"/>
      <c r="DG6" s="16"/>
      <c r="DH6" s="16"/>
      <c r="DI6" s="17"/>
      <c r="DJ6" s="19">
        <f t="shared" si="15"/>
        <v>0</v>
      </c>
      <c r="DK6" s="20">
        <f t="shared" si="16"/>
        <v>0</v>
      </c>
      <c r="DL6" s="17" t="s">
        <v>179</v>
      </c>
      <c r="DM6" s="17"/>
      <c r="DN6" s="16"/>
      <c r="DO6" s="16"/>
      <c r="DP6" s="17"/>
      <c r="DQ6" s="19">
        <f t="shared" si="17"/>
        <v>0</v>
      </c>
      <c r="DR6" s="20">
        <f t="shared" si="18"/>
        <v>0</v>
      </c>
      <c r="DS6" s="17" t="s">
        <v>179</v>
      </c>
      <c r="DT6" s="17"/>
      <c r="DU6" s="16"/>
      <c r="DV6" s="16"/>
      <c r="DW6" s="17"/>
      <c r="DX6" s="19">
        <f t="shared" si="19"/>
        <v>0</v>
      </c>
      <c r="DY6" s="20">
        <f t="shared" si="20"/>
        <v>0</v>
      </c>
      <c r="DZ6" s="17" t="s">
        <v>179</v>
      </c>
      <c r="EA6" s="17"/>
      <c r="EB6" s="26">
        <v>3000</v>
      </c>
      <c r="EC6" s="16"/>
      <c r="ED6" s="17"/>
      <c r="EE6" s="19">
        <f t="shared" si="21"/>
        <v>1</v>
      </c>
      <c r="EF6" s="20">
        <f t="shared" si="22"/>
        <v>0</v>
      </c>
      <c r="EG6" s="17" t="s">
        <v>179</v>
      </c>
      <c r="EH6" s="17"/>
      <c r="EI6" s="27">
        <v>2026</v>
      </c>
      <c r="EJ6" s="28"/>
      <c r="EK6" s="29" t="str">
        <f>+VLOOKUP(B6,[1]Listas_desplega!$AI$22:$AJ$46,2,0)</f>
        <v>D_MEN</v>
      </c>
      <c r="EL6" s="29" t="str">
        <f>+VLOOKUP(H6,[1]Listas_desplega!$BY$3:$BZ$7,2,0)</f>
        <v>T_2</v>
      </c>
      <c r="EM6" s="29" t="str">
        <f>+VLOOKUP(I6,[1]Listas_desplega!$BY$10:$BZ$23,2,0)</f>
        <v>T_2_C_2</v>
      </c>
      <c r="EN6" s="29" t="str">
        <f>+VLOOKUP(J6,[1]Listas_desplega!$BY$28:$BZ$54,2,0)</f>
        <v>T_2_C_2_ET_1</v>
      </c>
      <c r="EO6" s="29" t="str">
        <f>+VLOOKUP(K6,[1]Listas_desplega!$BY$58:$BZ$105,2,0)</f>
        <v>T_2_C_2_ET_1_CPT_2</v>
      </c>
      <c r="EP6" s="30" t="str">
        <f>+VLOOKUP(L6,[1]Listas_desplega!$J$3:$K$11,2,0)</f>
        <v>Eje_E_2</v>
      </c>
    </row>
    <row r="7" spans="1:147" s="31" customFormat="1" ht="44.25" customHeight="1" x14ac:dyDescent="0.3">
      <c r="A7" s="8" t="s">
        <v>592</v>
      </c>
      <c r="B7" s="8" t="s">
        <v>1382</v>
      </c>
      <c r="C7" s="8" t="s">
        <v>1399</v>
      </c>
      <c r="D7" s="8" t="s">
        <v>1168</v>
      </c>
      <c r="E7" s="8" t="s">
        <v>154</v>
      </c>
      <c r="F7" s="9" t="s">
        <v>1169</v>
      </c>
      <c r="G7" s="8" t="s">
        <v>596</v>
      </c>
      <c r="H7" s="8" t="s">
        <v>157</v>
      </c>
      <c r="I7" s="8" t="s">
        <v>181</v>
      </c>
      <c r="J7" s="8" t="s">
        <v>631</v>
      </c>
      <c r="K7" s="8" t="s">
        <v>1408</v>
      </c>
      <c r="L7" s="8" t="s">
        <v>601</v>
      </c>
      <c r="M7" s="8" t="s">
        <v>602</v>
      </c>
      <c r="N7" s="14">
        <v>117</v>
      </c>
      <c r="O7" s="13" t="s">
        <v>1409</v>
      </c>
      <c r="P7" s="12" t="s">
        <v>164</v>
      </c>
      <c r="Q7" s="11" t="s">
        <v>719</v>
      </c>
      <c r="R7" s="11" t="s">
        <v>1410</v>
      </c>
      <c r="S7" s="11" t="s">
        <v>167</v>
      </c>
      <c r="T7" s="11" t="s">
        <v>200</v>
      </c>
      <c r="U7" s="11">
        <v>0</v>
      </c>
      <c r="V7" s="11" t="s">
        <v>1411</v>
      </c>
      <c r="W7" s="12" t="s">
        <v>170</v>
      </c>
      <c r="X7" s="13" t="s">
        <v>1403</v>
      </c>
      <c r="Y7" s="13" t="s">
        <v>172</v>
      </c>
      <c r="Z7" s="13" t="s">
        <v>172</v>
      </c>
      <c r="AA7" s="13" t="s">
        <v>172</v>
      </c>
      <c r="AB7" s="13" t="s">
        <v>172</v>
      </c>
      <c r="AC7" s="13" t="s">
        <v>172</v>
      </c>
      <c r="AD7" s="13" t="s">
        <v>172</v>
      </c>
      <c r="AE7" s="13" t="s">
        <v>172</v>
      </c>
      <c r="AF7" s="13" t="s">
        <v>172</v>
      </c>
      <c r="AG7" s="14" t="s">
        <v>172</v>
      </c>
      <c r="AH7" s="14" t="s">
        <v>172</v>
      </c>
      <c r="AI7" s="14" t="s">
        <v>172</v>
      </c>
      <c r="AJ7" s="14" t="s">
        <v>172</v>
      </c>
      <c r="AK7" s="14" t="s">
        <v>172</v>
      </c>
      <c r="AL7" s="14" t="s">
        <v>172</v>
      </c>
      <c r="AM7" s="14" t="s">
        <v>172</v>
      </c>
      <c r="AN7" s="14" t="s">
        <v>172</v>
      </c>
      <c r="AO7" s="14" t="s">
        <v>172</v>
      </c>
      <c r="AP7" s="14" t="s">
        <v>172</v>
      </c>
      <c r="AQ7" s="15" t="s">
        <v>172</v>
      </c>
      <c r="AR7" s="14" t="s">
        <v>172</v>
      </c>
      <c r="AS7" s="14"/>
      <c r="AT7" s="14"/>
      <c r="AU7" s="33"/>
      <c r="AV7" s="33">
        <v>200</v>
      </c>
      <c r="AW7" s="33">
        <v>200</v>
      </c>
      <c r="AX7" s="33">
        <v>200</v>
      </c>
      <c r="AY7" s="34"/>
      <c r="AZ7" s="34"/>
      <c r="BA7" s="34"/>
      <c r="BB7" s="34"/>
      <c r="BC7" s="16"/>
      <c r="BD7" s="16"/>
      <c r="BE7" s="17"/>
      <c r="BF7" s="18">
        <f t="shared" ref="BF7" si="24">IFERROR(BC7/AW7,0)</f>
        <v>0</v>
      </c>
      <c r="BG7" s="19">
        <f>IFERROR(BD7/AW7,0)</f>
        <v>0</v>
      </c>
      <c r="BH7" s="17" t="s">
        <v>179</v>
      </c>
      <c r="BI7" s="17"/>
      <c r="BJ7" s="16"/>
      <c r="BK7" s="16"/>
      <c r="BL7" s="17"/>
      <c r="BM7" s="19">
        <f t="shared" ref="BM7" si="25">+IFERROR(BJ7/AW7,0)</f>
        <v>0</v>
      </c>
      <c r="BN7" s="20">
        <f t="shared" si="2"/>
        <v>0</v>
      </c>
      <c r="BO7" s="17" t="s">
        <v>179</v>
      </c>
      <c r="BP7" s="21"/>
      <c r="BQ7" s="22">
        <v>50</v>
      </c>
      <c r="BR7" s="16">
        <v>85</v>
      </c>
      <c r="BS7" s="17" t="s">
        <v>1412</v>
      </c>
      <c r="BT7" s="19">
        <f t="shared" ref="BT7" si="26">+IFERROR(BQ7/AW7,0)</f>
        <v>0.25</v>
      </c>
      <c r="BU7" s="20">
        <f t="shared" si="4"/>
        <v>0.42499999999999999</v>
      </c>
      <c r="BV7" s="17" t="s">
        <v>174</v>
      </c>
      <c r="BW7" s="17" t="s">
        <v>1413</v>
      </c>
      <c r="BX7" s="16"/>
      <c r="BY7" s="16"/>
      <c r="BZ7" s="17"/>
      <c r="CA7" s="19">
        <f t="shared" ref="CA7" si="27">+IFERROR(BX7/AW7,0)</f>
        <v>0</v>
      </c>
      <c r="CB7" s="20">
        <f t="shared" si="6"/>
        <v>0.42499999999999999</v>
      </c>
      <c r="CC7" s="17" t="s">
        <v>179</v>
      </c>
      <c r="CD7" s="17"/>
      <c r="CE7" s="16"/>
      <c r="CF7" s="16"/>
      <c r="CG7" s="17"/>
      <c r="CH7" s="19">
        <f t="shared" ref="CH7" si="28">+IFERROR(CE7/AW7,0)</f>
        <v>0</v>
      </c>
      <c r="CI7" s="20">
        <f t="shared" si="8"/>
        <v>0.42499999999999999</v>
      </c>
      <c r="CJ7" s="17" t="s">
        <v>179</v>
      </c>
      <c r="CK7" s="17"/>
      <c r="CL7" s="23">
        <v>100</v>
      </c>
      <c r="CM7" s="23">
        <v>132</v>
      </c>
      <c r="CN7" s="17" t="s">
        <v>1414</v>
      </c>
      <c r="CO7" s="19">
        <f t="shared" ref="CO7" si="29">+IFERROR(CL7/AW7,0)</f>
        <v>0.5</v>
      </c>
      <c r="CP7" s="20">
        <f t="shared" ref="CP7" si="30">+IF(CQ7="SI",IFERROR((IF(CQ7="SI",CM7,0)/AW7),"REVISAR"),CI7)</f>
        <v>0.66</v>
      </c>
      <c r="CQ7" s="17" t="s">
        <v>174</v>
      </c>
      <c r="CR7" s="17" t="s">
        <v>1415</v>
      </c>
      <c r="CS7" s="16"/>
      <c r="CT7" s="16"/>
      <c r="CU7" s="17"/>
      <c r="CV7" s="19">
        <f t="shared" ref="CV7" si="31">+IFERROR(CS7/AW7,0)</f>
        <v>0</v>
      </c>
      <c r="CW7" s="20">
        <f t="shared" si="12"/>
        <v>0.66</v>
      </c>
      <c r="CX7" s="17" t="s">
        <v>179</v>
      </c>
      <c r="CY7" s="17"/>
      <c r="CZ7" s="16"/>
      <c r="DA7" s="16"/>
      <c r="DB7" s="17"/>
      <c r="DC7" s="19">
        <f t="shared" ref="DC7" si="32">+IFERROR(CZ7/AW7,0)</f>
        <v>0</v>
      </c>
      <c r="DD7" s="20">
        <f t="shared" si="14"/>
        <v>0.66</v>
      </c>
      <c r="DE7" s="17" t="s">
        <v>179</v>
      </c>
      <c r="DF7" s="17"/>
      <c r="DG7" s="16">
        <v>150</v>
      </c>
      <c r="DH7" s="16"/>
      <c r="DI7" s="17"/>
      <c r="DJ7" s="19">
        <f t="shared" ref="DJ7" si="33">+IFERROR(DG7/AW7,0)</f>
        <v>0.75</v>
      </c>
      <c r="DK7" s="20">
        <f t="shared" si="16"/>
        <v>0.66</v>
      </c>
      <c r="DL7" s="17" t="s">
        <v>179</v>
      </c>
      <c r="DM7" s="17"/>
      <c r="DN7" s="16"/>
      <c r="DO7" s="16"/>
      <c r="DP7" s="17"/>
      <c r="DQ7" s="19">
        <f t="shared" ref="DQ7" si="34">+IFERROR(DN7/AW7,0)</f>
        <v>0</v>
      </c>
      <c r="DR7" s="20">
        <f t="shared" si="18"/>
        <v>0.66</v>
      </c>
      <c r="DS7" s="17" t="s">
        <v>179</v>
      </c>
      <c r="DT7" s="17"/>
      <c r="DU7" s="16"/>
      <c r="DV7" s="16"/>
      <c r="DW7" s="17"/>
      <c r="DX7" s="19">
        <f t="shared" ref="DX7" si="35">+IFERROR(DU7/AW7,0)</f>
        <v>0</v>
      </c>
      <c r="DY7" s="20">
        <f t="shared" si="20"/>
        <v>0.66</v>
      </c>
      <c r="DZ7" s="17" t="s">
        <v>179</v>
      </c>
      <c r="EA7" s="17"/>
      <c r="EB7" s="143">
        <v>200</v>
      </c>
      <c r="EC7" s="16"/>
      <c r="ED7" s="17"/>
      <c r="EE7" s="19">
        <f t="shared" ref="EE7" si="36">+IFERROR(EB7/AW7,0)</f>
        <v>1</v>
      </c>
      <c r="EF7" s="20">
        <f t="shared" si="22"/>
        <v>0.66</v>
      </c>
      <c r="EG7" s="17" t="s">
        <v>179</v>
      </c>
      <c r="EH7" s="17"/>
      <c r="EI7" s="27">
        <v>2026</v>
      </c>
      <c r="EJ7" s="28"/>
      <c r="EK7" s="29"/>
      <c r="EL7" s="29"/>
      <c r="EM7" s="29"/>
      <c r="EN7" s="29"/>
      <c r="EO7" s="29"/>
      <c r="EP7" s="30"/>
    </row>
    <row r="8" spans="1:147" s="31" customFormat="1" ht="44.25" customHeight="1" x14ac:dyDescent="0.3">
      <c r="A8" s="147"/>
      <c r="B8" s="147"/>
      <c r="C8" s="147"/>
      <c r="D8" s="147"/>
      <c r="E8" s="147"/>
      <c r="F8" s="148"/>
      <c r="G8" s="147"/>
      <c r="H8" s="147"/>
      <c r="I8" s="147"/>
      <c r="J8" s="147"/>
      <c r="K8" s="147"/>
      <c r="L8" s="147"/>
      <c r="M8" s="147"/>
      <c r="N8" s="149"/>
      <c r="O8" s="150"/>
      <c r="P8" s="151"/>
      <c r="Q8" s="150"/>
      <c r="R8" s="150"/>
      <c r="S8" s="150"/>
      <c r="T8" s="150"/>
      <c r="U8" s="150"/>
      <c r="V8" s="150"/>
      <c r="W8" s="152"/>
      <c r="X8" s="153"/>
      <c r="Y8" s="153"/>
      <c r="Z8" s="153"/>
      <c r="AA8" s="153"/>
      <c r="AB8" s="153"/>
      <c r="AC8" s="153"/>
      <c r="AD8" s="153"/>
      <c r="AE8" s="153"/>
      <c r="AF8" s="153"/>
      <c r="AG8" s="149"/>
      <c r="AH8" s="149"/>
      <c r="AI8" s="149"/>
      <c r="AJ8" s="149"/>
      <c r="AK8" s="149"/>
      <c r="AL8" s="149"/>
      <c r="AM8" s="149"/>
      <c r="AN8" s="149"/>
      <c r="AO8" s="149"/>
      <c r="AP8" s="149"/>
      <c r="AQ8" s="151"/>
      <c r="AR8" s="149"/>
      <c r="AS8" s="149"/>
      <c r="AT8" s="149"/>
      <c r="AU8" s="154"/>
      <c r="AV8" s="154"/>
      <c r="AW8" s="154"/>
      <c r="AX8" s="154"/>
      <c r="AY8" s="155"/>
      <c r="AZ8" s="155"/>
      <c r="BA8" s="155"/>
      <c r="BB8" s="155"/>
      <c r="BC8" s="156"/>
      <c r="BD8" s="156"/>
      <c r="BE8" s="156"/>
      <c r="BF8" s="157"/>
      <c r="BG8" s="156"/>
      <c r="BH8" s="156"/>
      <c r="BI8" s="156"/>
      <c r="BJ8" s="156"/>
      <c r="BK8" s="156"/>
      <c r="BL8" s="156"/>
      <c r="BM8" s="156"/>
      <c r="BN8" s="156"/>
      <c r="BO8" s="156"/>
      <c r="BP8" s="157"/>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c r="DH8" s="156"/>
      <c r="DI8" s="156"/>
      <c r="DJ8" s="156"/>
      <c r="DK8" s="156"/>
      <c r="DL8" s="156"/>
      <c r="DM8" s="156"/>
      <c r="DN8" s="156"/>
      <c r="DO8" s="156"/>
      <c r="DP8" s="156"/>
      <c r="DQ8" s="156"/>
      <c r="DR8" s="156"/>
      <c r="DS8" s="156"/>
      <c r="DT8" s="156"/>
      <c r="DU8" s="156"/>
      <c r="DV8" s="156"/>
      <c r="DW8" s="156"/>
      <c r="DX8" s="156"/>
      <c r="DY8" s="156"/>
      <c r="DZ8" s="156"/>
      <c r="EA8" s="156"/>
      <c r="EB8" s="158"/>
      <c r="EC8" s="156"/>
      <c r="ED8" s="156"/>
      <c r="EE8" s="156"/>
      <c r="EF8" s="156"/>
      <c r="EG8" s="156"/>
      <c r="EH8" s="156"/>
      <c r="EI8" s="27"/>
      <c r="EJ8" s="28"/>
      <c r="EK8" s="29" t="e">
        <f>+VLOOKUP(B8,[1]Listas_desplega!$AI$22:$AJ$46,2,0)</f>
        <v>#N/A</v>
      </c>
      <c r="EL8" s="29" t="e">
        <f>+VLOOKUP(H8,[1]Listas_desplega!$BY$3:$BZ$7,2,0)</f>
        <v>#N/A</v>
      </c>
      <c r="EM8" s="29" t="e">
        <f>+VLOOKUP(I8,[1]Listas_desplega!$BY$10:$BZ$23,2,0)</f>
        <v>#N/A</v>
      </c>
      <c r="EN8" s="29" t="e">
        <f>+VLOOKUP(J8,[1]Listas_desplega!$BY$28:$BZ$54,2,0)</f>
        <v>#N/A</v>
      </c>
      <c r="EO8" s="29" t="e">
        <f>+VLOOKUP(K8,[1]Listas_desplega!$BY$58:$BZ$105,2,0)</f>
        <v>#N/A</v>
      </c>
      <c r="EP8" s="30" t="e">
        <f>+VLOOKUP(L8,[1]Listas_desplega!$J$3:$K$11,2,0)</f>
        <v>#N/A</v>
      </c>
    </row>
    <row r="9" spans="1:147" ht="24.75" customHeight="1" x14ac:dyDescent="0.3">
      <c r="A9" s="159" t="s">
        <v>843</v>
      </c>
      <c r="B9" s="159" t="s">
        <v>843</v>
      </c>
      <c r="C9" s="159" t="s">
        <v>843</v>
      </c>
      <c r="D9" s="159" t="s">
        <v>843</v>
      </c>
      <c r="E9" s="159" t="s">
        <v>843</v>
      </c>
      <c r="F9" s="159" t="s">
        <v>843</v>
      </c>
      <c r="G9" s="159" t="s">
        <v>843</v>
      </c>
      <c r="H9" s="159" t="s">
        <v>843</v>
      </c>
      <c r="I9" s="159" t="s">
        <v>843</v>
      </c>
      <c r="J9" s="159" t="s">
        <v>843</v>
      </c>
      <c r="K9" s="159" t="s">
        <v>843</v>
      </c>
      <c r="L9" s="159" t="s">
        <v>843</v>
      </c>
      <c r="M9" s="159" t="s">
        <v>843</v>
      </c>
      <c r="N9" s="160" t="s">
        <v>843</v>
      </c>
      <c r="O9" s="160" t="s">
        <v>843</v>
      </c>
      <c r="P9" s="160" t="s">
        <v>843</v>
      </c>
      <c r="Q9" s="160" t="s">
        <v>843</v>
      </c>
      <c r="R9" s="160" t="s">
        <v>843</v>
      </c>
      <c r="S9" s="160" t="s">
        <v>843</v>
      </c>
      <c r="T9" s="160" t="s">
        <v>843</v>
      </c>
      <c r="U9" s="160" t="s">
        <v>843</v>
      </c>
      <c r="V9" s="160" t="s">
        <v>843</v>
      </c>
      <c r="W9" s="160" t="s">
        <v>843</v>
      </c>
      <c r="X9" s="160" t="s">
        <v>843</v>
      </c>
      <c r="Y9" s="160" t="s">
        <v>843</v>
      </c>
      <c r="Z9" s="160" t="s">
        <v>843</v>
      </c>
      <c r="AA9" s="160" t="s">
        <v>843</v>
      </c>
      <c r="AB9" s="160" t="s">
        <v>843</v>
      </c>
      <c r="AC9" s="160" t="s">
        <v>843</v>
      </c>
      <c r="AD9" s="160" t="s">
        <v>843</v>
      </c>
      <c r="AE9" s="160" t="s">
        <v>843</v>
      </c>
      <c r="AF9" s="160" t="s">
        <v>843</v>
      </c>
      <c r="AG9" s="160" t="s">
        <v>843</v>
      </c>
      <c r="AH9" s="160" t="s">
        <v>843</v>
      </c>
      <c r="AI9" s="160" t="s">
        <v>843</v>
      </c>
      <c r="AJ9" s="160" t="s">
        <v>843</v>
      </c>
      <c r="AK9" s="160" t="s">
        <v>843</v>
      </c>
      <c r="AL9" s="160" t="s">
        <v>843</v>
      </c>
      <c r="AM9" s="160" t="s">
        <v>843</v>
      </c>
      <c r="AN9" s="160" t="s">
        <v>843</v>
      </c>
      <c r="AO9" s="160" t="s">
        <v>843</v>
      </c>
      <c r="AP9" s="160" t="s">
        <v>843</v>
      </c>
      <c r="AQ9" s="160" t="s">
        <v>843</v>
      </c>
      <c r="AR9" s="160" t="s">
        <v>843</v>
      </c>
      <c r="AS9" s="160" t="s">
        <v>843</v>
      </c>
      <c r="AT9" s="160" t="s">
        <v>843</v>
      </c>
      <c r="AU9" s="160" t="s">
        <v>843</v>
      </c>
      <c r="AV9" s="160" t="s">
        <v>843</v>
      </c>
      <c r="AW9" s="160" t="s">
        <v>843</v>
      </c>
      <c r="AX9" s="160" t="s">
        <v>843</v>
      </c>
      <c r="AY9" s="160" t="s">
        <v>843</v>
      </c>
      <c r="AZ9" s="160" t="s">
        <v>843</v>
      </c>
      <c r="BA9" s="160" t="s">
        <v>843</v>
      </c>
      <c r="BB9" s="160" t="s">
        <v>843</v>
      </c>
      <c r="BC9" s="160" t="s">
        <v>843</v>
      </c>
      <c r="BD9" s="160"/>
      <c r="BE9" s="160"/>
      <c r="BF9" s="160"/>
      <c r="BG9" s="160"/>
      <c r="BH9" s="160"/>
      <c r="BI9" s="160"/>
      <c r="BJ9" s="160" t="s">
        <v>843</v>
      </c>
      <c r="BK9" s="160"/>
      <c r="BL9" s="160"/>
      <c r="BM9" s="160"/>
      <c r="BN9" s="160"/>
      <c r="BO9" s="160"/>
      <c r="BP9" s="160"/>
      <c r="BQ9" s="160" t="s">
        <v>843</v>
      </c>
      <c r="BR9" s="160"/>
      <c r="BS9" s="160"/>
      <c r="BT9" s="160"/>
      <c r="BU9" s="160"/>
      <c r="BV9" s="160"/>
      <c r="BW9" s="160"/>
      <c r="BX9" s="160" t="s">
        <v>843</v>
      </c>
      <c r="BY9" s="160"/>
      <c r="BZ9" s="160"/>
      <c r="CA9" s="160"/>
      <c r="CB9" s="160"/>
      <c r="CC9" s="160"/>
      <c r="CD9" s="160"/>
      <c r="CE9" s="160" t="s">
        <v>843</v>
      </c>
      <c r="CF9" s="160"/>
      <c r="CG9" s="160"/>
      <c r="CH9" s="160"/>
      <c r="CI9" s="160"/>
      <c r="CJ9" s="160"/>
      <c r="CK9" s="160"/>
      <c r="CL9" s="160" t="s">
        <v>843</v>
      </c>
      <c r="CM9" s="160"/>
      <c r="CN9" s="160"/>
      <c r="CO9" s="160"/>
      <c r="CP9" s="160"/>
      <c r="CQ9" s="160"/>
      <c r="CR9" s="160"/>
      <c r="CS9" s="160" t="s">
        <v>843</v>
      </c>
      <c r="CT9" s="160"/>
      <c r="CU9" s="160"/>
      <c r="CV9" s="160"/>
      <c r="CW9" s="160"/>
      <c r="CX9" s="160"/>
      <c r="CY9" s="160"/>
      <c r="CZ9" s="160" t="s">
        <v>843</v>
      </c>
      <c r="DA9" s="160"/>
      <c r="DB9" s="160"/>
      <c r="DC9" s="160"/>
      <c r="DD9" s="160"/>
      <c r="DE9" s="160"/>
      <c r="DF9" s="160"/>
      <c r="DG9" s="160" t="s">
        <v>843</v>
      </c>
      <c r="DH9" s="160"/>
      <c r="DI9" s="160"/>
      <c r="DJ9" s="160"/>
      <c r="DK9" s="160"/>
      <c r="DL9" s="160"/>
      <c r="DM9" s="160"/>
      <c r="DN9" s="160" t="s">
        <v>843</v>
      </c>
      <c r="DO9" s="160"/>
      <c r="DP9" s="160"/>
      <c r="DQ9" s="160"/>
      <c r="DR9" s="160"/>
      <c r="DS9" s="160"/>
      <c r="DT9" s="160"/>
      <c r="DU9" s="160" t="s">
        <v>843</v>
      </c>
      <c r="DV9" s="160"/>
      <c r="DW9" s="160"/>
      <c r="DX9" s="160"/>
      <c r="DY9" s="160"/>
      <c r="DZ9" s="160"/>
      <c r="EA9" s="160"/>
      <c r="EB9" s="160" t="s">
        <v>843</v>
      </c>
      <c r="EC9" s="160"/>
      <c r="ED9" s="160"/>
      <c r="EE9" s="160"/>
      <c r="EF9" s="160"/>
      <c r="EG9" s="160"/>
      <c r="EH9" s="160"/>
      <c r="EI9" s="160"/>
      <c r="EJ9" s="160" t="s">
        <v>843</v>
      </c>
      <c r="EK9" s="160" t="s">
        <v>843</v>
      </c>
      <c r="EL9" s="160" t="s">
        <v>843</v>
      </c>
      <c r="EM9" s="160" t="s">
        <v>843</v>
      </c>
      <c r="EN9" s="160" t="s">
        <v>843</v>
      </c>
      <c r="EO9" s="160" t="s">
        <v>843</v>
      </c>
      <c r="EP9" s="160" t="s">
        <v>843</v>
      </c>
    </row>
  </sheetData>
  <autoFilter ref="A2:EH7" xr:uid="{E5950088-0B32-4F24-9360-4267FD03EBE9}">
    <filterColumn colId="24" showButton="0"/>
    <filterColumn colId="25" showButton="0"/>
    <filterColumn colId="26" showButton="0"/>
    <filterColumn colId="27" showButton="0"/>
    <filterColumn colId="28" showButton="0"/>
  </autoFilter>
  <mergeCells count="142">
    <mergeCell ref="A2:A3"/>
    <mergeCell ref="B2:B3"/>
    <mergeCell ref="C2:C3"/>
    <mergeCell ref="D2:D3"/>
    <mergeCell ref="E2:E3"/>
    <mergeCell ref="F2:F3"/>
    <mergeCell ref="G2:G3"/>
    <mergeCell ref="A1:C1"/>
    <mergeCell ref="D1:F1"/>
    <mergeCell ref="G1:M1"/>
    <mergeCell ref="H2:H3"/>
    <mergeCell ref="I2:I3"/>
    <mergeCell ref="J2:J3"/>
    <mergeCell ref="K2:K3"/>
    <mergeCell ref="L2:L3"/>
    <mergeCell ref="M2:M3"/>
    <mergeCell ref="AS1:AX1"/>
    <mergeCell ref="AY1:BB1"/>
    <mergeCell ref="BC1:EH1"/>
    <mergeCell ref="N1:X1"/>
    <mergeCell ref="Y1:AM1"/>
    <mergeCell ref="AN1:AR1"/>
    <mergeCell ref="T2:T3"/>
    <mergeCell ref="U2:U3"/>
    <mergeCell ref="V2:V3"/>
    <mergeCell ref="W2:W3"/>
    <mergeCell ref="X2:X3"/>
    <mergeCell ref="Y2:AD2"/>
    <mergeCell ref="N2:N3"/>
    <mergeCell ref="O2:O3"/>
    <mergeCell ref="P2:P3"/>
    <mergeCell ref="Q2:Q3"/>
    <mergeCell ref="R2:R3"/>
    <mergeCell ref="S2:S3"/>
    <mergeCell ref="AK2:AK3"/>
    <mergeCell ref="AL2:AL3"/>
    <mergeCell ref="AM2:AM3"/>
    <mergeCell ref="AN2:AN3"/>
    <mergeCell ref="AO2:AO3"/>
    <mergeCell ref="AP2:AP3"/>
    <mergeCell ref="AE2:AE3"/>
    <mergeCell ref="AF2:AF3"/>
    <mergeCell ref="AG2:AG3"/>
    <mergeCell ref="AH2:AH3"/>
    <mergeCell ref="AI2:AI3"/>
    <mergeCell ref="AJ2:AJ3"/>
    <mergeCell ref="AW2:AW3"/>
    <mergeCell ref="AX2:AX3"/>
    <mergeCell ref="AY2:AY3"/>
    <mergeCell ref="AZ2:AZ3"/>
    <mergeCell ref="BA2:BA3"/>
    <mergeCell ref="BB2:BB3"/>
    <mergeCell ref="AQ2:AQ3"/>
    <mergeCell ref="AR2:AR3"/>
    <mergeCell ref="AS2:AS3"/>
    <mergeCell ref="AT2:AT3"/>
    <mergeCell ref="AU2:AU3"/>
    <mergeCell ref="AV2:AV3"/>
    <mergeCell ref="BI2:BI3"/>
    <mergeCell ref="BJ2:BJ3"/>
    <mergeCell ref="BK2:BK3"/>
    <mergeCell ref="BL2:BL3"/>
    <mergeCell ref="BM2:BM3"/>
    <mergeCell ref="BN2:BN3"/>
    <mergeCell ref="BC2:BC3"/>
    <mergeCell ref="BD2:BD3"/>
    <mergeCell ref="BE2:BE3"/>
    <mergeCell ref="BF2:BF3"/>
    <mergeCell ref="BG2:BG3"/>
    <mergeCell ref="BH2:BH3"/>
    <mergeCell ref="BU2:BU3"/>
    <mergeCell ref="BV2:BV3"/>
    <mergeCell ref="BW2:BW3"/>
    <mergeCell ref="BX2:BX3"/>
    <mergeCell ref="BY2:BY3"/>
    <mergeCell ref="BZ2:BZ3"/>
    <mergeCell ref="BO2:BO3"/>
    <mergeCell ref="BP2:BP3"/>
    <mergeCell ref="BQ2:BQ3"/>
    <mergeCell ref="BR2:BR3"/>
    <mergeCell ref="BS2:BS3"/>
    <mergeCell ref="BT2:BT3"/>
    <mergeCell ref="CG2:CG3"/>
    <mergeCell ref="CH2:CH3"/>
    <mergeCell ref="CI2:CI3"/>
    <mergeCell ref="CJ2:CJ3"/>
    <mergeCell ref="CK2:CK3"/>
    <mergeCell ref="CL2:CL3"/>
    <mergeCell ref="CA2:CA3"/>
    <mergeCell ref="CB2:CB3"/>
    <mergeCell ref="CC2:CC3"/>
    <mergeCell ref="CD2:CD3"/>
    <mergeCell ref="CE2:CE3"/>
    <mergeCell ref="CF2:CF3"/>
    <mergeCell ref="CS2:CS3"/>
    <mergeCell ref="CT2:CT3"/>
    <mergeCell ref="CU2:CU3"/>
    <mergeCell ref="CV2:CV3"/>
    <mergeCell ref="CW2:CW3"/>
    <mergeCell ref="CX2:CX3"/>
    <mergeCell ref="CM2:CM3"/>
    <mergeCell ref="CN2:CN3"/>
    <mergeCell ref="CO2:CO3"/>
    <mergeCell ref="CP2:CP3"/>
    <mergeCell ref="CQ2:CQ3"/>
    <mergeCell ref="CR2:CR3"/>
    <mergeCell ref="DE2:DE3"/>
    <mergeCell ref="DF2:DF3"/>
    <mergeCell ref="DG2:DG3"/>
    <mergeCell ref="DH2:DH3"/>
    <mergeCell ref="DI2:DI3"/>
    <mergeCell ref="DJ2:DJ3"/>
    <mergeCell ref="CY2:CY3"/>
    <mergeCell ref="CZ2:CZ3"/>
    <mergeCell ref="DA2:DA3"/>
    <mergeCell ref="DB2:DB3"/>
    <mergeCell ref="DC2:DC3"/>
    <mergeCell ref="DD2:DD3"/>
    <mergeCell ref="DQ2:DQ3"/>
    <mergeCell ref="DR2:DR3"/>
    <mergeCell ref="DS2:DS3"/>
    <mergeCell ref="DT2:DT3"/>
    <mergeCell ref="DU2:DU3"/>
    <mergeCell ref="DV2:DV3"/>
    <mergeCell ref="DK2:DK3"/>
    <mergeCell ref="DL2:DL3"/>
    <mergeCell ref="DM2:DM3"/>
    <mergeCell ref="DN2:DN3"/>
    <mergeCell ref="DO2:DO3"/>
    <mergeCell ref="DP2:DP3"/>
    <mergeCell ref="EC2:EC3"/>
    <mergeCell ref="ED2:ED3"/>
    <mergeCell ref="EE2:EE3"/>
    <mergeCell ref="EF2:EF3"/>
    <mergeCell ref="EG2:EG3"/>
    <mergeCell ref="EH2:EH3"/>
    <mergeCell ref="DW2:DW3"/>
    <mergeCell ref="DX2:DX3"/>
    <mergeCell ref="DY2:DY3"/>
    <mergeCell ref="DZ2:DZ3"/>
    <mergeCell ref="EA2:EA3"/>
    <mergeCell ref="EB2:EB3"/>
  </mergeCells>
  <conditionalFormatting sqref="BH4:BH7 BO4:BO7 BV4:BV7 CC4:CC7 CJ4:CJ7 CQ4:CQ7 CX4:CX7 DE4:DE7 DL4:DL7 DS4:DS7 DZ4:DZ7 EG4:EG7">
    <cfRule type="containsText" dxfId="14" priority="6" operator="containsText" text="Validación Preliminar">
      <formula>NOT(ISERROR(SEARCH("Validación Preliminar",BH4)))</formula>
    </cfRule>
    <cfRule type="containsText" dxfId="13" priority="7" operator="containsText" text="NO">
      <formula>NOT(ISERROR(SEARCH("NO",BH4)))</formula>
    </cfRule>
    <cfRule type="containsText" dxfId="12" priority="8" operator="containsText" text="Pendiente Validar">
      <formula>NOT(ISERROR(SEARCH("Pendiente Validar",BH4)))</formula>
    </cfRule>
    <cfRule type="containsText" dxfId="11" priority="9" operator="containsText" text="SI">
      <formula>NOT(ISERROR(SEARCH("SI",BH4)))</formula>
    </cfRule>
    <cfRule type="containsText" dxfId="10" priority="10" operator="containsText" text="Pendiente Validar">
      <formula>NOT(ISERROR(SEARCH("Pendiente Validar",BH4)))</formula>
    </cfRule>
  </conditionalFormatting>
  <dataValidations count="70">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D198B6E3-7E4A-4912-A90A-CCF119CD3613}"/>
    <dataValidation allowBlank="1" showInputMessage="1" showErrorMessage="1" promptTitle="Macrometa" prompt="Si el indicador hace parte del reporte de alguna &quot;Macrometa&quot; de Presidencia, seleccione la que corresponda de la lista desplegable." sqref="X2" xr:uid="{29353327-DBD2-40C9-8868-DC58C9401B58}"/>
    <dataValidation allowBlank="1" showInputMessage="1" showErrorMessage="1" promptTitle="Medio de verificación" prompt="Documento que soporta el avance cuantitativo del indicador." sqref="V2:V3" xr:uid="{7F4997AA-B2F9-4F49-991D-242AD09A850B}"/>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84FFE43B-1866-4B82-B6E9-3AFCA743EAAE}"/>
    <dataValidation allowBlank="1" showInputMessage="1" showErrorMessage="1" promptTitle="ID Indicador" prompt="Campo registrado por la OAPF." sqref="N2:N3" xr:uid="{836BB329-3DB8-42D7-8F45-69F5E2022CE0}"/>
    <dataValidation allowBlank="1" showInputMessage="1" showErrorMessage="1" promptTitle="MIPG" prompt="Seleccione de la lista desplegable la dimensión del Modelo Integrado de Planeación y Gestión (MIPG) a la cual se asocia el indicador." sqref="D2:D3" xr:uid="{CE3ED37B-4FCF-4AD4-A790-4E53F05F550F}"/>
    <dataValidation allowBlank="1" showInputMessage="1" showErrorMessage="1" promptTitle="CONPES (Número documento)" prompt="Diligencie el número del documento (s) CONPES asociados con el indicador." sqref="AQ2:AQ3" xr:uid="{D9A7B185-8F29-425C-BED8-C124FFE41096}"/>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B43E4F78-F21B-4E4C-9960-690A7EE8C3EB}"/>
    <dataValidation allowBlank="1" showInputMessage="1" showErrorMessage="1" promptTitle="Derechos Humanos" prompt="Marque con &quot;X&quot; si el indicador se relaciona con algún componente del Plan Nacional de Educación en Derechos Humanos (PLANEDH)" sqref="AO2:AO3" xr:uid="{56C96E2C-1E68-43BF-8C04-FBCBE1821F36}"/>
    <dataValidation allowBlank="1" showInputMessage="1" showErrorMessage="1" promptTitle="Iniciativas PPI" prompt="Marque con &quot;X&quot; si el indicador está asociado al cumplimiento de iniciativas planteadas en el Plan Plurianual de Inversión para 2024." sqref="AN2:AN3" xr:uid="{7C2CD940-2F0D-465E-AF1F-13BCC39504B6}"/>
    <dataValidation allowBlank="1" showInputMessage="1" showErrorMessage="1" promptTitle="Discapacidad" prompt="Marque con &quot;X&quot; si el indicador responde a un compromiso del MEN en desarrollo de la Política de Discapacidad." sqref="AK2:AK3" xr:uid="{C79D9227-CE12-4239-8F38-DD55A302A6C7}"/>
    <dataValidation allowBlank="1" showInputMessage="1" showErrorMessage="1" promptTitle="Víctimas" prompt="Marque con &quot;X&quot; si el indicador responde a un compromiso adquirido por el MEN en desarrollo de la Política de Víctimas." sqref="AI2:AI3" xr:uid="{34BB62F5-0F1C-455A-94EA-B70E68D47222}"/>
    <dataValidation allowBlank="1" showInputMessage="1" showErrorMessage="1" promptTitle="Equidad de la Mujer" prompt="Marque con &quot;X&quot; si el indicador responde la política de Equidad de la Mujer." sqref="AG2:AG3" xr:uid="{A6E8FF8D-2CED-4DC8-A27F-33C3AB6A1833}"/>
    <dataValidation allowBlank="1" showInputMessage="1" showErrorMessage="1" promptTitle="Otras mesas" prompt="Diligencie el nombre de otra instancia con Grupos Étnicos - Indígenas con compromisos asociados al indicador." sqref="AD3" xr:uid="{9F8939AC-4B4F-4BDE-AAE0-0360D3E83FD0}"/>
    <dataValidation allowBlank="1" showInputMessage="1" showErrorMessage="1" promptTitle="Periodicidad" prompt="Corresponde a la temporalidad con la cual se reporta el avance cuantitativo del indicador." sqref="T2:T3" xr:uid="{1CA8EA60-9188-49B9-900F-25D2C3908451}"/>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B0C6E320-D96A-4A29-8B61-B653A6DBF6A1}"/>
    <dataValidation allowBlank="1" showInputMessage="1" showErrorMessage="1" promptTitle="Dias de rezago" prompt="Cantidad de días que se requiere para procesar la información y emitir el dato de avance cuantitativo después del cierre del periodo. " sqref="U2:U3" xr:uid="{0EE48E1F-C655-49AB-90F5-B4F48E02664D}"/>
    <dataValidation allowBlank="1" showInputMessage="1" showErrorMessage="1" promptTitle="Unidad de medida" prompt="Parámetro de referencia para determina la magnitud del indicador (Ej: número, porcentaje,...)" sqref="S2:S3" xr:uid="{33B22CF1-1652-4B5D-8573-E5850E4C6EC3}"/>
    <dataValidation allowBlank="1" showInputMessage="1" showErrorMessage="1" promptTitle="Tipo de acumulación" prompt="Seleccione de la lista desplegable el tipo de acumulación:_x000a__x000a_• Mantenimiento (stock)_x000a_• Flujo _x000a_• Acumulado_x000a_• Capacidad_x000a_• Reducción" sqref="Q2:Q3" xr:uid="{9B13D70C-E3E7-4096-9EF5-B11DA86B5101}"/>
    <dataValidation allowBlank="1" showInputMessage="1" showErrorMessage="1" promptTitle="Fórmula de cálculo" prompt="Es la representación matemática del cálculo a realizar para obtener el dato de avance cuantitativo del indicador." sqref="R2:R3" xr:uid="{04C96940-2344-4FCF-89EB-73DD501454D6}"/>
    <dataValidation allowBlank="1" showInputMessage="1" showErrorMessage="1" promptTitle="Estrategia" prompt="Registre la estrategia que permitirá alcanzar el eje estratégico. Debe coincidir con la hoja de acciones._x000a_" sqref="M2:M3" xr:uid="{091014CF-7F49-41B6-BBC4-160DE26CA6C9}"/>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C57F441C-F2A9-464A-91BE-482C830F1647}"/>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2BEE05CB-460C-46E9-A162-5FA603B7F9E9}"/>
    <dataValidation allowBlank="1" showInputMessage="1" showErrorMessage="1" promptTitle="Catalizador" prompt="Seleccione de la lista desplegable el catalizador al cual se asocia el indicador." sqref="J2:J3" xr:uid="{341A5F2C-1E97-4213-88AF-D96EB679579E}"/>
    <dataValidation allowBlank="1" showInputMessage="1" showErrorMessage="1" promptTitle="Pilar" prompt="Seleccione de la lista desplegable el pilar de la transformación PND al cual se asocia el indicador. " sqref="I2:I3" xr:uid="{ABF02088-C8F5-408D-9EB0-2708A5AB9275}"/>
    <dataValidation allowBlank="1" showInputMessage="1" showErrorMessage="1" promptTitle="Transformación PND" prompt="Seleccione de la lista desplegable la transformación del Plan Nacional de Desarrollo (PND) a la cual se asocia el indicador." sqref="H2:H3" xr:uid="{0AB351BE-A147-41DC-8B27-030B214CCE19}"/>
    <dataValidation allowBlank="1" showInputMessage="1" showErrorMessage="1" promptTitle="Meta ODS" prompt="Seleccione de la lista desplegable la meta del Objetivo de Desarrollo Sostenible (ODS) al cual se asocia el indicador." sqref="G2:G3" xr:uid="{F79BD277-F15C-4E60-B3BB-B8951F170E67}"/>
    <dataValidation allowBlank="1" showInputMessage="1" showErrorMessage="1" promptTitle="Objetivo SIG" prompt="Seleccione de la lista desplegable el objetivo del Sistema Integrado de Gestión (SIG) al cual se asocia el indicador." sqref="E2:E3" xr:uid="{FDDA0E0E-F3E6-431F-A783-796E0954A051}"/>
    <dataValidation allowBlank="1" showInputMessage="1" showErrorMessage="1" promptTitle="Dependencia" prompt="Seleccione de la lista desplegable la dependencia responsable del indicador." sqref="C2:C3" xr:uid="{35273609-745B-42B0-8298-E8D3C2F36334}"/>
    <dataValidation allowBlank="1" showInputMessage="1" showErrorMessage="1" promptTitle="Despacho o dirección " prompt="Seleccione de la lista desplegable el despacho o la dirección responsable del indicador." sqref="B2:B3" xr:uid="{C3E5B0DE-E1B7-4267-BB5B-4313C3A461F1}"/>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8072F2A4-EB1F-4A26-B72E-2A615EE16EC6}"/>
    <dataValidation allowBlank="1" showInputMessage="1" showErrorMessage="1" promptTitle="Otros" prompt="Seleccione de la lista a que otro compromiso responde el indicador formulado._x000a_" sqref="AR2" xr:uid="{C4316CFC-614A-4280-AF69-A616F4436E6E}"/>
    <dataValidation allowBlank="1" showInputMessage="1" showErrorMessage="1" promptTitle="Primer infancia" prompt="Marque con &quot;X&quot; si el indicador se enmarca en alguna de  las categorias de la política de Primera Infancia, Infancia y Adolescencia " sqref="AH2" xr:uid="{BBA8B3F4-ACFD-4CF3-A53A-5213D89A7C67}"/>
    <dataValidation allowBlank="1" showInputMessage="1" showErrorMessage="1" promptTitle="Participación Ciudadana" prompt="Marque con &quot;X&quot; si el indicador responde a alguna estrategia o actividad, en el marco de la política de Participación Ciudadana " sqref="AJ2" xr:uid="{87FA9490-F8F3-4524-A9CD-FCA41B4F198C}"/>
    <dataValidation allowBlank="1" showInputMessage="1" showErrorMessage="1" promptTitle="TIC" prompt="Marque con &quot;X&quot; si el indicador se asocia con la política de Tecnologías de la Información y las Comunicaciones" sqref="AL2" xr:uid="{E07C6916-D28E-4AC6-81A9-71689E461A44}"/>
    <dataValidation allowBlank="1" showInputMessage="1" showErrorMessage="1" promptTitle="CTeI" prompt="Marque con &quot;X&quot; si el indicador se relaciona con algún componente de la política de Ciencia, Tecnología e Innovación " sqref="AM2:AM3" xr:uid="{0617B771-47F4-4B24-A05B-EB511541F115}"/>
    <dataValidation allowBlank="1" showInputMessage="1" showErrorMessage="1" promptTitle="Étnicos - Rrom" prompt="Marque con &quot;X&quot; si el indicador responde a un compromiso adquirido por el MEN con una comunidad Rrom" sqref="AF2:AF3" xr:uid="{E59C3E83-6047-4A5D-8E85-BB77BB4FAC3F}"/>
    <dataValidation allowBlank="1" showInputMessage="1" showErrorMessage="1" promptTitle="Étnicos - NARP" prompt="Marque con &quot;X&quot; si el indicador responde a un compromiso adquirido por el MEN con una comunidad Negra, Afrocolombiana, Raizal y Palenquera" sqref="AE2:AE3" xr:uid="{C2A0F6D6-A1EB-4CF5-9FA2-8D00B429B44B}"/>
    <dataValidation allowBlank="1" showInputMessage="1" showErrorMessage="1" promptTitle="Proceso SIG" prompt="Seleccione de la lista desplegable el proceso del SIG al cual se asocia el indicador" sqref="F2" xr:uid="{30C016FC-AF20-4E89-B0B3-159BB5B02423}"/>
    <dataValidation allowBlank="1" showInputMessage="1" showErrorMessage="1" promptTitle="CRIC" prompt="Registre el número del compromiso adquirido por el MEN con el Consejo Regional Indígena del Cauca que esté asociado al indicador." sqref="AA3" xr:uid="{518BC712-D2CC-4BC9-85C1-65ACDA920314}"/>
    <dataValidation allowBlank="1" showInputMessage="1" showErrorMessage="1" promptTitle="CRIHU" prompt="Registre el número del compromiso adquirido por el MEN con el Consejo Regional Indígena del Huila que esté asociado al indicador." sqref="AC3" xr:uid="{31C6DA37-0446-4E59-BDCE-E641812AE642}"/>
    <dataValidation allowBlank="1" showInputMessage="1" showErrorMessage="1" promptTitle="CRIDEC" prompt="Registre el número del compromiso adquirido por el MEN con el Consejo Regional Indígena de Caldas que esté asociado al indicador._x000a_" sqref="AB3" xr:uid="{AADE8697-8523-45B6-920F-7E72A253C002}"/>
    <dataValidation allowBlank="1" showInputMessage="1" showErrorMessage="1" promptTitle="MRA" prompt="Registre el número del compromiso adquirido por el MEN en la Mesa Regional Amazónica que esté asociado al indicador." sqref="Z3" xr:uid="{750A2178-AA63-4462-9BFD-87F73EB18234}"/>
    <dataValidation allowBlank="1" showInputMessage="1" showErrorMessage="1" promptTitle="MPC" prompt="Registre el número del compromiso adquirido por el MEN en la Mesa Permanente de Concertación indígena que esté asociado al indicador." sqref="Y3" xr:uid="{B2A11F2F-09D7-41CB-8D4A-29A1EFA50E29}"/>
    <dataValidation allowBlank="1" showInputMessage="1" showErrorMessage="1" promptTitle="Meta diciembre" prompt="Diligenciar el valor de la meta programada para la vigencia _x000a_" sqref="EB2" xr:uid="{BFAAA1F6-1FC3-4ED9-90AF-6A7A52DE962F}"/>
    <dataValidation allowBlank="1" showInputMessage="1" showErrorMessage="1" promptTitle="Meta noviembre" prompt="Diligenciar el valor de la meta programada para el mes. _x000a_Debe ser registrado de manera acumulada de acuerdo con la periodicidad del indicador  " sqref="DU2" xr:uid="{B306EE31-9D72-4D5B-A14E-213564DFD515}"/>
    <dataValidation allowBlank="1" showInputMessage="1" showErrorMessage="1" promptTitle="Meta octubre" prompt="Diligenciar el valor de la meta programada para el mes. _x000a_Debe ser registrado de manera acumulada de acuerdo con la periodicidad del indicador  " sqref="DN2" xr:uid="{A43499D9-39E1-400D-9B84-FAEDB2363755}"/>
    <dataValidation allowBlank="1" showInputMessage="1" showErrorMessage="1" promptTitle="Meta septiembre" prompt="Diligenciar el valor de la meta programada para el mes. _x000a_Debe ser registrado de manera acumulada de acuerdo con la periodicidad del indicador  " sqref="DG2" xr:uid="{7BCF722B-256F-45F5-A18B-058E3E4B6912}"/>
    <dataValidation allowBlank="1" showInputMessage="1" showErrorMessage="1" promptTitle="Meta agosto" prompt="Diligenciar el valor de la meta programada para el mes. _x000a_Debe ser registrado de manera acumulada de acuerdo con la periodicidad del indicador  " sqref="CZ2" xr:uid="{25279A53-F59A-49D3-A262-0A0EBC2556B3}"/>
    <dataValidation allowBlank="1" showInputMessage="1" showErrorMessage="1" promptTitle="Meta julio" prompt="Diligenciar el valor de la meta programada para el mes. _x000a_Debe ser registrado de manera acumulada de acuerdo con la periodicidad del indicador  " sqref="CS2" xr:uid="{D221825D-BB34-438D-AEB2-78DF3D8EA8A3}"/>
    <dataValidation allowBlank="1" showInputMessage="1" showErrorMessage="1" promptTitle="Meta junio" prompt="Diligenciar el valor de la meta programada para el mes. _x000a_Debe ser registrado de manera acumulada de acuerdo con la periodicidad del indicador  " sqref="CL2" xr:uid="{06B7C579-01EA-4E38-8633-135DF6FA1623}"/>
    <dataValidation allowBlank="1" showInputMessage="1" showErrorMessage="1" promptTitle="Meta mayo" prompt="Diligenciar el valor de la meta programada para el mes. _x000a_Debe ser registrado de manera acumulada de acuerdo con la periodicidad del indicador  " sqref="CE2" xr:uid="{C1AD3755-CD7D-4052-A8AA-0DA248239864}"/>
    <dataValidation allowBlank="1" showInputMessage="1" showErrorMessage="1" promptTitle="Meta abril" prompt="Diligenciar el valor de la meta programada para el mes. _x000a_Debe ser registrado de manera acumulada de acuerdo con la periodicidad del indicador  " sqref="BX2" xr:uid="{AF9352D7-7C2F-4F97-90C2-264F8BF7D892}"/>
    <dataValidation allowBlank="1" showInputMessage="1" showErrorMessage="1" promptTitle="Meta marzo" prompt="Diligenciar el valor de la meta programada para el mes. _x000a_Debe ser registrado de manera acumulada de acuerdo con la periodicidad del indicador  " sqref="BQ2" xr:uid="{D26676C2-8E13-4285-9FCA-1AAC97EC5520}"/>
    <dataValidation allowBlank="1" showInputMessage="1" showErrorMessage="1" promptTitle="Meta febrero" prompt="Diligenciar el valor de la meta programada para el mes. _x000a_Debe ser registrado de manera acumulada de acuerdo con la periodicidad del indicador  " sqref="BJ2" xr:uid="{C276F6E8-195B-4469-8809-7C420894B97B}"/>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B6270685-9635-4785-9CDF-78D920F47DCF}"/>
    <dataValidation allowBlank="1" showInputMessage="1" showErrorMessage="1" promptTitle="Avance 2025" prompt="Corresponde a la cantidad o resultado alcanzado del indicador para el año 2025" sqref="BA2:BB2" xr:uid="{E5DF892F-07EB-43E8-BB8B-F6228586D1E8}"/>
    <dataValidation allowBlank="1" showInputMessage="1" showErrorMessage="1" promptTitle="Avance 2024" prompt="Corresponde a la cantidad o resultado alcanzado del indicador para el año 2024" sqref="AZ2" xr:uid="{E93DE186-FA99-4173-AF56-ACE680A98A8E}"/>
    <dataValidation allowBlank="1" showInputMessage="1" showErrorMessage="1" promptTitle="Avance 2023" prompt="Corresponde a la cantidad o resultado alcanzado del indicador para el año 2023" sqref="AY2" xr:uid="{A6BA5B53-0559-4817-92A5-FDE944F18A44}"/>
    <dataValidation allowBlank="1" showInputMessage="1" showErrorMessage="1" promptTitle="Meta cuatrienio" prompt="Corresponde a la cantidad o resultado esperado del indicador para el cuatrienio" sqref="AX2" xr:uid="{5D24CE77-3B32-4E97-A594-A408FD71BC5F}"/>
    <dataValidation allowBlank="1" showInputMessage="1" showErrorMessage="1" promptTitle="Meta 2026" prompt="Corresponde a la cantidad o resultado esperado del indicador para el año 2026" sqref="AW2" xr:uid="{BCBEF68B-1401-4F82-BB8E-F8F93B7858DF}"/>
    <dataValidation allowBlank="1" showInputMessage="1" showErrorMessage="1" promptTitle="Meta 2025" prompt="Corresponde a la cantidad o resultado esperado del indicador para el año 2025" sqref="AV2" xr:uid="{66BBBBD8-FF3A-45A9-8FD1-45BF5A09DCBB}"/>
    <dataValidation allowBlank="1" showInputMessage="1" showErrorMessage="1" promptTitle="Meta 2024" prompt="Corresponde a la cantidad o resultado esperado del indicador para el año 2024" sqref="AU2" xr:uid="{2F084391-8FFC-4E13-B390-7F286F33F91A}"/>
    <dataValidation allowBlank="1" showInputMessage="1" showErrorMessage="1" promptTitle="Meta 2023" prompt="Corresponde a la cantidad o resultado esperado del indicador para el año 2023" sqref="AT2" xr:uid="{D1B70A73-C19B-4512-A75A-31F37E62749F}"/>
    <dataValidation allowBlank="1" showInputMessage="1" showErrorMessage="1" promptTitle="Línea base" prompt="Corresponde al punto de partida o punto de referencia desde el cual se inicia la medición." sqref="AS2:AS3" xr:uid="{AAA432AA-6951-413E-8FE0-E7B932DA44C2}"/>
    <dataValidation allowBlank="1" showErrorMessage="1" promptTitle="Mín 300 máx 4000" prompt="Recuerda que debes escribir mínimo 300 caractateres y máximo 4000" sqref="EJ3:EK3 CL8 EB8 BQ5 BJ5 CZ8 DN8 DU8 DG8 CS8 EJ4:EL8 CE4:CE8 BX4:BX8 EB4:EB6 CZ4:CZ6 CS4:CS6 DG4:DG6 CL4:CL6 DN4:DN6 DU4:DU6" xr:uid="{95B2BD83-3794-4DD2-93AC-3E9E53DBC2E9}"/>
    <dataValidation type="list" allowBlank="1" showInputMessage="1" showErrorMessage="1" sqref="C4:C8" xr:uid="{F391EADC-3437-4714-B7F2-1C36D80F479F}">
      <formula1>INDIRECT(EK4)</formula1>
    </dataValidation>
    <dataValidation type="list" allowBlank="1" showInputMessage="1" showErrorMessage="1" sqref="I4:K8 M4:M8" xr:uid="{483671C6-89EA-4733-A3A1-529F392B95D6}">
      <formula1>INDIRECT(EL4)</formula1>
    </dataValidation>
    <dataValidation type="list" allowBlank="1" showInputMessage="1" showErrorMessage="1" sqref="BO4:BO7 BH4:BH7 DZ4:DZ7 BV4:BV7 CC4:CC7 CJ4:CJ7 CQ4:CQ7 CX4:CX7 DE4:DE7 DL4:DL7 DS4:DS7 EG4:EG7" xr:uid="{09E24AD7-E960-4C8C-BB60-001A962C2612}">
      <formula1>"SI,NO,Pendiente Validar,Validación Preliminar"</formula1>
    </dataValidation>
    <dataValidation type="list" allowBlank="1" showInputMessage="1" showErrorMessage="1" sqref="B4:B8" xr:uid="{B0E9BCC6-BB16-43F1-AEFA-BBCD2C400D1B}">
      <formula1>INDIRECT(A4)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B18A-9702-450C-B851-22C6517D62B6}">
  <dimension ref="A1:EQ9"/>
  <sheetViews>
    <sheetView topLeftCell="B1" workbookViewId="0">
      <selection activeCell="C17" sqref="C17"/>
    </sheetView>
  </sheetViews>
  <sheetFormatPr baseColWidth="10" defaultColWidth="11.85546875" defaultRowHeight="18.75" x14ac:dyDescent="0.3"/>
  <cols>
    <col min="1" max="1" width="24.28515625" style="161" customWidth="1"/>
    <col min="2" max="2" width="21.28515625" style="161" customWidth="1"/>
    <col min="3" max="3" width="40.7109375" style="161" customWidth="1"/>
    <col min="4" max="6" width="28.28515625" style="161" customWidth="1"/>
    <col min="7" max="7" width="21.28515625" style="161" customWidth="1"/>
    <col min="8" max="8" width="24.85546875" style="161" customWidth="1"/>
    <col min="9" max="9" width="29" style="161" customWidth="1"/>
    <col min="10" max="10" width="31" style="161" customWidth="1"/>
    <col min="11" max="11" width="25.85546875" style="161" customWidth="1"/>
    <col min="12" max="12" width="35.140625" style="161" customWidth="1"/>
    <col min="13" max="13" width="32.85546875" style="161" customWidth="1"/>
    <col min="14" max="14" width="10.140625" style="161" customWidth="1"/>
    <col min="15" max="15" width="62.140625" style="162" customWidth="1"/>
    <col min="16" max="17" width="14.28515625" style="162" customWidth="1"/>
    <col min="18" max="18" width="21.28515625" style="162" customWidth="1"/>
    <col min="19" max="20" width="14.28515625" style="162" customWidth="1"/>
    <col min="21" max="21" width="13" style="162" customWidth="1"/>
    <col min="22" max="22" width="21.28515625" style="162" customWidth="1"/>
    <col min="23" max="23" width="11.28515625" style="161" customWidth="1"/>
    <col min="24" max="24" width="12.28515625" style="161" customWidth="1"/>
    <col min="25" max="30" width="17" style="161" hidden="1" customWidth="1"/>
    <col min="31" max="31" width="20" style="161" hidden="1" customWidth="1"/>
    <col min="32" max="42" width="14.28515625" style="161" hidden="1" customWidth="1"/>
    <col min="43" max="43" width="14.28515625" style="163" hidden="1" customWidth="1"/>
    <col min="44" max="44" width="14.28515625" style="161" hidden="1" customWidth="1"/>
    <col min="45" max="45" width="16.28515625" style="163" customWidth="1"/>
    <col min="46" max="46" width="17" style="163" customWidth="1"/>
    <col min="47" max="47" width="17.85546875" style="163" customWidth="1"/>
    <col min="48" max="49" width="21" style="163" bestFit="1" customWidth="1"/>
    <col min="50" max="50" width="22.28515625" style="163" bestFit="1" customWidth="1"/>
    <col min="51" max="51" width="14.28515625" style="161" hidden="1" customWidth="1"/>
    <col min="52" max="52" width="6.28515625" style="161" hidden="1" customWidth="1"/>
    <col min="53" max="54" width="12.140625" style="161" hidden="1" customWidth="1"/>
    <col min="55" max="56" width="14.140625" style="161" customWidth="1"/>
    <col min="57" max="57" width="34.28515625" style="161" customWidth="1"/>
    <col min="58" max="61" width="14.140625" style="161" customWidth="1"/>
    <col min="62" max="62" width="19.28515625" style="161" bestFit="1" customWidth="1"/>
    <col min="63" max="63" width="28.85546875" style="161" customWidth="1"/>
    <col min="64" max="68" width="14.140625" style="161" customWidth="1"/>
    <col min="69" max="69" width="19.7109375" style="161" bestFit="1" customWidth="1"/>
    <col min="70" max="70" width="21.140625" style="161" customWidth="1"/>
    <col min="71" max="75" width="14.140625" style="161" customWidth="1"/>
    <col min="76" max="76" width="21.85546875" style="161" customWidth="1"/>
    <col min="77" max="82" width="14.140625" style="161" customWidth="1"/>
    <col min="83" max="83" width="23.140625" style="161" customWidth="1"/>
    <col min="84" max="89" width="14.140625" style="161" customWidth="1"/>
    <col min="90" max="90" width="23.140625" style="161" customWidth="1"/>
    <col min="91" max="91" width="16.140625" style="161" customWidth="1"/>
    <col min="92" max="96" width="14.140625" style="161" customWidth="1"/>
    <col min="97" max="97" width="23.140625" style="161" customWidth="1"/>
    <col min="98" max="103" width="14.140625" style="161" customWidth="1"/>
    <col min="104" max="104" width="23.140625" style="161" customWidth="1"/>
    <col min="105" max="110" width="14.140625" style="161" customWidth="1"/>
    <col min="111" max="111" width="23.140625" style="161" customWidth="1"/>
    <col min="112" max="112" width="37.28515625" style="161" bestFit="1" customWidth="1"/>
    <col min="113" max="117" width="14.140625" style="161" customWidth="1"/>
    <col min="118" max="118" width="23.140625" style="161" customWidth="1"/>
    <col min="119" max="119" width="16.28515625" style="161" customWidth="1"/>
    <col min="120" max="124" width="14.140625" style="161" customWidth="1"/>
    <col min="125" max="125" width="23.140625" style="161" customWidth="1"/>
    <col min="126" max="131" width="14.140625" style="161" customWidth="1"/>
    <col min="132" max="132" width="23.28515625" style="161" customWidth="1"/>
    <col min="133" max="133" width="25.28515625" style="161" customWidth="1"/>
    <col min="134" max="136" width="14.140625" style="161" customWidth="1"/>
    <col min="137" max="137" width="15.28515625" style="161" customWidth="1"/>
    <col min="138" max="138" width="34.7109375" style="161" customWidth="1"/>
    <col min="139" max="139" width="17.85546875" style="161" customWidth="1"/>
    <col min="140" max="140" width="11.85546875" style="161"/>
    <col min="141" max="141" width="13.28515625" style="163" customWidth="1"/>
    <col min="142" max="142" width="16.85546875" style="161" customWidth="1"/>
    <col min="143" max="143" width="15.28515625" style="161" customWidth="1"/>
    <col min="144" max="144" width="18" style="161" customWidth="1"/>
    <col min="145" max="145" width="19.28515625" style="161" customWidth="1"/>
    <col min="146" max="146" width="13.28515625" style="161" customWidth="1"/>
    <col min="147" max="147" width="12.140625" style="161" customWidth="1"/>
    <col min="148" max="16384" width="11.85546875" style="161"/>
  </cols>
  <sheetData>
    <row r="1" spans="1:147" s="1" customFormat="1" ht="30.75" customHeight="1" x14ac:dyDescent="0.3">
      <c r="A1" s="216" t="s">
        <v>0</v>
      </c>
      <c r="B1" s="216"/>
      <c r="C1" s="216"/>
      <c r="D1" s="217" t="s">
        <v>1</v>
      </c>
      <c r="E1" s="217"/>
      <c r="F1" s="217"/>
      <c r="G1" s="218" t="s">
        <v>2</v>
      </c>
      <c r="H1" s="219"/>
      <c r="I1" s="219"/>
      <c r="J1" s="219"/>
      <c r="K1" s="219"/>
      <c r="L1" s="219"/>
      <c r="M1" s="219"/>
      <c r="N1" s="200" t="s">
        <v>3</v>
      </c>
      <c r="O1" s="201"/>
      <c r="P1" s="201"/>
      <c r="Q1" s="201"/>
      <c r="R1" s="201"/>
      <c r="S1" s="201"/>
      <c r="T1" s="201"/>
      <c r="U1" s="201"/>
      <c r="V1" s="201"/>
      <c r="W1" s="201"/>
      <c r="X1" s="202"/>
      <c r="Y1" s="203" t="s">
        <v>4</v>
      </c>
      <c r="Z1" s="203"/>
      <c r="AA1" s="203"/>
      <c r="AB1" s="203"/>
      <c r="AC1" s="203"/>
      <c r="AD1" s="203"/>
      <c r="AE1" s="203"/>
      <c r="AF1" s="203"/>
      <c r="AG1" s="203"/>
      <c r="AH1" s="203"/>
      <c r="AI1" s="203"/>
      <c r="AJ1" s="203"/>
      <c r="AK1" s="203"/>
      <c r="AL1" s="203"/>
      <c r="AM1" s="203"/>
      <c r="AN1" s="204" t="s">
        <v>5</v>
      </c>
      <c r="AO1" s="204"/>
      <c r="AP1" s="204"/>
      <c r="AQ1" s="204"/>
      <c r="AR1" s="204"/>
      <c r="AS1" s="195" t="s">
        <v>6</v>
      </c>
      <c r="AT1" s="195"/>
      <c r="AU1" s="195"/>
      <c r="AV1" s="195"/>
      <c r="AW1" s="195"/>
      <c r="AX1" s="195"/>
      <c r="AY1" s="196" t="s">
        <v>7</v>
      </c>
      <c r="AZ1" s="196"/>
      <c r="BA1" s="196"/>
      <c r="BB1" s="196"/>
      <c r="BC1" s="197" t="s">
        <v>8</v>
      </c>
      <c r="BD1" s="198"/>
      <c r="BE1" s="198"/>
      <c r="BF1" s="198"/>
      <c r="BG1" s="198"/>
      <c r="BH1" s="198"/>
      <c r="BI1" s="198"/>
      <c r="BJ1" s="198"/>
      <c r="BK1" s="198"/>
      <c r="BL1" s="198"/>
      <c r="BM1" s="198"/>
      <c r="BN1" s="198"/>
      <c r="BO1" s="198"/>
      <c r="BP1" s="198"/>
      <c r="BQ1" s="198"/>
      <c r="BR1" s="198"/>
      <c r="BS1" s="198"/>
      <c r="BT1" s="198"/>
      <c r="BU1" s="198"/>
      <c r="BV1" s="198"/>
      <c r="BW1" s="198"/>
      <c r="BX1" s="198"/>
      <c r="BY1" s="198"/>
      <c r="BZ1" s="198"/>
      <c r="CA1" s="198"/>
      <c r="CB1" s="198"/>
      <c r="CC1" s="198"/>
      <c r="CD1" s="198"/>
      <c r="CE1" s="198"/>
      <c r="CF1" s="198"/>
      <c r="CG1" s="198"/>
      <c r="CH1" s="198"/>
      <c r="CI1" s="198"/>
      <c r="CJ1" s="198"/>
      <c r="CK1" s="198"/>
      <c r="CL1" s="198"/>
      <c r="CM1" s="198"/>
      <c r="CN1" s="198"/>
      <c r="CO1" s="198"/>
      <c r="CP1" s="198"/>
      <c r="CQ1" s="198"/>
      <c r="CR1" s="198"/>
      <c r="CS1" s="198"/>
      <c r="CT1" s="198"/>
      <c r="CU1" s="198"/>
      <c r="CV1" s="198"/>
      <c r="CW1" s="198"/>
      <c r="CX1" s="198"/>
      <c r="CY1" s="198"/>
      <c r="CZ1" s="198"/>
      <c r="DA1" s="198"/>
      <c r="DB1" s="198"/>
      <c r="DC1" s="198"/>
      <c r="DD1" s="198"/>
      <c r="DE1" s="198"/>
      <c r="DF1" s="198"/>
      <c r="DG1" s="198"/>
      <c r="DH1" s="198"/>
      <c r="DI1" s="198"/>
      <c r="DJ1" s="198"/>
      <c r="DK1" s="198"/>
      <c r="DL1" s="198"/>
      <c r="DM1" s="198"/>
      <c r="DN1" s="198"/>
      <c r="DO1" s="198"/>
      <c r="DP1" s="198"/>
      <c r="DQ1" s="198"/>
      <c r="DR1" s="198"/>
      <c r="DS1" s="198"/>
      <c r="DT1" s="198"/>
      <c r="DU1" s="198"/>
      <c r="DV1" s="198"/>
      <c r="DW1" s="198"/>
      <c r="DX1" s="198"/>
      <c r="DY1" s="198"/>
      <c r="DZ1" s="198"/>
      <c r="EA1" s="198"/>
      <c r="EB1" s="198"/>
      <c r="EC1" s="198"/>
      <c r="ED1" s="198"/>
      <c r="EE1" s="198"/>
      <c r="EF1" s="198"/>
      <c r="EG1" s="198"/>
      <c r="EH1" s="199"/>
      <c r="EK1" s="2"/>
    </row>
    <row r="2" spans="1:147" s="1" customFormat="1" ht="18.75" customHeight="1" x14ac:dyDescent="0.3">
      <c r="A2" s="210" t="s">
        <v>9</v>
      </c>
      <c r="B2" s="210" t="s">
        <v>10</v>
      </c>
      <c r="C2" s="210" t="s">
        <v>11</v>
      </c>
      <c r="D2" s="212" t="s">
        <v>12</v>
      </c>
      <c r="E2" s="212" t="s">
        <v>13</v>
      </c>
      <c r="F2" s="212" t="s">
        <v>14</v>
      </c>
      <c r="G2" s="214" t="s">
        <v>15</v>
      </c>
      <c r="H2" s="214" t="s">
        <v>16</v>
      </c>
      <c r="I2" s="214" t="s">
        <v>17</v>
      </c>
      <c r="J2" s="214" t="s">
        <v>18</v>
      </c>
      <c r="K2" s="214" t="s">
        <v>19</v>
      </c>
      <c r="L2" s="214" t="s">
        <v>20</v>
      </c>
      <c r="M2" s="214" t="s">
        <v>21</v>
      </c>
      <c r="N2" s="208" t="s">
        <v>22</v>
      </c>
      <c r="O2" s="205" t="s">
        <v>23</v>
      </c>
      <c r="P2" s="205" t="s">
        <v>24</v>
      </c>
      <c r="Q2" s="205" t="s">
        <v>25</v>
      </c>
      <c r="R2" s="205" t="s">
        <v>26</v>
      </c>
      <c r="S2" s="205" t="s">
        <v>27</v>
      </c>
      <c r="T2" s="205" t="s">
        <v>28</v>
      </c>
      <c r="U2" s="205" t="s">
        <v>29</v>
      </c>
      <c r="V2" s="205" t="s">
        <v>30</v>
      </c>
      <c r="W2" s="206" t="s">
        <v>31</v>
      </c>
      <c r="X2" s="206" t="s">
        <v>32</v>
      </c>
      <c r="Y2" s="203" t="s">
        <v>33</v>
      </c>
      <c r="Z2" s="203"/>
      <c r="AA2" s="203"/>
      <c r="AB2" s="203"/>
      <c r="AC2" s="203"/>
      <c r="AD2" s="203"/>
      <c r="AE2" s="193" t="s">
        <v>34</v>
      </c>
      <c r="AF2" s="193" t="s">
        <v>35</v>
      </c>
      <c r="AG2" s="193" t="s">
        <v>36</v>
      </c>
      <c r="AH2" s="193" t="s">
        <v>37</v>
      </c>
      <c r="AI2" s="193" t="s">
        <v>38</v>
      </c>
      <c r="AJ2" s="193" t="s">
        <v>39</v>
      </c>
      <c r="AK2" s="193" t="s">
        <v>40</v>
      </c>
      <c r="AL2" s="193" t="s">
        <v>41</v>
      </c>
      <c r="AM2" s="193" t="s">
        <v>42</v>
      </c>
      <c r="AN2" s="189" t="s">
        <v>43</v>
      </c>
      <c r="AO2" s="189" t="s">
        <v>44</v>
      </c>
      <c r="AP2" s="189" t="s">
        <v>45</v>
      </c>
      <c r="AQ2" s="189" t="s">
        <v>46</v>
      </c>
      <c r="AR2" s="189" t="s">
        <v>47</v>
      </c>
      <c r="AS2" s="191" t="s">
        <v>48</v>
      </c>
      <c r="AT2" s="191" t="s">
        <v>49</v>
      </c>
      <c r="AU2" s="191" t="s">
        <v>50</v>
      </c>
      <c r="AV2" s="191" t="s">
        <v>51</v>
      </c>
      <c r="AW2" s="191" t="s">
        <v>52</v>
      </c>
      <c r="AX2" s="191" t="s">
        <v>53</v>
      </c>
      <c r="AY2" s="188" t="s">
        <v>54</v>
      </c>
      <c r="AZ2" s="188" t="s">
        <v>55</v>
      </c>
      <c r="BA2" s="188" t="s">
        <v>56</v>
      </c>
      <c r="BB2" s="188" t="s">
        <v>57</v>
      </c>
      <c r="BC2" s="179" t="s">
        <v>58</v>
      </c>
      <c r="BD2" s="172" t="s">
        <v>59</v>
      </c>
      <c r="BE2" s="174" t="s">
        <v>60</v>
      </c>
      <c r="BF2" s="174" t="s">
        <v>61</v>
      </c>
      <c r="BG2" s="174" t="s">
        <v>62</v>
      </c>
      <c r="BH2" s="176" t="s">
        <v>63</v>
      </c>
      <c r="BI2" s="174" t="s">
        <v>64</v>
      </c>
      <c r="BJ2" s="179" t="s">
        <v>65</v>
      </c>
      <c r="BK2" s="184" t="s">
        <v>66</v>
      </c>
      <c r="BL2" s="182" t="s">
        <v>67</v>
      </c>
      <c r="BM2" s="182" t="s">
        <v>68</v>
      </c>
      <c r="BN2" s="182" t="s">
        <v>69</v>
      </c>
      <c r="BO2" s="180" t="s">
        <v>70</v>
      </c>
      <c r="BP2" s="182" t="s">
        <v>71</v>
      </c>
      <c r="BQ2" s="179" t="s">
        <v>72</v>
      </c>
      <c r="BR2" s="172" t="s">
        <v>73</v>
      </c>
      <c r="BS2" s="174" t="s">
        <v>74</v>
      </c>
      <c r="BT2" s="174" t="s">
        <v>75</v>
      </c>
      <c r="BU2" s="174" t="s">
        <v>76</v>
      </c>
      <c r="BV2" s="176" t="s">
        <v>77</v>
      </c>
      <c r="BW2" s="174" t="s">
        <v>78</v>
      </c>
      <c r="BX2" s="179" t="s">
        <v>79</v>
      </c>
      <c r="BY2" s="172" t="s">
        <v>80</v>
      </c>
      <c r="BZ2" s="174" t="s">
        <v>81</v>
      </c>
      <c r="CA2" s="174" t="s">
        <v>82</v>
      </c>
      <c r="CB2" s="174" t="s">
        <v>83</v>
      </c>
      <c r="CC2" s="176" t="s">
        <v>84</v>
      </c>
      <c r="CD2" s="174" t="s">
        <v>85</v>
      </c>
      <c r="CE2" s="179" t="s">
        <v>86</v>
      </c>
      <c r="CF2" s="172" t="s">
        <v>87</v>
      </c>
      <c r="CG2" s="174" t="s">
        <v>88</v>
      </c>
      <c r="CH2" s="174" t="s">
        <v>89</v>
      </c>
      <c r="CI2" s="174" t="s">
        <v>90</v>
      </c>
      <c r="CJ2" s="176" t="s">
        <v>91</v>
      </c>
      <c r="CK2" s="174" t="s">
        <v>92</v>
      </c>
      <c r="CL2" s="172" t="s">
        <v>93</v>
      </c>
      <c r="CM2" s="172" t="s">
        <v>94</v>
      </c>
      <c r="CN2" s="174" t="s">
        <v>95</v>
      </c>
      <c r="CO2" s="174" t="s">
        <v>96</v>
      </c>
      <c r="CP2" s="174" t="s">
        <v>97</v>
      </c>
      <c r="CQ2" s="176" t="s">
        <v>98</v>
      </c>
      <c r="CR2" s="174" t="s">
        <v>99</v>
      </c>
      <c r="CS2" s="172" t="s">
        <v>100</v>
      </c>
      <c r="CT2" s="172" t="s">
        <v>101</v>
      </c>
      <c r="CU2" s="174" t="s">
        <v>102</v>
      </c>
      <c r="CV2" s="174" t="s">
        <v>103</v>
      </c>
      <c r="CW2" s="174" t="s">
        <v>104</v>
      </c>
      <c r="CX2" s="176" t="s">
        <v>105</v>
      </c>
      <c r="CY2" s="174" t="s">
        <v>106</v>
      </c>
      <c r="CZ2" s="172" t="s">
        <v>107</v>
      </c>
      <c r="DA2" s="172" t="s">
        <v>108</v>
      </c>
      <c r="DB2" s="174" t="s">
        <v>109</v>
      </c>
      <c r="DC2" s="174" t="s">
        <v>110</v>
      </c>
      <c r="DD2" s="174" t="s">
        <v>111</v>
      </c>
      <c r="DE2" s="176" t="s">
        <v>112</v>
      </c>
      <c r="DF2" s="174" t="s">
        <v>113</v>
      </c>
      <c r="DG2" s="172" t="s">
        <v>114</v>
      </c>
      <c r="DH2" s="172" t="s">
        <v>115</v>
      </c>
      <c r="DI2" s="174" t="s">
        <v>116</v>
      </c>
      <c r="DJ2" s="174" t="s">
        <v>117</v>
      </c>
      <c r="DK2" s="174" t="s">
        <v>118</v>
      </c>
      <c r="DL2" s="176" t="s">
        <v>119</v>
      </c>
      <c r="DM2" s="174" t="s">
        <v>120</v>
      </c>
      <c r="DN2" s="172" t="s">
        <v>121</v>
      </c>
      <c r="DO2" s="172" t="s">
        <v>122</v>
      </c>
      <c r="DP2" s="174" t="s">
        <v>123</v>
      </c>
      <c r="DQ2" s="174" t="s">
        <v>124</v>
      </c>
      <c r="DR2" s="174" t="s">
        <v>125</v>
      </c>
      <c r="DS2" s="176" t="s">
        <v>126</v>
      </c>
      <c r="DT2" s="174" t="s">
        <v>127</v>
      </c>
      <c r="DU2" s="172" t="s">
        <v>128</v>
      </c>
      <c r="DV2" s="172" t="s">
        <v>129</v>
      </c>
      <c r="DW2" s="174" t="s">
        <v>130</v>
      </c>
      <c r="DX2" s="174" t="s">
        <v>131</v>
      </c>
      <c r="DY2" s="174" t="s">
        <v>132</v>
      </c>
      <c r="DZ2" s="176" t="s">
        <v>133</v>
      </c>
      <c r="EA2" s="174" t="s">
        <v>134</v>
      </c>
      <c r="EB2" s="172" t="s">
        <v>135</v>
      </c>
      <c r="EC2" s="172" t="s">
        <v>136</v>
      </c>
      <c r="ED2" s="174" t="s">
        <v>137</v>
      </c>
      <c r="EE2" s="174" t="s">
        <v>138</v>
      </c>
      <c r="EF2" s="174" t="s">
        <v>139</v>
      </c>
      <c r="EG2" s="176" t="s">
        <v>140</v>
      </c>
      <c r="EH2" s="174" t="s">
        <v>141</v>
      </c>
      <c r="EK2" s="2"/>
    </row>
    <row r="3" spans="1:147" s="4" customFormat="1" ht="45.75" customHeight="1" x14ac:dyDescent="0.25">
      <c r="A3" s="211"/>
      <c r="B3" s="211"/>
      <c r="C3" s="211"/>
      <c r="D3" s="213"/>
      <c r="E3" s="213"/>
      <c r="F3" s="213"/>
      <c r="G3" s="215"/>
      <c r="H3" s="215"/>
      <c r="I3" s="215"/>
      <c r="J3" s="215"/>
      <c r="K3" s="215"/>
      <c r="L3" s="215"/>
      <c r="M3" s="215"/>
      <c r="N3" s="209"/>
      <c r="O3" s="206"/>
      <c r="P3" s="206"/>
      <c r="Q3" s="206"/>
      <c r="R3" s="206"/>
      <c r="S3" s="206"/>
      <c r="T3" s="206"/>
      <c r="U3" s="206"/>
      <c r="V3" s="206"/>
      <c r="W3" s="207"/>
      <c r="X3" s="207"/>
      <c r="Y3" s="3" t="s">
        <v>142</v>
      </c>
      <c r="Z3" s="3" t="s">
        <v>143</v>
      </c>
      <c r="AA3" s="3" t="s">
        <v>144</v>
      </c>
      <c r="AB3" s="3" t="s">
        <v>145</v>
      </c>
      <c r="AC3" s="3" t="s">
        <v>146</v>
      </c>
      <c r="AD3" s="3" t="s">
        <v>147</v>
      </c>
      <c r="AE3" s="194"/>
      <c r="AF3" s="194"/>
      <c r="AG3" s="194"/>
      <c r="AH3" s="194"/>
      <c r="AI3" s="194"/>
      <c r="AJ3" s="194"/>
      <c r="AK3" s="194"/>
      <c r="AL3" s="194"/>
      <c r="AM3" s="194"/>
      <c r="AN3" s="190"/>
      <c r="AO3" s="190"/>
      <c r="AP3" s="190"/>
      <c r="AQ3" s="190"/>
      <c r="AR3" s="190"/>
      <c r="AS3" s="192"/>
      <c r="AT3" s="192"/>
      <c r="AU3" s="192"/>
      <c r="AV3" s="192"/>
      <c r="AW3" s="192"/>
      <c r="AX3" s="192"/>
      <c r="AY3" s="188"/>
      <c r="AZ3" s="188"/>
      <c r="BA3" s="188"/>
      <c r="BB3" s="188"/>
      <c r="BC3" s="179"/>
      <c r="BD3" s="173"/>
      <c r="BE3" s="175"/>
      <c r="BF3" s="187"/>
      <c r="BG3" s="175"/>
      <c r="BH3" s="177"/>
      <c r="BI3" s="175"/>
      <c r="BJ3" s="179"/>
      <c r="BK3" s="185"/>
      <c r="BL3" s="186"/>
      <c r="BM3" s="186"/>
      <c r="BN3" s="186"/>
      <c r="BO3" s="181"/>
      <c r="BP3" s="183"/>
      <c r="BQ3" s="179"/>
      <c r="BR3" s="173"/>
      <c r="BS3" s="175"/>
      <c r="BT3" s="175"/>
      <c r="BU3" s="175"/>
      <c r="BV3" s="177"/>
      <c r="BW3" s="175"/>
      <c r="BX3" s="179"/>
      <c r="BY3" s="173"/>
      <c r="BZ3" s="175"/>
      <c r="CA3" s="175"/>
      <c r="CB3" s="175"/>
      <c r="CC3" s="177"/>
      <c r="CD3" s="175"/>
      <c r="CE3" s="179"/>
      <c r="CF3" s="173"/>
      <c r="CG3" s="175"/>
      <c r="CH3" s="175"/>
      <c r="CI3" s="175"/>
      <c r="CJ3" s="177"/>
      <c r="CK3" s="175"/>
      <c r="CL3" s="173"/>
      <c r="CM3" s="173"/>
      <c r="CN3" s="175"/>
      <c r="CO3" s="175"/>
      <c r="CP3" s="175"/>
      <c r="CQ3" s="177"/>
      <c r="CR3" s="175"/>
      <c r="CS3" s="173"/>
      <c r="CT3" s="173"/>
      <c r="CU3" s="175"/>
      <c r="CV3" s="175"/>
      <c r="CW3" s="175"/>
      <c r="CX3" s="177"/>
      <c r="CY3" s="175"/>
      <c r="CZ3" s="173"/>
      <c r="DA3" s="173"/>
      <c r="DB3" s="175"/>
      <c r="DC3" s="175"/>
      <c r="DD3" s="175"/>
      <c r="DE3" s="177"/>
      <c r="DF3" s="175"/>
      <c r="DG3" s="173"/>
      <c r="DH3" s="173"/>
      <c r="DI3" s="175"/>
      <c r="DJ3" s="175"/>
      <c r="DK3" s="175"/>
      <c r="DL3" s="177"/>
      <c r="DM3" s="175"/>
      <c r="DN3" s="173"/>
      <c r="DO3" s="173"/>
      <c r="DP3" s="175"/>
      <c r="DQ3" s="175"/>
      <c r="DR3" s="175"/>
      <c r="DS3" s="177"/>
      <c r="DT3" s="175"/>
      <c r="DU3" s="173"/>
      <c r="DV3" s="173"/>
      <c r="DW3" s="175"/>
      <c r="DX3" s="175"/>
      <c r="DY3" s="175"/>
      <c r="DZ3" s="177"/>
      <c r="EA3" s="175"/>
      <c r="EB3" s="178"/>
      <c r="EC3" s="173"/>
      <c r="ED3" s="175"/>
      <c r="EE3" s="175"/>
      <c r="EF3" s="175"/>
      <c r="EG3" s="177"/>
      <c r="EH3" s="175"/>
      <c r="EJ3" s="5"/>
      <c r="EK3" s="6" t="s">
        <v>148</v>
      </c>
      <c r="EL3" s="6" t="s">
        <v>16</v>
      </c>
      <c r="EM3" s="6" t="s">
        <v>149</v>
      </c>
      <c r="EN3" s="6" t="s">
        <v>150</v>
      </c>
      <c r="EO3" s="6" t="s">
        <v>19</v>
      </c>
      <c r="EP3" s="6" t="s">
        <v>20</v>
      </c>
      <c r="EQ3" s="7" t="s">
        <v>21</v>
      </c>
    </row>
    <row r="4" spans="1:147" s="31" customFormat="1" ht="44.25" customHeight="1" x14ac:dyDescent="0.3">
      <c r="A4" s="8" t="s">
        <v>927</v>
      </c>
      <c r="B4" s="8" t="s">
        <v>1211</v>
      </c>
      <c r="C4" s="8" t="s">
        <v>1302</v>
      </c>
      <c r="D4" s="8" t="s">
        <v>1303</v>
      </c>
      <c r="E4" s="8" t="s">
        <v>154</v>
      </c>
      <c r="F4" s="9" t="s">
        <v>1304</v>
      </c>
      <c r="G4" s="8" t="s">
        <v>843</v>
      </c>
      <c r="H4" s="8" t="s">
        <v>597</v>
      </c>
      <c r="I4" s="8" t="s">
        <v>598</v>
      </c>
      <c r="J4" s="8" t="s">
        <v>599</v>
      </c>
      <c r="K4" s="8" t="s">
        <v>1305</v>
      </c>
      <c r="L4" s="8" t="s">
        <v>932</v>
      </c>
      <c r="M4" s="8" t="s">
        <v>1306</v>
      </c>
      <c r="N4" s="14">
        <v>82</v>
      </c>
      <c r="O4" s="11" t="s">
        <v>1307</v>
      </c>
      <c r="P4" s="12" t="s">
        <v>164</v>
      </c>
      <c r="Q4" s="11" t="s">
        <v>186</v>
      </c>
      <c r="R4" s="11" t="s">
        <v>1308</v>
      </c>
      <c r="S4" s="11" t="s">
        <v>214</v>
      </c>
      <c r="T4" s="11" t="s">
        <v>168</v>
      </c>
      <c r="U4" s="11">
        <v>0</v>
      </c>
      <c r="V4" s="11" t="s">
        <v>1309</v>
      </c>
      <c r="W4" s="12" t="s">
        <v>170</v>
      </c>
      <c r="X4" s="13"/>
      <c r="Y4" s="13"/>
      <c r="Z4" s="13"/>
      <c r="AA4" s="13"/>
      <c r="AB4" s="13"/>
      <c r="AC4" s="13"/>
      <c r="AD4" s="13"/>
      <c r="AE4" s="13"/>
      <c r="AF4" s="13"/>
      <c r="AG4" s="14"/>
      <c r="AH4" s="14"/>
      <c r="AI4" s="14"/>
      <c r="AJ4" s="14"/>
      <c r="AK4" s="14"/>
      <c r="AL4" s="14"/>
      <c r="AM4" s="14"/>
      <c r="AN4" s="14"/>
      <c r="AO4" s="14"/>
      <c r="AP4" s="14"/>
      <c r="AQ4" s="15"/>
      <c r="AR4" s="14"/>
      <c r="AS4" s="14"/>
      <c r="AT4" s="14"/>
      <c r="AU4" s="33">
        <v>15</v>
      </c>
      <c r="AV4" s="33">
        <v>30</v>
      </c>
      <c r="AW4" s="33">
        <v>50</v>
      </c>
      <c r="AX4" s="33">
        <v>50</v>
      </c>
      <c r="AY4" s="34"/>
      <c r="AZ4" s="34"/>
      <c r="BA4" s="34"/>
      <c r="BB4" s="34"/>
      <c r="BC4" s="16"/>
      <c r="BD4" s="16"/>
      <c r="BE4" s="17"/>
      <c r="BF4" s="18">
        <f t="shared" ref="BF4:BF7" si="0">IFERROR(BC4/AW4,0)</f>
        <v>0</v>
      </c>
      <c r="BG4" s="20">
        <f t="shared" ref="BG4:BG7" si="1">+IF(BH4="SI",IFERROR((IF(BH4="SI",BD4,0)/AW4),"REVISAR"),0)</f>
        <v>0</v>
      </c>
      <c r="BH4" s="17" t="s">
        <v>174</v>
      </c>
      <c r="BI4" s="17" t="s">
        <v>1310</v>
      </c>
      <c r="BJ4" s="16"/>
      <c r="BK4" s="16"/>
      <c r="BL4" s="17"/>
      <c r="BM4" s="19">
        <f t="shared" ref="BM4:BM7" si="2">+IFERROR(BJ4/AW4,0)</f>
        <v>0</v>
      </c>
      <c r="BN4" s="20">
        <f t="shared" ref="BN4:BN7" si="3">+IF(BO4="SI",IFERROR((IF(BO4="SI",BK4,0)/AW4),"REVISAR"),BG4)</f>
        <v>0</v>
      </c>
      <c r="BO4" s="17" t="s">
        <v>174</v>
      </c>
      <c r="BP4" s="21" t="s">
        <v>1257</v>
      </c>
      <c r="BQ4" s="22"/>
      <c r="BR4" s="16">
        <v>10</v>
      </c>
      <c r="BS4" s="17" t="s">
        <v>1311</v>
      </c>
      <c r="BT4" s="19">
        <f t="shared" ref="BT4:BT7" si="4">+IFERROR(BQ4/AW4,0)</f>
        <v>0</v>
      </c>
      <c r="BU4" s="20">
        <f t="shared" ref="BU4:BU7" si="5">+IF(BV4="SI",IFERROR((IF(BV4="SI",BR4,0)/AW4),"REVISAR"),BN4)</f>
        <v>0.2</v>
      </c>
      <c r="BV4" s="17" t="s">
        <v>174</v>
      </c>
      <c r="BW4" s="17" t="s">
        <v>1224</v>
      </c>
      <c r="BX4" s="16"/>
      <c r="BY4" s="16">
        <v>10</v>
      </c>
      <c r="BZ4" s="17"/>
      <c r="CA4" s="19">
        <v>0</v>
      </c>
      <c r="CB4" s="20">
        <f t="shared" ref="CB4:CB7" si="6">+IF(CC4="SI",IFERROR((IF(CC4="SI",BY4,0)/AW4),"REVISAR"),BU4)</f>
        <v>0.2</v>
      </c>
      <c r="CC4" s="17" t="s">
        <v>174</v>
      </c>
      <c r="CD4" s="17" t="s">
        <v>1246</v>
      </c>
      <c r="CE4" s="16"/>
      <c r="CF4" s="16"/>
      <c r="CG4" s="17"/>
      <c r="CH4" s="19">
        <f t="shared" ref="CH4:CH7" si="7">+IFERROR(CE4/AW4,0)</f>
        <v>0</v>
      </c>
      <c r="CI4" s="20">
        <f t="shared" ref="CI4:CI7" si="8">+IF(CJ4="SI",IFERROR((IF(CJ4="SI",CF4,0)/AW4),"REVISAR"),CB4)</f>
        <v>0</v>
      </c>
      <c r="CJ4" s="17" t="s">
        <v>174</v>
      </c>
      <c r="CK4" s="17" t="s">
        <v>1240</v>
      </c>
      <c r="CL4" s="23">
        <v>50</v>
      </c>
      <c r="CM4" s="23">
        <v>70</v>
      </c>
      <c r="CN4" s="17" t="s">
        <v>1312</v>
      </c>
      <c r="CO4" s="19">
        <f t="shared" ref="CO4:CO7" si="9">+IFERROR(CL4/AW4,0)</f>
        <v>1</v>
      </c>
      <c r="CP4" s="20">
        <f t="shared" ref="CP4:CP7" si="10">+IF(CQ4="SI",IFERROR((IF(CQ4="SI",CM4,0)/AW4),"REVISAR"),CI4)</f>
        <v>1.4</v>
      </c>
      <c r="CQ4" s="17" t="s">
        <v>174</v>
      </c>
      <c r="CR4" s="17" t="s">
        <v>1313</v>
      </c>
      <c r="CS4" s="16"/>
      <c r="CT4" s="16"/>
      <c r="CU4" s="17"/>
      <c r="CV4" s="19">
        <f t="shared" ref="CV4:CV7" si="11">+IFERROR(CS4/AW4,0)</f>
        <v>0</v>
      </c>
      <c r="CW4" s="20">
        <f t="shared" ref="CW4:CW7" si="12">+IF(CX4="SI",IFERROR((IF(CX4="SI",CT4,0)/AW4),"REVISAR"),CP4)</f>
        <v>1.4</v>
      </c>
      <c r="CX4" s="17" t="s">
        <v>179</v>
      </c>
      <c r="CY4" s="17"/>
      <c r="CZ4" s="16"/>
      <c r="DA4" s="16"/>
      <c r="DB4" s="17"/>
      <c r="DC4" s="19">
        <f t="shared" ref="DC4:DC7" si="13">+IFERROR(CZ4/AW4,0)</f>
        <v>0</v>
      </c>
      <c r="DD4" s="20">
        <f t="shared" ref="DD4:DD7" si="14">+IF(DE4="SI",IFERROR((IF(DE4="SI",DA4,0)/AW4),"REVISAR"),CW4)</f>
        <v>1.4</v>
      </c>
      <c r="DE4" s="17" t="s">
        <v>179</v>
      </c>
      <c r="DF4" s="17"/>
      <c r="DG4" s="16"/>
      <c r="DH4" s="16"/>
      <c r="DI4" s="17"/>
      <c r="DJ4" s="19">
        <f t="shared" ref="DJ4:DJ7" si="15">+IFERROR(DG4/AW4,0)</f>
        <v>0</v>
      </c>
      <c r="DK4" s="20">
        <f t="shared" ref="DK4:DK7" si="16">+IF(DL4="SI",IFERROR((IF(DL4="SI",DH4,0)/AW4),"REVISAR"),DD4)</f>
        <v>1.4</v>
      </c>
      <c r="DL4" s="17" t="s">
        <v>179</v>
      </c>
      <c r="DM4" s="17"/>
      <c r="DN4" s="16"/>
      <c r="DO4" s="16"/>
      <c r="DP4" s="17"/>
      <c r="DQ4" s="19">
        <f t="shared" ref="DQ4:DQ7" si="17">+IFERROR(DN4/AW4,0)</f>
        <v>0</v>
      </c>
      <c r="DR4" s="20">
        <f t="shared" ref="DR4:DR7" si="18">+IF(DS4="SI",IFERROR((IF(DS4="SI",DO4,0)/AW4),"REVISAR"),DK4)</f>
        <v>1.4</v>
      </c>
      <c r="DS4" s="17" t="s">
        <v>179</v>
      </c>
      <c r="DT4" s="17"/>
      <c r="DU4" s="16"/>
      <c r="DV4" s="16"/>
      <c r="DW4" s="17"/>
      <c r="DX4" s="19">
        <f t="shared" ref="DX4:DX7" si="19">+IFERROR(DU4/AW4,0)</f>
        <v>0</v>
      </c>
      <c r="DY4" s="20">
        <f t="shared" ref="DY4:DY7" si="20">+IF(DZ4="SI",IFERROR((IF(DZ4="SI",DV4,0)/AW4),"REVISAR"),DR4)</f>
        <v>1.4</v>
      </c>
      <c r="DZ4" s="17" t="s">
        <v>179</v>
      </c>
      <c r="EA4" s="17"/>
      <c r="EB4" s="26">
        <v>50</v>
      </c>
      <c r="EC4" s="16"/>
      <c r="ED4" s="17"/>
      <c r="EE4" s="19">
        <f t="shared" ref="EE4:EE7" si="21">+IFERROR(EB4/AW4,0)</f>
        <v>1</v>
      </c>
      <c r="EF4" s="20">
        <f t="shared" ref="EF4:EF7" si="22">+IF(EG4="SI",IFERROR((IF(EG4="SI",EC4,0)/AW4),"REVISAR"),DY4)</f>
        <v>1.4</v>
      </c>
      <c r="EG4" s="17" t="s">
        <v>179</v>
      </c>
      <c r="EH4" s="17"/>
      <c r="EI4" s="27">
        <v>2026</v>
      </c>
      <c r="EJ4" s="28"/>
      <c r="EK4" s="29" t="str">
        <f>+VLOOKUP(B4,[1]Listas_desplega!$AI$22:$AJ$46,2,0)</f>
        <v>SG</v>
      </c>
      <c r="EL4" s="29" t="str">
        <f>+VLOOKUP(H4,[1]Listas_desplega!$BY$3:$BZ$7,2,0)</f>
        <v>T_5</v>
      </c>
      <c r="EM4" s="29" t="str">
        <f>+VLOOKUP(I4,[1]Listas_desplega!$BY$10:$BZ$23,2,0)</f>
        <v>T_5_C_1</v>
      </c>
      <c r="EN4" s="29" t="str">
        <f>+VLOOKUP(J4,[1]Listas_desplega!$BY$28:$BZ$54,2,0)</f>
        <v>T_5_C_1_ET_1</v>
      </c>
      <c r="EO4" s="29" t="str">
        <f>+VLOOKUP(K4,[1]Listas_desplega!$BY$58:$BZ$105,2,0)</f>
        <v>T_5_C_1_ET_1_CPT_6</v>
      </c>
      <c r="EP4" s="30" t="str">
        <f>+VLOOKUP(L4,[1]Listas_desplega!$J$3:$K$11,2,0)</f>
        <v>Eje_E_9</v>
      </c>
    </row>
    <row r="5" spans="1:147" s="31" customFormat="1" ht="44.25" customHeight="1" x14ac:dyDescent="0.3">
      <c r="A5" s="8" t="s">
        <v>927</v>
      </c>
      <c r="B5" s="8" t="s">
        <v>1211</v>
      </c>
      <c r="C5" s="8" t="s">
        <v>1302</v>
      </c>
      <c r="D5" s="8" t="s">
        <v>1303</v>
      </c>
      <c r="E5" s="8" t="s">
        <v>154</v>
      </c>
      <c r="F5" s="9" t="s">
        <v>1304</v>
      </c>
      <c r="G5" s="8" t="s">
        <v>843</v>
      </c>
      <c r="H5" s="8" t="s">
        <v>597</v>
      </c>
      <c r="I5" s="8" t="s">
        <v>598</v>
      </c>
      <c r="J5" s="8" t="s">
        <v>599</v>
      </c>
      <c r="K5" s="8" t="s">
        <v>1305</v>
      </c>
      <c r="L5" s="8" t="s">
        <v>932</v>
      </c>
      <c r="M5" s="8" t="s">
        <v>1306</v>
      </c>
      <c r="N5" s="14">
        <v>83</v>
      </c>
      <c r="O5" s="11" t="s">
        <v>1314</v>
      </c>
      <c r="P5" s="12" t="s">
        <v>164</v>
      </c>
      <c r="Q5" s="11" t="s">
        <v>165</v>
      </c>
      <c r="R5" s="11" t="s">
        <v>1315</v>
      </c>
      <c r="S5" s="11" t="s">
        <v>214</v>
      </c>
      <c r="T5" s="11" t="s">
        <v>200</v>
      </c>
      <c r="U5" s="11">
        <v>0</v>
      </c>
      <c r="V5" s="11" t="s">
        <v>1316</v>
      </c>
      <c r="W5" s="12" t="s">
        <v>170</v>
      </c>
      <c r="X5" s="13"/>
      <c r="Y5" s="13"/>
      <c r="Z5" s="13"/>
      <c r="AA5" s="13"/>
      <c r="AB5" s="13"/>
      <c r="AC5" s="13"/>
      <c r="AD5" s="13"/>
      <c r="AE5" s="13"/>
      <c r="AF5" s="13"/>
      <c r="AG5" s="14"/>
      <c r="AH5" s="14"/>
      <c r="AI5" s="14"/>
      <c r="AJ5" s="14"/>
      <c r="AK5" s="14"/>
      <c r="AL5" s="14"/>
      <c r="AM5" s="14"/>
      <c r="AN5" s="14"/>
      <c r="AO5" s="14"/>
      <c r="AP5" s="14"/>
      <c r="AQ5" s="15"/>
      <c r="AR5" s="14"/>
      <c r="AS5" s="14"/>
      <c r="AT5" s="14"/>
      <c r="AU5" s="33">
        <v>70</v>
      </c>
      <c r="AV5" s="33">
        <v>85</v>
      </c>
      <c r="AW5" s="33">
        <v>100</v>
      </c>
      <c r="AX5" s="33">
        <v>100</v>
      </c>
      <c r="AY5" s="34"/>
      <c r="AZ5" s="34"/>
      <c r="BA5" s="34"/>
      <c r="BB5" s="34"/>
      <c r="BC5" s="16"/>
      <c r="BD5" s="16"/>
      <c r="BE5" s="17"/>
      <c r="BF5" s="18">
        <f t="shared" si="0"/>
        <v>0</v>
      </c>
      <c r="BG5" s="20">
        <f t="shared" si="1"/>
        <v>0</v>
      </c>
      <c r="BH5" s="17" t="s">
        <v>174</v>
      </c>
      <c r="BI5" s="17" t="s">
        <v>1310</v>
      </c>
      <c r="BJ5" s="16"/>
      <c r="BK5" s="16"/>
      <c r="BL5" s="17"/>
      <c r="BM5" s="19">
        <f t="shared" si="2"/>
        <v>0</v>
      </c>
      <c r="BN5" s="20">
        <f t="shared" si="3"/>
        <v>0</v>
      </c>
      <c r="BO5" s="17" t="s">
        <v>174</v>
      </c>
      <c r="BP5" s="21" t="s">
        <v>1257</v>
      </c>
      <c r="BQ5" s="22">
        <v>5</v>
      </c>
      <c r="BR5" s="16">
        <v>1</v>
      </c>
      <c r="BS5" s="17" t="s">
        <v>1317</v>
      </c>
      <c r="BT5" s="19">
        <f t="shared" si="4"/>
        <v>0.05</v>
      </c>
      <c r="BU5" s="20">
        <f t="shared" si="5"/>
        <v>0.01</v>
      </c>
      <c r="BV5" s="17" t="s">
        <v>174</v>
      </c>
      <c r="BW5" s="17" t="s">
        <v>1224</v>
      </c>
      <c r="BX5" s="16"/>
      <c r="BY5" s="16">
        <v>1</v>
      </c>
      <c r="BZ5" s="17"/>
      <c r="CA5" s="19">
        <v>0</v>
      </c>
      <c r="CB5" s="20">
        <f t="shared" si="6"/>
        <v>0.01</v>
      </c>
      <c r="CC5" s="17" t="s">
        <v>174</v>
      </c>
      <c r="CD5" s="17" t="s">
        <v>1246</v>
      </c>
      <c r="CE5" s="16"/>
      <c r="CF5" s="16"/>
      <c r="CG5" s="17"/>
      <c r="CH5" s="19">
        <f t="shared" si="7"/>
        <v>0</v>
      </c>
      <c r="CI5" s="20">
        <f t="shared" si="8"/>
        <v>0</v>
      </c>
      <c r="CJ5" s="17" t="s">
        <v>174</v>
      </c>
      <c r="CK5" s="17" t="s">
        <v>1240</v>
      </c>
      <c r="CL5" s="23">
        <v>50</v>
      </c>
      <c r="CM5" s="23">
        <v>25</v>
      </c>
      <c r="CN5" s="17" t="s">
        <v>1318</v>
      </c>
      <c r="CO5" s="19">
        <f t="shared" si="9"/>
        <v>0.5</v>
      </c>
      <c r="CP5" s="20">
        <f t="shared" si="10"/>
        <v>0.25</v>
      </c>
      <c r="CQ5" s="17" t="s">
        <v>174</v>
      </c>
      <c r="CR5" s="17" t="s">
        <v>1319</v>
      </c>
      <c r="CS5" s="16"/>
      <c r="CT5" s="16"/>
      <c r="CU5" s="17"/>
      <c r="CV5" s="19">
        <f t="shared" si="11"/>
        <v>0</v>
      </c>
      <c r="CW5" s="20">
        <f t="shared" si="12"/>
        <v>0.25</v>
      </c>
      <c r="CX5" s="17" t="s">
        <v>179</v>
      </c>
      <c r="CY5" s="17"/>
      <c r="CZ5" s="16"/>
      <c r="DA5" s="16"/>
      <c r="DB5" s="17"/>
      <c r="DC5" s="19">
        <f t="shared" si="13"/>
        <v>0</v>
      </c>
      <c r="DD5" s="20">
        <f t="shared" si="14"/>
        <v>0.25</v>
      </c>
      <c r="DE5" s="17" t="s">
        <v>179</v>
      </c>
      <c r="DF5" s="17"/>
      <c r="DG5" s="16">
        <v>75</v>
      </c>
      <c r="DH5" s="16"/>
      <c r="DI5" s="17"/>
      <c r="DJ5" s="19">
        <f t="shared" si="15"/>
        <v>0.75</v>
      </c>
      <c r="DK5" s="20">
        <f t="shared" si="16"/>
        <v>0.25</v>
      </c>
      <c r="DL5" s="17" t="s">
        <v>179</v>
      </c>
      <c r="DM5" s="17"/>
      <c r="DN5" s="16"/>
      <c r="DO5" s="16"/>
      <c r="DP5" s="17"/>
      <c r="DQ5" s="19">
        <f t="shared" si="17"/>
        <v>0</v>
      </c>
      <c r="DR5" s="20">
        <f t="shared" si="18"/>
        <v>0.25</v>
      </c>
      <c r="DS5" s="17" t="s">
        <v>179</v>
      </c>
      <c r="DT5" s="17"/>
      <c r="DU5" s="16"/>
      <c r="DV5" s="16"/>
      <c r="DW5" s="17"/>
      <c r="DX5" s="19">
        <f t="shared" si="19"/>
        <v>0</v>
      </c>
      <c r="DY5" s="20">
        <f t="shared" si="20"/>
        <v>0.25</v>
      </c>
      <c r="DZ5" s="17" t="s">
        <v>179</v>
      </c>
      <c r="EA5" s="17"/>
      <c r="EB5" s="26">
        <v>100</v>
      </c>
      <c r="EC5" s="16"/>
      <c r="ED5" s="17"/>
      <c r="EE5" s="19">
        <f t="shared" si="21"/>
        <v>1</v>
      </c>
      <c r="EF5" s="20">
        <f t="shared" si="22"/>
        <v>0.25</v>
      </c>
      <c r="EG5" s="17" t="s">
        <v>179</v>
      </c>
      <c r="EH5" s="17"/>
      <c r="EI5" s="27">
        <v>2026</v>
      </c>
      <c r="EJ5" s="28"/>
      <c r="EK5" s="29"/>
      <c r="EL5" s="29"/>
      <c r="EM5" s="29"/>
      <c r="EN5" s="29"/>
      <c r="EO5" s="29"/>
      <c r="EP5" s="30"/>
    </row>
    <row r="6" spans="1:147" s="31" customFormat="1" ht="44.25" customHeight="1" x14ac:dyDescent="0.3">
      <c r="A6" s="8" t="s">
        <v>927</v>
      </c>
      <c r="B6" s="8" t="s">
        <v>1211</v>
      </c>
      <c r="C6" s="8" t="s">
        <v>1302</v>
      </c>
      <c r="D6" s="8" t="s">
        <v>1303</v>
      </c>
      <c r="E6" s="8" t="s">
        <v>154</v>
      </c>
      <c r="F6" s="9" t="s">
        <v>1304</v>
      </c>
      <c r="G6" s="8" t="s">
        <v>843</v>
      </c>
      <c r="H6" s="8" t="s">
        <v>597</v>
      </c>
      <c r="I6" s="8" t="s">
        <v>598</v>
      </c>
      <c r="J6" s="8" t="s">
        <v>599</v>
      </c>
      <c r="K6" s="8" t="s">
        <v>1305</v>
      </c>
      <c r="L6" s="8" t="s">
        <v>932</v>
      </c>
      <c r="M6" s="8" t="s">
        <v>1306</v>
      </c>
      <c r="N6" s="14">
        <v>138</v>
      </c>
      <c r="O6" s="11" t="s">
        <v>1320</v>
      </c>
      <c r="P6" s="12" t="s">
        <v>164</v>
      </c>
      <c r="Q6" s="11" t="s">
        <v>186</v>
      </c>
      <c r="R6" s="11" t="s">
        <v>1321</v>
      </c>
      <c r="S6" s="11" t="s">
        <v>214</v>
      </c>
      <c r="T6" s="11" t="s">
        <v>200</v>
      </c>
      <c r="U6" s="11">
        <v>0</v>
      </c>
      <c r="V6" s="11" t="s">
        <v>1309</v>
      </c>
      <c r="W6" s="12" t="s">
        <v>170</v>
      </c>
      <c r="X6" s="13"/>
      <c r="Y6" s="13"/>
      <c r="Z6" s="13"/>
      <c r="AA6" s="13"/>
      <c r="AB6" s="13"/>
      <c r="AC6" s="13"/>
      <c r="AD6" s="13"/>
      <c r="AE6" s="13"/>
      <c r="AF6" s="13"/>
      <c r="AG6" s="14"/>
      <c r="AH6" s="14"/>
      <c r="AI6" s="14"/>
      <c r="AJ6" s="14"/>
      <c r="AK6" s="14"/>
      <c r="AL6" s="14"/>
      <c r="AM6" s="14"/>
      <c r="AN6" s="14"/>
      <c r="AO6" s="14"/>
      <c r="AP6" s="14"/>
      <c r="AQ6" s="15"/>
      <c r="AR6" s="14"/>
      <c r="AS6" s="14"/>
      <c r="AT6" s="14"/>
      <c r="AU6" s="33">
        <v>0</v>
      </c>
      <c r="AV6" s="33">
        <v>40</v>
      </c>
      <c r="AW6" s="33">
        <v>80</v>
      </c>
      <c r="AX6" s="33">
        <v>80</v>
      </c>
      <c r="AY6" s="34"/>
      <c r="AZ6" s="34"/>
      <c r="BA6" s="34"/>
      <c r="BB6" s="34"/>
      <c r="BC6" s="16"/>
      <c r="BD6" s="16"/>
      <c r="BE6" s="17"/>
      <c r="BF6" s="18">
        <f t="shared" si="0"/>
        <v>0</v>
      </c>
      <c r="BG6" s="20">
        <f t="shared" si="1"/>
        <v>0</v>
      </c>
      <c r="BH6" s="17" t="s">
        <v>174</v>
      </c>
      <c r="BI6" s="17" t="s">
        <v>1310</v>
      </c>
      <c r="BJ6" s="16"/>
      <c r="BK6" s="16"/>
      <c r="BL6" s="17"/>
      <c r="BM6" s="19">
        <f t="shared" si="2"/>
        <v>0</v>
      </c>
      <c r="BN6" s="20">
        <f t="shared" si="3"/>
        <v>0</v>
      </c>
      <c r="BO6" s="17" t="s">
        <v>174</v>
      </c>
      <c r="BP6" s="21" t="s">
        <v>1257</v>
      </c>
      <c r="BQ6" s="22">
        <v>5</v>
      </c>
      <c r="BR6" s="132">
        <v>5.26</v>
      </c>
      <c r="BS6" s="137" t="s">
        <v>1322</v>
      </c>
      <c r="BT6" s="19">
        <f t="shared" si="4"/>
        <v>6.25E-2</v>
      </c>
      <c r="BU6" s="20">
        <f t="shared" si="5"/>
        <v>6.5750000000000003E-2</v>
      </c>
      <c r="BV6" s="17" t="s">
        <v>174</v>
      </c>
      <c r="BW6" s="17" t="s">
        <v>1224</v>
      </c>
      <c r="BX6" s="16"/>
      <c r="BY6" s="16" t="s">
        <v>1323</v>
      </c>
      <c r="BZ6" s="17"/>
      <c r="CA6" s="19">
        <v>0</v>
      </c>
      <c r="CB6" s="20" t="str">
        <f t="shared" si="6"/>
        <v>REVISAR</v>
      </c>
      <c r="CC6" s="17" t="s">
        <v>174</v>
      </c>
      <c r="CD6" s="17" t="s">
        <v>1246</v>
      </c>
      <c r="CE6" s="16"/>
      <c r="CF6" s="16"/>
      <c r="CG6" s="17"/>
      <c r="CH6" s="19">
        <f t="shared" si="7"/>
        <v>0</v>
      </c>
      <c r="CI6" s="20">
        <f t="shared" si="8"/>
        <v>0</v>
      </c>
      <c r="CJ6" s="17" t="s">
        <v>174</v>
      </c>
      <c r="CK6" s="17" t="s">
        <v>1240</v>
      </c>
      <c r="CL6" s="23">
        <v>50</v>
      </c>
      <c r="CM6" s="23">
        <v>24</v>
      </c>
      <c r="CN6" s="17" t="s">
        <v>1324</v>
      </c>
      <c r="CO6" s="19">
        <f t="shared" si="9"/>
        <v>0.625</v>
      </c>
      <c r="CP6" s="20">
        <f t="shared" si="10"/>
        <v>0.3</v>
      </c>
      <c r="CQ6" s="17" t="s">
        <v>174</v>
      </c>
      <c r="CR6" s="17" t="s">
        <v>1325</v>
      </c>
      <c r="CS6" s="16"/>
      <c r="CT6" s="16"/>
      <c r="CU6" s="17"/>
      <c r="CV6" s="19">
        <f t="shared" si="11"/>
        <v>0</v>
      </c>
      <c r="CW6" s="20">
        <f t="shared" si="12"/>
        <v>0.3</v>
      </c>
      <c r="CX6" s="17" t="s">
        <v>179</v>
      </c>
      <c r="CY6" s="17"/>
      <c r="CZ6" s="16"/>
      <c r="DA6" s="16"/>
      <c r="DB6" s="17"/>
      <c r="DC6" s="19">
        <f t="shared" si="13"/>
        <v>0</v>
      </c>
      <c r="DD6" s="20">
        <f t="shared" si="14"/>
        <v>0.3</v>
      </c>
      <c r="DE6" s="17" t="s">
        <v>179</v>
      </c>
      <c r="DF6" s="17"/>
      <c r="DG6" s="16">
        <v>75</v>
      </c>
      <c r="DH6" s="16"/>
      <c r="DI6" s="17"/>
      <c r="DJ6" s="19">
        <f t="shared" si="15"/>
        <v>0.9375</v>
      </c>
      <c r="DK6" s="20">
        <f t="shared" si="16"/>
        <v>0.3</v>
      </c>
      <c r="DL6" s="17" t="s">
        <v>179</v>
      </c>
      <c r="DM6" s="17"/>
      <c r="DN6" s="16"/>
      <c r="DO6" s="16"/>
      <c r="DP6" s="17"/>
      <c r="DQ6" s="19">
        <f t="shared" si="17"/>
        <v>0</v>
      </c>
      <c r="DR6" s="20">
        <f t="shared" si="18"/>
        <v>0.3</v>
      </c>
      <c r="DS6" s="17" t="s">
        <v>179</v>
      </c>
      <c r="DT6" s="17"/>
      <c r="DU6" s="16"/>
      <c r="DV6" s="16"/>
      <c r="DW6" s="17"/>
      <c r="DX6" s="19">
        <f t="shared" si="19"/>
        <v>0</v>
      </c>
      <c r="DY6" s="20">
        <f t="shared" si="20"/>
        <v>0.3</v>
      </c>
      <c r="DZ6" s="17" t="s">
        <v>179</v>
      </c>
      <c r="EA6" s="17"/>
      <c r="EB6" s="26">
        <v>80</v>
      </c>
      <c r="EC6" s="16"/>
      <c r="ED6" s="17"/>
      <c r="EE6" s="19">
        <f t="shared" si="21"/>
        <v>1</v>
      </c>
      <c r="EF6" s="20">
        <f t="shared" si="22"/>
        <v>0.3</v>
      </c>
      <c r="EG6" s="17" t="s">
        <v>179</v>
      </c>
      <c r="EH6" s="17"/>
      <c r="EI6" s="27">
        <v>2026</v>
      </c>
      <c r="EJ6" s="28"/>
      <c r="EK6" s="29"/>
      <c r="EL6" s="29"/>
      <c r="EM6" s="29"/>
      <c r="EN6" s="29"/>
      <c r="EO6" s="29"/>
      <c r="EP6" s="30"/>
    </row>
    <row r="7" spans="1:147" s="31" customFormat="1" ht="44.25" customHeight="1" x14ac:dyDescent="0.3">
      <c r="A7" s="8" t="s">
        <v>927</v>
      </c>
      <c r="B7" s="8" t="s">
        <v>1211</v>
      </c>
      <c r="C7" s="8" t="s">
        <v>1302</v>
      </c>
      <c r="D7" s="8" t="s">
        <v>1303</v>
      </c>
      <c r="E7" s="8" t="s">
        <v>154</v>
      </c>
      <c r="F7" s="9" t="s">
        <v>1304</v>
      </c>
      <c r="G7" s="8" t="s">
        <v>843</v>
      </c>
      <c r="H7" s="8" t="s">
        <v>597</v>
      </c>
      <c r="I7" s="8" t="s">
        <v>598</v>
      </c>
      <c r="J7" s="8" t="s">
        <v>599</v>
      </c>
      <c r="K7" s="8" t="s">
        <v>1305</v>
      </c>
      <c r="L7" s="8" t="s">
        <v>932</v>
      </c>
      <c r="M7" s="8" t="s">
        <v>1306</v>
      </c>
      <c r="N7" s="14">
        <v>142</v>
      </c>
      <c r="O7" s="11" t="s">
        <v>1326</v>
      </c>
      <c r="P7" s="12" t="s">
        <v>164</v>
      </c>
      <c r="Q7" s="11" t="s">
        <v>186</v>
      </c>
      <c r="R7" s="11" t="s">
        <v>1327</v>
      </c>
      <c r="S7" s="11" t="s">
        <v>214</v>
      </c>
      <c r="T7" s="11" t="s">
        <v>200</v>
      </c>
      <c r="U7" s="11">
        <v>0</v>
      </c>
      <c r="V7" s="11" t="s">
        <v>1328</v>
      </c>
      <c r="W7" s="12" t="s">
        <v>170</v>
      </c>
      <c r="X7" s="13"/>
      <c r="Y7" s="13"/>
      <c r="Z7" s="13"/>
      <c r="AA7" s="13"/>
      <c r="AB7" s="13"/>
      <c r="AC7" s="13"/>
      <c r="AD7" s="13"/>
      <c r="AE7" s="13"/>
      <c r="AF7" s="13"/>
      <c r="AG7" s="14"/>
      <c r="AH7" s="14"/>
      <c r="AI7" s="14"/>
      <c r="AJ7" s="14"/>
      <c r="AK7" s="14"/>
      <c r="AL7" s="14"/>
      <c r="AM7" s="14"/>
      <c r="AN7" s="14"/>
      <c r="AO7" s="14"/>
      <c r="AP7" s="14"/>
      <c r="AQ7" s="15"/>
      <c r="AR7" s="14"/>
      <c r="AS7" s="14"/>
      <c r="AT7" s="14"/>
      <c r="AU7" s="33"/>
      <c r="AV7" s="33"/>
      <c r="AW7" s="33">
        <v>100</v>
      </c>
      <c r="AX7" s="33">
        <v>100</v>
      </c>
      <c r="AY7" s="34"/>
      <c r="AZ7" s="34"/>
      <c r="BA7" s="34"/>
      <c r="BB7" s="34"/>
      <c r="BC7" s="16"/>
      <c r="BD7" s="16"/>
      <c r="BE7" s="17"/>
      <c r="BF7" s="18">
        <f t="shared" si="0"/>
        <v>0</v>
      </c>
      <c r="BG7" s="20">
        <f t="shared" si="1"/>
        <v>0</v>
      </c>
      <c r="BH7" s="17" t="s">
        <v>174</v>
      </c>
      <c r="BI7" s="17" t="s">
        <v>1310</v>
      </c>
      <c r="BJ7" s="16"/>
      <c r="BK7" s="16"/>
      <c r="BL7" s="17"/>
      <c r="BM7" s="19">
        <f t="shared" si="2"/>
        <v>0</v>
      </c>
      <c r="BN7" s="20">
        <f t="shared" si="3"/>
        <v>0</v>
      </c>
      <c r="BO7" s="17" t="s">
        <v>174</v>
      </c>
      <c r="BP7" s="21" t="s">
        <v>1257</v>
      </c>
      <c r="BQ7" s="22">
        <v>20</v>
      </c>
      <c r="BR7" s="132">
        <v>19.399999999999999</v>
      </c>
      <c r="BS7" s="138" t="s">
        <v>1329</v>
      </c>
      <c r="BT7" s="19">
        <f t="shared" si="4"/>
        <v>0.2</v>
      </c>
      <c r="BU7" s="20">
        <f t="shared" si="5"/>
        <v>0.19399999999999998</v>
      </c>
      <c r="BV7" s="17" t="s">
        <v>174</v>
      </c>
      <c r="BW7" s="17" t="s">
        <v>1224</v>
      </c>
      <c r="BX7" s="16"/>
      <c r="BY7" s="16">
        <v>19.399999999999999</v>
      </c>
      <c r="BZ7" s="17"/>
      <c r="CA7" s="19">
        <v>0</v>
      </c>
      <c r="CB7" s="20">
        <f t="shared" si="6"/>
        <v>0.19399999999999998</v>
      </c>
      <c r="CC7" s="17" t="s">
        <v>174</v>
      </c>
      <c r="CD7" s="17" t="s">
        <v>1246</v>
      </c>
      <c r="CE7" s="16"/>
      <c r="CF7" s="16"/>
      <c r="CG7" s="17"/>
      <c r="CH7" s="19">
        <f t="shared" si="7"/>
        <v>0</v>
      </c>
      <c r="CI7" s="20">
        <f t="shared" si="8"/>
        <v>0</v>
      </c>
      <c r="CJ7" s="17" t="s">
        <v>174</v>
      </c>
      <c r="CK7" s="17" t="s">
        <v>1240</v>
      </c>
      <c r="CL7" s="23">
        <v>40</v>
      </c>
      <c r="CM7" s="23">
        <v>43</v>
      </c>
      <c r="CN7" s="17" t="s">
        <v>1330</v>
      </c>
      <c r="CO7" s="19">
        <f t="shared" si="9"/>
        <v>0.4</v>
      </c>
      <c r="CP7" s="20">
        <f t="shared" si="10"/>
        <v>0.43</v>
      </c>
      <c r="CQ7" s="17" t="s">
        <v>174</v>
      </c>
      <c r="CR7" s="17" t="s">
        <v>1331</v>
      </c>
      <c r="CS7" s="16"/>
      <c r="CT7" s="16"/>
      <c r="CU7" s="17"/>
      <c r="CV7" s="19">
        <f t="shared" si="11"/>
        <v>0</v>
      </c>
      <c r="CW7" s="20">
        <f t="shared" si="12"/>
        <v>0.43</v>
      </c>
      <c r="CX7" s="17" t="s">
        <v>179</v>
      </c>
      <c r="CY7" s="17"/>
      <c r="CZ7" s="16"/>
      <c r="DA7" s="16"/>
      <c r="DB7" s="17"/>
      <c r="DC7" s="19">
        <f t="shared" si="13"/>
        <v>0</v>
      </c>
      <c r="DD7" s="20">
        <f t="shared" si="14"/>
        <v>0.43</v>
      </c>
      <c r="DE7" s="17" t="s">
        <v>179</v>
      </c>
      <c r="DF7" s="17"/>
      <c r="DG7" s="16">
        <v>75</v>
      </c>
      <c r="DH7" s="16"/>
      <c r="DI7" s="17"/>
      <c r="DJ7" s="19">
        <f t="shared" si="15"/>
        <v>0.75</v>
      </c>
      <c r="DK7" s="20">
        <f t="shared" si="16"/>
        <v>0.43</v>
      </c>
      <c r="DL7" s="17" t="s">
        <v>179</v>
      </c>
      <c r="DM7" s="17"/>
      <c r="DN7" s="16"/>
      <c r="DO7" s="16"/>
      <c r="DP7" s="17"/>
      <c r="DQ7" s="19">
        <f t="shared" si="17"/>
        <v>0</v>
      </c>
      <c r="DR7" s="20">
        <f t="shared" si="18"/>
        <v>0.43</v>
      </c>
      <c r="DS7" s="17" t="s">
        <v>179</v>
      </c>
      <c r="DT7" s="17"/>
      <c r="DU7" s="16"/>
      <c r="DV7" s="16"/>
      <c r="DW7" s="17"/>
      <c r="DX7" s="19">
        <f t="shared" si="19"/>
        <v>0</v>
      </c>
      <c r="DY7" s="20">
        <f t="shared" si="20"/>
        <v>0.43</v>
      </c>
      <c r="DZ7" s="17" t="s">
        <v>179</v>
      </c>
      <c r="EA7" s="17"/>
      <c r="EB7" s="26">
        <v>100</v>
      </c>
      <c r="EC7" s="16"/>
      <c r="ED7" s="17"/>
      <c r="EE7" s="19">
        <f t="shared" si="21"/>
        <v>1</v>
      </c>
      <c r="EF7" s="20">
        <f t="shared" si="22"/>
        <v>0.43</v>
      </c>
      <c r="EG7" s="17" t="s">
        <v>179</v>
      </c>
      <c r="EH7" s="17"/>
      <c r="EI7" s="27">
        <v>2026</v>
      </c>
      <c r="EJ7" s="28"/>
      <c r="EK7" s="29"/>
      <c r="EL7" s="29"/>
      <c r="EM7" s="29"/>
      <c r="EN7" s="29"/>
      <c r="EO7" s="29"/>
      <c r="EP7" s="30"/>
    </row>
    <row r="8" spans="1:147" s="31" customFormat="1" ht="44.25" customHeight="1" x14ac:dyDescent="0.3">
      <c r="A8" s="147"/>
      <c r="B8" s="147"/>
      <c r="C8" s="147"/>
      <c r="D8" s="147"/>
      <c r="E8" s="147"/>
      <c r="F8" s="148"/>
      <c r="G8" s="147"/>
      <c r="H8" s="147"/>
      <c r="I8" s="147"/>
      <c r="J8" s="147"/>
      <c r="K8" s="147"/>
      <c r="L8" s="147"/>
      <c r="M8" s="147"/>
      <c r="N8" s="149"/>
      <c r="O8" s="150"/>
      <c r="P8" s="151"/>
      <c r="Q8" s="150"/>
      <c r="R8" s="150"/>
      <c r="S8" s="150"/>
      <c r="T8" s="150"/>
      <c r="U8" s="150"/>
      <c r="V8" s="150"/>
      <c r="W8" s="152"/>
      <c r="X8" s="153"/>
      <c r="Y8" s="153"/>
      <c r="Z8" s="153"/>
      <c r="AA8" s="153"/>
      <c r="AB8" s="153"/>
      <c r="AC8" s="153"/>
      <c r="AD8" s="153"/>
      <c r="AE8" s="153"/>
      <c r="AF8" s="153"/>
      <c r="AG8" s="149"/>
      <c r="AH8" s="149"/>
      <c r="AI8" s="149"/>
      <c r="AJ8" s="149"/>
      <c r="AK8" s="149"/>
      <c r="AL8" s="149"/>
      <c r="AM8" s="149"/>
      <c r="AN8" s="149"/>
      <c r="AO8" s="149"/>
      <c r="AP8" s="149"/>
      <c r="AQ8" s="151"/>
      <c r="AR8" s="149"/>
      <c r="AS8" s="149"/>
      <c r="AT8" s="149"/>
      <c r="AU8" s="154"/>
      <c r="AV8" s="154"/>
      <c r="AW8" s="154"/>
      <c r="AX8" s="154"/>
      <c r="AY8" s="155"/>
      <c r="AZ8" s="155"/>
      <c r="BA8" s="155"/>
      <c r="BB8" s="155"/>
      <c r="BC8" s="156"/>
      <c r="BD8" s="156"/>
      <c r="BE8" s="156"/>
      <c r="BF8" s="157"/>
      <c r="BG8" s="156"/>
      <c r="BH8" s="156"/>
      <c r="BI8" s="156"/>
      <c r="BJ8" s="156"/>
      <c r="BK8" s="156"/>
      <c r="BL8" s="156"/>
      <c r="BM8" s="156"/>
      <c r="BN8" s="156"/>
      <c r="BO8" s="156"/>
      <c r="BP8" s="157"/>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c r="DH8" s="156"/>
      <c r="DI8" s="156"/>
      <c r="DJ8" s="156"/>
      <c r="DK8" s="156"/>
      <c r="DL8" s="156"/>
      <c r="DM8" s="156"/>
      <c r="DN8" s="156"/>
      <c r="DO8" s="156"/>
      <c r="DP8" s="156"/>
      <c r="DQ8" s="156"/>
      <c r="DR8" s="156"/>
      <c r="DS8" s="156"/>
      <c r="DT8" s="156"/>
      <c r="DU8" s="156"/>
      <c r="DV8" s="156"/>
      <c r="DW8" s="156"/>
      <c r="DX8" s="156"/>
      <c r="DY8" s="156"/>
      <c r="DZ8" s="156"/>
      <c r="EA8" s="156"/>
      <c r="EB8" s="158"/>
      <c r="EC8" s="156"/>
      <c r="ED8" s="156"/>
      <c r="EE8" s="156"/>
      <c r="EF8" s="156"/>
      <c r="EG8" s="156"/>
      <c r="EH8" s="156"/>
      <c r="EI8" s="27"/>
      <c r="EJ8" s="28"/>
      <c r="EK8" s="29" t="e">
        <f>+VLOOKUP(B8,[1]Listas_desplega!$AI$22:$AJ$46,2,0)</f>
        <v>#N/A</v>
      </c>
      <c r="EL8" s="29" t="e">
        <f>+VLOOKUP(H8,[1]Listas_desplega!$BY$3:$BZ$7,2,0)</f>
        <v>#N/A</v>
      </c>
      <c r="EM8" s="29" t="e">
        <f>+VLOOKUP(I8,[1]Listas_desplega!$BY$10:$BZ$23,2,0)</f>
        <v>#N/A</v>
      </c>
      <c r="EN8" s="29" t="e">
        <f>+VLOOKUP(J8,[1]Listas_desplega!$BY$28:$BZ$54,2,0)</f>
        <v>#N/A</v>
      </c>
      <c r="EO8" s="29" t="e">
        <f>+VLOOKUP(K8,[1]Listas_desplega!$BY$58:$BZ$105,2,0)</f>
        <v>#N/A</v>
      </c>
      <c r="EP8" s="30" t="e">
        <f>+VLOOKUP(L8,[1]Listas_desplega!$J$3:$K$11,2,0)</f>
        <v>#N/A</v>
      </c>
    </row>
    <row r="9" spans="1:147" ht="24.75" customHeight="1" x14ac:dyDescent="0.3">
      <c r="A9" s="159" t="s">
        <v>843</v>
      </c>
      <c r="B9" s="159" t="s">
        <v>843</v>
      </c>
      <c r="C9" s="159" t="s">
        <v>843</v>
      </c>
      <c r="D9" s="159" t="s">
        <v>843</v>
      </c>
      <c r="E9" s="159" t="s">
        <v>843</v>
      </c>
      <c r="F9" s="159" t="s">
        <v>843</v>
      </c>
      <c r="G9" s="159" t="s">
        <v>843</v>
      </c>
      <c r="H9" s="159" t="s">
        <v>843</v>
      </c>
      <c r="I9" s="159" t="s">
        <v>843</v>
      </c>
      <c r="J9" s="159" t="s">
        <v>843</v>
      </c>
      <c r="K9" s="159" t="s">
        <v>843</v>
      </c>
      <c r="L9" s="159" t="s">
        <v>843</v>
      </c>
      <c r="M9" s="159" t="s">
        <v>843</v>
      </c>
      <c r="N9" s="160" t="s">
        <v>843</v>
      </c>
      <c r="O9" s="160" t="s">
        <v>843</v>
      </c>
      <c r="P9" s="160" t="s">
        <v>843</v>
      </c>
      <c r="Q9" s="160" t="s">
        <v>843</v>
      </c>
      <c r="R9" s="160" t="s">
        <v>843</v>
      </c>
      <c r="S9" s="160" t="s">
        <v>843</v>
      </c>
      <c r="T9" s="160" t="s">
        <v>843</v>
      </c>
      <c r="U9" s="160" t="s">
        <v>843</v>
      </c>
      <c r="V9" s="160" t="s">
        <v>843</v>
      </c>
      <c r="W9" s="160" t="s">
        <v>843</v>
      </c>
      <c r="X9" s="160" t="s">
        <v>843</v>
      </c>
      <c r="Y9" s="160" t="s">
        <v>843</v>
      </c>
      <c r="Z9" s="160" t="s">
        <v>843</v>
      </c>
      <c r="AA9" s="160" t="s">
        <v>843</v>
      </c>
      <c r="AB9" s="160" t="s">
        <v>843</v>
      </c>
      <c r="AC9" s="160" t="s">
        <v>843</v>
      </c>
      <c r="AD9" s="160" t="s">
        <v>843</v>
      </c>
      <c r="AE9" s="160" t="s">
        <v>843</v>
      </c>
      <c r="AF9" s="160" t="s">
        <v>843</v>
      </c>
      <c r="AG9" s="160" t="s">
        <v>843</v>
      </c>
      <c r="AH9" s="160" t="s">
        <v>843</v>
      </c>
      <c r="AI9" s="160" t="s">
        <v>843</v>
      </c>
      <c r="AJ9" s="160" t="s">
        <v>843</v>
      </c>
      <c r="AK9" s="160" t="s">
        <v>843</v>
      </c>
      <c r="AL9" s="160" t="s">
        <v>843</v>
      </c>
      <c r="AM9" s="160" t="s">
        <v>843</v>
      </c>
      <c r="AN9" s="160" t="s">
        <v>843</v>
      </c>
      <c r="AO9" s="160" t="s">
        <v>843</v>
      </c>
      <c r="AP9" s="160" t="s">
        <v>843</v>
      </c>
      <c r="AQ9" s="160" t="s">
        <v>843</v>
      </c>
      <c r="AR9" s="160" t="s">
        <v>843</v>
      </c>
      <c r="AS9" s="160" t="s">
        <v>843</v>
      </c>
      <c r="AT9" s="160" t="s">
        <v>843</v>
      </c>
      <c r="AU9" s="160" t="s">
        <v>843</v>
      </c>
      <c r="AV9" s="160" t="s">
        <v>843</v>
      </c>
      <c r="AW9" s="160" t="s">
        <v>843</v>
      </c>
      <c r="AX9" s="160" t="s">
        <v>843</v>
      </c>
      <c r="AY9" s="160" t="s">
        <v>843</v>
      </c>
      <c r="AZ9" s="160" t="s">
        <v>843</v>
      </c>
      <c r="BA9" s="160" t="s">
        <v>843</v>
      </c>
      <c r="BB9" s="160" t="s">
        <v>843</v>
      </c>
      <c r="BC9" s="160" t="s">
        <v>843</v>
      </c>
      <c r="BD9" s="160"/>
      <c r="BE9" s="160"/>
      <c r="BF9" s="160"/>
      <c r="BG9" s="160"/>
      <c r="BH9" s="160"/>
      <c r="BI9" s="160"/>
      <c r="BJ9" s="160" t="s">
        <v>843</v>
      </c>
      <c r="BK9" s="160"/>
      <c r="BL9" s="160"/>
      <c r="BM9" s="160"/>
      <c r="BN9" s="160"/>
      <c r="BO9" s="160"/>
      <c r="BP9" s="160"/>
      <c r="BQ9" s="160" t="s">
        <v>843</v>
      </c>
      <c r="BR9" s="160"/>
      <c r="BS9" s="160"/>
      <c r="BT9" s="160"/>
      <c r="BU9" s="160"/>
      <c r="BV9" s="160"/>
      <c r="BW9" s="160"/>
      <c r="BX9" s="160" t="s">
        <v>843</v>
      </c>
      <c r="BY9" s="160"/>
      <c r="BZ9" s="160"/>
      <c r="CA9" s="160"/>
      <c r="CB9" s="160"/>
      <c r="CC9" s="160"/>
      <c r="CD9" s="160"/>
      <c r="CE9" s="160" t="s">
        <v>843</v>
      </c>
      <c r="CF9" s="160"/>
      <c r="CG9" s="160"/>
      <c r="CH9" s="160"/>
      <c r="CI9" s="160"/>
      <c r="CJ9" s="160"/>
      <c r="CK9" s="160"/>
      <c r="CL9" s="160" t="s">
        <v>843</v>
      </c>
      <c r="CM9" s="160"/>
      <c r="CN9" s="160"/>
      <c r="CO9" s="160"/>
      <c r="CP9" s="160"/>
      <c r="CQ9" s="160"/>
      <c r="CR9" s="160"/>
      <c r="CS9" s="160" t="s">
        <v>843</v>
      </c>
      <c r="CT9" s="160"/>
      <c r="CU9" s="160"/>
      <c r="CV9" s="160"/>
      <c r="CW9" s="160"/>
      <c r="CX9" s="160"/>
      <c r="CY9" s="160"/>
      <c r="CZ9" s="160" t="s">
        <v>843</v>
      </c>
      <c r="DA9" s="160"/>
      <c r="DB9" s="160"/>
      <c r="DC9" s="160"/>
      <c r="DD9" s="160"/>
      <c r="DE9" s="160"/>
      <c r="DF9" s="160"/>
      <c r="DG9" s="160" t="s">
        <v>843</v>
      </c>
      <c r="DH9" s="160"/>
      <c r="DI9" s="160"/>
      <c r="DJ9" s="160"/>
      <c r="DK9" s="160"/>
      <c r="DL9" s="160"/>
      <c r="DM9" s="160"/>
      <c r="DN9" s="160" t="s">
        <v>843</v>
      </c>
      <c r="DO9" s="160"/>
      <c r="DP9" s="160"/>
      <c r="DQ9" s="160"/>
      <c r="DR9" s="160"/>
      <c r="DS9" s="160"/>
      <c r="DT9" s="160"/>
      <c r="DU9" s="160" t="s">
        <v>843</v>
      </c>
      <c r="DV9" s="160"/>
      <c r="DW9" s="160"/>
      <c r="DX9" s="160"/>
      <c r="DY9" s="160"/>
      <c r="DZ9" s="160"/>
      <c r="EA9" s="160"/>
      <c r="EB9" s="160" t="s">
        <v>843</v>
      </c>
      <c r="EC9" s="160"/>
      <c r="ED9" s="160"/>
      <c r="EE9" s="160"/>
      <c r="EF9" s="160"/>
      <c r="EG9" s="160"/>
      <c r="EH9" s="160"/>
      <c r="EI9" s="160"/>
      <c r="EJ9" s="160" t="s">
        <v>843</v>
      </c>
      <c r="EK9" s="160" t="s">
        <v>843</v>
      </c>
      <c r="EL9" s="160" t="s">
        <v>843</v>
      </c>
      <c r="EM9" s="160" t="s">
        <v>843</v>
      </c>
      <c r="EN9" s="160" t="s">
        <v>843</v>
      </c>
      <c r="EO9" s="160" t="s">
        <v>843</v>
      </c>
      <c r="EP9" s="160" t="s">
        <v>843</v>
      </c>
    </row>
  </sheetData>
  <autoFilter ref="A2:EH7" xr:uid="{DEFAB18A-9702-450C-B851-22C6517D62B6}">
    <filterColumn colId="24" showButton="0"/>
    <filterColumn colId="25" showButton="0"/>
    <filterColumn colId="26" showButton="0"/>
    <filterColumn colId="27" showButton="0"/>
    <filterColumn colId="28" showButton="0"/>
  </autoFilter>
  <mergeCells count="142">
    <mergeCell ref="A2:A3"/>
    <mergeCell ref="B2:B3"/>
    <mergeCell ref="C2:C3"/>
    <mergeCell ref="D2:D3"/>
    <mergeCell ref="E2:E3"/>
    <mergeCell ref="F2:F3"/>
    <mergeCell ref="G2:G3"/>
    <mergeCell ref="A1:C1"/>
    <mergeCell ref="D1:F1"/>
    <mergeCell ref="G1:M1"/>
    <mergeCell ref="H2:H3"/>
    <mergeCell ref="I2:I3"/>
    <mergeCell ref="J2:J3"/>
    <mergeCell ref="K2:K3"/>
    <mergeCell ref="L2:L3"/>
    <mergeCell ref="M2:M3"/>
    <mergeCell ref="AS1:AX1"/>
    <mergeCell ref="AY1:BB1"/>
    <mergeCell ref="BC1:EH1"/>
    <mergeCell ref="N1:X1"/>
    <mergeCell ref="Y1:AM1"/>
    <mergeCell ref="AN1:AR1"/>
    <mergeCell ref="T2:T3"/>
    <mergeCell ref="U2:U3"/>
    <mergeCell ref="V2:V3"/>
    <mergeCell ref="W2:W3"/>
    <mergeCell ref="X2:X3"/>
    <mergeCell ref="Y2:AD2"/>
    <mergeCell ref="N2:N3"/>
    <mergeCell ref="O2:O3"/>
    <mergeCell ref="P2:P3"/>
    <mergeCell ref="Q2:Q3"/>
    <mergeCell ref="R2:R3"/>
    <mergeCell ref="S2:S3"/>
    <mergeCell ref="AK2:AK3"/>
    <mergeCell ref="AL2:AL3"/>
    <mergeCell ref="AM2:AM3"/>
    <mergeCell ref="AN2:AN3"/>
    <mergeCell ref="AO2:AO3"/>
    <mergeCell ref="AP2:AP3"/>
    <mergeCell ref="AE2:AE3"/>
    <mergeCell ref="AF2:AF3"/>
    <mergeCell ref="AG2:AG3"/>
    <mergeCell ref="AH2:AH3"/>
    <mergeCell ref="AI2:AI3"/>
    <mergeCell ref="AJ2:AJ3"/>
    <mergeCell ref="AW2:AW3"/>
    <mergeCell ref="AX2:AX3"/>
    <mergeCell ref="AY2:AY3"/>
    <mergeCell ref="AZ2:AZ3"/>
    <mergeCell ref="BA2:BA3"/>
    <mergeCell ref="BB2:BB3"/>
    <mergeCell ref="AQ2:AQ3"/>
    <mergeCell ref="AR2:AR3"/>
    <mergeCell ref="AS2:AS3"/>
    <mergeCell ref="AT2:AT3"/>
    <mergeCell ref="AU2:AU3"/>
    <mergeCell ref="AV2:AV3"/>
    <mergeCell ref="BI2:BI3"/>
    <mergeCell ref="BJ2:BJ3"/>
    <mergeCell ref="BK2:BK3"/>
    <mergeCell ref="BL2:BL3"/>
    <mergeCell ref="BM2:BM3"/>
    <mergeCell ref="BN2:BN3"/>
    <mergeCell ref="BC2:BC3"/>
    <mergeCell ref="BD2:BD3"/>
    <mergeCell ref="BE2:BE3"/>
    <mergeCell ref="BF2:BF3"/>
    <mergeCell ref="BG2:BG3"/>
    <mergeCell ref="BH2:BH3"/>
    <mergeCell ref="BU2:BU3"/>
    <mergeCell ref="BV2:BV3"/>
    <mergeCell ref="BW2:BW3"/>
    <mergeCell ref="BX2:BX3"/>
    <mergeCell ref="BY2:BY3"/>
    <mergeCell ref="BZ2:BZ3"/>
    <mergeCell ref="BO2:BO3"/>
    <mergeCell ref="BP2:BP3"/>
    <mergeCell ref="BQ2:BQ3"/>
    <mergeCell ref="BR2:BR3"/>
    <mergeCell ref="BS2:BS3"/>
    <mergeCell ref="BT2:BT3"/>
    <mergeCell ref="CG2:CG3"/>
    <mergeCell ref="CH2:CH3"/>
    <mergeCell ref="CI2:CI3"/>
    <mergeCell ref="CJ2:CJ3"/>
    <mergeCell ref="CK2:CK3"/>
    <mergeCell ref="CL2:CL3"/>
    <mergeCell ref="CA2:CA3"/>
    <mergeCell ref="CB2:CB3"/>
    <mergeCell ref="CC2:CC3"/>
    <mergeCell ref="CD2:CD3"/>
    <mergeCell ref="CE2:CE3"/>
    <mergeCell ref="CF2:CF3"/>
    <mergeCell ref="CS2:CS3"/>
    <mergeCell ref="CT2:CT3"/>
    <mergeCell ref="CU2:CU3"/>
    <mergeCell ref="CV2:CV3"/>
    <mergeCell ref="CW2:CW3"/>
    <mergeCell ref="CX2:CX3"/>
    <mergeCell ref="CM2:CM3"/>
    <mergeCell ref="CN2:CN3"/>
    <mergeCell ref="CO2:CO3"/>
    <mergeCell ref="CP2:CP3"/>
    <mergeCell ref="CQ2:CQ3"/>
    <mergeCell ref="CR2:CR3"/>
    <mergeCell ref="DE2:DE3"/>
    <mergeCell ref="DF2:DF3"/>
    <mergeCell ref="DG2:DG3"/>
    <mergeCell ref="DH2:DH3"/>
    <mergeCell ref="DI2:DI3"/>
    <mergeCell ref="DJ2:DJ3"/>
    <mergeCell ref="CY2:CY3"/>
    <mergeCell ref="CZ2:CZ3"/>
    <mergeCell ref="DA2:DA3"/>
    <mergeCell ref="DB2:DB3"/>
    <mergeCell ref="DC2:DC3"/>
    <mergeCell ref="DD2:DD3"/>
    <mergeCell ref="DQ2:DQ3"/>
    <mergeCell ref="DR2:DR3"/>
    <mergeCell ref="DS2:DS3"/>
    <mergeCell ref="DT2:DT3"/>
    <mergeCell ref="DU2:DU3"/>
    <mergeCell ref="DV2:DV3"/>
    <mergeCell ref="DK2:DK3"/>
    <mergeCell ref="DL2:DL3"/>
    <mergeCell ref="DM2:DM3"/>
    <mergeCell ref="DN2:DN3"/>
    <mergeCell ref="DO2:DO3"/>
    <mergeCell ref="DP2:DP3"/>
    <mergeCell ref="EC2:EC3"/>
    <mergeCell ref="ED2:ED3"/>
    <mergeCell ref="EE2:EE3"/>
    <mergeCell ref="EF2:EF3"/>
    <mergeCell ref="EG2:EG3"/>
    <mergeCell ref="EH2:EH3"/>
    <mergeCell ref="DW2:DW3"/>
    <mergeCell ref="DX2:DX3"/>
    <mergeCell ref="DY2:DY3"/>
    <mergeCell ref="DZ2:DZ3"/>
    <mergeCell ref="EA2:EA3"/>
    <mergeCell ref="EB2:EB3"/>
  </mergeCells>
  <conditionalFormatting sqref="BH4:BH7 BO4:BO7 BV4:BV7 CC4:CC7 CJ4:CJ7 CQ4:CQ7 CX4:CX7 DE4:DE7 DL4:DL7 DS4:DS7 DZ4:DZ7 EG4:EG7">
    <cfRule type="containsText" dxfId="9" priority="6" operator="containsText" text="Validación Preliminar">
      <formula>NOT(ISERROR(SEARCH("Validación Preliminar",BH4)))</formula>
    </cfRule>
    <cfRule type="containsText" dxfId="8" priority="7" operator="containsText" text="NO">
      <formula>NOT(ISERROR(SEARCH("NO",BH4)))</formula>
    </cfRule>
    <cfRule type="containsText" dxfId="7" priority="8" operator="containsText" text="Pendiente Validar">
      <formula>NOT(ISERROR(SEARCH("Pendiente Validar",BH4)))</formula>
    </cfRule>
    <cfRule type="containsText" dxfId="6" priority="9" operator="containsText" text="SI">
      <formula>NOT(ISERROR(SEARCH("SI",BH4)))</formula>
    </cfRule>
    <cfRule type="containsText" dxfId="5" priority="10" operator="containsText" text="Pendiente Validar">
      <formula>NOT(ISERROR(SEARCH("Pendiente Validar",BH4)))</formula>
    </cfRule>
  </conditionalFormatting>
  <dataValidations count="70">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5920B384-5634-4CBC-B234-6A5551410D21}"/>
    <dataValidation allowBlank="1" showInputMessage="1" showErrorMessage="1" promptTitle="Macrometa" prompt="Si el indicador hace parte del reporte de alguna &quot;Macrometa&quot; de Presidencia, seleccione la que corresponda de la lista desplegable." sqref="X2" xr:uid="{AE34BCB2-FFCB-46E0-9473-99D4DF450553}"/>
    <dataValidation allowBlank="1" showInputMessage="1" showErrorMessage="1" promptTitle="Medio de verificación" prompt="Documento que soporta el avance cuantitativo del indicador." sqref="V2:V3" xr:uid="{ED2E067D-46B4-46B6-A11F-C8E344AB3BF9}"/>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0586CDA1-B7D9-4B3F-8C9E-F5409F9AB79F}"/>
    <dataValidation allowBlank="1" showInputMessage="1" showErrorMessage="1" promptTitle="ID Indicador" prompt="Campo registrado por la OAPF." sqref="N2:N3" xr:uid="{737976F5-F564-41CD-88A1-595FD8536BFE}"/>
    <dataValidation allowBlank="1" showInputMessage="1" showErrorMessage="1" promptTitle="MIPG" prompt="Seleccione de la lista desplegable la dimensión del Modelo Integrado de Planeación y Gestión (MIPG) a la cual se asocia el indicador." sqref="D2:D3" xr:uid="{C66DA328-CA6D-416A-B86C-B65CAA56A968}"/>
    <dataValidation allowBlank="1" showInputMessage="1" showErrorMessage="1" promptTitle="CONPES (Número documento)" prompt="Diligencie el número del documento (s) CONPES asociados con el indicador." sqref="AQ2:AQ3" xr:uid="{4D963807-6339-4621-8F93-C7CF8E5B5B1B}"/>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B2A8D478-918A-4BB4-9FC6-3485A4A20F25}"/>
    <dataValidation allowBlank="1" showInputMessage="1" showErrorMessage="1" promptTitle="Derechos Humanos" prompt="Marque con &quot;X&quot; si el indicador se relaciona con algún componente del Plan Nacional de Educación en Derechos Humanos (PLANEDH)" sqref="AO2:AO3" xr:uid="{BB6DF5E3-74E5-41D1-B943-41521E9074AD}"/>
    <dataValidation allowBlank="1" showInputMessage="1" showErrorMessage="1" promptTitle="Iniciativas PPI" prompt="Marque con &quot;X&quot; si el indicador está asociado al cumplimiento de iniciativas planteadas en el Plan Plurianual de Inversión para 2024." sqref="AN2:AN3" xr:uid="{37D3F818-14ED-4323-8B80-5505C59DE655}"/>
    <dataValidation allowBlank="1" showInputMessage="1" showErrorMessage="1" promptTitle="Discapacidad" prompt="Marque con &quot;X&quot; si el indicador responde a un compromiso del MEN en desarrollo de la Política de Discapacidad." sqref="AK2:AK3" xr:uid="{630933C4-035E-407F-B79C-CE55CB62CF46}"/>
    <dataValidation allowBlank="1" showInputMessage="1" showErrorMessage="1" promptTitle="Víctimas" prompt="Marque con &quot;X&quot; si el indicador responde a un compromiso adquirido por el MEN en desarrollo de la Política de Víctimas." sqref="AI2:AI3" xr:uid="{AAACBAD2-5FA7-4A8B-9157-E450B7A4D14C}"/>
    <dataValidation allowBlank="1" showInputMessage="1" showErrorMessage="1" promptTitle="Equidad de la Mujer" prompt="Marque con &quot;X&quot; si el indicador responde la política de Equidad de la Mujer." sqref="AG2:AG3" xr:uid="{3F5C3A24-3F3E-4980-95DA-498418A97B08}"/>
    <dataValidation allowBlank="1" showInputMessage="1" showErrorMessage="1" promptTitle="Otras mesas" prompt="Diligencie el nombre de otra instancia con Grupos Étnicos - Indígenas con compromisos asociados al indicador." sqref="AD3" xr:uid="{5A0A37C5-FC5C-4D19-837C-42BE66BD8671}"/>
    <dataValidation allowBlank="1" showInputMessage="1" showErrorMessage="1" promptTitle="Periodicidad" prompt="Corresponde a la temporalidad con la cual se reporta el avance cuantitativo del indicador." sqref="T2:T3" xr:uid="{3B7E21B5-3D9C-427F-907C-327B306F7EDC}"/>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008EE5E9-D4B5-4C59-903A-47AB0D5FB5EE}"/>
    <dataValidation allowBlank="1" showInputMessage="1" showErrorMessage="1" promptTitle="Dias de rezago" prompt="Cantidad de días que se requiere para procesar la información y emitir el dato de avance cuantitativo después del cierre del periodo. " sqref="U2:U3" xr:uid="{169016F5-7DA2-4996-8BEF-B401ACF8DDA0}"/>
    <dataValidation allowBlank="1" showInputMessage="1" showErrorMessage="1" promptTitle="Unidad de medida" prompt="Parámetro de referencia para determina la magnitud del indicador (Ej: número, porcentaje,...)" sqref="S2:S3" xr:uid="{E32249B8-3BE4-406B-A0DA-C78B39A8FA8D}"/>
    <dataValidation allowBlank="1" showInputMessage="1" showErrorMessage="1" promptTitle="Tipo de acumulación" prompt="Seleccione de la lista desplegable el tipo de acumulación:_x000a__x000a_• Mantenimiento (stock)_x000a_• Flujo _x000a_• Acumulado_x000a_• Capacidad_x000a_• Reducción" sqref="Q2:Q3" xr:uid="{FC3AB95D-EBF3-4E5B-B4E6-22135F6690D6}"/>
    <dataValidation allowBlank="1" showInputMessage="1" showErrorMessage="1" promptTitle="Fórmula de cálculo" prompt="Es la representación matemática del cálculo a realizar para obtener el dato de avance cuantitativo del indicador." sqref="R2:R3" xr:uid="{DABCCF46-EC71-4604-ACBE-4ECC33268A89}"/>
    <dataValidation allowBlank="1" showInputMessage="1" showErrorMessage="1" promptTitle="Estrategia" prompt="Registre la estrategia que permitirá alcanzar el eje estratégico. Debe coincidir con la hoja de acciones._x000a_" sqref="M2:M3" xr:uid="{7FC58BB3-847C-4E52-B4DB-B97E1E0427A8}"/>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D6FF6DB3-DCDE-40D5-9B69-8D2BF1451A8B}"/>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2071F977-9945-4C93-98EA-D8020BFDC37E}"/>
    <dataValidation allowBlank="1" showInputMessage="1" showErrorMessage="1" promptTitle="Catalizador" prompt="Seleccione de la lista desplegable el catalizador al cual se asocia el indicador." sqref="J2:J3" xr:uid="{47A3E79E-5EFF-497F-B21F-BECD423A2A34}"/>
    <dataValidation allowBlank="1" showInputMessage="1" showErrorMessage="1" promptTitle="Pilar" prompt="Seleccione de la lista desplegable el pilar de la transformación PND al cual se asocia el indicador. " sqref="I2:I3" xr:uid="{FA6067B0-CA5F-4017-B834-3A67FE9DBD1C}"/>
    <dataValidation allowBlank="1" showInputMessage="1" showErrorMessage="1" promptTitle="Transformación PND" prompt="Seleccione de la lista desplegable la transformación del Plan Nacional de Desarrollo (PND) a la cual se asocia el indicador." sqref="H2:H3" xr:uid="{3F178748-BBF6-43BB-85F1-61FCFAC061E4}"/>
    <dataValidation allowBlank="1" showInputMessage="1" showErrorMessage="1" promptTitle="Meta ODS" prompt="Seleccione de la lista desplegable la meta del Objetivo de Desarrollo Sostenible (ODS) al cual se asocia el indicador." sqref="G2:G3" xr:uid="{F27FD2C0-5E0E-4716-BDDB-DB8D1748C919}"/>
    <dataValidation allowBlank="1" showInputMessage="1" showErrorMessage="1" promptTitle="Objetivo SIG" prompt="Seleccione de la lista desplegable el objetivo del Sistema Integrado de Gestión (SIG) al cual se asocia el indicador." sqref="E2:E3" xr:uid="{6677EFDF-3823-42A2-8F60-B5306ED45E45}"/>
    <dataValidation allowBlank="1" showInputMessage="1" showErrorMessage="1" promptTitle="Dependencia" prompt="Seleccione de la lista desplegable la dependencia responsable del indicador." sqref="C2:C3" xr:uid="{4DCAF499-A8F4-4C01-9B3E-0E884BD1DFC2}"/>
    <dataValidation allowBlank="1" showInputMessage="1" showErrorMessage="1" promptTitle="Despacho o dirección " prompt="Seleccione de la lista desplegable el despacho o la dirección responsable del indicador." sqref="B2:B3" xr:uid="{3DDF9A2F-5082-4468-87B2-455690236914}"/>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A4A924A7-6A4C-4C73-B308-53E9FF896517}"/>
    <dataValidation allowBlank="1" showInputMessage="1" showErrorMessage="1" promptTitle="Otros" prompt="Seleccione de la lista a que otro compromiso responde el indicador formulado._x000a_" sqref="AR2" xr:uid="{443A56A9-8E8B-4734-AB8A-9797CF3F15E5}"/>
    <dataValidation allowBlank="1" showInputMessage="1" showErrorMessage="1" promptTitle="Primer infancia" prompt="Marque con &quot;X&quot; si el indicador se enmarca en alguna de  las categorias de la política de Primera Infancia, Infancia y Adolescencia " sqref="AH2" xr:uid="{A1A3663D-4D87-42CC-BAB0-24B9C578D912}"/>
    <dataValidation allowBlank="1" showInputMessage="1" showErrorMessage="1" promptTitle="Participación Ciudadana" prompt="Marque con &quot;X&quot; si el indicador responde a alguna estrategia o actividad, en el marco de la política de Participación Ciudadana " sqref="AJ2" xr:uid="{639AEC86-ADA3-425A-92EF-BFCBCB869637}"/>
    <dataValidation allowBlank="1" showInputMessage="1" showErrorMessage="1" promptTitle="TIC" prompt="Marque con &quot;X&quot; si el indicador se asocia con la política de Tecnologías de la Información y las Comunicaciones" sqref="AL2" xr:uid="{6BA5361B-3185-425E-989F-1E558ED62171}"/>
    <dataValidation allowBlank="1" showInputMessage="1" showErrorMessage="1" promptTitle="CTeI" prompt="Marque con &quot;X&quot; si el indicador se relaciona con algún componente de la política de Ciencia, Tecnología e Innovación " sqref="AM2:AM3" xr:uid="{A3949D6E-8706-45C4-81A2-96AF80161720}"/>
    <dataValidation allowBlank="1" showInputMessage="1" showErrorMessage="1" promptTitle="Étnicos - Rrom" prompt="Marque con &quot;X&quot; si el indicador responde a un compromiso adquirido por el MEN con una comunidad Rrom" sqref="AF2:AF3" xr:uid="{208C6C81-9838-4F16-8A9A-D2006E3B7A9E}"/>
    <dataValidation allowBlank="1" showInputMessage="1" showErrorMessage="1" promptTitle="Étnicos - NARP" prompt="Marque con &quot;X&quot; si el indicador responde a un compromiso adquirido por el MEN con una comunidad Negra, Afrocolombiana, Raizal y Palenquera" sqref="AE2:AE3" xr:uid="{CF87A155-59CB-40FD-931F-65D3D20295A4}"/>
    <dataValidation allowBlank="1" showInputMessage="1" showErrorMessage="1" promptTitle="Proceso SIG" prompt="Seleccione de la lista desplegable el proceso del SIG al cual se asocia el indicador" sqref="F2" xr:uid="{4230E2A4-1E85-45B8-A6B2-E87D618BEABB}"/>
    <dataValidation allowBlank="1" showInputMessage="1" showErrorMessage="1" promptTitle="CRIC" prompt="Registre el número del compromiso adquirido por el MEN con el Consejo Regional Indígena del Cauca que esté asociado al indicador." sqref="AA3" xr:uid="{86295B39-7C17-44AC-88E7-DFFBDCA6411C}"/>
    <dataValidation allowBlank="1" showInputMessage="1" showErrorMessage="1" promptTitle="CRIHU" prompt="Registre el número del compromiso adquirido por el MEN con el Consejo Regional Indígena del Huila que esté asociado al indicador." sqref="AC3" xr:uid="{4EF20E1C-8D7D-45AF-A9DB-41725B1CDAB6}"/>
    <dataValidation allowBlank="1" showInputMessage="1" showErrorMessage="1" promptTitle="CRIDEC" prompt="Registre el número del compromiso adquirido por el MEN con el Consejo Regional Indígena de Caldas que esté asociado al indicador._x000a_" sqref="AB3" xr:uid="{F70A9FF7-2BDB-4CA2-9FCE-E8C4929CD8EE}"/>
    <dataValidation allowBlank="1" showInputMessage="1" showErrorMessage="1" promptTitle="MRA" prompt="Registre el número del compromiso adquirido por el MEN en la Mesa Regional Amazónica que esté asociado al indicador." sqref="Z3" xr:uid="{BB25FC29-C861-4D21-9B40-73420687919B}"/>
    <dataValidation allowBlank="1" showInputMessage="1" showErrorMessage="1" promptTitle="MPC" prompt="Registre el número del compromiso adquirido por el MEN en la Mesa Permanente de Concertación indígena que esté asociado al indicador." sqref="Y3" xr:uid="{6CBFA1E1-BF51-4AF3-88E9-ED1507ED8F35}"/>
    <dataValidation allowBlank="1" showInputMessage="1" showErrorMessage="1" promptTitle="Meta diciembre" prompt="Diligenciar el valor de la meta programada para la vigencia _x000a_" sqref="EB2" xr:uid="{F46E6642-9D5E-4052-AC48-5EF257452915}"/>
    <dataValidation allowBlank="1" showInputMessage="1" showErrorMessage="1" promptTitle="Meta noviembre" prompt="Diligenciar el valor de la meta programada para el mes. _x000a_Debe ser registrado de manera acumulada de acuerdo con la periodicidad del indicador  " sqref="DU2" xr:uid="{B93165E7-EE23-459C-AE25-30CB5FB74978}"/>
    <dataValidation allowBlank="1" showInputMessage="1" showErrorMessage="1" promptTitle="Meta octubre" prompt="Diligenciar el valor de la meta programada para el mes. _x000a_Debe ser registrado de manera acumulada de acuerdo con la periodicidad del indicador  " sqref="DN2" xr:uid="{30671A8B-2455-44D2-83DF-766F21C384D5}"/>
    <dataValidation allowBlank="1" showInputMessage="1" showErrorMessage="1" promptTitle="Meta septiembre" prompt="Diligenciar el valor de la meta programada para el mes. _x000a_Debe ser registrado de manera acumulada de acuerdo con la periodicidad del indicador  " sqref="DG2" xr:uid="{F80DAD0D-7945-4CF2-8E23-BF256A0B983A}"/>
    <dataValidation allowBlank="1" showInputMessage="1" showErrorMessage="1" promptTitle="Meta agosto" prompt="Diligenciar el valor de la meta programada para el mes. _x000a_Debe ser registrado de manera acumulada de acuerdo con la periodicidad del indicador  " sqref="CZ2" xr:uid="{FA39C54D-1CE3-4154-9943-DB6A4E74E872}"/>
    <dataValidation allowBlank="1" showInputMessage="1" showErrorMessage="1" promptTitle="Meta julio" prompt="Diligenciar el valor de la meta programada para el mes. _x000a_Debe ser registrado de manera acumulada de acuerdo con la periodicidad del indicador  " sqref="CS2" xr:uid="{80EB4B9F-E743-4D9B-9065-7A90F92C0EDA}"/>
    <dataValidation allowBlank="1" showInputMessage="1" showErrorMessage="1" promptTitle="Meta junio" prompt="Diligenciar el valor de la meta programada para el mes. _x000a_Debe ser registrado de manera acumulada de acuerdo con la periodicidad del indicador  " sqref="CL2" xr:uid="{F881BE1F-8A0A-451A-A3B0-74304908ACC5}"/>
    <dataValidation allowBlank="1" showInputMessage="1" showErrorMessage="1" promptTitle="Meta mayo" prompt="Diligenciar el valor de la meta programada para el mes. _x000a_Debe ser registrado de manera acumulada de acuerdo con la periodicidad del indicador  " sqref="CE2" xr:uid="{E5EF2DE5-10F9-43E5-A1AE-149232041BA1}"/>
    <dataValidation allowBlank="1" showInputMessage="1" showErrorMessage="1" promptTitle="Meta abril" prompt="Diligenciar el valor de la meta programada para el mes. _x000a_Debe ser registrado de manera acumulada de acuerdo con la periodicidad del indicador  " sqref="BX2" xr:uid="{2ABA6E8F-16BA-4E93-A5FD-09D284E6145A}"/>
    <dataValidation allowBlank="1" showInputMessage="1" showErrorMessage="1" promptTitle="Meta marzo" prompt="Diligenciar el valor de la meta programada para el mes. _x000a_Debe ser registrado de manera acumulada de acuerdo con la periodicidad del indicador  " sqref="BQ2" xr:uid="{2148172D-B763-4BA0-8996-DFB0A4023C20}"/>
    <dataValidation allowBlank="1" showInputMessage="1" showErrorMessage="1" promptTitle="Meta febrero" prompt="Diligenciar el valor de la meta programada para el mes. _x000a_Debe ser registrado de manera acumulada de acuerdo con la periodicidad del indicador  " sqref="BJ2" xr:uid="{1C70F0A4-02B2-4E0F-A816-03BC83A8991A}"/>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C18558A0-0A4E-47F0-8CCD-007C13AE64DC}"/>
    <dataValidation allowBlank="1" showInputMessage="1" showErrorMessage="1" promptTitle="Avance 2025" prompt="Corresponde a la cantidad o resultado alcanzado del indicador para el año 2025" sqref="BA2:BB2" xr:uid="{08229E76-1BD7-41D7-9B01-77C70A1B31AE}"/>
    <dataValidation allowBlank="1" showInputMessage="1" showErrorMessage="1" promptTitle="Avance 2024" prompt="Corresponde a la cantidad o resultado alcanzado del indicador para el año 2024" sqref="AZ2" xr:uid="{2E975FA6-611B-43C8-A5C6-D209C7454C2C}"/>
    <dataValidation allowBlank="1" showInputMessage="1" showErrorMessage="1" promptTitle="Avance 2023" prompt="Corresponde a la cantidad o resultado alcanzado del indicador para el año 2023" sqref="AY2" xr:uid="{D9A2617A-AF41-4AEF-AC93-56FE490DE4BA}"/>
    <dataValidation allowBlank="1" showInputMessage="1" showErrorMessage="1" promptTitle="Meta cuatrienio" prompt="Corresponde a la cantidad o resultado esperado del indicador para el cuatrienio" sqref="AX2" xr:uid="{83A23C85-558C-4F43-A575-DD673736E522}"/>
    <dataValidation allowBlank="1" showInputMessage="1" showErrorMessage="1" promptTitle="Meta 2026" prompt="Corresponde a la cantidad o resultado esperado del indicador para el año 2026" sqref="AW2" xr:uid="{13880058-EC8A-4AFC-8F71-A837A8C21F0A}"/>
    <dataValidation allowBlank="1" showInputMessage="1" showErrorMessage="1" promptTitle="Meta 2025" prompt="Corresponde a la cantidad o resultado esperado del indicador para el año 2025" sqref="AV2" xr:uid="{998DC94F-DCCA-43E2-81BB-07EC0421E33F}"/>
    <dataValidation allowBlank="1" showInputMessage="1" showErrorMessage="1" promptTitle="Meta 2024" prompt="Corresponde a la cantidad o resultado esperado del indicador para el año 2024" sqref="AU2" xr:uid="{B4577064-38A7-43FC-B805-833C78A37EFB}"/>
    <dataValidation allowBlank="1" showInputMessage="1" showErrorMessage="1" promptTitle="Meta 2023" prompt="Corresponde a la cantidad o resultado esperado del indicador para el año 2023" sqref="AT2" xr:uid="{CA2BE5AE-53F4-44A8-B860-B0CAFADC8F6D}"/>
    <dataValidation allowBlank="1" showInputMessage="1" showErrorMessage="1" promptTitle="Línea base" prompt="Corresponde al punto de partida o punto de referencia desde el cual se inicia la medición." sqref="AS2:AS3" xr:uid="{67FC8C01-E6BB-4C3E-BF98-9D3D1E646228}"/>
    <dataValidation allowBlank="1" showErrorMessage="1" promptTitle="Mín 300 máx 4000" prompt="Recuerda que debes escribir mínimo 300 caractateres y máximo 4000" sqref="EJ3:EK3 CL8 CL5 EB4:EB8 CZ5:CZ8 DN4:DN8 CE5:CE8 DU4:DU8 BX5:BX8 DG4:DG8 CS5:CS8 EJ4:EL8" xr:uid="{6CADB6F0-879F-4C2F-91A7-C15F25FACDEB}"/>
    <dataValidation type="list" allowBlank="1" showInputMessage="1" showErrorMessage="1" sqref="C4:C8" xr:uid="{FD83AFBE-3C20-4C62-BA52-1B0584270FC3}">
      <formula1>INDIRECT(EK4)</formula1>
    </dataValidation>
    <dataValidation type="list" allowBlank="1" showInputMessage="1" showErrorMessage="1" sqref="M4:M8 I4:K8" xr:uid="{78388B04-E825-4AF7-93A8-C96FCF61A75E}">
      <formula1>INDIRECT(EL4)</formula1>
    </dataValidation>
    <dataValidation type="list" allowBlank="1" showInputMessage="1" showErrorMessage="1" sqref="BH4:BH7 BO4:BO7 EG4:EG7 DS4:DS7 DL4:DL7 DE4:DE7 CX4:CX7 CQ4:CQ7 CJ4:CJ7 CC4:CC7 BV4:BV7 DZ4:DZ7" xr:uid="{235FF1E9-917F-4249-B0CA-53E3C14C6478}">
      <formula1>"SI,NO,Pendiente Validar,Validación Preliminar"</formula1>
    </dataValidation>
    <dataValidation type="list" allowBlank="1" showInputMessage="1" showErrorMessage="1" sqref="B4:B8" xr:uid="{2FDAFBE1-60BD-4D10-AF05-CDA2A8218F10}">
      <formula1>INDIRECT(A4)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50063-7DC4-4B40-BFE8-AB04FEE919A9}">
  <dimension ref="A1:EQ6"/>
  <sheetViews>
    <sheetView workbookViewId="0">
      <selection activeCell="D21" sqref="D21"/>
    </sheetView>
  </sheetViews>
  <sheetFormatPr baseColWidth="10" defaultColWidth="11.85546875" defaultRowHeight="18.75" x14ac:dyDescent="0.3"/>
  <cols>
    <col min="1" max="1" width="24.28515625" style="161" customWidth="1"/>
    <col min="2" max="2" width="21.28515625" style="161" customWidth="1"/>
    <col min="3" max="3" width="40.7109375" style="161" customWidth="1"/>
    <col min="4" max="6" width="28.28515625" style="161" customWidth="1"/>
    <col min="7" max="7" width="21.28515625" style="161" customWidth="1"/>
    <col min="8" max="8" width="24.85546875" style="161" customWidth="1"/>
    <col min="9" max="9" width="29" style="161" customWidth="1"/>
    <col min="10" max="10" width="31" style="161" customWidth="1"/>
    <col min="11" max="11" width="25.85546875" style="161" customWidth="1"/>
    <col min="12" max="12" width="35.140625" style="161" customWidth="1"/>
    <col min="13" max="13" width="32.85546875" style="161" customWidth="1"/>
    <col min="14" max="14" width="10.140625" style="161" customWidth="1"/>
    <col min="15" max="15" width="62.140625" style="162" customWidth="1"/>
    <col min="16" max="17" width="14.28515625" style="162" customWidth="1"/>
    <col min="18" max="18" width="21.28515625" style="162" customWidth="1"/>
    <col min="19" max="20" width="14.28515625" style="162" customWidth="1"/>
    <col min="21" max="21" width="13" style="162" customWidth="1"/>
    <col min="22" max="22" width="21.28515625" style="162" customWidth="1"/>
    <col min="23" max="23" width="11.28515625" style="161" customWidth="1"/>
    <col min="24" max="24" width="12.28515625" style="161" customWidth="1"/>
    <col min="25" max="30" width="17" style="161" hidden="1" customWidth="1"/>
    <col min="31" max="31" width="20" style="161" hidden="1" customWidth="1"/>
    <col min="32" max="42" width="14.28515625" style="161" hidden="1" customWidth="1"/>
    <col min="43" max="43" width="14.28515625" style="163" hidden="1" customWidth="1"/>
    <col min="44" max="44" width="14.28515625" style="161" hidden="1" customWidth="1"/>
    <col min="45" max="45" width="16.28515625" style="163" customWidth="1"/>
    <col min="46" max="46" width="17" style="163" customWidth="1"/>
    <col min="47" max="47" width="17.85546875" style="163" customWidth="1"/>
    <col min="48" max="49" width="21" style="163" bestFit="1" customWidth="1"/>
    <col min="50" max="50" width="22.28515625" style="163" bestFit="1" customWidth="1"/>
    <col min="51" max="51" width="14.28515625" style="161" hidden="1" customWidth="1"/>
    <col min="52" max="52" width="6.28515625" style="161" hidden="1" customWidth="1"/>
    <col min="53" max="54" width="12.140625" style="161" hidden="1" customWidth="1"/>
    <col min="55" max="56" width="14.140625" style="161" customWidth="1"/>
    <col min="57" max="57" width="34.28515625" style="161" customWidth="1"/>
    <col min="58" max="61" width="14.140625" style="161" customWidth="1"/>
    <col min="62" max="62" width="19.28515625" style="161" bestFit="1" customWidth="1"/>
    <col min="63" max="63" width="28.85546875" style="161" customWidth="1"/>
    <col min="64" max="68" width="14.140625" style="161" customWidth="1"/>
    <col min="69" max="69" width="19.7109375" style="161" bestFit="1" customWidth="1"/>
    <col min="70" max="70" width="21.140625" style="161" customWidth="1"/>
    <col min="71" max="75" width="14.140625" style="161" customWidth="1"/>
    <col min="76" max="76" width="21.85546875" style="161" customWidth="1"/>
    <col min="77" max="82" width="14.140625" style="161" customWidth="1"/>
    <col min="83" max="83" width="23.140625" style="161" customWidth="1"/>
    <col min="84" max="89" width="14.140625" style="161" customWidth="1"/>
    <col min="90" max="90" width="23.140625" style="161" customWidth="1"/>
    <col min="91" max="91" width="16.140625" style="161" customWidth="1"/>
    <col min="92" max="96" width="14.140625" style="161" customWidth="1"/>
    <col min="97" max="97" width="23.140625" style="161" customWidth="1"/>
    <col min="98" max="103" width="14.140625" style="161" customWidth="1"/>
    <col min="104" max="104" width="23.140625" style="161" customWidth="1"/>
    <col min="105" max="110" width="14.140625" style="161" customWidth="1"/>
    <col min="111" max="111" width="23.140625" style="161" customWidth="1"/>
    <col min="112" max="112" width="37.28515625" style="161" bestFit="1" customWidth="1"/>
    <col min="113" max="117" width="14.140625" style="161" customWidth="1"/>
    <col min="118" max="118" width="23.140625" style="161" customWidth="1"/>
    <col min="119" max="119" width="16.28515625" style="161" customWidth="1"/>
    <col min="120" max="124" width="14.140625" style="161" customWidth="1"/>
    <col min="125" max="125" width="23.140625" style="161" customWidth="1"/>
    <col min="126" max="131" width="14.140625" style="161" customWidth="1"/>
    <col min="132" max="132" width="23.28515625" style="161" customWidth="1"/>
    <col min="133" max="133" width="25.28515625" style="161" customWidth="1"/>
    <col min="134" max="136" width="14.140625" style="161" customWidth="1"/>
    <col min="137" max="137" width="15.28515625" style="161" customWidth="1"/>
    <col min="138" max="138" width="34.7109375" style="161" customWidth="1"/>
    <col min="139" max="139" width="17.85546875" style="161" customWidth="1"/>
    <col min="140" max="140" width="11.85546875" style="161"/>
    <col min="141" max="141" width="13.28515625" style="163" customWidth="1"/>
    <col min="142" max="142" width="16.85546875" style="161" customWidth="1"/>
    <col min="143" max="143" width="15.28515625" style="161" customWidth="1"/>
    <col min="144" max="144" width="18" style="161" customWidth="1"/>
    <col min="145" max="145" width="19.28515625" style="161" customWidth="1"/>
    <col min="146" max="146" width="13.28515625" style="161" customWidth="1"/>
    <col min="147" max="147" width="12.140625" style="161" customWidth="1"/>
    <col min="148" max="16384" width="11.85546875" style="161"/>
  </cols>
  <sheetData>
    <row r="1" spans="1:147" s="1" customFormat="1" ht="30.75" customHeight="1" x14ac:dyDescent="0.3">
      <c r="A1" s="216" t="s">
        <v>0</v>
      </c>
      <c r="B1" s="216"/>
      <c r="C1" s="216"/>
      <c r="D1" s="217" t="s">
        <v>1</v>
      </c>
      <c r="E1" s="217"/>
      <c r="F1" s="217"/>
      <c r="G1" s="218" t="s">
        <v>2</v>
      </c>
      <c r="H1" s="219"/>
      <c r="I1" s="219"/>
      <c r="J1" s="219"/>
      <c r="K1" s="219"/>
      <c r="L1" s="219"/>
      <c r="M1" s="219"/>
      <c r="N1" s="200" t="s">
        <v>3</v>
      </c>
      <c r="O1" s="201"/>
      <c r="P1" s="201"/>
      <c r="Q1" s="201"/>
      <c r="R1" s="201"/>
      <c r="S1" s="201"/>
      <c r="T1" s="201"/>
      <c r="U1" s="201"/>
      <c r="V1" s="201"/>
      <c r="W1" s="201"/>
      <c r="X1" s="202"/>
      <c r="Y1" s="203" t="s">
        <v>4</v>
      </c>
      <c r="Z1" s="203"/>
      <c r="AA1" s="203"/>
      <c r="AB1" s="203"/>
      <c r="AC1" s="203"/>
      <c r="AD1" s="203"/>
      <c r="AE1" s="203"/>
      <c r="AF1" s="203"/>
      <c r="AG1" s="203"/>
      <c r="AH1" s="203"/>
      <c r="AI1" s="203"/>
      <c r="AJ1" s="203"/>
      <c r="AK1" s="203"/>
      <c r="AL1" s="203"/>
      <c r="AM1" s="203"/>
      <c r="AN1" s="204" t="s">
        <v>5</v>
      </c>
      <c r="AO1" s="204"/>
      <c r="AP1" s="204"/>
      <c r="AQ1" s="204"/>
      <c r="AR1" s="204"/>
      <c r="AS1" s="195" t="s">
        <v>6</v>
      </c>
      <c r="AT1" s="195"/>
      <c r="AU1" s="195"/>
      <c r="AV1" s="195"/>
      <c r="AW1" s="195"/>
      <c r="AX1" s="195"/>
      <c r="AY1" s="196" t="s">
        <v>7</v>
      </c>
      <c r="AZ1" s="196"/>
      <c r="BA1" s="196"/>
      <c r="BB1" s="196"/>
      <c r="BC1" s="197" t="s">
        <v>8</v>
      </c>
      <c r="BD1" s="198"/>
      <c r="BE1" s="198"/>
      <c r="BF1" s="198"/>
      <c r="BG1" s="198"/>
      <c r="BH1" s="198"/>
      <c r="BI1" s="198"/>
      <c r="BJ1" s="198"/>
      <c r="BK1" s="198"/>
      <c r="BL1" s="198"/>
      <c r="BM1" s="198"/>
      <c r="BN1" s="198"/>
      <c r="BO1" s="198"/>
      <c r="BP1" s="198"/>
      <c r="BQ1" s="198"/>
      <c r="BR1" s="198"/>
      <c r="BS1" s="198"/>
      <c r="BT1" s="198"/>
      <c r="BU1" s="198"/>
      <c r="BV1" s="198"/>
      <c r="BW1" s="198"/>
      <c r="BX1" s="198"/>
      <c r="BY1" s="198"/>
      <c r="BZ1" s="198"/>
      <c r="CA1" s="198"/>
      <c r="CB1" s="198"/>
      <c r="CC1" s="198"/>
      <c r="CD1" s="198"/>
      <c r="CE1" s="198"/>
      <c r="CF1" s="198"/>
      <c r="CG1" s="198"/>
      <c r="CH1" s="198"/>
      <c r="CI1" s="198"/>
      <c r="CJ1" s="198"/>
      <c r="CK1" s="198"/>
      <c r="CL1" s="198"/>
      <c r="CM1" s="198"/>
      <c r="CN1" s="198"/>
      <c r="CO1" s="198"/>
      <c r="CP1" s="198"/>
      <c r="CQ1" s="198"/>
      <c r="CR1" s="198"/>
      <c r="CS1" s="198"/>
      <c r="CT1" s="198"/>
      <c r="CU1" s="198"/>
      <c r="CV1" s="198"/>
      <c r="CW1" s="198"/>
      <c r="CX1" s="198"/>
      <c r="CY1" s="198"/>
      <c r="CZ1" s="198"/>
      <c r="DA1" s="198"/>
      <c r="DB1" s="198"/>
      <c r="DC1" s="198"/>
      <c r="DD1" s="198"/>
      <c r="DE1" s="198"/>
      <c r="DF1" s="198"/>
      <c r="DG1" s="198"/>
      <c r="DH1" s="198"/>
      <c r="DI1" s="198"/>
      <c r="DJ1" s="198"/>
      <c r="DK1" s="198"/>
      <c r="DL1" s="198"/>
      <c r="DM1" s="198"/>
      <c r="DN1" s="198"/>
      <c r="DO1" s="198"/>
      <c r="DP1" s="198"/>
      <c r="DQ1" s="198"/>
      <c r="DR1" s="198"/>
      <c r="DS1" s="198"/>
      <c r="DT1" s="198"/>
      <c r="DU1" s="198"/>
      <c r="DV1" s="198"/>
      <c r="DW1" s="198"/>
      <c r="DX1" s="198"/>
      <c r="DY1" s="198"/>
      <c r="DZ1" s="198"/>
      <c r="EA1" s="198"/>
      <c r="EB1" s="198"/>
      <c r="EC1" s="198"/>
      <c r="ED1" s="198"/>
      <c r="EE1" s="198"/>
      <c r="EF1" s="198"/>
      <c r="EG1" s="198"/>
      <c r="EH1" s="199"/>
      <c r="EK1" s="2"/>
    </row>
    <row r="2" spans="1:147" s="1" customFormat="1" ht="18.75" customHeight="1" x14ac:dyDescent="0.3">
      <c r="A2" s="210" t="s">
        <v>9</v>
      </c>
      <c r="B2" s="210" t="s">
        <v>10</v>
      </c>
      <c r="C2" s="210" t="s">
        <v>11</v>
      </c>
      <c r="D2" s="212" t="s">
        <v>12</v>
      </c>
      <c r="E2" s="212" t="s">
        <v>13</v>
      </c>
      <c r="F2" s="212" t="s">
        <v>14</v>
      </c>
      <c r="G2" s="214" t="s">
        <v>15</v>
      </c>
      <c r="H2" s="214" t="s">
        <v>16</v>
      </c>
      <c r="I2" s="214" t="s">
        <v>17</v>
      </c>
      <c r="J2" s="214" t="s">
        <v>18</v>
      </c>
      <c r="K2" s="214" t="s">
        <v>19</v>
      </c>
      <c r="L2" s="214" t="s">
        <v>20</v>
      </c>
      <c r="M2" s="214" t="s">
        <v>21</v>
      </c>
      <c r="N2" s="208" t="s">
        <v>22</v>
      </c>
      <c r="O2" s="205" t="s">
        <v>23</v>
      </c>
      <c r="P2" s="205" t="s">
        <v>24</v>
      </c>
      <c r="Q2" s="205" t="s">
        <v>25</v>
      </c>
      <c r="R2" s="205" t="s">
        <v>26</v>
      </c>
      <c r="S2" s="205" t="s">
        <v>27</v>
      </c>
      <c r="T2" s="205" t="s">
        <v>28</v>
      </c>
      <c r="U2" s="205" t="s">
        <v>29</v>
      </c>
      <c r="V2" s="205" t="s">
        <v>30</v>
      </c>
      <c r="W2" s="206" t="s">
        <v>31</v>
      </c>
      <c r="X2" s="206" t="s">
        <v>32</v>
      </c>
      <c r="Y2" s="203" t="s">
        <v>33</v>
      </c>
      <c r="Z2" s="203"/>
      <c r="AA2" s="203"/>
      <c r="AB2" s="203"/>
      <c r="AC2" s="203"/>
      <c r="AD2" s="203"/>
      <c r="AE2" s="193" t="s">
        <v>34</v>
      </c>
      <c r="AF2" s="193" t="s">
        <v>35</v>
      </c>
      <c r="AG2" s="193" t="s">
        <v>36</v>
      </c>
      <c r="AH2" s="193" t="s">
        <v>37</v>
      </c>
      <c r="AI2" s="193" t="s">
        <v>38</v>
      </c>
      <c r="AJ2" s="193" t="s">
        <v>39</v>
      </c>
      <c r="AK2" s="193" t="s">
        <v>40</v>
      </c>
      <c r="AL2" s="193" t="s">
        <v>41</v>
      </c>
      <c r="AM2" s="193" t="s">
        <v>42</v>
      </c>
      <c r="AN2" s="189" t="s">
        <v>43</v>
      </c>
      <c r="AO2" s="189" t="s">
        <v>44</v>
      </c>
      <c r="AP2" s="189" t="s">
        <v>45</v>
      </c>
      <c r="AQ2" s="189" t="s">
        <v>46</v>
      </c>
      <c r="AR2" s="189" t="s">
        <v>47</v>
      </c>
      <c r="AS2" s="191" t="s">
        <v>48</v>
      </c>
      <c r="AT2" s="191" t="s">
        <v>49</v>
      </c>
      <c r="AU2" s="191" t="s">
        <v>50</v>
      </c>
      <c r="AV2" s="191" t="s">
        <v>51</v>
      </c>
      <c r="AW2" s="191" t="s">
        <v>52</v>
      </c>
      <c r="AX2" s="191" t="s">
        <v>53</v>
      </c>
      <c r="AY2" s="188" t="s">
        <v>54</v>
      </c>
      <c r="AZ2" s="188" t="s">
        <v>55</v>
      </c>
      <c r="BA2" s="188" t="s">
        <v>56</v>
      </c>
      <c r="BB2" s="188" t="s">
        <v>57</v>
      </c>
      <c r="BC2" s="179" t="s">
        <v>58</v>
      </c>
      <c r="BD2" s="172" t="s">
        <v>59</v>
      </c>
      <c r="BE2" s="174" t="s">
        <v>60</v>
      </c>
      <c r="BF2" s="174" t="s">
        <v>61</v>
      </c>
      <c r="BG2" s="174" t="s">
        <v>62</v>
      </c>
      <c r="BH2" s="176" t="s">
        <v>63</v>
      </c>
      <c r="BI2" s="174" t="s">
        <v>64</v>
      </c>
      <c r="BJ2" s="179" t="s">
        <v>65</v>
      </c>
      <c r="BK2" s="184" t="s">
        <v>66</v>
      </c>
      <c r="BL2" s="182" t="s">
        <v>67</v>
      </c>
      <c r="BM2" s="182" t="s">
        <v>68</v>
      </c>
      <c r="BN2" s="182" t="s">
        <v>69</v>
      </c>
      <c r="BO2" s="180" t="s">
        <v>70</v>
      </c>
      <c r="BP2" s="182" t="s">
        <v>71</v>
      </c>
      <c r="BQ2" s="179" t="s">
        <v>72</v>
      </c>
      <c r="BR2" s="172" t="s">
        <v>73</v>
      </c>
      <c r="BS2" s="174" t="s">
        <v>74</v>
      </c>
      <c r="BT2" s="174" t="s">
        <v>75</v>
      </c>
      <c r="BU2" s="174" t="s">
        <v>76</v>
      </c>
      <c r="BV2" s="176" t="s">
        <v>77</v>
      </c>
      <c r="BW2" s="174" t="s">
        <v>78</v>
      </c>
      <c r="BX2" s="179" t="s">
        <v>79</v>
      </c>
      <c r="BY2" s="172" t="s">
        <v>80</v>
      </c>
      <c r="BZ2" s="174" t="s">
        <v>81</v>
      </c>
      <c r="CA2" s="174" t="s">
        <v>82</v>
      </c>
      <c r="CB2" s="174" t="s">
        <v>83</v>
      </c>
      <c r="CC2" s="176" t="s">
        <v>84</v>
      </c>
      <c r="CD2" s="174" t="s">
        <v>85</v>
      </c>
      <c r="CE2" s="179" t="s">
        <v>86</v>
      </c>
      <c r="CF2" s="172" t="s">
        <v>87</v>
      </c>
      <c r="CG2" s="174" t="s">
        <v>88</v>
      </c>
      <c r="CH2" s="174" t="s">
        <v>89</v>
      </c>
      <c r="CI2" s="174" t="s">
        <v>90</v>
      </c>
      <c r="CJ2" s="176" t="s">
        <v>91</v>
      </c>
      <c r="CK2" s="174" t="s">
        <v>92</v>
      </c>
      <c r="CL2" s="172" t="s">
        <v>93</v>
      </c>
      <c r="CM2" s="172" t="s">
        <v>94</v>
      </c>
      <c r="CN2" s="174" t="s">
        <v>95</v>
      </c>
      <c r="CO2" s="174" t="s">
        <v>96</v>
      </c>
      <c r="CP2" s="174" t="s">
        <v>97</v>
      </c>
      <c r="CQ2" s="176" t="s">
        <v>98</v>
      </c>
      <c r="CR2" s="174" t="s">
        <v>99</v>
      </c>
      <c r="CS2" s="172" t="s">
        <v>100</v>
      </c>
      <c r="CT2" s="172" t="s">
        <v>101</v>
      </c>
      <c r="CU2" s="174" t="s">
        <v>102</v>
      </c>
      <c r="CV2" s="174" t="s">
        <v>103</v>
      </c>
      <c r="CW2" s="174" t="s">
        <v>104</v>
      </c>
      <c r="CX2" s="176" t="s">
        <v>105</v>
      </c>
      <c r="CY2" s="174" t="s">
        <v>106</v>
      </c>
      <c r="CZ2" s="172" t="s">
        <v>107</v>
      </c>
      <c r="DA2" s="172" t="s">
        <v>108</v>
      </c>
      <c r="DB2" s="174" t="s">
        <v>109</v>
      </c>
      <c r="DC2" s="174" t="s">
        <v>110</v>
      </c>
      <c r="DD2" s="174" t="s">
        <v>111</v>
      </c>
      <c r="DE2" s="176" t="s">
        <v>112</v>
      </c>
      <c r="DF2" s="174" t="s">
        <v>113</v>
      </c>
      <c r="DG2" s="172" t="s">
        <v>114</v>
      </c>
      <c r="DH2" s="172" t="s">
        <v>115</v>
      </c>
      <c r="DI2" s="174" t="s">
        <v>116</v>
      </c>
      <c r="DJ2" s="174" t="s">
        <v>117</v>
      </c>
      <c r="DK2" s="174" t="s">
        <v>118</v>
      </c>
      <c r="DL2" s="176" t="s">
        <v>119</v>
      </c>
      <c r="DM2" s="174" t="s">
        <v>120</v>
      </c>
      <c r="DN2" s="172" t="s">
        <v>121</v>
      </c>
      <c r="DO2" s="172" t="s">
        <v>122</v>
      </c>
      <c r="DP2" s="174" t="s">
        <v>123</v>
      </c>
      <c r="DQ2" s="174" t="s">
        <v>124</v>
      </c>
      <c r="DR2" s="174" t="s">
        <v>125</v>
      </c>
      <c r="DS2" s="176" t="s">
        <v>126</v>
      </c>
      <c r="DT2" s="174" t="s">
        <v>127</v>
      </c>
      <c r="DU2" s="172" t="s">
        <v>128</v>
      </c>
      <c r="DV2" s="172" t="s">
        <v>129</v>
      </c>
      <c r="DW2" s="174" t="s">
        <v>130</v>
      </c>
      <c r="DX2" s="174" t="s">
        <v>131</v>
      </c>
      <c r="DY2" s="174" t="s">
        <v>132</v>
      </c>
      <c r="DZ2" s="176" t="s">
        <v>133</v>
      </c>
      <c r="EA2" s="174" t="s">
        <v>134</v>
      </c>
      <c r="EB2" s="172" t="s">
        <v>135</v>
      </c>
      <c r="EC2" s="172" t="s">
        <v>136</v>
      </c>
      <c r="ED2" s="174" t="s">
        <v>137</v>
      </c>
      <c r="EE2" s="174" t="s">
        <v>138</v>
      </c>
      <c r="EF2" s="174" t="s">
        <v>139</v>
      </c>
      <c r="EG2" s="176" t="s">
        <v>140</v>
      </c>
      <c r="EH2" s="174" t="s">
        <v>141</v>
      </c>
      <c r="EK2" s="2"/>
    </row>
    <row r="3" spans="1:147" s="4" customFormat="1" ht="45.75" customHeight="1" x14ac:dyDescent="0.25">
      <c r="A3" s="211"/>
      <c r="B3" s="211"/>
      <c r="C3" s="211"/>
      <c r="D3" s="213"/>
      <c r="E3" s="213"/>
      <c r="F3" s="213"/>
      <c r="G3" s="215"/>
      <c r="H3" s="215"/>
      <c r="I3" s="215"/>
      <c r="J3" s="215"/>
      <c r="K3" s="215"/>
      <c r="L3" s="215"/>
      <c r="M3" s="215"/>
      <c r="N3" s="209"/>
      <c r="O3" s="206"/>
      <c r="P3" s="206"/>
      <c r="Q3" s="206"/>
      <c r="R3" s="206"/>
      <c r="S3" s="206"/>
      <c r="T3" s="206"/>
      <c r="U3" s="206"/>
      <c r="V3" s="206"/>
      <c r="W3" s="207"/>
      <c r="X3" s="207"/>
      <c r="Y3" s="3" t="s">
        <v>142</v>
      </c>
      <c r="Z3" s="3" t="s">
        <v>143</v>
      </c>
      <c r="AA3" s="3" t="s">
        <v>144</v>
      </c>
      <c r="AB3" s="3" t="s">
        <v>145</v>
      </c>
      <c r="AC3" s="3" t="s">
        <v>146</v>
      </c>
      <c r="AD3" s="3" t="s">
        <v>147</v>
      </c>
      <c r="AE3" s="194"/>
      <c r="AF3" s="194"/>
      <c r="AG3" s="194"/>
      <c r="AH3" s="194"/>
      <c r="AI3" s="194"/>
      <c r="AJ3" s="194"/>
      <c r="AK3" s="194"/>
      <c r="AL3" s="194"/>
      <c r="AM3" s="194"/>
      <c r="AN3" s="190"/>
      <c r="AO3" s="190"/>
      <c r="AP3" s="190"/>
      <c r="AQ3" s="190"/>
      <c r="AR3" s="190"/>
      <c r="AS3" s="192"/>
      <c r="AT3" s="192"/>
      <c r="AU3" s="192"/>
      <c r="AV3" s="192"/>
      <c r="AW3" s="192"/>
      <c r="AX3" s="192"/>
      <c r="AY3" s="188"/>
      <c r="AZ3" s="188"/>
      <c r="BA3" s="188"/>
      <c r="BB3" s="188"/>
      <c r="BC3" s="179"/>
      <c r="BD3" s="173"/>
      <c r="BE3" s="175"/>
      <c r="BF3" s="187"/>
      <c r="BG3" s="175"/>
      <c r="BH3" s="177"/>
      <c r="BI3" s="175"/>
      <c r="BJ3" s="179"/>
      <c r="BK3" s="185"/>
      <c r="BL3" s="186"/>
      <c r="BM3" s="186"/>
      <c r="BN3" s="186"/>
      <c r="BO3" s="181"/>
      <c r="BP3" s="183"/>
      <c r="BQ3" s="179"/>
      <c r="BR3" s="173"/>
      <c r="BS3" s="175"/>
      <c r="BT3" s="175"/>
      <c r="BU3" s="175"/>
      <c r="BV3" s="177"/>
      <c r="BW3" s="175"/>
      <c r="BX3" s="179"/>
      <c r="BY3" s="173"/>
      <c r="BZ3" s="175"/>
      <c r="CA3" s="175"/>
      <c r="CB3" s="175"/>
      <c r="CC3" s="177"/>
      <c r="CD3" s="175"/>
      <c r="CE3" s="179"/>
      <c r="CF3" s="173"/>
      <c r="CG3" s="175"/>
      <c r="CH3" s="175"/>
      <c r="CI3" s="175"/>
      <c r="CJ3" s="177"/>
      <c r="CK3" s="175"/>
      <c r="CL3" s="173"/>
      <c r="CM3" s="173"/>
      <c r="CN3" s="175"/>
      <c r="CO3" s="175"/>
      <c r="CP3" s="175"/>
      <c r="CQ3" s="177"/>
      <c r="CR3" s="175"/>
      <c r="CS3" s="173"/>
      <c r="CT3" s="173"/>
      <c r="CU3" s="175"/>
      <c r="CV3" s="175"/>
      <c r="CW3" s="175"/>
      <c r="CX3" s="177"/>
      <c r="CY3" s="175"/>
      <c r="CZ3" s="173"/>
      <c r="DA3" s="173"/>
      <c r="DB3" s="175"/>
      <c r="DC3" s="175"/>
      <c r="DD3" s="175"/>
      <c r="DE3" s="177"/>
      <c r="DF3" s="175"/>
      <c r="DG3" s="173"/>
      <c r="DH3" s="173"/>
      <c r="DI3" s="175"/>
      <c r="DJ3" s="175"/>
      <c r="DK3" s="175"/>
      <c r="DL3" s="177"/>
      <c r="DM3" s="175"/>
      <c r="DN3" s="173"/>
      <c r="DO3" s="173"/>
      <c r="DP3" s="175"/>
      <c r="DQ3" s="175"/>
      <c r="DR3" s="175"/>
      <c r="DS3" s="177"/>
      <c r="DT3" s="175"/>
      <c r="DU3" s="173"/>
      <c r="DV3" s="173"/>
      <c r="DW3" s="175"/>
      <c r="DX3" s="175"/>
      <c r="DY3" s="175"/>
      <c r="DZ3" s="177"/>
      <c r="EA3" s="175"/>
      <c r="EB3" s="178"/>
      <c r="EC3" s="173"/>
      <c r="ED3" s="175"/>
      <c r="EE3" s="175"/>
      <c r="EF3" s="175"/>
      <c r="EG3" s="177"/>
      <c r="EH3" s="175"/>
      <c r="EJ3" s="5"/>
      <c r="EK3" s="6" t="s">
        <v>148</v>
      </c>
      <c r="EL3" s="6" t="s">
        <v>16</v>
      </c>
      <c r="EM3" s="6" t="s">
        <v>149</v>
      </c>
      <c r="EN3" s="6" t="s">
        <v>150</v>
      </c>
      <c r="EO3" s="6" t="s">
        <v>19</v>
      </c>
      <c r="EP3" s="6" t="s">
        <v>20</v>
      </c>
      <c r="EQ3" s="7" t="s">
        <v>21</v>
      </c>
    </row>
    <row r="4" spans="1:147" s="31" customFormat="1" ht="44.25" customHeight="1" x14ac:dyDescent="0.3">
      <c r="A4" s="8" t="s">
        <v>927</v>
      </c>
      <c r="B4" s="8" t="s">
        <v>1211</v>
      </c>
      <c r="C4" s="8" t="s">
        <v>1212</v>
      </c>
      <c r="D4" s="8" t="s">
        <v>1213</v>
      </c>
      <c r="E4" s="8" t="s">
        <v>207</v>
      </c>
      <c r="F4" s="9" t="s">
        <v>1214</v>
      </c>
      <c r="G4" s="8"/>
      <c r="H4" s="8" t="s">
        <v>597</v>
      </c>
      <c r="I4" s="8" t="s">
        <v>599</v>
      </c>
      <c r="J4" s="8" t="s">
        <v>599</v>
      </c>
      <c r="K4" s="8" t="s">
        <v>1215</v>
      </c>
      <c r="L4" s="8" t="s">
        <v>932</v>
      </c>
      <c r="M4" s="8" t="s">
        <v>1216</v>
      </c>
      <c r="N4" s="14">
        <v>76</v>
      </c>
      <c r="O4" s="11" t="s">
        <v>1217</v>
      </c>
      <c r="P4" s="12" t="s">
        <v>492</v>
      </c>
      <c r="Q4" s="11" t="s">
        <v>493</v>
      </c>
      <c r="R4" s="11" t="s">
        <v>1218</v>
      </c>
      <c r="S4" s="11" t="s">
        <v>290</v>
      </c>
      <c r="T4" s="11" t="s">
        <v>200</v>
      </c>
      <c r="U4" s="11">
        <v>15</v>
      </c>
      <c r="V4" s="11" t="s">
        <v>1219</v>
      </c>
      <c r="W4" s="12" t="s">
        <v>170</v>
      </c>
      <c r="X4" s="13"/>
      <c r="Y4" s="13"/>
      <c r="Z4" s="13"/>
      <c r="AA4" s="13"/>
      <c r="AB4" s="13"/>
      <c r="AC4" s="13"/>
      <c r="AD4" s="13"/>
      <c r="AE4" s="13"/>
      <c r="AF4" s="13"/>
      <c r="AG4" s="14"/>
      <c r="AH4" s="14"/>
      <c r="AI4" s="14"/>
      <c r="AJ4" s="14"/>
      <c r="AK4" s="14"/>
      <c r="AL4" s="14"/>
      <c r="AM4" s="14"/>
      <c r="AN4" s="14"/>
      <c r="AO4" s="14"/>
      <c r="AP4" s="14"/>
      <c r="AQ4" s="15"/>
      <c r="AR4" s="14"/>
      <c r="AS4" s="14">
        <v>0</v>
      </c>
      <c r="AT4" s="14">
        <v>0</v>
      </c>
      <c r="AU4" s="14">
        <v>90</v>
      </c>
      <c r="AV4" s="14">
        <v>90</v>
      </c>
      <c r="AW4" s="14">
        <v>90</v>
      </c>
      <c r="AX4" s="14">
        <v>90</v>
      </c>
      <c r="AY4" s="8"/>
      <c r="AZ4" s="8"/>
      <c r="BA4" s="8"/>
      <c r="BB4" s="8"/>
      <c r="BC4" s="16"/>
      <c r="BD4" s="16">
        <v>0</v>
      </c>
      <c r="BE4" s="17" t="s">
        <v>1220</v>
      </c>
      <c r="BF4" s="18">
        <f t="shared" ref="BF4" si="0">IFERROR(BC4/AW4,0)</f>
        <v>0</v>
      </c>
      <c r="BG4" s="19">
        <f t="shared" ref="BG4" si="1">IFERROR(BD4/AW4,0)</f>
        <v>0</v>
      </c>
      <c r="BH4" s="17" t="s">
        <v>174</v>
      </c>
      <c r="BI4" s="17" t="s">
        <v>1221</v>
      </c>
      <c r="BJ4" s="16"/>
      <c r="BK4" s="16"/>
      <c r="BL4" s="17" t="s">
        <v>1220</v>
      </c>
      <c r="BM4" s="19">
        <f t="shared" ref="BM4" si="2">+IFERROR(BJ4/AW4,0)</f>
        <v>0</v>
      </c>
      <c r="BN4" s="20">
        <f t="shared" ref="BN4" si="3">+IF(BO4="SI",IFERROR((IF(BO4="SI",BK4,0)/AW4),"REVISAR"),BG4)</f>
        <v>0</v>
      </c>
      <c r="BO4" s="17" t="s">
        <v>174</v>
      </c>
      <c r="BP4" s="21" t="s">
        <v>1222</v>
      </c>
      <c r="BQ4" s="22">
        <v>15</v>
      </c>
      <c r="BR4" s="132">
        <v>15</v>
      </c>
      <c r="BS4" s="133" t="s">
        <v>1223</v>
      </c>
      <c r="BT4" s="19">
        <f t="shared" ref="BT4" si="4">+IFERROR(BQ4/AW4,0)</f>
        <v>0.16666666666666666</v>
      </c>
      <c r="BU4" s="20">
        <f t="shared" ref="BU4" si="5">+IF(BV4="SI",IFERROR((IF(BV4="SI",BR4,0)/AW4),"REVISAR"),BN4)</f>
        <v>0.16666666666666666</v>
      </c>
      <c r="BV4" s="17" t="s">
        <v>174</v>
      </c>
      <c r="BW4" s="17" t="s">
        <v>1224</v>
      </c>
      <c r="BX4" s="16">
        <v>15</v>
      </c>
      <c r="BY4" s="16">
        <v>15</v>
      </c>
      <c r="BZ4" s="17" t="s">
        <v>1225</v>
      </c>
      <c r="CA4" s="19">
        <f t="shared" ref="CA4" si="6">+IFERROR(BX4/AW4,0)</f>
        <v>0.16666666666666666</v>
      </c>
      <c r="CB4" s="20">
        <f t="shared" ref="CB4" si="7">+IF(CC4="SI",IFERROR((IF(CC4="SI",BY4,0)/AW4),"REVISAR"),BU4)</f>
        <v>0.16666666666666666</v>
      </c>
      <c r="CC4" s="17" t="s">
        <v>174</v>
      </c>
      <c r="CD4" s="17" t="s">
        <v>1226</v>
      </c>
      <c r="CE4" s="16">
        <v>15</v>
      </c>
      <c r="CF4" s="16">
        <v>15</v>
      </c>
      <c r="CG4" s="17"/>
      <c r="CH4" s="19">
        <f t="shared" ref="CH4" si="8">+IFERROR(CE4/AW4,0)</f>
        <v>0.16666666666666666</v>
      </c>
      <c r="CI4" s="20">
        <f t="shared" ref="CI4" si="9">+IF(CJ4="SI",IFERROR((IF(CJ4="SI",CF4,0)/AW4),"REVISAR"),CB4)</f>
        <v>0.16666666666666666</v>
      </c>
      <c r="CJ4" s="17" t="s">
        <v>174</v>
      </c>
      <c r="CK4" s="17" t="s">
        <v>1227</v>
      </c>
      <c r="CL4" s="23">
        <v>40</v>
      </c>
      <c r="CM4" s="23">
        <v>40</v>
      </c>
      <c r="CN4" s="17" t="s">
        <v>1228</v>
      </c>
      <c r="CO4" s="19">
        <f t="shared" ref="CO4" si="10">+IFERROR(CL4/AW4,0)</f>
        <v>0.44444444444444442</v>
      </c>
      <c r="CP4" s="20">
        <f t="shared" ref="CP4" si="11">+IF(CQ4="SI",IFERROR((IF(CQ4="SI",CM4,0)/AW4),"REVISAR"),CI4)</f>
        <v>0.16666666666666666</v>
      </c>
      <c r="CQ4" s="17" t="s">
        <v>437</v>
      </c>
      <c r="CR4" s="17" t="s">
        <v>1229</v>
      </c>
      <c r="CS4" s="16">
        <v>40</v>
      </c>
      <c r="CT4" s="16"/>
      <c r="CU4" s="17"/>
      <c r="CV4" s="19">
        <f t="shared" ref="CV4" si="12">+IFERROR(CS4/AW4,0)</f>
        <v>0.44444444444444442</v>
      </c>
      <c r="CW4" s="20">
        <f t="shared" ref="CW4" si="13">+IF(CX4="SI",IFERROR((IF(CX4="SI",CT4,0)/AW4),"REVISAR"),CP4)</f>
        <v>0.16666666666666666</v>
      </c>
      <c r="CX4" s="17" t="s">
        <v>179</v>
      </c>
      <c r="CY4" s="17"/>
      <c r="CZ4" s="16">
        <v>40</v>
      </c>
      <c r="DA4" s="16"/>
      <c r="DB4" s="17"/>
      <c r="DC4" s="19">
        <f t="shared" ref="DC4" si="14">+IFERROR(CZ4/AW4,0)</f>
        <v>0.44444444444444442</v>
      </c>
      <c r="DD4" s="20">
        <f t="shared" ref="DD4" si="15">+IF(DE4="SI",IFERROR((IF(DE4="SI",DA4,0)/AW4),"REVISAR"),CW4)</f>
        <v>0.16666666666666666</v>
      </c>
      <c r="DE4" s="17" t="s">
        <v>179</v>
      </c>
      <c r="DF4" s="17"/>
      <c r="DG4" s="16">
        <v>65</v>
      </c>
      <c r="DH4" s="16"/>
      <c r="DI4" s="17"/>
      <c r="DJ4" s="19">
        <f t="shared" ref="DJ4" si="16">+IFERROR(DG4/AW4,0)</f>
        <v>0.72222222222222221</v>
      </c>
      <c r="DK4" s="20">
        <f t="shared" ref="DK4" si="17">+IF(DL4="SI",IFERROR((IF(DL4="SI",DH4,0)/AW4),"REVISAR"),DD4)</f>
        <v>0.16666666666666666</v>
      </c>
      <c r="DL4" s="17" t="s">
        <v>179</v>
      </c>
      <c r="DM4" s="17"/>
      <c r="DN4" s="16">
        <v>65</v>
      </c>
      <c r="DO4" s="16"/>
      <c r="DP4" s="17"/>
      <c r="DQ4" s="19">
        <f t="shared" ref="DQ4" si="18">+IFERROR(DN4/AW4,0)</f>
        <v>0.72222222222222221</v>
      </c>
      <c r="DR4" s="20">
        <f t="shared" ref="DR4" si="19">+IF(DS4="SI",IFERROR((IF(DS4="SI",DO4,0)/AW4),"REVISAR"),DK4)</f>
        <v>0.16666666666666666</v>
      </c>
      <c r="DS4" s="17" t="s">
        <v>179</v>
      </c>
      <c r="DT4" s="17"/>
      <c r="DU4" s="16">
        <v>65</v>
      </c>
      <c r="DV4" s="16"/>
      <c r="DW4" s="17"/>
      <c r="DX4" s="19">
        <f t="shared" ref="DX4" si="20">+IFERROR(DU4/AW4,0)</f>
        <v>0.72222222222222221</v>
      </c>
      <c r="DY4" s="20">
        <f t="shared" ref="DY4" si="21">+IF(DZ4="SI",IFERROR((IF(DZ4="SI",DV4,0)/AW4),"REVISAR"),DR4)</f>
        <v>0.16666666666666666</v>
      </c>
      <c r="DZ4" s="17" t="s">
        <v>179</v>
      </c>
      <c r="EA4" s="17"/>
      <c r="EB4" s="26">
        <v>90</v>
      </c>
      <c r="EC4" s="16"/>
      <c r="ED4" s="17"/>
      <c r="EE4" s="19">
        <f t="shared" ref="EE4" si="22">+IFERROR(EB4/AW4,0)</f>
        <v>1</v>
      </c>
      <c r="EF4" s="20">
        <f t="shared" ref="EF4" si="23">+IF(EG4="SI",IFERROR((IF(EG4="SI",EC4,0)/AW4),"REVISAR"),DY4)</f>
        <v>0.16666666666666666</v>
      </c>
      <c r="EG4" s="17" t="s">
        <v>179</v>
      </c>
      <c r="EH4" s="17"/>
      <c r="EI4" s="27">
        <v>2026</v>
      </c>
      <c r="EJ4" s="28"/>
      <c r="EK4" s="29" t="str">
        <f>+VLOOKUP(B4,[1]Listas_desplega!$AI$22:$AJ$46,2,0)</f>
        <v>SG</v>
      </c>
      <c r="EL4" s="29" t="str">
        <f>+VLOOKUP(H4,[1]Listas_desplega!$BY$3:$BZ$7,2,0)</f>
        <v>T_5</v>
      </c>
      <c r="EM4" s="29" t="e">
        <f>+VLOOKUP(I4,[1]Listas_desplega!$BY$10:$BZ$23,2,0)</f>
        <v>#N/A</v>
      </c>
      <c r="EN4" s="29" t="str">
        <f>+VLOOKUP(J4,[1]Listas_desplega!$BY$28:$BZ$54,2,0)</f>
        <v>T_5_C_1_ET_1</v>
      </c>
      <c r="EO4" s="29" t="e">
        <f>+VLOOKUP(K4,[1]Listas_desplega!$BY$58:$BZ$105,2,0)</f>
        <v>#N/A</v>
      </c>
      <c r="EP4" s="30" t="str">
        <f>+VLOOKUP(L4,[1]Listas_desplega!$J$3:$K$11,2,0)</f>
        <v>Eje_E_9</v>
      </c>
    </row>
    <row r="5" spans="1:147" s="31" customFormat="1" ht="44.25" customHeight="1" x14ac:dyDescent="0.3">
      <c r="A5" s="147"/>
      <c r="B5" s="147"/>
      <c r="C5" s="147"/>
      <c r="D5" s="147"/>
      <c r="E5" s="147"/>
      <c r="F5" s="148"/>
      <c r="G5" s="147"/>
      <c r="H5" s="147"/>
      <c r="I5" s="147"/>
      <c r="J5" s="147"/>
      <c r="K5" s="147"/>
      <c r="L5" s="147"/>
      <c r="M5" s="147"/>
      <c r="N5" s="149"/>
      <c r="O5" s="150"/>
      <c r="P5" s="151"/>
      <c r="Q5" s="150"/>
      <c r="R5" s="150"/>
      <c r="S5" s="150"/>
      <c r="T5" s="150"/>
      <c r="U5" s="150"/>
      <c r="V5" s="150"/>
      <c r="W5" s="152"/>
      <c r="X5" s="153"/>
      <c r="Y5" s="153"/>
      <c r="Z5" s="153"/>
      <c r="AA5" s="153"/>
      <c r="AB5" s="153"/>
      <c r="AC5" s="153"/>
      <c r="AD5" s="153"/>
      <c r="AE5" s="153"/>
      <c r="AF5" s="153"/>
      <c r="AG5" s="149"/>
      <c r="AH5" s="149"/>
      <c r="AI5" s="149"/>
      <c r="AJ5" s="149"/>
      <c r="AK5" s="149"/>
      <c r="AL5" s="149"/>
      <c r="AM5" s="149"/>
      <c r="AN5" s="149"/>
      <c r="AO5" s="149"/>
      <c r="AP5" s="149"/>
      <c r="AQ5" s="151"/>
      <c r="AR5" s="149"/>
      <c r="AS5" s="149"/>
      <c r="AT5" s="149"/>
      <c r="AU5" s="154"/>
      <c r="AV5" s="154"/>
      <c r="AW5" s="154"/>
      <c r="AX5" s="154"/>
      <c r="AY5" s="155"/>
      <c r="AZ5" s="155"/>
      <c r="BA5" s="155"/>
      <c r="BB5" s="155"/>
      <c r="BC5" s="156"/>
      <c r="BD5" s="156"/>
      <c r="BE5" s="156"/>
      <c r="BF5" s="157"/>
      <c r="BG5" s="156"/>
      <c r="BH5" s="156"/>
      <c r="BI5" s="156"/>
      <c r="BJ5" s="156"/>
      <c r="BK5" s="156"/>
      <c r="BL5" s="156"/>
      <c r="BM5" s="156"/>
      <c r="BN5" s="156"/>
      <c r="BO5" s="156"/>
      <c r="BP5" s="157"/>
      <c r="BQ5" s="156"/>
      <c r="BR5" s="156"/>
      <c r="BS5" s="156"/>
      <c r="BT5" s="156"/>
      <c r="BU5" s="156"/>
      <c r="BV5" s="156"/>
      <c r="BW5" s="156"/>
      <c r="BX5" s="156"/>
      <c r="BY5" s="156"/>
      <c r="BZ5" s="156"/>
      <c r="CA5" s="156"/>
      <c r="CB5" s="156"/>
      <c r="CC5" s="156"/>
      <c r="CD5" s="156"/>
      <c r="CE5" s="156"/>
      <c r="CF5" s="156"/>
      <c r="CG5" s="156"/>
      <c r="CH5" s="156"/>
      <c r="CI5" s="156"/>
      <c r="CJ5" s="156"/>
      <c r="CK5" s="156"/>
      <c r="CL5" s="156"/>
      <c r="CM5" s="156"/>
      <c r="CN5" s="156"/>
      <c r="CO5" s="156"/>
      <c r="CP5" s="156"/>
      <c r="CQ5" s="156"/>
      <c r="CR5" s="156"/>
      <c r="CS5" s="156"/>
      <c r="CT5" s="156"/>
      <c r="CU5" s="156"/>
      <c r="CV5" s="156"/>
      <c r="CW5" s="156"/>
      <c r="CX5" s="156"/>
      <c r="CY5" s="156"/>
      <c r="CZ5" s="156"/>
      <c r="DA5" s="156"/>
      <c r="DB5" s="156"/>
      <c r="DC5" s="156"/>
      <c r="DD5" s="156"/>
      <c r="DE5" s="156"/>
      <c r="DF5" s="156"/>
      <c r="DG5" s="156"/>
      <c r="DH5" s="156"/>
      <c r="DI5" s="156"/>
      <c r="DJ5" s="156"/>
      <c r="DK5" s="156"/>
      <c r="DL5" s="156"/>
      <c r="DM5" s="156"/>
      <c r="DN5" s="156"/>
      <c r="DO5" s="156"/>
      <c r="DP5" s="156"/>
      <c r="DQ5" s="156"/>
      <c r="DR5" s="156"/>
      <c r="DS5" s="156"/>
      <c r="DT5" s="156"/>
      <c r="DU5" s="156"/>
      <c r="DV5" s="156"/>
      <c r="DW5" s="156"/>
      <c r="DX5" s="156"/>
      <c r="DY5" s="156"/>
      <c r="DZ5" s="156"/>
      <c r="EA5" s="156"/>
      <c r="EB5" s="158"/>
      <c r="EC5" s="156"/>
      <c r="ED5" s="156"/>
      <c r="EE5" s="156"/>
      <c r="EF5" s="156"/>
      <c r="EG5" s="156"/>
      <c r="EH5" s="156"/>
      <c r="EI5" s="27"/>
      <c r="EJ5" s="28"/>
      <c r="EK5" s="29" t="e">
        <f>+VLOOKUP(B5,[1]Listas_desplega!$AI$22:$AJ$46,2,0)</f>
        <v>#N/A</v>
      </c>
      <c r="EL5" s="29" t="e">
        <f>+VLOOKUP(H5,[1]Listas_desplega!$BY$3:$BZ$7,2,0)</f>
        <v>#N/A</v>
      </c>
      <c r="EM5" s="29" t="e">
        <f>+VLOOKUP(I5,[1]Listas_desplega!$BY$10:$BZ$23,2,0)</f>
        <v>#N/A</v>
      </c>
      <c r="EN5" s="29" t="e">
        <f>+VLOOKUP(J5,[1]Listas_desplega!$BY$28:$BZ$54,2,0)</f>
        <v>#N/A</v>
      </c>
      <c r="EO5" s="29" t="e">
        <f>+VLOOKUP(K5,[1]Listas_desplega!$BY$58:$BZ$105,2,0)</f>
        <v>#N/A</v>
      </c>
      <c r="EP5" s="30" t="e">
        <f>+VLOOKUP(L5,[1]Listas_desplega!$J$3:$K$11,2,0)</f>
        <v>#N/A</v>
      </c>
    </row>
    <row r="6" spans="1:147" ht="24.75" customHeight="1" x14ac:dyDescent="0.3">
      <c r="A6" s="159" t="s">
        <v>843</v>
      </c>
      <c r="B6" s="159" t="s">
        <v>843</v>
      </c>
      <c r="C6" s="159" t="s">
        <v>843</v>
      </c>
      <c r="D6" s="159" t="s">
        <v>843</v>
      </c>
      <c r="E6" s="159" t="s">
        <v>843</v>
      </c>
      <c r="F6" s="159" t="s">
        <v>843</v>
      </c>
      <c r="G6" s="159" t="s">
        <v>843</v>
      </c>
      <c r="H6" s="159" t="s">
        <v>843</v>
      </c>
      <c r="I6" s="159" t="s">
        <v>843</v>
      </c>
      <c r="J6" s="159" t="s">
        <v>843</v>
      </c>
      <c r="K6" s="159" t="s">
        <v>843</v>
      </c>
      <c r="L6" s="159" t="s">
        <v>843</v>
      </c>
      <c r="M6" s="159" t="s">
        <v>843</v>
      </c>
      <c r="N6" s="160" t="s">
        <v>843</v>
      </c>
      <c r="O6" s="160" t="s">
        <v>843</v>
      </c>
      <c r="P6" s="160" t="s">
        <v>843</v>
      </c>
      <c r="Q6" s="160" t="s">
        <v>843</v>
      </c>
      <c r="R6" s="160" t="s">
        <v>843</v>
      </c>
      <c r="S6" s="160" t="s">
        <v>843</v>
      </c>
      <c r="T6" s="160" t="s">
        <v>843</v>
      </c>
      <c r="U6" s="160" t="s">
        <v>843</v>
      </c>
      <c r="V6" s="160" t="s">
        <v>843</v>
      </c>
      <c r="W6" s="160" t="s">
        <v>843</v>
      </c>
      <c r="X6" s="160" t="s">
        <v>843</v>
      </c>
      <c r="Y6" s="160" t="s">
        <v>843</v>
      </c>
      <c r="Z6" s="160" t="s">
        <v>843</v>
      </c>
      <c r="AA6" s="160" t="s">
        <v>843</v>
      </c>
      <c r="AB6" s="160" t="s">
        <v>843</v>
      </c>
      <c r="AC6" s="160" t="s">
        <v>843</v>
      </c>
      <c r="AD6" s="160" t="s">
        <v>843</v>
      </c>
      <c r="AE6" s="160" t="s">
        <v>843</v>
      </c>
      <c r="AF6" s="160" t="s">
        <v>843</v>
      </c>
      <c r="AG6" s="160" t="s">
        <v>843</v>
      </c>
      <c r="AH6" s="160" t="s">
        <v>843</v>
      </c>
      <c r="AI6" s="160" t="s">
        <v>843</v>
      </c>
      <c r="AJ6" s="160" t="s">
        <v>843</v>
      </c>
      <c r="AK6" s="160" t="s">
        <v>843</v>
      </c>
      <c r="AL6" s="160" t="s">
        <v>843</v>
      </c>
      <c r="AM6" s="160" t="s">
        <v>843</v>
      </c>
      <c r="AN6" s="160" t="s">
        <v>843</v>
      </c>
      <c r="AO6" s="160" t="s">
        <v>843</v>
      </c>
      <c r="AP6" s="160" t="s">
        <v>843</v>
      </c>
      <c r="AQ6" s="160" t="s">
        <v>843</v>
      </c>
      <c r="AR6" s="160" t="s">
        <v>843</v>
      </c>
      <c r="AS6" s="160" t="s">
        <v>843</v>
      </c>
      <c r="AT6" s="160" t="s">
        <v>843</v>
      </c>
      <c r="AU6" s="160" t="s">
        <v>843</v>
      </c>
      <c r="AV6" s="160" t="s">
        <v>843</v>
      </c>
      <c r="AW6" s="160" t="s">
        <v>843</v>
      </c>
      <c r="AX6" s="160" t="s">
        <v>843</v>
      </c>
      <c r="AY6" s="160" t="s">
        <v>843</v>
      </c>
      <c r="AZ6" s="160" t="s">
        <v>843</v>
      </c>
      <c r="BA6" s="160" t="s">
        <v>843</v>
      </c>
      <c r="BB6" s="160" t="s">
        <v>843</v>
      </c>
      <c r="BC6" s="160" t="s">
        <v>843</v>
      </c>
      <c r="BD6" s="160"/>
      <c r="BE6" s="160"/>
      <c r="BF6" s="160"/>
      <c r="BG6" s="160"/>
      <c r="BH6" s="160"/>
      <c r="BI6" s="160"/>
      <c r="BJ6" s="160" t="s">
        <v>843</v>
      </c>
      <c r="BK6" s="160"/>
      <c r="BL6" s="160"/>
      <c r="BM6" s="160"/>
      <c r="BN6" s="160"/>
      <c r="BO6" s="160"/>
      <c r="BP6" s="160"/>
      <c r="BQ6" s="160" t="s">
        <v>843</v>
      </c>
      <c r="BR6" s="160"/>
      <c r="BS6" s="160"/>
      <c r="BT6" s="160"/>
      <c r="BU6" s="160"/>
      <c r="BV6" s="160"/>
      <c r="BW6" s="160"/>
      <c r="BX6" s="160" t="s">
        <v>843</v>
      </c>
      <c r="BY6" s="160"/>
      <c r="BZ6" s="160"/>
      <c r="CA6" s="160"/>
      <c r="CB6" s="160"/>
      <c r="CC6" s="160"/>
      <c r="CD6" s="160"/>
      <c r="CE6" s="160" t="s">
        <v>843</v>
      </c>
      <c r="CF6" s="160"/>
      <c r="CG6" s="160"/>
      <c r="CH6" s="160"/>
      <c r="CI6" s="160"/>
      <c r="CJ6" s="160"/>
      <c r="CK6" s="160"/>
      <c r="CL6" s="160" t="s">
        <v>843</v>
      </c>
      <c r="CM6" s="160"/>
      <c r="CN6" s="160"/>
      <c r="CO6" s="160"/>
      <c r="CP6" s="160"/>
      <c r="CQ6" s="160"/>
      <c r="CR6" s="160"/>
      <c r="CS6" s="160" t="s">
        <v>843</v>
      </c>
      <c r="CT6" s="160"/>
      <c r="CU6" s="160"/>
      <c r="CV6" s="160"/>
      <c r="CW6" s="160"/>
      <c r="CX6" s="160"/>
      <c r="CY6" s="160"/>
      <c r="CZ6" s="160" t="s">
        <v>843</v>
      </c>
      <c r="DA6" s="160"/>
      <c r="DB6" s="160"/>
      <c r="DC6" s="160"/>
      <c r="DD6" s="160"/>
      <c r="DE6" s="160"/>
      <c r="DF6" s="160"/>
      <c r="DG6" s="160" t="s">
        <v>843</v>
      </c>
      <c r="DH6" s="160"/>
      <c r="DI6" s="160"/>
      <c r="DJ6" s="160"/>
      <c r="DK6" s="160"/>
      <c r="DL6" s="160"/>
      <c r="DM6" s="160"/>
      <c r="DN6" s="160" t="s">
        <v>843</v>
      </c>
      <c r="DO6" s="160"/>
      <c r="DP6" s="160"/>
      <c r="DQ6" s="160"/>
      <c r="DR6" s="160"/>
      <c r="DS6" s="160"/>
      <c r="DT6" s="160"/>
      <c r="DU6" s="160" t="s">
        <v>843</v>
      </c>
      <c r="DV6" s="160"/>
      <c r="DW6" s="160"/>
      <c r="DX6" s="160"/>
      <c r="DY6" s="160"/>
      <c r="DZ6" s="160"/>
      <c r="EA6" s="160"/>
      <c r="EB6" s="160" t="s">
        <v>843</v>
      </c>
      <c r="EC6" s="160"/>
      <c r="ED6" s="160"/>
      <c r="EE6" s="160"/>
      <c r="EF6" s="160"/>
      <c r="EG6" s="160"/>
      <c r="EH6" s="160"/>
      <c r="EI6" s="160"/>
      <c r="EJ6" s="160" t="s">
        <v>843</v>
      </c>
      <c r="EK6" s="160" t="s">
        <v>843</v>
      </c>
      <c r="EL6" s="160" t="s">
        <v>843</v>
      </c>
      <c r="EM6" s="160" t="s">
        <v>843</v>
      </c>
      <c r="EN6" s="160" t="s">
        <v>843</v>
      </c>
      <c r="EO6" s="160" t="s">
        <v>843</v>
      </c>
      <c r="EP6" s="160" t="s">
        <v>843</v>
      </c>
    </row>
  </sheetData>
  <autoFilter ref="A2:EH4" xr:uid="{FA150063-7DC4-4B40-BFE8-AB04FEE919A9}">
    <filterColumn colId="24" showButton="0"/>
    <filterColumn colId="25" showButton="0"/>
    <filterColumn colId="26" showButton="0"/>
    <filterColumn colId="27" showButton="0"/>
    <filterColumn colId="28" showButton="0"/>
  </autoFilter>
  <mergeCells count="142">
    <mergeCell ref="A2:A3"/>
    <mergeCell ref="B2:B3"/>
    <mergeCell ref="C2:C3"/>
    <mergeCell ref="D2:D3"/>
    <mergeCell ref="E2:E3"/>
    <mergeCell ref="F2:F3"/>
    <mergeCell ref="G2:G3"/>
    <mergeCell ref="A1:C1"/>
    <mergeCell ref="D1:F1"/>
    <mergeCell ref="G1:M1"/>
    <mergeCell ref="H2:H3"/>
    <mergeCell ref="I2:I3"/>
    <mergeCell ref="J2:J3"/>
    <mergeCell ref="K2:K3"/>
    <mergeCell ref="L2:L3"/>
    <mergeCell ref="M2:M3"/>
    <mergeCell ref="AS1:AX1"/>
    <mergeCell ref="AY1:BB1"/>
    <mergeCell ref="BC1:EH1"/>
    <mergeCell ref="N1:X1"/>
    <mergeCell ref="Y1:AM1"/>
    <mergeCell ref="AN1:AR1"/>
    <mergeCell ref="T2:T3"/>
    <mergeCell ref="U2:U3"/>
    <mergeCell ref="V2:V3"/>
    <mergeCell ref="W2:W3"/>
    <mergeCell ref="X2:X3"/>
    <mergeCell ref="Y2:AD2"/>
    <mergeCell ref="N2:N3"/>
    <mergeCell ref="O2:O3"/>
    <mergeCell ref="P2:P3"/>
    <mergeCell ref="Q2:Q3"/>
    <mergeCell ref="R2:R3"/>
    <mergeCell ref="S2:S3"/>
    <mergeCell ref="AK2:AK3"/>
    <mergeCell ref="AL2:AL3"/>
    <mergeCell ref="AM2:AM3"/>
    <mergeCell ref="AN2:AN3"/>
    <mergeCell ref="AO2:AO3"/>
    <mergeCell ref="AP2:AP3"/>
    <mergeCell ref="AE2:AE3"/>
    <mergeCell ref="AF2:AF3"/>
    <mergeCell ref="AG2:AG3"/>
    <mergeCell ref="AH2:AH3"/>
    <mergeCell ref="AI2:AI3"/>
    <mergeCell ref="AJ2:AJ3"/>
    <mergeCell ref="AW2:AW3"/>
    <mergeCell ref="AX2:AX3"/>
    <mergeCell ref="AY2:AY3"/>
    <mergeCell ref="AZ2:AZ3"/>
    <mergeCell ref="BA2:BA3"/>
    <mergeCell ref="BB2:BB3"/>
    <mergeCell ref="AQ2:AQ3"/>
    <mergeCell ref="AR2:AR3"/>
    <mergeCell ref="AS2:AS3"/>
    <mergeCell ref="AT2:AT3"/>
    <mergeCell ref="AU2:AU3"/>
    <mergeCell ref="AV2:AV3"/>
    <mergeCell ref="BI2:BI3"/>
    <mergeCell ref="BJ2:BJ3"/>
    <mergeCell ref="BK2:BK3"/>
    <mergeCell ref="BL2:BL3"/>
    <mergeCell ref="BM2:BM3"/>
    <mergeCell ref="BN2:BN3"/>
    <mergeCell ref="BC2:BC3"/>
    <mergeCell ref="BD2:BD3"/>
    <mergeCell ref="BE2:BE3"/>
    <mergeCell ref="BF2:BF3"/>
    <mergeCell ref="BG2:BG3"/>
    <mergeCell ref="BH2:BH3"/>
    <mergeCell ref="BU2:BU3"/>
    <mergeCell ref="BV2:BV3"/>
    <mergeCell ref="BW2:BW3"/>
    <mergeCell ref="BX2:BX3"/>
    <mergeCell ref="BY2:BY3"/>
    <mergeCell ref="BZ2:BZ3"/>
    <mergeCell ref="BO2:BO3"/>
    <mergeCell ref="BP2:BP3"/>
    <mergeCell ref="BQ2:BQ3"/>
    <mergeCell ref="BR2:BR3"/>
    <mergeCell ref="BS2:BS3"/>
    <mergeCell ref="BT2:BT3"/>
    <mergeCell ref="CG2:CG3"/>
    <mergeCell ref="CH2:CH3"/>
    <mergeCell ref="CI2:CI3"/>
    <mergeCell ref="CJ2:CJ3"/>
    <mergeCell ref="CK2:CK3"/>
    <mergeCell ref="CL2:CL3"/>
    <mergeCell ref="CA2:CA3"/>
    <mergeCell ref="CB2:CB3"/>
    <mergeCell ref="CC2:CC3"/>
    <mergeCell ref="CD2:CD3"/>
    <mergeCell ref="CE2:CE3"/>
    <mergeCell ref="CF2:CF3"/>
    <mergeCell ref="CS2:CS3"/>
    <mergeCell ref="CT2:CT3"/>
    <mergeCell ref="CU2:CU3"/>
    <mergeCell ref="CV2:CV3"/>
    <mergeCell ref="CW2:CW3"/>
    <mergeCell ref="CX2:CX3"/>
    <mergeCell ref="CM2:CM3"/>
    <mergeCell ref="CN2:CN3"/>
    <mergeCell ref="CO2:CO3"/>
    <mergeCell ref="CP2:CP3"/>
    <mergeCell ref="CQ2:CQ3"/>
    <mergeCell ref="CR2:CR3"/>
    <mergeCell ref="DE2:DE3"/>
    <mergeCell ref="DF2:DF3"/>
    <mergeCell ref="DG2:DG3"/>
    <mergeCell ref="DH2:DH3"/>
    <mergeCell ref="DI2:DI3"/>
    <mergeCell ref="DJ2:DJ3"/>
    <mergeCell ref="CY2:CY3"/>
    <mergeCell ref="CZ2:CZ3"/>
    <mergeCell ref="DA2:DA3"/>
    <mergeCell ref="DB2:DB3"/>
    <mergeCell ref="DC2:DC3"/>
    <mergeCell ref="DD2:DD3"/>
    <mergeCell ref="DQ2:DQ3"/>
    <mergeCell ref="DR2:DR3"/>
    <mergeCell ref="DS2:DS3"/>
    <mergeCell ref="DT2:DT3"/>
    <mergeCell ref="DU2:DU3"/>
    <mergeCell ref="DV2:DV3"/>
    <mergeCell ref="DK2:DK3"/>
    <mergeCell ref="DL2:DL3"/>
    <mergeCell ref="DM2:DM3"/>
    <mergeCell ref="DN2:DN3"/>
    <mergeCell ref="DO2:DO3"/>
    <mergeCell ref="DP2:DP3"/>
    <mergeCell ref="EC2:EC3"/>
    <mergeCell ref="ED2:ED3"/>
    <mergeCell ref="EE2:EE3"/>
    <mergeCell ref="EF2:EF3"/>
    <mergeCell ref="EG2:EG3"/>
    <mergeCell ref="EH2:EH3"/>
    <mergeCell ref="DW2:DW3"/>
    <mergeCell ref="DX2:DX3"/>
    <mergeCell ref="DY2:DY3"/>
    <mergeCell ref="DZ2:DZ3"/>
    <mergeCell ref="EA2:EA3"/>
    <mergeCell ref="EB2:EB3"/>
  </mergeCells>
  <conditionalFormatting sqref="BH4 BO4 BV4 CC4 CJ4 CQ4 CX4 DE4 DL4 DS4 DZ4 EG4">
    <cfRule type="containsText" dxfId="4" priority="6" operator="containsText" text="Validación Preliminar">
      <formula>NOT(ISERROR(SEARCH("Validación Preliminar",BH4)))</formula>
    </cfRule>
    <cfRule type="containsText" dxfId="3" priority="7" operator="containsText" text="NO">
      <formula>NOT(ISERROR(SEARCH("NO",BH4)))</formula>
    </cfRule>
    <cfRule type="containsText" dxfId="2" priority="8" operator="containsText" text="Pendiente Validar">
      <formula>NOT(ISERROR(SEARCH("Pendiente Validar",BH4)))</formula>
    </cfRule>
    <cfRule type="containsText" dxfId="1" priority="9" operator="containsText" text="SI">
      <formula>NOT(ISERROR(SEARCH("SI",BH4)))</formula>
    </cfRule>
    <cfRule type="containsText" dxfId="0" priority="10" operator="containsText" text="Pendiente Validar">
      <formula>NOT(ISERROR(SEARCH("Pendiente Validar",BH4)))</formula>
    </cfRule>
  </conditionalFormatting>
  <dataValidations count="70">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B78F2962-271A-441E-B10A-3B9BEB12B21A}"/>
    <dataValidation allowBlank="1" showInputMessage="1" showErrorMessage="1" promptTitle="Macrometa" prompt="Si el indicador hace parte del reporte de alguna &quot;Macrometa&quot; de Presidencia, seleccione la que corresponda de la lista desplegable." sqref="X2" xr:uid="{8ABEE520-E677-4CE6-A461-26C8B5D5F919}"/>
    <dataValidation allowBlank="1" showInputMessage="1" showErrorMessage="1" promptTitle="Medio de verificación" prompt="Documento que soporta el avance cuantitativo del indicador." sqref="V2:V3" xr:uid="{502C9CAB-6B77-4162-9025-990F6E97E3EA}"/>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76986077-A9C6-498E-916F-C8D85913D6E3}"/>
    <dataValidation allowBlank="1" showInputMessage="1" showErrorMessage="1" promptTitle="ID Indicador" prompt="Campo registrado por la OAPF." sqref="N2:N3" xr:uid="{7A9657B4-41E3-4B48-92BB-60351EB2B203}"/>
    <dataValidation allowBlank="1" showInputMessage="1" showErrorMessage="1" promptTitle="MIPG" prompt="Seleccione de la lista desplegable la dimensión del Modelo Integrado de Planeación y Gestión (MIPG) a la cual se asocia el indicador." sqref="D2:D3" xr:uid="{55CCC50B-6F85-4863-9DF4-153F4D0F847F}"/>
    <dataValidation allowBlank="1" showInputMessage="1" showErrorMessage="1" promptTitle="CONPES (Número documento)" prompt="Diligencie el número del documento (s) CONPES asociados con el indicador." sqref="AQ2:AQ3" xr:uid="{609B4498-58E8-4190-B4C1-3071A6B31143}"/>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137B20B4-1598-488F-A2EF-5FEB1978F65B}"/>
    <dataValidation allowBlank="1" showInputMessage="1" showErrorMessage="1" promptTitle="Derechos Humanos" prompt="Marque con &quot;X&quot; si el indicador se relaciona con algún componente del Plan Nacional de Educación en Derechos Humanos (PLANEDH)" sqref="AO2:AO3" xr:uid="{4D089CFE-5125-444E-B89B-B97A0134FDBB}"/>
    <dataValidation allowBlank="1" showInputMessage="1" showErrorMessage="1" promptTitle="Iniciativas PPI" prompt="Marque con &quot;X&quot; si el indicador está asociado al cumplimiento de iniciativas planteadas en el Plan Plurianual de Inversión para 2024." sqref="AN2:AN3" xr:uid="{E80820BF-1BBD-4A1D-B2F9-8664B680CDF5}"/>
    <dataValidation allowBlank="1" showInputMessage="1" showErrorMessage="1" promptTitle="Discapacidad" prompt="Marque con &quot;X&quot; si el indicador responde a un compromiso del MEN en desarrollo de la Política de Discapacidad." sqref="AK2:AK3" xr:uid="{51771377-84A3-4A25-9BE7-A122F38D8C8F}"/>
    <dataValidation allowBlank="1" showInputMessage="1" showErrorMessage="1" promptTitle="Víctimas" prompt="Marque con &quot;X&quot; si el indicador responde a un compromiso adquirido por el MEN en desarrollo de la Política de Víctimas." sqref="AI2:AI3" xr:uid="{9C881A36-3F41-4DD9-8F78-C1FE5F751DFB}"/>
    <dataValidation allowBlank="1" showInputMessage="1" showErrorMessage="1" promptTitle="Equidad de la Mujer" prompt="Marque con &quot;X&quot; si el indicador responde la política de Equidad de la Mujer." sqref="AG2:AG3" xr:uid="{13CB17FD-B86B-49F8-A5CD-C14F7230EBAE}"/>
    <dataValidation allowBlank="1" showInputMessage="1" showErrorMessage="1" promptTitle="Otras mesas" prompt="Diligencie el nombre de otra instancia con Grupos Étnicos - Indígenas con compromisos asociados al indicador." sqref="AD3" xr:uid="{6566860F-8523-4F61-B559-642BE3A845E3}"/>
    <dataValidation allowBlank="1" showInputMessage="1" showErrorMessage="1" promptTitle="Periodicidad" prompt="Corresponde a la temporalidad con la cual se reporta el avance cuantitativo del indicador." sqref="T2:T3" xr:uid="{E9C0B125-C5EC-4C96-8A97-14B4291A5B2B}"/>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779EB134-9102-4550-9605-FE5F85D7889C}"/>
    <dataValidation allowBlank="1" showInputMessage="1" showErrorMessage="1" promptTitle="Dias de rezago" prompt="Cantidad de días que se requiere para procesar la información y emitir el dato de avance cuantitativo después del cierre del periodo. " sqref="U2:U3" xr:uid="{09D2324D-0EA9-4162-A86F-883F2AB76C67}"/>
    <dataValidation allowBlank="1" showInputMessage="1" showErrorMessage="1" promptTitle="Unidad de medida" prompt="Parámetro de referencia para determina la magnitud del indicador (Ej: número, porcentaje,...)" sqref="S2:S3" xr:uid="{4AE35CEC-96E8-4F5D-AC86-E58E2EBEA174}"/>
    <dataValidation allowBlank="1" showInputMessage="1" showErrorMessage="1" promptTitle="Tipo de acumulación" prompt="Seleccione de la lista desplegable el tipo de acumulación:_x000a__x000a_• Mantenimiento (stock)_x000a_• Flujo _x000a_• Acumulado_x000a_• Capacidad_x000a_• Reducción" sqref="Q2:Q3" xr:uid="{EEEE8C89-F6AE-4A0F-B081-2B287D3116D0}"/>
    <dataValidation allowBlank="1" showInputMessage="1" showErrorMessage="1" promptTitle="Fórmula de cálculo" prompt="Es la representación matemática del cálculo a realizar para obtener el dato de avance cuantitativo del indicador." sqref="R2:R3" xr:uid="{2B5231B2-7708-4708-AF35-FF5481A7396D}"/>
    <dataValidation allowBlank="1" showInputMessage="1" showErrorMessage="1" promptTitle="Estrategia" prompt="Registre la estrategia que permitirá alcanzar el eje estratégico. Debe coincidir con la hoja de acciones._x000a_" sqref="M2:M3" xr:uid="{6D590889-5F6B-4DAF-B186-A54E06C971C3}"/>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DDEB6CD9-849A-4FA3-AE85-3F034F5798E4}"/>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E34E8A13-3D63-4B3A-A08D-F5F0047BB87E}"/>
    <dataValidation allowBlank="1" showInputMessage="1" showErrorMessage="1" promptTitle="Catalizador" prompt="Seleccione de la lista desplegable el catalizador al cual se asocia el indicador." sqref="J2:J3" xr:uid="{80602892-35A6-4C37-85A2-4435E82DBB85}"/>
    <dataValidation allowBlank="1" showInputMessage="1" showErrorMessage="1" promptTitle="Pilar" prompt="Seleccione de la lista desplegable el pilar de la transformación PND al cual se asocia el indicador. " sqref="I2:I3" xr:uid="{9DEE7EBB-68B5-4A95-873C-5B91ACA6CD27}"/>
    <dataValidation allowBlank="1" showInputMessage="1" showErrorMessage="1" promptTitle="Transformación PND" prompt="Seleccione de la lista desplegable la transformación del Plan Nacional de Desarrollo (PND) a la cual se asocia el indicador." sqref="H2:H3" xr:uid="{12D8EE69-B00B-414D-BDEF-418A90A4442C}"/>
    <dataValidation allowBlank="1" showInputMessage="1" showErrorMessage="1" promptTitle="Meta ODS" prompt="Seleccione de la lista desplegable la meta del Objetivo de Desarrollo Sostenible (ODS) al cual se asocia el indicador." sqref="G2:G3" xr:uid="{A1F0C455-2EA5-49C3-AC38-8747A8691D07}"/>
    <dataValidation allowBlank="1" showInputMessage="1" showErrorMessage="1" promptTitle="Objetivo SIG" prompt="Seleccione de la lista desplegable el objetivo del Sistema Integrado de Gestión (SIG) al cual se asocia el indicador." sqref="E2:E3" xr:uid="{708B29FE-0203-495D-97D3-19D98D74AA8C}"/>
    <dataValidation allowBlank="1" showInputMessage="1" showErrorMessage="1" promptTitle="Dependencia" prompt="Seleccione de la lista desplegable la dependencia responsable del indicador." sqref="C2:C3" xr:uid="{C624BCD5-648C-4C49-9246-AC6E085B228F}"/>
    <dataValidation allowBlank="1" showInputMessage="1" showErrorMessage="1" promptTitle="Despacho o dirección " prompt="Seleccione de la lista desplegable el despacho o la dirección responsable del indicador." sqref="B2:B3" xr:uid="{67B0FA56-CF6D-49E4-93FC-5351AD1B315E}"/>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0AEC0497-05C4-4489-AAE1-A415E1229D06}"/>
    <dataValidation allowBlank="1" showInputMessage="1" showErrorMessage="1" promptTitle="Otros" prompt="Seleccione de la lista a que otro compromiso responde el indicador formulado._x000a_" sqref="AR2" xr:uid="{4F969AF1-D937-46B7-8C99-1ED5E1FB8BFB}"/>
    <dataValidation allowBlank="1" showInputMessage="1" showErrorMessage="1" promptTitle="Primer infancia" prompt="Marque con &quot;X&quot; si el indicador se enmarca en alguna de  las categorias de la política de Primera Infancia, Infancia y Adolescencia " sqref="AH2" xr:uid="{85ACD074-9130-439F-9E91-D0F914927DBB}"/>
    <dataValidation allowBlank="1" showInputMessage="1" showErrorMessage="1" promptTitle="Participación Ciudadana" prompt="Marque con &quot;X&quot; si el indicador responde a alguna estrategia o actividad, en el marco de la política de Participación Ciudadana " sqref="AJ2" xr:uid="{2F9BF7F9-ADD9-4FA2-828F-2CA468858D7D}"/>
    <dataValidation allowBlank="1" showInputMessage="1" showErrorMessage="1" promptTitle="TIC" prompt="Marque con &quot;X&quot; si el indicador se asocia con la política de Tecnologías de la Información y las Comunicaciones" sqref="AL2" xr:uid="{4A1EF1D2-9C87-46E7-82F9-833FEE1DC6CD}"/>
    <dataValidation allowBlank="1" showInputMessage="1" showErrorMessage="1" promptTitle="CTeI" prompt="Marque con &quot;X&quot; si el indicador se relaciona con algún componente de la política de Ciencia, Tecnología e Innovación " sqref="AM2:AM3" xr:uid="{EEDA9C9C-AEA7-4B8F-ADFC-BA78EE03FECB}"/>
    <dataValidation allowBlank="1" showInputMessage="1" showErrorMessage="1" promptTitle="Étnicos - Rrom" prompt="Marque con &quot;X&quot; si el indicador responde a un compromiso adquirido por el MEN con una comunidad Rrom" sqref="AF2:AF3" xr:uid="{A2995DE4-3566-4FB5-989B-1727AECE9280}"/>
    <dataValidation allowBlank="1" showInputMessage="1" showErrorMessage="1" promptTitle="Étnicos - NARP" prompt="Marque con &quot;X&quot; si el indicador responde a un compromiso adquirido por el MEN con una comunidad Negra, Afrocolombiana, Raizal y Palenquera" sqref="AE2:AE3" xr:uid="{3068A694-7EB4-4791-9947-A2CC4DA0F79F}"/>
    <dataValidation allowBlank="1" showInputMessage="1" showErrorMessage="1" promptTitle="Proceso SIG" prompt="Seleccione de la lista desplegable el proceso del SIG al cual se asocia el indicador" sqref="F2" xr:uid="{1C722C1E-D58B-4B13-8C71-710C5B88948C}"/>
    <dataValidation allowBlank="1" showInputMessage="1" showErrorMessage="1" promptTitle="CRIC" prompt="Registre el número del compromiso adquirido por el MEN con el Consejo Regional Indígena del Cauca que esté asociado al indicador." sqref="AA3" xr:uid="{F8A45250-788B-4DCD-9C69-DC929876E87B}"/>
    <dataValidation allowBlank="1" showInputMessage="1" showErrorMessage="1" promptTitle="CRIHU" prompt="Registre el número del compromiso adquirido por el MEN con el Consejo Regional Indígena del Huila que esté asociado al indicador." sqref="AC3" xr:uid="{6BF41C5B-52AA-4824-AE37-16592070BABF}"/>
    <dataValidation allowBlank="1" showInputMessage="1" showErrorMessage="1" promptTitle="CRIDEC" prompt="Registre el número del compromiso adquirido por el MEN con el Consejo Regional Indígena de Caldas que esté asociado al indicador._x000a_" sqref="AB3" xr:uid="{49C503B7-DC3A-490E-842D-E56856C2A870}"/>
    <dataValidation allowBlank="1" showInputMessage="1" showErrorMessage="1" promptTitle="MRA" prompt="Registre el número del compromiso adquirido por el MEN en la Mesa Regional Amazónica que esté asociado al indicador." sqref="Z3" xr:uid="{D719FA22-CE7F-47A0-8239-7008B03F3B68}"/>
    <dataValidation allowBlank="1" showInputMessage="1" showErrorMessage="1" promptTitle="MPC" prompt="Registre el número del compromiso adquirido por el MEN en la Mesa Permanente de Concertación indígena que esté asociado al indicador." sqref="Y3" xr:uid="{69E0FD62-B2F6-4E89-AC73-D6FE44685D4E}"/>
    <dataValidation allowBlank="1" showInputMessage="1" showErrorMessage="1" promptTitle="Meta diciembre" prompt="Diligenciar el valor de la meta programada para la vigencia _x000a_" sqref="EB2" xr:uid="{C824FAD4-F51C-496E-8D20-463F686CA021}"/>
    <dataValidation allowBlank="1" showInputMessage="1" showErrorMessage="1" promptTitle="Meta noviembre" prompt="Diligenciar el valor de la meta programada para el mes. _x000a_Debe ser registrado de manera acumulada de acuerdo con la periodicidad del indicador  " sqref="DU2" xr:uid="{9AACAF1B-BEE7-4DCF-8A00-0C6A772B9935}"/>
    <dataValidation allowBlank="1" showInputMessage="1" showErrorMessage="1" promptTitle="Meta octubre" prompt="Diligenciar el valor de la meta programada para el mes. _x000a_Debe ser registrado de manera acumulada de acuerdo con la periodicidad del indicador  " sqref="DN2" xr:uid="{F33B65A3-3E23-47EE-9598-6365DD6F3D07}"/>
    <dataValidation allowBlank="1" showInputMessage="1" showErrorMessage="1" promptTitle="Meta septiembre" prompt="Diligenciar el valor de la meta programada para el mes. _x000a_Debe ser registrado de manera acumulada de acuerdo con la periodicidad del indicador  " sqref="DG2" xr:uid="{5D3022C7-3488-4D1B-90E9-FF2BA85219FD}"/>
    <dataValidation allowBlank="1" showInputMessage="1" showErrorMessage="1" promptTitle="Meta agosto" prompt="Diligenciar el valor de la meta programada para el mes. _x000a_Debe ser registrado de manera acumulada de acuerdo con la periodicidad del indicador  " sqref="CZ2" xr:uid="{117BB5FE-20E2-4256-86BD-7621EC0589C8}"/>
    <dataValidation allowBlank="1" showInputMessage="1" showErrorMessage="1" promptTitle="Meta julio" prompt="Diligenciar el valor de la meta programada para el mes. _x000a_Debe ser registrado de manera acumulada de acuerdo con la periodicidad del indicador  " sqref="CS2" xr:uid="{1720BFB5-EDDA-4A35-A116-6B85D983A578}"/>
    <dataValidation allowBlank="1" showInputMessage="1" showErrorMessage="1" promptTitle="Meta junio" prompt="Diligenciar el valor de la meta programada para el mes. _x000a_Debe ser registrado de manera acumulada de acuerdo con la periodicidad del indicador  " sqref="CL2" xr:uid="{CA6BFCC8-9F6A-4C70-A049-1E0E83F3D64E}"/>
    <dataValidation allowBlank="1" showInputMessage="1" showErrorMessage="1" promptTitle="Meta mayo" prompt="Diligenciar el valor de la meta programada para el mes. _x000a_Debe ser registrado de manera acumulada de acuerdo con la periodicidad del indicador  " sqref="CE2" xr:uid="{77C894E2-E9F6-43D2-842D-6E5192729AB7}"/>
    <dataValidation allowBlank="1" showInputMessage="1" showErrorMessage="1" promptTitle="Meta abril" prompt="Diligenciar el valor de la meta programada para el mes. _x000a_Debe ser registrado de manera acumulada de acuerdo con la periodicidad del indicador  " sqref="BX2" xr:uid="{AF5C2725-0541-4B61-8B98-162E65F97F6B}"/>
    <dataValidation allowBlank="1" showInputMessage="1" showErrorMessage="1" promptTitle="Meta marzo" prompt="Diligenciar el valor de la meta programada para el mes. _x000a_Debe ser registrado de manera acumulada de acuerdo con la periodicidad del indicador  " sqref="BQ2" xr:uid="{1285340D-DDFC-4D17-A365-45E6517E3294}"/>
    <dataValidation allowBlank="1" showInputMessage="1" showErrorMessage="1" promptTitle="Meta febrero" prompt="Diligenciar el valor de la meta programada para el mes. _x000a_Debe ser registrado de manera acumulada de acuerdo con la periodicidad del indicador  " sqref="BJ2" xr:uid="{171EF4B1-C205-487B-9E87-3B53078B7B95}"/>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C69B43CD-1BEB-447B-941F-45F61133D79D}"/>
    <dataValidation allowBlank="1" showInputMessage="1" showErrorMessage="1" promptTitle="Avance 2025" prompt="Corresponde a la cantidad o resultado alcanzado del indicador para el año 2025" sqref="BA2:BB2" xr:uid="{1DF172EA-4176-4725-8751-D07C71EF78F9}"/>
    <dataValidation allowBlank="1" showInputMessage="1" showErrorMessage="1" promptTitle="Avance 2024" prompt="Corresponde a la cantidad o resultado alcanzado del indicador para el año 2024" sqref="AZ2" xr:uid="{EA90EAB7-8553-4BD1-8206-2C852075F91E}"/>
    <dataValidation allowBlank="1" showInputMessage="1" showErrorMessage="1" promptTitle="Avance 2023" prompt="Corresponde a la cantidad o resultado alcanzado del indicador para el año 2023" sqref="AY2" xr:uid="{219561ED-1257-4038-B510-832A95B6750B}"/>
    <dataValidation allowBlank="1" showInputMessage="1" showErrorMessage="1" promptTitle="Meta cuatrienio" prompt="Corresponde a la cantidad o resultado esperado del indicador para el cuatrienio" sqref="AX2" xr:uid="{B07CF326-39D2-459E-AFBA-04806EEB88CD}"/>
    <dataValidation allowBlank="1" showInputMessage="1" showErrorMessage="1" promptTitle="Meta 2026" prompt="Corresponde a la cantidad o resultado esperado del indicador para el año 2026" sqref="AW2" xr:uid="{AB399FCB-5D6F-4E83-BFE1-3B1FB763B8FF}"/>
    <dataValidation allowBlank="1" showInputMessage="1" showErrorMessage="1" promptTitle="Meta 2025" prompt="Corresponde a la cantidad o resultado esperado del indicador para el año 2025" sqref="AV2" xr:uid="{50AA273C-6863-4F96-B25A-5C4683E4AB87}"/>
    <dataValidation allowBlank="1" showInputMessage="1" showErrorMessage="1" promptTitle="Meta 2024" prompt="Corresponde a la cantidad o resultado esperado del indicador para el año 2024" sqref="AU2" xr:uid="{7A9431F2-012A-4C55-89DA-52AF338CA937}"/>
    <dataValidation allowBlank="1" showInputMessage="1" showErrorMessage="1" promptTitle="Meta 2023" prompt="Corresponde a la cantidad o resultado esperado del indicador para el año 2023" sqref="AT2" xr:uid="{2C80BA79-174C-41C9-BB04-277506A0505F}"/>
    <dataValidation allowBlank="1" showInputMessage="1" showErrorMessage="1" promptTitle="Línea base" prompt="Corresponde al punto de partida o punto de referencia desde el cual se inicia la medición." sqref="AS2:AS3" xr:uid="{19828C59-5D3E-48F2-BA31-722923F20FB2}"/>
    <dataValidation allowBlank="1" showErrorMessage="1" promptTitle="Mín 300 máx 4000" prompt="Recuerda que debes escribir mínimo 300 caractateres y máximo 4000" sqref="EJ3:EK3 CS4:CS5 DG4:DG5 BX4:BX5 DU4:DU5 CE4:CE5 DN4:DN5 CZ4:CZ5 EJ4:EL5 EB4:EB5 CL4:CL5" xr:uid="{8C57A56A-9CA4-4377-9B11-CE189C04DA45}"/>
    <dataValidation type="list" allowBlank="1" showInputMessage="1" showErrorMessage="1" sqref="C4:C5" xr:uid="{E48A5FAC-911E-4C11-B2A0-7F8184F0545E}">
      <formula1>INDIRECT(EK4)</formula1>
    </dataValidation>
    <dataValidation type="list" allowBlank="1" showInputMessage="1" showErrorMessage="1" sqref="M4:M5 I4:K5" xr:uid="{619D64EF-7C1A-4C61-9629-E85CF8CE9786}">
      <formula1>INDIRECT(EL4)</formula1>
    </dataValidation>
    <dataValidation type="list" allowBlank="1" showInputMessage="1" showErrorMessage="1" sqref="BH4 BO4 EG4 DS4 DL4 DE4 CX4 CQ4 CJ4 CC4 BV4 DZ4" xr:uid="{D261E637-5B5F-41C9-A73A-70F02F93BEBE}">
      <formula1>"SI,NO,Pendiente Validar,Validación Preliminar"</formula1>
    </dataValidation>
    <dataValidation type="list" allowBlank="1" showInputMessage="1" showErrorMessage="1" sqref="B4:B5" xr:uid="{DDBBCFEA-2422-4189-A021-B3D4480EBEDD}">
      <formula1>INDIRECT(A4)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Indicadores</vt:lpstr>
      <vt:lpstr>Resumen | dimensiones</vt:lpstr>
      <vt:lpstr>Direccionamiento Estratégico.</vt:lpstr>
      <vt:lpstr>Información y comunicación.</vt:lpstr>
      <vt:lpstr>Control Interno</vt:lpstr>
      <vt:lpstr>Gestión con valores para result</vt:lpstr>
      <vt:lpstr>Gestión del conocimiento.</vt:lpstr>
      <vt:lpstr>Talento Humano.</vt:lpstr>
      <vt:lpstr>Todas las dimensiones.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Alexander Reyes Doncel</dc:creator>
  <cp:lastModifiedBy>John Alexander Reyes Doncel</cp:lastModifiedBy>
  <dcterms:created xsi:type="dcterms:W3CDTF">2026-07-21T20:14:42Z</dcterms:created>
  <dcterms:modified xsi:type="dcterms:W3CDTF">2026-10-23T15:03:58Z</dcterms:modified>
</cp:coreProperties>
</file>