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ias_mineducacion_gov_co1/Documents/2026/4-PAC/1-SGP/00-Publicaciones/"/>
    </mc:Choice>
  </mc:AlternateContent>
  <xr:revisionPtr revIDLastSave="98" documentId="13_ncr:1_{43941213-22ED-408C-AEBC-5C1FC432C966}" xr6:coauthVersionLast="47" xr6:coauthVersionMax="47" xr10:uidLastSave="{C22A5E3D-12E9-404C-856E-DFEF990F31B7}"/>
  <bookViews>
    <workbookView xWindow="-120" yWindow="-120" windowWidth="21360" windowHeight="11040" tabRatio="696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'!$B$10:$C$42</definedName>
    <definedName name="_xlnm._FilterDatabase" localSheetId="1" hidden="1">'Distritos y municipios certfica'!$B$10:$H$75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C18" i="7"/>
  <c r="D18" i="7" l="1"/>
  <c r="E16" i="7"/>
  <c r="E18" i="7" s="1"/>
</calcChain>
</file>

<file path=xl/sharedStrings.xml><?xml version="1.0" encoding="utf-8"?>
<sst xmlns="http://schemas.openxmlformats.org/spreadsheetml/2006/main" count="2288" uniqueCount="1113">
  <si>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</si>
  <si>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</si>
  <si>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</si>
  <si>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</si>
  <si>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</si>
  <si>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</si>
  <si>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</si>
  <si>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</si>
  <si>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</si>
  <si>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</si>
  <si>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</si>
  <si>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</si>
  <si>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</si>
  <si>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</si>
  <si>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</si>
  <si>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</si>
  <si>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</si>
  <si>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</si>
  <si>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</si>
  <si>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</si>
  <si>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</si>
  <si>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</si>
  <si>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</si>
  <si>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</si>
  <si>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</si>
  <si>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</si>
  <si>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</si>
  <si>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</si>
  <si>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</si>
  <si>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</si>
  <si>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</si>
  <si>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</si>
  <si>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</si>
  <si>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</si>
  <si>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</si>
  <si>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</si>
  <si>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</si>
  <si>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</si>
  <si>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</si>
  <si>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</si>
  <si>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</si>
  <si>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</si>
  <si>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</si>
  <si>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</si>
  <si>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</si>
  <si>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</si>
  <si>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</si>
  <si>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</si>
  <si>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</si>
  <si>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</si>
  <si>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</si>
  <si>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</si>
  <si>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</si>
  <si>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</si>
  <si>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</si>
  <si>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</si>
  <si>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</si>
  <si>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</si>
  <si>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</si>
  <si>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</si>
  <si>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</si>
  <si>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</si>
  <si>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</si>
  <si>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</si>
  <si>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</si>
  <si>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</si>
  <si>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</si>
  <si>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</si>
  <si>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</si>
  <si>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</si>
  <si>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</si>
  <si>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</si>
  <si>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</si>
  <si>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</si>
  <si>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</si>
  <si>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</si>
  <si>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</si>
  <si>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</si>
  <si>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</si>
  <si>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</si>
  <si>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</si>
  <si>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</si>
  <si>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</si>
  <si>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</si>
  <si>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</si>
  <si>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</si>
  <si>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</si>
  <si>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</si>
  <si>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</si>
  <si>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</si>
  <si>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</si>
  <si>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</si>
  <si>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</si>
  <si>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</si>
  <si>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</si>
  <si>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</si>
  <si>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</si>
  <si>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</si>
  <si>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</si>
  <si>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</si>
  <si>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</si>
  <si>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</si>
  <si>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</si>
  <si>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</si>
  <si>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</si>
  <si>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</si>
  <si>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</si>
  <si>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</si>
  <si>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</si>
  <si>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</si>
  <si>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</si>
  <si>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</si>
  <si>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</si>
  <si>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</si>
  <si>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</si>
  <si>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</si>
  <si>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</si>
  <si>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</si>
  <si>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</si>
  <si>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</si>
  <si>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</si>
  <si>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</si>
  <si>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</si>
  <si>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</si>
  <si>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</si>
  <si>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</si>
  <si>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</si>
  <si>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</si>
  <si>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</si>
  <si>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</si>
  <si>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</si>
  <si>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</si>
  <si>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</si>
  <si>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</si>
  <si>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</si>
  <si>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</si>
  <si>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</si>
  <si>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</si>
  <si>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</si>
  <si>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</si>
  <si>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</si>
  <si>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</si>
  <si>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</si>
  <si>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</si>
  <si>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</si>
  <si>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</si>
  <si>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</si>
  <si>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</si>
  <si>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</si>
  <si>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</si>
  <si>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</si>
  <si>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</si>
  <si>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</si>
  <si>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</si>
  <si>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</si>
  <si>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</si>
  <si>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</si>
  <si>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</si>
  <si>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</si>
  <si>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</si>
  <si>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</si>
  <si>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</si>
  <si>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</si>
  <si>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</si>
  <si>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</si>
  <si>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</si>
  <si>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</si>
  <si>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</si>
  <si>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</si>
  <si>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</si>
  <si>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</si>
  <si>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</si>
  <si>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</si>
  <si>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</si>
  <si>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</si>
  <si>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</si>
  <si>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</si>
  <si>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</si>
  <si>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</si>
  <si>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</si>
  <si>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</si>
  <si>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</si>
  <si>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</si>
  <si>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</si>
  <si>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</si>
  <si>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</si>
  <si>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</si>
  <si>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</si>
  <si>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</si>
  <si>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</si>
  <si>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</si>
  <si>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</si>
  <si>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</si>
  <si>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</si>
  <si>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</si>
  <si>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</si>
  <si>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</si>
  <si>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</si>
  <si>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</si>
  <si>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</si>
  <si>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</si>
  <si>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</si>
  <si>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</si>
  <si>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</si>
  <si>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</si>
  <si>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</si>
  <si>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</si>
  <si>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</si>
  <si>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</si>
  <si>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</si>
  <si>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</si>
  <si>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</si>
  <si>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</si>
  <si>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</si>
  <si>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</si>
  <si>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</si>
  <si>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</si>
  <si>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</si>
  <si>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</si>
  <si>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</si>
  <si>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</si>
  <si>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</si>
  <si>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</si>
  <si>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</si>
  <si>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</si>
  <si>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</si>
  <si>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</si>
  <si>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</si>
  <si>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</si>
  <si>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</si>
  <si>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</si>
  <si>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</si>
  <si>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</si>
  <si>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</si>
  <si>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</si>
  <si>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</si>
  <si>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</si>
  <si>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</si>
  <si>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</si>
  <si>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</si>
  <si>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</si>
  <si>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</si>
  <si>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</si>
  <si>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</si>
  <si>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</si>
  <si>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</si>
  <si>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</si>
  <si>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</si>
  <si>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</si>
  <si>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</si>
  <si>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</si>
  <si>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</si>
  <si>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</si>
  <si>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</si>
  <si>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</si>
  <si>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</si>
  <si>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</si>
  <si>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</si>
  <si>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</si>
  <si>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</si>
  <si>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</si>
  <si>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</si>
  <si>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</si>
  <si>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</si>
  <si>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</si>
  <si>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</si>
  <si>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</si>
  <si>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</si>
  <si>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</si>
  <si>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</si>
  <si>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</si>
  <si>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</si>
  <si>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</si>
  <si>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</si>
  <si>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</si>
  <si>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</si>
  <si>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</si>
  <si>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</si>
  <si>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</si>
  <si>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</si>
  <si>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</si>
  <si>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</si>
  <si>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</si>
  <si>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</si>
  <si>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</si>
  <si>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</si>
  <si>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</si>
  <si>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</si>
  <si>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</si>
  <si>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</si>
  <si>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</si>
  <si>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</si>
  <si>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</si>
  <si>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</si>
  <si>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</si>
  <si>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</si>
  <si>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</si>
  <si>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</si>
  <si>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</si>
  <si>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</si>
  <si>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</si>
  <si>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</si>
  <si>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</si>
  <si>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</si>
  <si>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</si>
  <si>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</si>
  <si>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</si>
  <si>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</si>
  <si>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</si>
  <si>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</si>
  <si>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</si>
  <si>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</si>
  <si>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</si>
  <si>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</si>
  <si>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</si>
  <si>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</si>
  <si>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</si>
  <si>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</si>
  <si>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</si>
  <si>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</si>
  <si>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</si>
  <si>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</si>
  <si>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</si>
  <si>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</si>
  <si>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</si>
  <si>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</si>
  <si>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</si>
  <si>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</si>
  <si>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</si>
  <si>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</si>
  <si>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</si>
  <si>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</si>
  <si>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</si>
  <si>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</si>
  <si>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</si>
  <si>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</si>
  <si>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</si>
  <si>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</si>
  <si>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</si>
  <si>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</si>
  <si>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</si>
  <si>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</si>
  <si>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</si>
  <si>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</si>
  <si>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</si>
  <si>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</si>
  <si>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</si>
  <si>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</si>
  <si>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</si>
  <si>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</si>
  <si>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</si>
  <si>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</si>
  <si>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</si>
  <si>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</si>
  <si>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</si>
  <si>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</si>
  <si>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</si>
  <si>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</si>
  <si>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</si>
  <si>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</si>
  <si>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</si>
  <si>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</si>
  <si>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</si>
  <si>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</si>
  <si>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</si>
  <si>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</si>
  <si>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</si>
  <si>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</si>
  <si>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</si>
  <si>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</si>
  <si>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</si>
  <si>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</si>
  <si>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</si>
  <si>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</si>
  <si>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</si>
  <si>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</si>
  <si>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</si>
  <si>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</si>
  <si>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</si>
  <si>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</si>
  <si>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</si>
  <si>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</si>
  <si>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</si>
  <si>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</si>
  <si>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</si>
  <si>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</si>
  <si>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</si>
  <si>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</si>
  <si>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</si>
  <si>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</si>
  <si>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</si>
  <si>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</si>
  <si>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</si>
  <si>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</si>
  <si>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</si>
  <si>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</si>
  <si>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</si>
  <si>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</si>
  <si>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</si>
  <si>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</si>
  <si>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</si>
  <si>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</si>
  <si>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</si>
  <si>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</si>
  <si>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</si>
  <si>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</si>
  <si>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</si>
  <si>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</si>
  <si>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</si>
  <si>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</si>
  <si>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</si>
  <si>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</si>
  <si>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</si>
  <si>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</si>
  <si>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</si>
  <si>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</si>
  <si>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</si>
  <si>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</si>
  <si>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</si>
  <si>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</si>
  <si>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</si>
  <si>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</si>
  <si>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</si>
  <si>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</si>
  <si>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</si>
  <si>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</si>
  <si>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</si>
  <si>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</si>
  <si>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</si>
  <si>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</si>
  <si>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</si>
  <si>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</si>
  <si>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</si>
  <si>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</si>
  <si>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</si>
  <si>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</si>
  <si>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</si>
  <si>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</si>
  <si>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</si>
  <si>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</si>
  <si>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</si>
  <si>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</si>
  <si>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</si>
  <si>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</si>
  <si>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</si>
  <si>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</si>
  <si>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</si>
  <si>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</si>
  <si>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</si>
  <si>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</si>
  <si>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</si>
  <si>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</si>
  <si>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</si>
  <si>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</si>
  <si>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</si>
  <si>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</si>
  <si>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</si>
  <si>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</si>
  <si>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</si>
  <si>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</si>
  <si>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</si>
  <si>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</si>
  <si>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</si>
  <si>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</si>
  <si>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</si>
  <si>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</si>
  <si>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</si>
  <si>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</si>
  <si>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</si>
  <si>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</si>
  <si>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</si>
  <si>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</si>
  <si>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</si>
  <si>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</si>
  <si>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</si>
  <si>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</si>
  <si>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</si>
  <si>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</si>
  <si>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</si>
  <si>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</si>
  <si>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</si>
  <si>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</si>
  <si>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</si>
  <si>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</si>
  <si>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</si>
  <si>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</si>
  <si>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</si>
  <si>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</si>
  <si>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</si>
  <si>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</si>
  <si>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</si>
  <si>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</si>
  <si>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</si>
  <si>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</si>
  <si>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</si>
  <si>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</si>
  <si>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</si>
  <si>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</si>
  <si>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</si>
  <si>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</si>
  <si>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</si>
  <si>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</si>
  <si>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</si>
  <si>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</si>
  <si>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</si>
  <si>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</si>
  <si>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</si>
  <si>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</si>
  <si>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</si>
  <si>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</si>
  <si>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</si>
  <si>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</si>
  <si>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</si>
  <si>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</si>
  <si>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</si>
  <si>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</si>
  <si>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</si>
  <si>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</si>
  <si>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</si>
  <si>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</si>
  <si>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</si>
  <si>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</si>
  <si>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</si>
  <si>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</si>
  <si>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</si>
  <si>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</si>
  <si>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</si>
  <si>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</si>
  <si>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</si>
  <si>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</si>
  <si>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</si>
  <si>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</si>
  <si>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</si>
  <si>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</si>
  <si>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</si>
  <si>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</si>
  <si>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</si>
  <si>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</si>
  <si>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</si>
  <si>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</si>
  <si>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</si>
  <si>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</si>
  <si>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</si>
  <si>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</si>
  <si>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</si>
  <si>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</si>
  <si>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</si>
  <si>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</si>
  <si>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</si>
  <si>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</si>
  <si>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</si>
  <si>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</si>
  <si>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</si>
  <si>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</si>
  <si>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</si>
  <si>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</si>
  <si>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</si>
  <si>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</si>
  <si>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</si>
  <si>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</si>
  <si>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</si>
  <si>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</si>
  <si>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</si>
  <si>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</si>
  <si>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</si>
  <si>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</si>
  <si>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</si>
  <si>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</si>
  <si>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</si>
  <si>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</si>
  <si>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</si>
  <si>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</si>
  <si>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</si>
  <si>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</si>
  <si>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</si>
  <si>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</si>
  <si>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</si>
  <si>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</si>
  <si>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</si>
  <si>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</si>
  <si>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</si>
  <si>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</si>
  <si>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</si>
  <si>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</si>
  <si>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</si>
  <si>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</si>
  <si>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</si>
  <si>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</si>
  <si>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</si>
  <si>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</si>
  <si>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</si>
  <si>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</si>
  <si>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</si>
  <si>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</si>
  <si>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</si>
  <si>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</si>
  <si>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</si>
  <si>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</si>
  <si>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</si>
  <si>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</si>
  <si>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</si>
  <si>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</si>
  <si>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</si>
  <si>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</si>
  <si>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</si>
  <si>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</si>
  <si>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</si>
  <si>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</si>
  <si>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</si>
  <si>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</si>
  <si>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</si>
  <si>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</si>
  <si>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</si>
  <si>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</si>
  <si>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</si>
  <si>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</si>
  <si>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</si>
  <si>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</si>
  <si>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</si>
  <si>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</si>
  <si>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</si>
  <si>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</si>
  <si>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</si>
  <si>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</si>
  <si>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</si>
  <si>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</si>
  <si>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</si>
  <si>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</si>
  <si>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</si>
  <si>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</si>
  <si>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</si>
  <si>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</si>
  <si>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</si>
  <si>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</si>
  <si>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</si>
  <si>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</si>
  <si>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</si>
  <si>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</si>
  <si>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</si>
  <si>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</si>
  <si>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</si>
  <si>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</si>
  <si>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</si>
  <si>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</si>
  <si>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</si>
  <si>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</si>
  <si>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</si>
  <si>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</si>
  <si>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</si>
  <si>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</si>
  <si>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</si>
  <si>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</si>
  <si>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</si>
  <si>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</si>
  <si>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</si>
  <si>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</si>
  <si>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</si>
  <si>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</si>
  <si>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</si>
  <si>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</si>
  <si>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</si>
  <si>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</si>
  <si>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</si>
  <si>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</si>
  <si>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</si>
  <si>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</si>
  <si>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</si>
  <si>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</si>
  <si>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</si>
  <si>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</si>
  <si>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</si>
  <si>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</si>
  <si>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</si>
  <si>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</si>
  <si>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</si>
  <si>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</si>
  <si>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</si>
  <si>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</si>
  <si>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</si>
  <si>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</si>
  <si>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</si>
  <si>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</si>
  <si>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</si>
  <si>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</si>
  <si>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</si>
  <si>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</si>
  <si>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</si>
  <si>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</si>
  <si>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</si>
  <si>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</si>
  <si>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</si>
  <si>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</si>
  <si>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</si>
  <si>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</si>
  <si>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</si>
  <si>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</si>
  <si>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</si>
  <si>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</si>
  <si>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</si>
  <si>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</si>
  <si>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</si>
  <si>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</si>
  <si>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</si>
  <si>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</si>
  <si>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</si>
  <si>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</si>
  <si>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</si>
  <si>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</si>
  <si>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</si>
  <si>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</si>
  <si>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</si>
  <si>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</si>
  <si>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</si>
  <si>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</si>
  <si>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</si>
  <si>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</si>
  <si>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</si>
  <si>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</si>
  <si>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</si>
  <si>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</si>
  <si>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</si>
  <si>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</si>
  <si>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</si>
  <si>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</si>
  <si>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</si>
  <si>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</si>
  <si>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</si>
  <si>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</si>
  <si>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</si>
  <si>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</si>
  <si>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</si>
  <si>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</si>
  <si>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</si>
  <si>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</si>
  <si>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</si>
  <si>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</si>
  <si>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</si>
  <si>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</si>
  <si>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</si>
  <si>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</si>
  <si>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</si>
  <si>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</si>
  <si>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</si>
  <si>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</si>
  <si>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</si>
  <si>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</si>
  <si>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</si>
  <si>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</si>
  <si>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</si>
  <si>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</si>
  <si>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</si>
  <si>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</si>
  <si>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</si>
  <si>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</si>
  <si>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</si>
  <si>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</si>
  <si>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</si>
  <si>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</si>
  <si>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</si>
  <si>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</si>
  <si>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</si>
  <si>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</si>
  <si>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</si>
  <si>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</si>
  <si>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</si>
  <si>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</si>
  <si>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</si>
  <si>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</si>
  <si>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</si>
  <si>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</si>
  <si>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</si>
  <si>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</si>
  <si>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</si>
  <si>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</si>
  <si>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</si>
  <si>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</si>
  <si>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</si>
  <si>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</si>
  <si>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</si>
  <si>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</si>
  <si>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</si>
  <si>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</si>
  <si>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</si>
  <si>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</si>
  <si>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</si>
  <si>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</si>
  <si>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</si>
  <si>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</si>
  <si>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</si>
  <si>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</si>
  <si>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</si>
  <si>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</si>
  <si>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</si>
  <si>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</si>
  <si>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</si>
  <si>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</si>
  <si>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</si>
  <si>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</si>
  <si>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</si>
  <si>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</si>
  <si>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</si>
  <si>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</si>
  <si>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</si>
  <si>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</si>
  <si>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</si>
  <si>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</si>
  <si>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</si>
  <si>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</si>
  <si>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</si>
  <si>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</si>
  <si>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</si>
  <si>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</si>
  <si>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</si>
  <si>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</si>
  <si>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</si>
  <si>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</si>
  <si>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</si>
  <si>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</si>
  <si>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</si>
  <si>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</si>
  <si>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</si>
  <si>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</si>
  <si>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</si>
  <si>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</si>
  <si>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</si>
  <si>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</si>
  <si>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</si>
  <si>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</si>
  <si>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</si>
  <si>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</si>
  <si>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</si>
  <si>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</si>
  <si>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</si>
  <si>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</si>
  <si>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</si>
  <si>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</si>
  <si>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</si>
  <si>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</si>
  <si>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</si>
  <si>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</si>
  <si>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</si>
  <si>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</si>
  <si>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</si>
  <si>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</si>
  <si>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</si>
  <si>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</si>
  <si>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</si>
  <si>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</si>
  <si>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</si>
  <si>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</si>
  <si>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</si>
  <si>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</si>
  <si>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</si>
  <si>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</si>
  <si>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</si>
  <si>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</si>
  <si>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</si>
  <si>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</si>
  <si>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</si>
  <si>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</si>
  <si>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</si>
  <si>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</si>
  <si>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</si>
  <si>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</si>
  <si>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</si>
  <si>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</si>
  <si>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</si>
  <si>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</si>
  <si>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</si>
  <si>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</si>
  <si>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</si>
  <si>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</si>
  <si>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</si>
  <si>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</si>
  <si>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</si>
  <si>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</si>
  <si>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</si>
  <si>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</si>
  <si>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</si>
  <si>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</si>
  <si>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</si>
  <si>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</si>
  <si>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</si>
  <si>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</si>
  <si>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</si>
  <si>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</si>
  <si>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</si>
  <si>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</si>
  <si>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</si>
  <si>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</si>
  <si>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</si>
  <si>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</si>
  <si>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</si>
  <si>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</si>
  <si>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</si>
  <si>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</si>
  <si>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</si>
  <si>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</si>
  <si>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</si>
  <si>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</si>
  <si>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</si>
  <si>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</si>
  <si>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</si>
  <si>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</si>
  <si>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</si>
  <si>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</si>
  <si>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</si>
  <si>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</si>
  <si>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</si>
  <si>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</si>
  <si>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</si>
  <si>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</si>
  <si>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</si>
  <si>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</si>
  <si>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</si>
  <si>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</si>
  <si>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</si>
  <si>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</si>
  <si>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</si>
  <si>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</si>
  <si>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</si>
  <si>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</si>
  <si>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</si>
  <si>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</si>
  <si>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</si>
  <si>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</si>
  <si>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</si>
  <si>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</si>
  <si>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</si>
  <si>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</si>
  <si>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</si>
  <si>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</si>
  <si>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</si>
  <si>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</si>
  <si>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</si>
  <si>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</si>
  <si>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</si>
  <si>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</si>
  <si>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</si>
  <si>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</si>
  <si>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</si>
  <si>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</si>
  <si>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</si>
  <si>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</si>
  <si>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</si>
  <si>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</si>
  <si>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</si>
  <si>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</si>
  <si>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</si>
  <si>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</si>
  <si>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</si>
  <si>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</si>
  <si>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</si>
  <si>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</si>
  <si>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</si>
  <si>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</si>
  <si>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</si>
  <si>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</si>
  <si>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</si>
  <si>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</si>
  <si>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</si>
  <si>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</si>
  <si>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</si>
  <si>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</si>
  <si>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</si>
  <si>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</si>
  <si>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</si>
  <si>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</si>
  <si>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</si>
  <si>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</si>
  <si>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</si>
  <si>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</si>
  <si>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</si>
  <si>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</si>
  <si>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</si>
  <si>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</si>
  <si>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</si>
  <si>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</si>
  <si>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</si>
  <si>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</si>
  <si>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</si>
  <si>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</si>
  <si>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</si>
  <si>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</si>
  <si>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</si>
  <si>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</si>
  <si>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</si>
  <si>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</si>
  <si>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</si>
  <si>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</si>
  <si>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</si>
  <si>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</si>
  <si>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</si>
  <si>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</si>
  <si>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</si>
  <si>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</si>
  <si>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</si>
  <si>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</si>
  <si>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</si>
  <si>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</si>
  <si>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</si>
  <si>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</si>
  <si>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</si>
  <si>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</si>
  <si>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</si>
  <si>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</si>
  <si>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</si>
  <si>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</si>
  <si>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</si>
  <si>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</si>
  <si>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</si>
  <si>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</si>
  <si>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</si>
  <si>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</si>
  <si>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</si>
  <si>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</si>
  <si>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</si>
  <si>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</si>
  <si>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</si>
  <si>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</si>
  <si>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</si>
  <si>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</si>
  <si>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</si>
  <si>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</si>
  <si>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</si>
  <si>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</si>
  <si>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</si>
  <si>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</si>
  <si>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</si>
  <si>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</si>
  <si>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</si>
  <si>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</si>
  <si>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</si>
  <si>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</si>
  <si>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</si>
  <si>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</si>
  <si>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</si>
  <si>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</si>
  <si>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</si>
  <si>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</si>
  <si>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</si>
  <si>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</si>
  <si>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</si>
  <si>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</si>
  <si>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</si>
  <si>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</si>
  <si>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</si>
  <si>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</si>
  <si>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</si>
  <si>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</si>
  <si>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</si>
  <si>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</si>
  <si>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</si>
  <si>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</si>
  <si>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</si>
  <si>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</si>
  <si>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</si>
  <si>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</si>
  <si>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</si>
  <si>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</si>
  <si>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</si>
  <si>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</si>
  <si>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</si>
  <si>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</si>
  <si>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</si>
  <si>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</si>
  <si>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</si>
  <si>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</si>
  <si>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</si>
  <si>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</si>
  <si>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</si>
  <si>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</si>
  <si>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</si>
  <si>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</si>
  <si>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</si>
  <si>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</si>
  <si>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</si>
  <si>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</si>
  <si>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</si>
  <si>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</si>
  <si>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</si>
  <si>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</si>
  <si>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</si>
  <si>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</si>
  <si>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</si>
  <si>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</si>
  <si>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</si>
  <si>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</si>
  <si>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</si>
  <si>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</si>
  <si>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</si>
  <si>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</si>
  <si>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</si>
  <si>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</si>
  <si>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</si>
  <si>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</si>
  <si>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</si>
  <si>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</si>
  <si>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</si>
  <si>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</si>
  <si>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</si>
  <si>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</si>
  <si>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</si>
  <si>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</si>
  <si>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</si>
  <si>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tienen  resolución de suspensión de giro "RESOLUCIÓN 3797 DEL 2024" para el concepto de calidad matrícula. Que modificó las resolución Resolución No. 3476 del 21-12-2022</t>
  </si>
  <si>
    <t xml:space="preserve"> </t>
  </si>
  <si>
    <t>GIRO - SISTEMA GENERAL DE PARTICIPACIONES-EDUCACIÓN</t>
  </si>
  <si>
    <t>DEPARTAMENTOS -  PAC MARZO 2026</t>
  </si>
  <si>
    <t>DISTRITOS Y MUNICIPIOS CERTIFICADOS  -  PAC MARZO- 2026</t>
  </si>
  <si>
    <t>MUNICIPIOS  NO CERTIFICADOS -  2026 CALIDAD MATRÍCULA- MARZO(3/12)</t>
  </si>
  <si>
    <t>Tiene Medida de suspesión de giro de otroas gastos</t>
  </si>
  <si>
    <t>RESUMEN GIRO -  PAC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</si>
</sst>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5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5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49" fontId="6" fillId="0" borderId="76" xfId="0" applyNumberFormat="1" applyFont="1" applyBorder="1" applyAlignment="1">
      <alignment vertical="center"/>
    </xf>
    <xf numFmtId="168" fontId="4" fillId="0" borderId="75" xfId="4518" applyFont="1" applyBorder="1"/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selection activeCell="J17" sqref="J17"/>
    </sheetView>
  </sheetViews>
  <sheetFormatPr defaultColWidth="0" defaultRowHeight="14.25" custom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9.5" customHeight="1">
      <c r="A1" s="139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41"/>
    </row>
    <row r="2" spans="1:14" ht="16.5" customHeight="1">
      <c r="A2" s="139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41"/>
    </row>
    <row r="3" spans="1:14" ht="14.2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4" ht="14.25" customHeight="1">
      <c r="A4" s="157" t="s">
        <v>1107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ht="14.25" customHeight="1">
      <c r="A5" s="157" t="s">
        <v>1108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ht="14.2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4.25" customHeight="1">
      <c r="A7" s="49"/>
      <c r="B7" s="49"/>
      <c r="C7" s="154" t="s">
        <v>2</v>
      </c>
      <c r="D7" s="154"/>
      <c r="E7" s="154"/>
      <c r="F7" s="154"/>
      <c r="G7" s="154"/>
      <c r="H7" s="154"/>
      <c r="I7" s="154"/>
      <c r="J7" s="154"/>
      <c r="K7" s="154"/>
      <c r="L7" s="150" t="s">
        <v>1098</v>
      </c>
      <c r="M7" s="148" t="s">
        <v>1099</v>
      </c>
      <c r="N7" s="146" t="s">
        <v>4</v>
      </c>
    </row>
    <row r="8" spans="1:14" s="11" customFormat="1" ht="14.25" customHeight="1">
      <c r="A8" s="156" t="s">
        <v>5</v>
      </c>
      <c r="B8" s="156" t="s">
        <v>6</v>
      </c>
      <c r="C8" s="152" t="s">
        <v>7</v>
      </c>
      <c r="D8" s="152"/>
      <c r="E8" s="152"/>
      <c r="F8" s="153" t="s">
        <v>8</v>
      </c>
      <c r="G8" s="153"/>
      <c r="H8" s="153"/>
      <c r="I8" s="153"/>
      <c r="J8" s="153"/>
      <c r="K8" s="155" t="s">
        <v>9</v>
      </c>
      <c r="L8" s="151"/>
      <c r="M8" s="148"/>
      <c r="N8" s="146"/>
    </row>
    <row r="9" spans="1:14" ht="30.75" customHeight="1">
      <c r="A9" s="156"/>
      <c r="B9" s="156"/>
      <c r="C9" s="122" t="s">
        <v>1096</v>
      </c>
      <c r="D9" s="122" t="s">
        <v>1097</v>
      </c>
      <c r="E9" s="122" t="s">
        <v>10</v>
      </c>
      <c r="F9" s="124" t="s">
        <v>11</v>
      </c>
      <c r="G9" s="124" t="s">
        <v>12</v>
      </c>
      <c r="H9" s="124" t="s">
        <v>13</v>
      </c>
      <c r="I9" s="142" t="s">
        <v>1094</v>
      </c>
      <c r="J9" s="123" t="s">
        <v>14</v>
      </c>
      <c r="K9" s="155"/>
      <c r="L9" s="151"/>
      <c r="M9" s="149"/>
      <c r="N9" s="146"/>
    </row>
    <row r="10" spans="1:14" ht="14.2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 ht="14.25" customHeight="1">
      <c r="A11" s="58">
        <v>91</v>
      </c>
      <c r="B11" s="52" t="s">
        <v>26</v>
      </c>
      <c r="C11" s="108">
        <v>5652105389</v>
      </c>
      <c r="D11" s="108">
        <v>5866915637</v>
      </c>
      <c r="E11" s="108">
        <f t="shared" ref="E11:E42" si="0">SUM(C11:D11)</f>
        <v>11519021026</v>
      </c>
      <c r="F11" s="51">
        <v>382168719</v>
      </c>
      <c r="G11" s="51">
        <v>173926214</v>
      </c>
      <c r="H11" s="53">
        <f t="shared" ref="H11:H42" si="1">SUM(F11:G11)</f>
        <v>556094933</v>
      </c>
      <c r="I11" s="51">
        <v>286505670</v>
      </c>
      <c r="J11" s="76">
        <f t="shared" ref="J11:J42" si="2">+H11+I11</f>
        <v>842600603</v>
      </c>
      <c r="K11" s="76">
        <f t="shared" ref="K11:K42" si="3">+J11+E11</f>
        <v>12361621629</v>
      </c>
      <c r="L11" s="53">
        <v>0</v>
      </c>
      <c r="M11" s="76">
        <f>+K11+L11</f>
        <v>12361621629</v>
      </c>
      <c r="N11" s="52"/>
    </row>
    <row r="12" spans="1:14" ht="14.25" customHeight="1">
      <c r="A12" s="58">
        <v>5</v>
      </c>
      <c r="B12" s="52" t="s">
        <v>27</v>
      </c>
      <c r="C12" s="108">
        <v>125776475346</v>
      </c>
      <c r="D12" s="108">
        <v>12922442773</v>
      </c>
      <c r="E12" s="108">
        <f t="shared" si="0"/>
        <v>138698918119</v>
      </c>
      <c r="F12" s="51">
        <v>10955846521</v>
      </c>
      <c r="G12" s="51">
        <v>12894953125</v>
      </c>
      <c r="H12" s="53">
        <f t="shared" si="1"/>
        <v>23850799646</v>
      </c>
      <c r="I12" s="51">
        <v>7525275259</v>
      </c>
      <c r="J12" s="76">
        <f t="shared" si="2"/>
        <v>31376074905</v>
      </c>
      <c r="K12" s="76">
        <f t="shared" si="3"/>
        <v>170074993024</v>
      </c>
      <c r="L12" s="53">
        <v>3212252553</v>
      </c>
      <c r="M12" s="76">
        <f t="shared" ref="M12:M42" si="4">+K12+L12</f>
        <v>173287245577</v>
      </c>
      <c r="N12" s="52"/>
    </row>
    <row r="13" spans="1:14" ht="14.25" customHeight="1">
      <c r="A13" s="58">
        <v>81</v>
      </c>
      <c r="B13" s="52" t="s">
        <v>28</v>
      </c>
      <c r="C13" s="108">
        <v>21211543344</v>
      </c>
      <c r="D13" s="108">
        <v>2456397062</v>
      </c>
      <c r="E13" s="108">
        <f t="shared" si="0"/>
        <v>23667940406</v>
      </c>
      <c r="F13" s="51">
        <v>1696369175</v>
      </c>
      <c r="G13" s="51">
        <v>976239848</v>
      </c>
      <c r="H13" s="53">
        <f t="shared" si="1"/>
        <v>2672609023</v>
      </c>
      <c r="I13" s="51">
        <v>1236267094</v>
      </c>
      <c r="J13" s="76">
        <f t="shared" si="2"/>
        <v>3908876117</v>
      </c>
      <c r="K13" s="76">
        <f t="shared" si="3"/>
        <v>27576816523</v>
      </c>
      <c r="L13" s="53">
        <v>41303962</v>
      </c>
      <c r="M13" s="76">
        <f t="shared" si="4"/>
        <v>27618120485</v>
      </c>
      <c r="N13" s="52"/>
    </row>
    <row r="14" spans="1:14" ht="14.25" customHeight="1">
      <c r="A14" s="58">
        <v>8</v>
      </c>
      <c r="B14" s="52" t="s">
        <v>29</v>
      </c>
      <c r="C14" s="108">
        <v>32371470237</v>
      </c>
      <c r="D14" s="108">
        <v>1829936092</v>
      </c>
      <c r="E14" s="108">
        <f t="shared" si="0"/>
        <v>34201406329</v>
      </c>
      <c r="F14" s="51">
        <v>2665932601</v>
      </c>
      <c r="G14" s="51">
        <v>1446344731</v>
      </c>
      <c r="H14" s="53">
        <f t="shared" si="1"/>
        <v>4112277332</v>
      </c>
      <c r="I14" s="51">
        <v>1874026493</v>
      </c>
      <c r="J14" s="76">
        <f t="shared" si="2"/>
        <v>5986303825</v>
      </c>
      <c r="K14" s="76">
        <f t="shared" si="3"/>
        <v>40187710154</v>
      </c>
      <c r="L14" s="53">
        <v>1247427903</v>
      </c>
      <c r="M14" s="76">
        <f t="shared" si="4"/>
        <v>41435138057</v>
      </c>
      <c r="N14" s="52"/>
    </row>
    <row r="15" spans="1:14" ht="14.25" customHeight="1">
      <c r="A15" s="58">
        <v>13</v>
      </c>
      <c r="B15" s="52" t="s">
        <v>30</v>
      </c>
      <c r="C15" s="108">
        <v>69516229403</v>
      </c>
      <c r="D15" s="108">
        <v>4168969854</v>
      </c>
      <c r="E15" s="108">
        <f t="shared" si="0"/>
        <v>73685199257</v>
      </c>
      <c r="F15" s="51">
        <v>5670326734</v>
      </c>
      <c r="G15" s="51">
        <v>3260324904</v>
      </c>
      <c r="H15" s="53">
        <f t="shared" si="1"/>
        <v>8930651638</v>
      </c>
      <c r="I15" s="51">
        <v>4134037670</v>
      </c>
      <c r="J15" s="76">
        <f t="shared" si="2"/>
        <v>13064689308</v>
      </c>
      <c r="K15" s="76">
        <f t="shared" si="3"/>
        <v>86749888565</v>
      </c>
      <c r="L15" s="53">
        <v>989394034</v>
      </c>
      <c r="M15" s="76">
        <f t="shared" si="4"/>
        <v>87739282599</v>
      </c>
      <c r="N15" s="52"/>
    </row>
    <row r="16" spans="1:14" ht="14.25" customHeight="1">
      <c r="A16" s="58">
        <v>15</v>
      </c>
      <c r="B16" s="52" t="s">
        <v>31</v>
      </c>
      <c r="C16" s="108">
        <v>61289012031</v>
      </c>
      <c r="D16" s="108">
        <v>2775087619</v>
      </c>
      <c r="E16" s="108">
        <f t="shared" si="0"/>
        <v>64064099650</v>
      </c>
      <c r="F16" s="51">
        <v>5025886015</v>
      </c>
      <c r="G16" s="51">
        <v>2771710147</v>
      </c>
      <c r="H16" s="53">
        <f t="shared" si="1"/>
        <v>7797596162</v>
      </c>
      <c r="I16" s="51">
        <v>3500124810</v>
      </c>
      <c r="J16" s="76">
        <f t="shared" si="2"/>
        <v>11297720972</v>
      </c>
      <c r="K16" s="76">
        <f t="shared" si="3"/>
        <v>75361820622</v>
      </c>
      <c r="L16" s="53">
        <v>1990734664</v>
      </c>
      <c r="M16" s="76">
        <f t="shared" si="4"/>
        <v>77352555286</v>
      </c>
      <c r="N16" s="52"/>
    </row>
    <row r="17" spans="1:14" ht="14.25" customHeight="1">
      <c r="A17" s="58">
        <v>17</v>
      </c>
      <c r="B17" s="52" t="s">
        <v>32</v>
      </c>
      <c r="C17" s="108">
        <v>33245145589</v>
      </c>
      <c r="D17" s="108">
        <v>4053317413</v>
      </c>
      <c r="E17" s="108">
        <f t="shared" si="0"/>
        <v>37298463002</v>
      </c>
      <c r="F17" s="51">
        <v>2870232986</v>
      </c>
      <c r="G17" s="51">
        <v>1619955518</v>
      </c>
      <c r="H17" s="53">
        <f t="shared" si="1"/>
        <v>4490188504</v>
      </c>
      <c r="I17" s="51">
        <v>2033658592</v>
      </c>
      <c r="J17" s="76">
        <f t="shared" si="2"/>
        <v>6523847096</v>
      </c>
      <c r="K17" s="76">
        <f t="shared" si="3"/>
        <v>43822310098</v>
      </c>
      <c r="L17" s="53">
        <v>0</v>
      </c>
      <c r="M17" s="76">
        <f t="shared" si="4"/>
        <v>43822310098</v>
      </c>
      <c r="N17" s="52"/>
    </row>
    <row r="18" spans="1:14" ht="14.25" customHeight="1">
      <c r="A18" s="58">
        <v>18</v>
      </c>
      <c r="B18" s="52" t="s">
        <v>33</v>
      </c>
      <c r="C18" s="108">
        <v>21742335325</v>
      </c>
      <c r="D18" s="108">
        <v>2033230750</v>
      </c>
      <c r="E18" s="108">
        <f t="shared" si="0"/>
        <v>23775566075</v>
      </c>
      <c r="F18" s="51">
        <v>1851041294</v>
      </c>
      <c r="G18" s="51">
        <v>819933434</v>
      </c>
      <c r="H18" s="53">
        <f t="shared" si="1"/>
        <v>2670974728</v>
      </c>
      <c r="I18" s="51">
        <v>1106207591</v>
      </c>
      <c r="J18" s="76">
        <f t="shared" si="2"/>
        <v>3777182319</v>
      </c>
      <c r="K18" s="76">
        <f t="shared" si="3"/>
        <v>27552748394</v>
      </c>
      <c r="L18" s="53">
        <v>0</v>
      </c>
      <c r="M18" s="76">
        <f t="shared" si="4"/>
        <v>27552748394</v>
      </c>
      <c r="N18" s="52"/>
    </row>
    <row r="19" spans="1:14" ht="14.25" customHeight="1">
      <c r="A19" s="58">
        <v>85</v>
      </c>
      <c r="B19" s="52" t="s">
        <v>34</v>
      </c>
      <c r="C19" s="108">
        <v>17185528070</v>
      </c>
      <c r="D19" s="108">
        <v>4799104554</v>
      </c>
      <c r="E19" s="108">
        <f t="shared" si="0"/>
        <v>21984632624</v>
      </c>
      <c r="F19" s="51">
        <v>1470451953</v>
      </c>
      <c r="G19" s="51">
        <v>185539925</v>
      </c>
      <c r="H19" s="53">
        <f t="shared" si="1"/>
        <v>1655991878</v>
      </c>
      <c r="I19" s="51">
        <v>987848436</v>
      </c>
      <c r="J19" s="76">
        <f t="shared" si="2"/>
        <v>2643840314</v>
      </c>
      <c r="K19" s="76">
        <f t="shared" si="3"/>
        <v>24628472938</v>
      </c>
      <c r="L19" s="53">
        <v>69129504</v>
      </c>
      <c r="M19" s="76">
        <f t="shared" si="4"/>
        <v>24697602442</v>
      </c>
      <c r="N19" s="145"/>
    </row>
    <row r="20" spans="1:14" ht="14.25" customHeight="1">
      <c r="A20" s="58">
        <v>19</v>
      </c>
      <c r="B20" s="52" t="s">
        <v>35</v>
      </c>
      <c r="C20" s="108">
        <v>82470136935</v>
      </c>
      <c r="D20" s="108">
        <v>12006652504</v>
      </c>
      <c r="E20" s="108">
        <f t="shared" si="0"/>
        <v>94476789439</v>
      </c>
      <c r="F20" s="51">
        <v>6937391016</v>
      </c>
      <c r="G20" s="51">
        <v>3402439003</v>
      </c>
      <c r="H20" s="53">
        <f t="shared" si="1"/>
        <v>10339830019</v>
      </c>
      <c r="I20" s="51">
        <v>4566704710</v>
      </c>
      <c r="J20" s="76">
        <f t="shared" si="2"/>
        <v>14906534729</v>
      </c>
      <c r="K20" s="76">
        <f t="shared" si="3"/>
        <v>109383324168</v>
      </c>
      <c r="L20" s="53">
        <v>979359411</v>
      </c>
      <c r="M20" s="76">
        <f t="shared" si="4"/>
        <v>110362683579</v>
      </c>
      <c r="N20" s="52"/>
    </row>
    <row r="21" spans="1:14" ht="14.25" customHeight="1">
      <c r="A21" s="58">
        <v>20</v>
      </c>
      <c r="B21" s="52" t="s">
        <v>36</v>
      </c>
      <c r="C21" s="108">
        <v>42269991104</v>
      </c>
      <c r="D21" s="108">
        <v>3685060590</v>
      </c>
      <c r="E21" s="108">
        <f t="shared" si="0"/>
        <v>45955051694</v>
      </c>
      <c r="F21" s="51">
        <v>3526210257</v>
      </c>
      <c r="G21" s="51">
        <v>1725765268</v>
      </c>
      <c r="H21" s="53">
        <f t="shared" si="1"/>
        <v>5251975525</v>
      </c>
      <c r="I21" s="51">
        <v>2285954453</v>
      </c>
      <c r="J21" s="76">
        <f t="shared" si="2"/>
        <v>7537929978</v>
      </c>
      <c r="K21" s="76">
        <f t="shared" si="3"/>
        <v>53492981672</v>
      </c>
      <c r="L21" s="53">
        <v>252953711</v>
      </c>
      <c r="M21" s="76">
        <f t="shared" si="4"/>
        <v>53745935383</v>
      </c>
      <c r="N21" s="52"/>
    </row>
    <row r="22" spans="1:14" ht="14.25" customHeight="1">
      <c r="A22" s="58">
        <v>27</v>
      </c>
      <c r="B22" s="52" t="s">
        <v>37</v>
      </c>
      <c r="C22" s="108">
        <v>28356650491</v>
      </c>
      <c r="D22" s="108">
        <v>18505859908</v>
      </c>
      <c r="E22" s="108">
        <f t="shared" si="0"/>
        <v>46862510399</v>
      </c>
      <c r="F22" s="51">
        <v>2277728838</v>
      </c>
      <c r="G22" s="51">
        <v>1260846285</v>
      </c>
      <c r="H22" s="53">
        <f t="shared" si="1"/>
        <v>3538575123</v>
      </c>
      <c r="I22" s="51">
        <v>1641431779</v>
      </c>
      <c r="J22" s="76">
        <f t="shared" si="2"/>
        <v>5180006902</v>
      </c>
      <c r="K22" s="76">
        <f t="shared" si="3"/>
        <v>52042517301</v>
      </c>
      <c r="L22" s="53">
        <v>659970342</v>
      </c>
      <c r="M22" s="76">
        <f t="shared" si="4"/>
        <v>52702487643</v>
      </c>
      <c r="N22" s="52"/>
    </row>
    <row r="23" spans="1:14" ht="14.25" customHeight="1">
      <c r="A23" s="58">
        <v>23</v>
      </c>
      <c r="B23" s="50" t="s">
        <v>38</v>
      </c>
      <c r="C23" s="108">
        <v>76597768868</v>
      </c>
      <c r="D23" s="108">
        <v>3541219882</v>
      </c>
      <c r="E23" s="108">
        <f t="shared" si="0"/>
        <v>80138988750</v>
      </c>
      <c r="F23" s="51">
        <v>6341682097</v>
      </c>
      <c r="G23" s="51">
        <v>3350268877</v>
      </c>
      <c r="H23" s="53">
        <f t="shared" si="1"/>
        <v>9691950974</v>
      </c>
      <c r="I23" s="51">
        <v>4338856617</v>
      </c>
      <c r="J23" s="76">
        <f t="shared" si="2"/>
        <v>14030807591</v>
      </c>
      <c r="K23" s="76">
        <f t="shared" si="3"/>
        <v>94169796341</v>
      </c>
      <c r="L23" s="53">
        <v>580999211</v>
      </c>
      <c r="M23" s="76">
        <f t="shared" si="4"/>
        <v>94750795552</v>
      </c>
      <c r="N23" s="52"/>
    </row>
    <row r="24" spans="1:14" ht="14.25" customHeight="1">
      <c r="A24" s="58">
        <v>25</v>
      </c>
      <c r="B24" s="52" t="s">
        <v>39</v>
      </c>
      <c r="C24" s="108">
        <v>81326901603</v>
      </c>
      <c r="D24" s="108">
        <v>3016191970</v>
      </c>
      <c r="E24" s="108">
        <f t="shared" si="0"/>
        <v>84343093573</v>
      </c>
      <c r="F24" s="51">
        <v>6877411717</v>
      </c>
      <c r="G24" s="51">
        <v>3839611130</v>
      </c>
      <c r="H24" s="53">
        <f t="shared" si="1"/>
        <v>10717022847</v>
      </c>
      <c r="I24" s="51">
        <v>4774925665</v>
      </c>
      <c r="J24" s="76">
        <f t="shared" si="2"/>
        <v>15491948512</v>
      </c>
      <c r="K24" s="76">
        <f t="shared" si="3"/>
        <v>99835042085</v>
      </c>
      <c r="L24" s="53">
        <v>3829974228</v>
      </c>
      <c r="M24" s="76">
        <f t="shared" si="4"/>
        <v>103665016313</v>
      </c>
      <c r="N24" s="52"/>
    </row>
    <row r="25" spans="1:14" ht="14.25" customHeight="1">
      <c r="A25" s="58">
        <v>94</v>
      </c>
      <c r="B25" s="52" t="s">
        <v>40</v>
      </c>
      <c r="C25" s="108">
        <v>3470336002</v>
      </c>
      <c r="D25" s="108">
        <v>7996551262</v>
      </c>
      <c r="E25" s="108">
        <f t="shared" si="0"/>
        <v>11466887264</v>
      </c>
      <c r="F25" s="51">
        <v>231415048</v>
      </c>
      <c r="G25" s="51">
        <v>74942053</v>
      </c>
      <c r="H25" s="53">
        <f t="shared" si="1"/>
        <v>306357101</v>
      </c>
      <c r="I25" s="51">
        <v>121024142</v>
      </c>
      <c r="J25" s="76">
        <f t="shared" si="2"/>
        <v>427381243</v>
      </c>
      <c r="K25" s="76">
        <f t="shared" si="3"/>
        <v>11894268507</v>
      </c>
      <c r="L25" s="53">
        <v>18006201</v>
      </c>
      <c r="M25" s="76">
        <f t="shared" si="4"/>
        <v>11912274708</v>
      </c>
      <c r="N25" s="52"/>
    </row>
    <row r="26" spans="1:14" ht="14.25" customHeight="1">
      <c r="A26" s="58">
        <v>95</v>
      </c>
      <c r="B26" s="52" t="s">
        <v>41</v>
      </c>
      <c r="C26" s="108">
        <v>7216072232</v>
      </c>
      <c r="D26" s="108">
        <v>5957071920</v>
      </c>
      <c r="E26" s="108">
        <f t="shared" si="0"/>
        <v>13173144152</v>
      </c>
      <c r="F26" s="51">
        <v>552130147</v>
      </c>
      <c r="G26" s="51">
        <v>233492273</v>
      </c>
      <c r="H26" s="53">
        <f t="shared" si="1"/>
        <v>785622420</v>
      </c>
      <c r="I26" s="51">
        <v>310265567</v>
      </c>
      <c r="J26" s="76">
        <f t="shared" si="2"/>
        <v>1095887987</v>
      </c>
      <c r="K26" s="76">
        <f t="shared" si="3"/>
        <v>14269032139</v>
      </c>
      <c r="L26" s="53">
        <v>6924755</v>
      </c>
      <c r="M26" s="76">
        <f t="shared" si="4"/>
        <v>14275956894</v>
      </c>
      <c r="N26" s="52"/>
    </row>
    <row r="27" spans="1:14" ht="14.25" customHeight="1">
      <c r="A27" s="58">
        <v>41</v>
      </c>
      <c r="B27" s="52" t="s">
        <v>42</v>
      </c>
      <c r="C27" s="108">
        <v>48764923999</v>
      </c>
      <c r="D27" s="108">
        <v>2050497921</v>
      </c>
      <c r="E27" s="108">
        <f t="shared" si="0"/>
        <v>50815421920</v>
      </c>
      <c r="F27" s="51">
        <v>3837675882</v>
      </c>
      <c r="G27" s="51">
        <v>2399437732</v>
      </c>
      <c r="H27" s="53">
        <f t="shared" si="1"/>
        <v>6237113614</v>
      </c>
      <c r="I27" s="51">
        <v>2981671669</v>
      </c>
      <c r="J27" s="76">
        <f t="shared" si="2"/>
        <v>9218785283</v>
      </c>
      <c r="K27" s="76">
        <f t="shared" si="3"/>
        <v>60034207203</v>
      </c>
      <c r="L27" s="53">
        <v>538124268</v>
      </c>
      <c r="M27" s="76">
        <f t="shared" si="4"/>
        <v>60572331471</v>
      </c>
      <c r="N27" s="52"/>
    </row>
    <row r="28" spans="1:14" ht="14.25" customHeight="1">
      <c r="A28" s="58">
        <v>44</v>
      </c>
      <c r="B28" s="55" t="s">
        <v>43</v>
      </c>
      <c r="C28" s="108">
        <v>26443768026</v>
      </c>
      <c r="D28" s="108">
        <v>5381491898</v>
      </c>
      <c r="E28" s="108">
        <f t="shared" si="0"/>
        <v>31825259924</v>
      </c>
      <c r="F28" s="51">
        <v>2053069324</v>
      </c>
      <c r="G28" s="51">
        <v>1228823695</v>
      </c>
      <c r="H28" s="53">
        <f t="shared" si="1"/>
        <v>3281893019</v>
      </c>
      <c r="I28" s="51">
        <v>1563374162</v>
      </c>
      <c r="J28" s="76">
        <f t="shared" si="2"/>
        <v>4845267181</v>
      </c>
      <c r="K28" s="76">
        <f t="shared" si="3"/>
        <v>36670527105</v>
      </c>
      <c r="L28" s="53">
        <v>168896269</v>
      </c>
      <c r="M28" s="76">
        <f t="shared" si="4"/>
        <v>36839423374</v>
      </c>
      <c r="N28" s="52"/>
    </row>
    <row r="29" spans="1:14" ht="14.25" customHeight="1">
      <c r="A29" s="113">
        <v>47</v>
      </c>
      <c r="B29" s="55" t="s">
        <v>44</v>
      </c>
      <c r="C29" s="108">
        <v>55219794074</v>
      </c>
      <c r="D29" s="108">
        <v>0</v>
      </c>
      <c r="E29" s="115">
        <f t="shared" si="0"/>
        <v>55219794074</v>
      </c>
      <c r="F29" s="51">
        <v>4701202185</v>
      </c>
      <c r="G29" s="51">
        <v>2391528728</v>
      </c>
      <c r="H29" s="116">
        <f t="shared" si="1"/>
        <v>7092730913</v>
      </c>
      <c r="I29" s="51">
        <v>3135920530</v>
      </c>
      <c r="J29" s="117">
        <f t="shared" si="2"/>
        <v>10228651443</v>
      </c>
      <c r="K29" s="117">
        <f t="shared" si="3"/>
        <v>65448445517</v>
      </c>
      <c r="L29" s="53">
        <v>753488035</v>
      </c>
      <c r="M29" s="117">
        <f t="shared" si="4"/>
        <v>66201933552</v>
      </c>
      <c r="N29" s="109" t="s">
        <v>1111</v>
      </c>
    </row>
    <row r="30" spans="1:14" ht="14.25" customHeight="1">
      <c r="A30" s="58">
        <v>50</v>
      </c>
      <c r="B30" s="52" t="s">
        <v>45</v>
      </c>
      <c r="C30" s="108">
        <v>28572805538</v>
      </c>
      <c r="D30" s="108">
        <v>4422764617</v>
      </c>
      <c r="E30" s="108">
        <f t="shared" si="0"/>
        <v>32995570155</v>
      </c>
      <c r="F30" s="51">
        <v>2369043080</v>
      </c>
      <c r="G30" s="51">
        <v>1437275987</v>
      </c>
      <c r="H30" s="53">
        <f t="shared" si="1"/>
        <v>3806319067</v>
      </c>
      <c r="I30" s="51">
        <v>1799219042</v>
      </c>
      <c r="J30" s="76">
        <f t="shared" si="2"/>
        <v>5605538109</v>
      </c>
      <c r="K30" s="76">
        <f t="shared" si="3"/>
        <v>38601108264</v>
      </c>
      <c r="L30" s="53">
        <v>287938103</v>
      </c>
      <c r="M30" s="76">
        <f t="shared" si="4"/>
        <v>38889046367</v>
      </c>
      <c r="N30" s="52"/>
    </row>
    <row r="31" spans="1:14" ht="14.25" customHeight="1">
      <c r="A31" s="58">
        <v>52</v>
      </c>
      <c r="B31" s="55" t="s">
        <v>46</v>
      </c>
      <c r="C31" s="108">
        <v>67194123263</v>
      </c>
      <c r="D31" s="108">
        <v>4248217014</v>
      </c>
      <c r="E31" s="108">
        <f t="shared" si="0"/>
        <v>71442340277</v>
      </c>
      <c r="F31" s="51">
        <v>5046925954</v>
      </c>
      <c r="G31" s="51">
        <v>2710908534</v>
      </c>
      <c r="H31" s="53">
        <f t="shared" si="1"/>
        <v>7757834488</v>
      </c>
      <c r="I31" s="51">
        <v>3488306149</v>
      </c>
      <c r="J31" s="76">
        <f t="shared" si="2"/>
        <v>11246140637</v>
      </c>
      <c r="K31" s="76">
        <f t="shared" si="3"/>
        <v>82688480914</v>
      </c>
      <c r="L31" s="53">
        <v>1061528218</v>
      </c>
      <c r="M31" s="76">
        <f t="shared" si="4"/>
        <v>83750009132</v>
      </c>
      <c r="N31" s="52"/>
    </row>
    <row r="32" spans="1:14" ht="14.25" customHeight="1">
      <c r="A32" s="58">
        <v>54</v>
      </c>
      <c r="B32" s="55" t="s">
        <v>47</v>
      </c>
      <c r="C32" s="108">
        <v>50377031387</v>
      </c>
      <c r="D32" s="108">
        <v>2635819333</v>
      </c>
      <c r="E32" s="108">
        <f t="shared" si="0"/>
        <v>53012850720</v>
      </c>
      <c r="F32" s="51">
        <v>4233822676</v>
      </c>
      <c r="G32" s="51">
        <v>1934905027</v>
      </c>
      <c r="H32" s="53">
        <f t="shared" si="1"/>
        <v>6168727703</v>
      </c>
      <c r="I32" s="51">
        <v>2674578467</v>
      </c>
      <c r="J32" s="76">
        <f t="shared" si="2"/>
        <v>8843306170</v>
      </c>
      <c r="K32" s="76">
        <f t="shared" si="3"/>
        <v>61856156890</v>
      </c>
      <c r="L32" s="53">
        <v>1157779420</v>
      </c>
      <c r="M32" s="76">
        <f t="shared" si="4"/>
        <v>63013936310</v>
      </c>
      <c r="N32" s="52"/>
    </row>
    <row r="33" spans="1:14" ht="14.25" customHeight="1">
      <c r="A33" s="58">
        <v>86</v>
      </c>
      <c r="B33" s="52" t="s">
        <v>48</v>
      </c>
      <c r="C33" s="108">
        <v>28579287267</v>
      </c>
      <c r="D33" s="108">
        <v>7811006485</v>
      </c>
      <c r="E33" s="108">
        <f t="shared" si="0"/>
        <v>36390293752</v>
      </c>
      <c r="F33" s="51">
        <v>2304834032</v>
      </c>
      <c r="G33" s="51">
        <v>1067960413</v>
      </c>
      <c r="H33" s="53">
        <f t="shared" si="1"/>
        <v>3372794445</v>
      </c>
      <c r="I33" s="51">
        <v>1424028008</v>
      </c>
      <c r="J33" s="76">
        <f t="shared" si="2"/>
        <v>4796822453</v>
      </c>
      <c r="K33" s="76">
        <f t="shared" si="3"/>
        <v>41187116205</v>
      </c>
      <c r="L33" s="53">
        <v>131572655</v>
      </c>
      <c r="M33" s="76">
        <f t="shared" si="4"/>
        <v>41318688860</v>
      </c>
      <c r="N33" s="52"/>
    </row>
    <row r="34" spans="1:14" ht="14.25" customHeight="1">
      <c r="A34" s="58">
        <v>63</v>
      </c>
      <c r="B34" s="52" t="s">
        <v>49</v>
      </c>
      <c r="C34" s="108">
        <v>16140160432</v>
      </c>
      <c r="D34" s="108">
        <v>1535267762</v>
      </c>
      <c r="E34" s="108">
        <f t="shared" si="0"/>
        <v>17675428194</v>
      </c>
      <c r="F34" s="51">
        <v>1293395393</v>
      </c>
      <c r="G34" s="51">
        <v>745377259</v>
      </c>
      <c r="H34" s="53">
        <f t="shared" si="1"/>
        <v>2038772652</v>
      </c>
      <c r="I34" s="51">
        <v>938322389</v>
      </c>
      <c r="J34" s="76">
        <f t="shared" si="2"/>
        <v>2977095041</v>
      </c>
      <c r="K34" s="76">
        <f t="shared" si="3"/>
        <v>20652523235</v>
      </c>
      <c r="L34" s="53">
        <v>0</v>
      </c>
      <c r="M34" s="76">
        <f t="shared" si="4"/>
        <v>20652523235</v>
      </c>
      <c r="N34" s="52"/>
    </row>
    <row r="35" spans="1:14" ht="14.25" customHeight="1">
      <c r="A35" s="58">
        <v>66</v>
      </c>
      <c r="B35" s="52" t="s">
        <v>50</v>
      </c>
      <c r="C35" s="108">
        <v>17209072011</v>
      </c>
      <c r="D35" s="108">
        <v>1399464941</v>
      </c>
      <c r="E35" s="108">
        <f t="shared" si="0"/>
        <v>18608536952</v>
      </c>
      <c r="F35" s="51">
        <v>1389426554</v>
      </c>
      <c r="G35" s="51">
        <v>725165457</v>
      </c>
      <c r="H35" s="53">
        <f t="shared" si="1"/>
        <v>2114592011</v>
      </c>
      <c r="I35" s="51">
        <v>949047367</v>
      </c>
      <c r="J35" s="76">
        <f t="shared" si="2"/>
        <v>3063639378</v>
      </c>
      <c r="K35" s="76">
        <f t="shared" si="3"/>
        <v>21672176330</v>
      </c>
      <c r="L35" s="53">
        <v>539874953</v>
      </c>
      <c r="M35" s="76">
        <f t="shared" si="4"/>
        <v>22212051283</v>
      </c>
      <c r="N35" s="52"/>
    </row>
    <row r="36" spans="1:14" ht="14.25" customHeight="1">
      <c r="A36" s="58">
        <v>88</v>
      </c>
      <c r="B36" s="52" t="s">
        <v>51</v>
      </c>
      <c r="C36" s="108">
        <v>2659363749</v>
      </c>
      <c r="D36" s="108">
        <v>550968041</v>
      </c>
      <c r="E36" s="108">
        <f t="shared" si="0"/>
        <v>3210331790</v>
      </c>
      <c r="F36" s="51">
        <v>199710133</v>
      </c>
      <c r="G36" s="51">
        <v>121022139</v>
      </c>
      <c r="H36" s="53">
        <f t="shared" si="1"/>
        <v>320732272</v>
      </c>
      <c r="I36" s="51">
        <v>148323418</v>
      </c>
      <c r="J36" s="76">
        <f t="shared" si="2"/>
        <v>469055690</v>
      </c>
      <c r="K36" s="76">
        <f t="shared" si="3"/>
        <v>3679387480</v>
      </c>
      <c r="L36" s="53">
        <v>94692727</v>
      </c>
      <c r="M36" s="76">
        <f t="shared" si="4"/>
        <v>3774080207</v>
      </c>
      <c r="N36" s="52"/>
    </row>
    <row r="37" spans="1:14" ht="14.25" customHeight="1">
      <c r="A37" s="58">
        <v>68</v>
      </c>
      <c r="B37" s="52" t="s">
        <v>52</v>
      </c>
      <c r="C37" s="108">
        <v>62424270112</v>
      </c>
      <c r="D37" s="108">
        <v>2567643285</v>
      </c>
      <c r="E37" s="108">
        <f t="shared" si="0"/>
        <v>64991913397</v>
      </c>
      <c r="F37" s="51">
        <v>4858802418</v>
      </c>
      <c r="G37" s="51">
        <v>2734236913</v>
      </c>
      <c r="H37" s="53">
        <f t="shared" si="1"/>
        <v>7593039331</v>
      </c>
      <c r="I37" s="51">
        <v>3512637000</v>
      </c>
      <c r="J37" s="76">
        <f t="shared" si="2"/>
        <v>11105676331</v>
      </c>
      <c r="K37" s="76">
        <f t="shared" si="3"/>
        <v>76097589728</v>
      </c>
      <c r="L37" s="53">
        <v>1743404453</v>
      </c>
      <c r="M37" s="76">
        <f t="shared" si="4"/>
        <v>77840994181</v>
      </c>
      <c r="N37" s="52"/>
    </row>
    <row r="38" spans="1:14" ht="14.25" customHeight="1">
      <c r="A38" s="58">
        <v>70</v>
      </c>
      <c r="B38" s="52" t="s">
        <v>53</v>
      </c>
      <c r="C38" s="108">
        <v>48832190313</v>
      </c>
      <c r="D38" s="108">
        <v>2170726028</v>
      </c>
      <c r="E38" s="108">
        <f t="shared" si="0"/>
        <v>51002916341</v>
      </c>
      <c r="F38" s="51">
        <v>3996711399</v>
      </c>
      <c r="G38" s="51">
        <v>2069640889</v>
      </c>
      <c r="H38" s="53">
        <f t="shared" si="1"/>
        <v>6066352288</v>
      </c>
      <c r="I38" s="51">
        <v>2665872927</v>
      </c>
      <c r="J38" s="76">
        <f t="shared" si="2"/>
        <v>8732225215</v>
      </c>
      <c r="K38" s="76">
        <f t="shared" si="3"/>
        <v>59735141556</v>
      </c>
      <c r="L38" s="53">
        <v>0</v>
      </c>
      <c r="M38" s="76">
        <f t="shared" si="4"/>
        <v>59735141556</v>
      </c>
      <c r="N38" s="59"/>
    </row>
    <row r="39" spans="1:14" ht="14.25" customHeight="1">
      <c r="A39" s="58">
        <v>73</v>
      </c>
      <c r="B39" s="52" t="s">
        <v>54</v>
      </c>
      <c r="C39" s="108">
        <v>57392139898</v>
      </c>
      <c r="D39" s="108">
        <v>2819827220</v>
      </c>
      <c r="E39" s="108">
        <f t="shared" si="0"/>
        <v>60211967118</v>
      </c>
      <c r="F39" s="51">
        <v>4553601954</v>
      </c>
      <c r="G39" s="51">
        <v>2486973171</v>
      </c>
      <c r="H39" s="53">
        <f t="shared" si="1"/>
        <v>7040575125</v>
      </c>
      <c r="I39" s="51">
        <v>3183622892</v>
      </c>
      <c r="J39" s="76">
        <f t="shared" si="2"/>
        <v>10224198017</v>
      </c>
      <c r="K39" s="76">
        <f t="shared" si="3"/>
        <v>70436165135</v>
      </c>
      <c r="L39" s="53">
        <v>3536978540</v>
      </c>
      <c r="M39" s="76">
        <f t="shared" si="4"/>
        <v>73973143675</v>
      </c>
      <c r="N39" s="52"/>
    </row>
    <row r="40" spans="1:14" ht="14.25" customHeight="1">
      <c r="A40" s="58">
        <v>76</v>
      </c>
      <c r="B40" s="55" t="s">
        <v>55</v>
      </c>
      <c r="C40" s="108">
        <v>47876206885</v>
      </c>
      <c r="D40" s="108">
        <v>1746582098</v>
      </c>
      <c r="E40" s="108">
        <f t="shared" si="0"/>
        <v>49622788983</v>
      </c>
      <c r="F40" s="51">
        <v>3553726580</v>
      </c>
      <c r="G40" s="51">
        <v>1951172668</v>
      </c>
      <c r="H40" s="53">
        <f t="shared" si="1"/>
        <v>5504899248</v>
      </c>
      <c r="I40" s="51">
        <v>2466358770</v>
      </c>
      <c r="J40" s="76">
        <f t="shared" si="2"/>
        <v>7971258018</v>
      </c>
      <c r="K40" s="76">
        <f t="shared" si="3"/>
        <v>57594047001</v>
      </c>
      <c r="L40" s="53">
        <v>4055117563</v>
      </c>
      <c r="M40" s="76">
        <f t="shared" si="4"/>
        <v>61649164564</v>
      </c>
      <c r="N40" s="52"/>
    </row>
    <row r="41" spans="1:14" ht="14.25" customHeight="1">
      <c r="A41" s="58">
        <v>97</v>
      </c>
      <c r="B41" s="52" t="s">
        <v>56</v>
      </c>
      <c r="C41" s="108">
        <v>3469126223</v>
      </c>
      <c r="D41" s="108">
        <v>12799538603</v>
      </c>
      <c r="E41" s="108">
        <f t="shared" si="0"/>
        <v>16268664826</v>
      </c>
      <c r="F41" s="51">
        <v>195385928</v>
      </c>
      <c r="G41" s="51">
        <v>119478342</v>
      </c>
      <c r="H41" s="53">
        <f t="shared" si="1"/>
        <v>314864270</v>
      </c>
      <c r="I41" s="51">
        <v>160671761</v>
      </c>
      <c r="J41" s="76">
        <f t="shared" si="2"/>
        <v>475536031</v>
      </c>
      <c r="K41" s="76">
        <f t="shared" si="3"/>
        <v>16744200857</v>
      </c>
      <c r="L41" s="53">
        <v>11097502</v>
      </c>
      <c r="M41" s="76">
        <f t="shared" si="4"/>
        <v>16755298359</v>
      </c>
      <c r="N41" s="52"/>
    </row>
    <row r="42" spans="1:14" ht="14.25" customHeight="1">
      <c r="A42" s="58">
        <v>99</v>
      </c>
      <c r="B42" s="52" t="s">
        <v>57</v>
      </c>
      <c r="C42" s="108">
        <v>5078209807</v>
      </c>
      <c r="D42" s="108">
        <v>6011320284</v>
      </c>
      <c r="E42" s="108">
        <f t="shared" si="0"/>
        <v>11089530091</v>
      </c>
      <c r="F42" s="51">
        <v>327675963</v>
      </c>
      <c r="G42" s="51">
        <v>236323340</v>
      </c>
      <c r="H42" s="53">
        <f t="shared" si="1"/>
        <v>563999303</v>
      </c>
      <c r="I42" s="51">
        <v>307379705</v>
      </c>
      <c r="J42" s="76">
        <f t="shared" si="2"/>
        <v>871379008</v>
      </c>
      <c r="K42" s="76">
        <f t="shared" si="3"/>
        <v>11960909099</v>
      </c>
      <c r="L42" s="53">
        <v>38180574</v>
      </c>
      <c r="M42" s="76">
        <f t="shared" si="4"/>
        <v>11999089673</v>
      </c>
      <c r="N42" s="52"/>
    </row>
    <row r="43" spans="1:14" ht="14.25" customHeight="1" thickBot="1">
      <c r="A43" s="10"/>
      <c r="B43" s="10"/>
      <c r="G43" s="51"/>
      <c r="M43" s="10"/>
    </row>
    <row r="44" spans="1:14" s="93" customFormat="1" ht="14.25" customHeight="1" thickBot="1">
      <c r="B44" s="94" t="s">
        <v>58</v>
      </c>
      <c r="C44" s="95">
        <f>SUM(C11:C42)</f>
        <v>1275930174953</v>
      </c>
      <c r="D44" s="95">
        <f t="shared" ref="D44:M44" si="5">SUM(D11:D42)</f>
        <v>153765145320</v>
      </c>
      <c r="E44" s="95">
        <f t="shared" si="5"/>
        <v>1429695320273</v>
      </c>
      <c r="F44" s="95">
        <f t="shared" si="5"/>
        <v>104247234573</v>
      </c>
      <c r="G44" s="95">
        <f t="shared" si="5"/>
        <v>62396523029</v>
      </c>
      <c r="H44" s="95">
        <f t="shared" si="5"/>
        <v>166643757602</v>
      </c>
      <c r="I44" s="95">
        <f t="shared" si="5"/>
        <v>72122448804</v>
      </c>
      <c r="J44" s="95">
        <f t="shared" si="5"/>
        <v>238766206406</v>
      </c>
      <c r="K44" s="95">
        <f t="shared" si="5"/>
        <v>1668461526679</v>
      </c>
      <c r="L44" s="95">
        <f t="shared" si="5"/>
        <v>27997103759</v>
      </c>
      <c r="M44" s="95">
        <f t="shared" si="5"/>
        <v>1696458630438</v>
      </c>
    </row>
    <row r="45" spans="1:14" ht="14.25" customHeight="1">
      <c r="B45" s="111" t="s">
        <v>1093</v>
      </c>
    </row>
    <row r="46" spans="1:14" ht="14.25" customHeight="1">
      <c r="B46" s="5"/>
      <c r="M46" s="37"/>
    </row>
    <row r="47" spans="1:14" ht="14.25" customHeight="1">
      <c r="B47" s="38"/>
      <c r="M47" s="37"/>
    </row>
    <row r="48" spans="1:14" ht="14.25" customHeight="1">
      <c r="M48" s="37"/>
    </row>
    <row r="49" spans="13:13" ht="14.25" customHeight="1">
      <c r="M49" s="37"/>
    </row>
    <row r="90" spans="9:9" ht="14.25" customHeight="1">
      <c r="I90" s="12">
        <f>+M11+'Departamentos '!L44</f>
        <v>40358725388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9"/>
  <sheetViews>
    <sheetView showGridLines="0" tabSelected="1" topLeftCell="G64" zoomScale="70" zoomScaleNormal="70" workbookViewId="0">
      <selection activeCell="A69" sqref="A69"/>
    </sheetView>
  </sheetViews>
  <sheetFormatPr defaultColWidth="0" defaultRowHeight="12.75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25" width="0" style="6" hidden="1" customWidth="1"/>
    <col min="26" max="16384" width="11.42578125" style="6" hidden="1"/>
  </cols>
  <sheetData>
    <row r="1" spans="1:15" ht="16.5" customHeight="1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16.5" customHeight="1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ht="16.5" customHeight="1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customHeight="1">
      <c r="A4" s="157" t="s">
        <v>1107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ht="16.5" customHeight="1">
      <c r="A5" s="157" t="s">
        <v>1109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5" ht="16.5" customHeight="1" thickBot="1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3"/>
    </row>
    <row r="7" spans="1:15" ht="16.5" customHeight="1">
      <c r="A7" s="166" t="s">
        <v>59</v>
      </c>
      <c r="B7" s="143" t="s">
        <v>60</v>
      </c>
      <c r="C7" s="160" t="s">
        <v>61</v>
      </c>
      <c r="D7" s="161"/>
      <c r="E7" s="161"/>
      <c r="F7" s="161"/>
      <c r="G7" s="161"/>
      <c r="H7" s="161"/>
      <c r="I7" s="161"/>
      <c r="J7" s="161"/>
      <c r="K7" s="162"/>
      <c r="L7" s="168" t="s">
        <v>1100</v>
      </c>
      <c r="M7" s="150" t="s">
        <v>1098</v>
      </c>
      <c r="N7" s="148" t="s">
        <v>1099</v>
      </c>
      <c r="O7" s="158" t="s">
        <v>4</v>
      </c>
    </row>
    <row r="8" spans="1:15" ht="47.45" customHeight="1">
      <c r="A8" s="167"/>
      <c r="B8" s="144"/>
      <c r="C8" s="163" t="s">
        <v>7</v>
      </c>
      <c r="D8" s="164"/>
      <c r="E8" s="165"/>
      <c r="F8" s="153" t="s">
        <v>8</v>
      </c>
      <c r="G8" s="153"/>
      <c r="H8" s="153"/>
      <c r="I8" s="153"/>
      <c r="J8" s="153"/>
      <c r="K8" s="155" t="s">
        <v>62</v>
      </c>
      <c r="L8" s="169"/>
      <c r="M8" s="151"/>
      <c r="N8" s="148"/>
      <c r="O8" s="159"/>
    </row>
    <row r="9" spans="1:15" ht="38.1" customHeight="1">
      <c r="A9" s="167"/>
      <c r="B9" s="144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2" t="s">
        <v>1095</v>
      </c>
      <c r="J9" s="123" t="s">
        <v>14</v>
      </c>
      <c r="K9" s="155"/>
      <c r="L9" s="170"/>
      <c r="M9" s="151"/>
      <c r="N9" s="149"/>
      <c r="O9" s="159"/>
    </row>
    <row r="10" spans="1:15" ht="24" customHeight="1">
      <c r="A10" s="167"/>
      <c r="B10" s="144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5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228557765612</v>
      </c>
      <c r="D11" s="108">
        <v>32120141108</v>
      </c>
      <c r="E11" s="51">
        <f t="shared" ref="E11:E42" si="0">SUM(C11:D11)</f>
        <v>260677906720</v>
      </c>
      <c r="F11" s="51">
        <v>20042058793</v>
      </c>
      <c r="G11" s="51">
        <v>15269273071</v>
      </c>
      <c r="H11" s="53">
        <f t="shared" ref="H11:H42" si="1">SUM(F11:G11)</f>
        <v>35311331864</v>
      </c>
      <c r="I11" s="51">
        <v>14046890978</v>
      </c>
      <c r="J11" s="53">
        <f>+H11+I11</f>
        <v>49358222842</v>
      </c>
      <c r="K11" s="91">
        <f t="shared" ref="K11:K42" si="2">+J11+E11</f>
        <v>310036129562</v>
      </c>
      <c r="L11" s="87">
        <v>14487994368</v>
      </c>
      <c r="M11" s="53">
        <v>4415059707</v>
      </c>
      <c r="N11" s="126">
        <f>SUM(K11:M11)</f>
        <v>328939183637</v>
      </c>
      <c r="O11" s="69"/>
    </row>
    <row r="12" spans="1:15">
      <c r="A12" s="78">
        <v>8001</v>
      </c>
      <c r="B12" s="80" t="s">
        <v>66</v>
      </c>
      <c r="C12" s="108">
        <v>47398808675</v>
      </c>
      <c r="D12" s="108">
        <v>8124838159</v>
      </c>
      <c r="E12" s="51">
        <f t="shared" si="0"/>
        <v>55523646834</v>
      </c>
      <c r="F12" s="51">
        <v>4515011650</v>
      </c>
      <c r="G12" s="51">
        <v>2313534452</v>
      </c>
      <c r="H12" s="53">
        <f t="shared" si="1"/>
        <v>6828546102</v>
      </c>
      <c r="I12" s="51">
        <v>3016183478</v>
      </c>
      <c r="J12" s="53">
        <f t="shared" ref="J12:J75" si="3">+H12+I12</f>
        <v>9844729580</v>
      </c>
      <c r="K12" s="91">
        <f t="shared" si="2"/>
        <v>65368376414</v>
      </c>
      <c r="L12" s="87">
        <v>3843817089</v>
      </c>
      <c r="M12" s="53">
        <v>0</v>
      </c>
      <c r="N12" s="126">
        <f t="shared" ref="N12:N75" si="4">SUM(K12:M12)</f>
        <v>69212193503</v>
      </c>
      <c r="O12" s="69"/>
    </row>
    <row r="13" spans="1:15">
      <c r="A13" s="78">
        <v>13001</v>
      </c>
      <c r="B13" s="80" t="s">
        <v>67</v>
      </c>
      <c r="C13" s="108">
        <v>40163314043</v>
      </c>
      <c r="D13" s="108">
        <v>4605330254</v>
      </c>
      <c r="E13" s="51">
        <f t="shared" si="0"/>
        <v>44768644297</v>
      </c>
      <c r="F13" s="51">
        <v>3186472422</v>
      </c>
      <c r="G13" s="51">
        <v>1556169909</v>
      </c>
      <c r="H13" s="53">
        <f t="shared" si="1"/>
        <v>4742642331</v>
      </c>
      <c r="I13" s="51">
        <v>2023627987</v>
      </c>
      <c r="J13" s="53">
        <f t="shared" si="3"/>
        <v>6766270318</v>
      </c>
      <c r="K13" s="91">
        <f t="shared" si="2"/>
        <v>51534914615</v>
      </c>
      <c r="L13" s="87">
        <v>3836178177</v>
      </c>
      <c r="M13" s="53">
        <v>0</v>
      </c>
      <c r="N13" s="126">
        <f t="shared" si="4"/>
        <v>55371092792</v>
      </c>
      <c r="O13" s="69"/>
    </row>
    <row r="14" spans="1:15">
      <c r="A14" s="78">
        <v>47001</v>
      </c>
      <c r="B14" s="80" t="s">
        <v>68</v>
      </c>
      <c r="C14" s="108">
        <v>24620421444</v>
      </c>
      <c r="D14" s="108">
        <v>2179135737</v>
      </c>
      <c r="E14" s="51">
        <f t="shared" si="0"/>
        <v>26799557181</v>
      </c>
      <c r="F14" s="51">
        <v>2068642890</v>
      </c>
      <c r="G14" s="51">
        <v>647315796</v>
      </c>
      <c r="H14" s="53">
        <f t="shared" si="1"/>
        <v>2715958686</v>
      </c>
      <c r="I14" s="51">
        <v>1036088886</v>
      </c>
      <c r="J14" s="53">
        <f t="shared" si="3"/>
        <v>3752047572</v>
      </c>
      <c r="K14" s="91">
        <f t="shared" si="2"/>
        <v>30551604753</v>
      </c>
      <c r="L14" s="87">
        <v>2304325728</v>
      </c>
      <c r="M14" s="53">
        <v>0</v>
      </c>
      <c r="N14" s="126">
        <f t="shared" si="4"/>
        <v>32855930481</v>
      </c>
      <c r="O14" s="69"/>
    </row>
    <row r="15" spans="1:15" ht="38.25">
      <c r="A15" s="78">
        <v>76109</v>
      </c>
      <c r="B15" s="80" t="s">
        <v>69</v>
      </c>
      <c r="C15" s="108">
        <v>15389987327</v>
      </c>
      <c r="D15" s="108">
        <v>1502815405</v>
      </c>
      <c r="E15" s="51">
        <f t="shared" si="0"/>
        <v>16892802732</v>
      </c>
      <c r="F15" s="51">
        <v>1280002054</v>
      </c>
      <c r="G15" s="51">
        <v>578884030</v>
      </c>
      <c r="H15" s="53">
        <f t="shared" si="1"/>
        <v>1858886084</v>
      </c>
      <c r="I15" s="51">
        <v>773264878</v>
      </c>
      <c r="J15" s="53">
        <f t="shared" si="3"/>
        <v>2632150962</v>
      </c>
      <c r="K15" s="91">
        <f t="shared" si="2"/>
        <v>19524953694</v>
      </c>
      <c r="L15" s="87">
        <v>0</v>
      </c>
      <c r="M15" s="53">
        <v>0</v>
      </c>
      <c r="N15" s="126">
        <f t="shared" si="4"/>
        <v>19524953694</v>
      </c>
      <c r="O15" s="61" t="s">
        <v>1105</v>
      </c>
    </row>
    <row r="16" spans="1:15">
      <c r="A16" s="78">
        <v>5045</v>
      </c>
      <c r="B16" s="80" t="s">
        <v>70</v>
      </c>
      <c r="C16" s="108">
        <v>6557094630</v>
      </c>
      <c r="D16" s="108">
        <v>1247811750</v>
      </c>
      <c r="E16" s="51">
        <f t="shared" si="0"/>
        <v>7804906380</v>
      </c>
      <c r="F16" s="51">
        <v>576446439</v>
      </c>
      <c r="G16" s="51">
        <v>367027455</v>
      </c>
      <c r="H16" s="53">
        <f t="shared" si="1"/>
        <v>943473894</v>
      </c>
      <c r="I16" s="51">
        <v>446006572</v>
      </c>
      <c r="J16" s="53">
        <f t="shared" si="3"/>
        <v>1389480466</v>
      </c>
      <c r="K16" s="91">
        <f t="shared" si="2"/>
        <v>9194386846</v>
      </c>
      <c r="L16" s="87">
        <v>647449608</v>
      </c>
      <c r="M16" s="53">
        <v>0</v>
      </c>
      <c r="N16" s="126">
        <f t="shared" si="4"/>
        <v>9841836454</v>
      </c>
      <c r="O16" s="69"/>
    </row>
    <row r="17" spans="1:15">
      <c r="A17" s="78">
        <v>63001</v>
      </c>
      <c r="B17" s="80" t="s">
        <v>71</v>
      </c>
      <c r="C17" s="108">
        <v>13950282132</v>
      </c>
      <c r="D17" s="108">
        <v>937711401</v>
      </c>
      <c r="E17" s="51">
        <f t="shared" si="0"/>
        <v>14887993533</v>
      </c>
      <c r="F17" s="51">
        <v>1124709685</v>
      </c>
      <c r="G17" s="51">
        <v>630027899</v>
      </c>
      <c r="H17" s="53">
        <f t="shared" si="1"/>
        <v>1754737584</v>
      </c>
      <c r="I17" s="51">
        <v>803232690</v>
      </c>
      <c r="J17" s="53">
        <f t="shared" si="3"/>
        <v>2557970274</v>
      </c>
      <c r="K17" s="91">
        <f t="shared" si="2"/>
        <v>17445963807</v>
      </c>
      <c r="L17" s="87">
        <v>663706695</v>
      </c>
      <c r="M17" s="53">
        <v>0</v>
      </c>
      <c r="N17" s="126">
        <f t="shared" si="4"/>
        <v>18109670502</v>
      </c>
      <c r="O17" s="69"/>
    </row>
    <row r="18" spans="1:15">
      <c r="A18" s="78">
        <v>68081</v>
      </c>
      <c r="B18" s="80" t="s">
        <v>72</v>
      </c>
      <c r="C18" s="108">
        <v>10295559149</v>
      </c>
      <c r="D18" s="108">
        <v>940621733</v>
      </c>
      <c r="E18" s="51">
        <f t="shared" si="0"/>
        <v>11236180882</v>
      </c>
      <c r="F18" s="51">
        <v>861115337</v>
      </c>
      <c r="G18" s="51">
        <v>500803573</v>
      </c>
      <c r="H18" s="53">
        <f t="shared" si="1"/>
        <v>1361918910</v>
      </c>
      <c r="I18" s="51">
        <v>625562407</v>
      </c>
      <c r="J18" s="53">
        <f t="shared" si="3"/>
        <v>1987481317</v>
      </c>
      <c r="K18" s="91">
        <f t="shared" si="2"/>
        <v>13223662199</v>
      </c>
      <c r="L18" s="87">
        <v>948323520</v>
      </c>
      <c r="M18" s="53">
        <v>0</v>
      </c>
      <c r="N18" s="126">
        <f t="shared" si="4"/>
        <v>14171985719</v>
      </c>
      <c r="O18" s="69"/>
    </row>
    <row r="19" spans="1:15">
      <c r="A19" s="78">
        <v>5088</v>
      </c>
      <c r="B19" s="81" t="s">
        <v>73</v>
      </c>
      <c r="C19" s="108">
        <v>13393577482</v>
      </c>
      <c r="D19" s="108">
        <v>2135552076</v>
      </c>
      <c r="E19" s="51">
        <f t="shared" si="0"/>
        <v>15529129558</v>
      </c>
      <c r="F19" s="51">
        <v>1170770251</v>
      </c>
      <c r="G19" s="51">
        <v>737563595</v>
      </c>
      <c r="H19" s="53">
        <f t="shared" si="1"/>
        <v>1908333846</v>
      </c>
      <c r="I19" s="51">
        <v>841655540</v>
      </c>
      <c r="J19" s="53">
        <f t="shared" si="3"/>
        <v>2749989386</v>
      </c>
      <c r="K19" s="91">
        <f t="shared" si="2"/>
        <v>18279118944</v>
      </c>
      <c r="L19" s="87">
        <v>1159777569</v>
      </c>
      <c r="M19" s="53">
        <v>0</v>
      </c>
      <c r="N19" s="126">
        <f t="shared" si="4"/>
        <v>19438896513</v>
      </c>
      <c r="O19" s="69"/>
    </row>
    <row r="20" spans="1:15">
      <c r="A20" s="78">
        <v>68001</v>
      </c>
      <c r="B20" s="80" t="s">
        <v>74</v>
      </c>
      <c r="C20" s="108">
        <v>22042523088</v>
      </c>
      <c r="D20" s="108">
        <v>1619435860</v>
      </c>
      <c r="E20" s="51">
        <f t="shared" si="0"/>
        <v>23661958948</v>
      </c>
      <c r="F20" s="51">
        <v>1840719908</v>
      </c>
      <c r="G20" s="51">
        <v>1083191951</v>
      </c>
      <c r="H20" s="53">
        <f t="shared" si="1"/>
        <v>2923911859</v>
      </c>
      <c r="I20" s="51">
        <v>1355422359</v>
      </c>
      <c r="J20" s="53">
        <f t="shared" si="3"/>
        <v>4279334218</v>
      </c>
      <c r="K20" s="91">
        <f t="shared" si="2"/>
        <v>27941293166</v>
      </c>
      <c r="L20" s="87">
        <v>1551428544</v>
      </c>
      <c r="M20" s="53">
        <v>0</v>
      </c>
      <c r="N20" s="126">
        <f t="shared" si="4"/>
        <v>29492721710</v>
      </c>
      <c r="O20" s="69"/>
    </row>
    <row r="21" spans="1:15">
      <c r="A21" s="78">
        <v>76111</v>
      </c>
      <c r="B21" s="80" t="s">
        <v>75</v>
      </c>
      <c r="C21" s="108">
        <v>5203511910</v>
      </c>
      <c r="D21" s="108">
        <v>300328773</v>
      </c>
      <c r="E21" s="51">
        <f t="shared" si="0"/>
        <v>5503840683</v>
      </c>
      <c r="F21" s="51">
        <v>417452648</v>
      </c>
      <c r="G21" s="51">
        <v>212587697</v>
      </c>
      <c r="H21" s="53">
        <f t="shared" si="1"/>
        <v>630040345</v>
      </c>
      <c r="I21" s="51">
        <v>269573869</v>
      </c>
      <c r="J21" s="53">
        <f t="shared" si="3"/>
        <v>899614214</v>
      </c>
      <c r="K21" s="91">
        <f t="shared" si="2"/>
        <v>6403454897</v>
      </c>
      <c r="L21" s="87">
        <v>236897577</v>
      </c>
      <c r="M21" s="53">
        <v>0</v>
      </c>
      <c r="N21" s="126">
        <f t="shared" si="4"/>
        <v>6640352474</v>
      </c>
      <c r="O21" s="69"/>
    </row>
    <row r="22" spans="1:15">
      <c r="A22" s="78">
        <v>76001</v>
      </c>
      <c r="B22" s="80" t="s">
        <v>76</v>
      </c>
      <c r="C22" s="108">
        <v>49768785879</v>
      </c>
      <c r="D22" s="108">
        <v>6261865621</v>
      </c>
      <c r="E22" s="51">
        <f t="shared" si="0"/>
        <v>56030651500</v>
      </c>
      <c r="F22" s="51">
        <v>3980563120</v>
      </c>
      <c r="G22" s="51">
        <v>1917787275</v>
      </c>
      <c r="H22" s="53">
        <f t="shared" si="1"/>
        <v>5898350395</v>
      </c>
      <c r="I22" s="51">
        <v>2501792314</v>
      </c>
      <c r="J22" s="53">
        <f t="shared" si="3"/>
        <v>8400142709</v>
      </c>
      <c r="K22" s="91">
        <f t="shared" si="2"/>
        <v>64430794209</v>
      </c>
      <c r="L22" s="87">
        <v>3432145791</v>
      </c>
      <c r="M22" s="53">
        <v>0</v>
      </c>
      <c r="N22" s="126">
        <f t="shared" si="4"/>
        <v>67862940000</v>
      </c>
      <c r="O22" s="69"/>
    </row>
    <row r="23" spans="1:15">
      <c r="A23" s="78">
        <v>76147</v>
      </c>
      <c r="B23" s="80" t="s">
        <v>77</v>
      </c>
      <c r="C23" s="108">
        <v>5186765677</v>
      </c>
      <c r="D23" s="108">
        <v>535787907</v>
      </c>
      <c r="E23" s="51">
        <f t="shared" si="0"/>
        <v>5722553584</v>
      </c>
      <c r="F23" s="51">
        <v>421229776</v>
      </c>
      <c r="G23" s="51">
        <v>219403340</v>
      </c>
      <c r="H23" s="53">
        <f t="shared" si="1"/>
        <v>640633116</v>
      </c>
      <c r="I23" s="51">
        <v>280598243</v>
      </c>
      <c r="J23" s="53">
        <f t="shared" si="3"/>
        <v>921231359</v>
      </c>
      <c r="K23" s="91">
        <f t="shared" si="2"/>
        <v>6643784943</v>
      </c>
      <c r="L23" s="87">
        <v>334064145</v>
      </c>
      <c r="M23" s="53">
        <v>0</v>
      </c>
      <c r="N23" s="126">
        <f t="shared" si="4"/>
        <v>6977849088</v>
      </c>
      <c r="O23" s="69"/>
    </row>
    <row r="24" spans="1:15">
      <c r="A24" s="78">
        <v>25175</v>
      </c>
      <c r="B24" s="82" t="s">
        <v>78</v>
      </c>
      <c r="C24" s="108">
        <v>4591549461</v>
      </c>
      <c r="D24" s="108">
        <v>283131584</v>
      </c>
      <c r="E24" s="51">
        <f t="shared" si="0"/>
        <v>4874681045</v>
      </c>
      <c r="F24" s="51">
        <v>418519144</v>
      </c>
      <c r="G24" s="51">
        <v>216068250</v>
      </c>
      <c r="H24" s="53">
        <f t="shared" si="1"/>
        <v>634587394</v>
      </c>
      <c r="I24" s="51">
        <v>277965824</v>
      </c>
      <c r="J24" s="53">
        <f t="shared" si="3"/>
        <v>912553218</v>
      </c>
      <c r="K24" s="91">
        <f t="shared" si="2"/>
        <v>5787234263</v>
      </c>
      <c r="L24" s="87">
        <v>323687379</v>
      </c>
      <c r="M24" s="53">
        <v>0</v>
      </c>
      <c r="N24" s="126">
        <f t="shared" si="4"/>
        <v>6110921642</v>
      </c>
      <c r="O24" s="71"/>
    </row>
    <row r="25" spans="1:15">
      <c r="A25" s="78">
        <v>47189</v>
      </c>
      <c r="B25" s="83" t="s">
        <v>79</v>
      </c>
      <c r="C25" s="108">
        <v>8289858370</v>
      </c>
      <c r="D25" s="108">
        <v>800844932</v>
      </c>
      <c r="E25" s="51">
        <f t="shared" si="0"/>
        <v>9090703302</v>
      </c>
      <c r="F25" s="51">
        <v>596949078</v>
      </c>
      <c r="G25" s="51">
        <v>277303180</v>
      </c>
      <c r="H25" s="53">
        <f t="shared" si="1"/>
        <v>874252258</v>
      </c>
      <c r="I25" s="51">
        <v>391447290</v>
      </c>
      <c r="J25" s="53">
        <f t="shared" si="3"/>
        <v>1265699548</v>
      </c>
      <c r="K25" s="91">
        <f t="shared" si="2"/>
        <v>10356402850</v>
      </c>
      <c r="L25" s="87">
        <v>740373312</v>
      </c>
      <c r="M25" s="53">
        <v>0</v>
      </c>
      <c r="N25" s="126">
        <f t="shared" si="4"/>
        <v>11096776162</v>
      </c>
      <c r="O25" s="69"/>
    </row>
    <row r="26" spans="1:15">
      <c r="A26" s="78">
        <v>54001</v>
      </c>
      <c r="B26" s="83" t="s">
        <v>80</v>
      </c>
      <c r="C26" s="108">
        <v>30698380951</v>
      </c>
      <c r="D26" s="108">
        <v>2923557477</v>
      </c>
      <c r="E26" s="51">
        <f t="shared" si="0"/>
        <v>33621938428</v>
      </c>
      <c r="F26" s="51">
        <v>2638464408</v>
      </c>
      <c r="G26" s="51">
        <v>1568004268</v>
      </c>
      <c r="H26" s="53">
        <f t="shared" si="1"/>
        <v>4206468676</v>
      </c>
      <c r="I26" s="51">
        <v>1900498293</v>
      </c>
      <c r="J26" s="53">
        <f t="shared" si="3"/>
        <v>6106966969</v>
      </c>
      <c r="K26" s="91">
        <f t="shared" si="2"/>
        <v>39728905397</v>
      </c>
      <c r="L26" s="87">
        <v>2669225952</v>
      </c>
      <c r="M26" s="53">
        <v>0</v>
      </c>
      <c r="N26" s="126">
        <f t="shared" si="4"/>
        <v>42398131349</v>
      </c>
      <c r="O26" s="69"/>
    </row>
    <row r="27" spans="1:15">
      <c r="A27" s="78">
        <v>66170</v>
      </c>
      <c r="B27" s="80" t="s">
        <v>81</v>
      </c>
      <c r="C27" s="108">
        <v>8315348697</v>
      </c>
      <c r="D27" s="108">
        <v>1382648868</v>
      </c>
      <c r="E27" s="51">
        <f t="shared" si="0"/>
        <v>9697997565</v>
      </c>
      <c r="F27" s="51">
        <v>718736630</v>
      </c>
      <c r="G27" s="51">
        <v>419286628</v>
      </c>
      <c r="H27" s="53">
        <f t="shared" si="1"/>
        <v>1138023258</v>
      </c>
      <c r="I27" s="51">
        <v>516836503</v>
      </c>
      <c r="J27" s="53">
        <f t="shared" si="3"/>
        <v>1654859761</v>
      </c>
      <c r="K27" s="91">
        <f t="shared" si="2"/>
        <v>11352857326</v>
      </c>
      <c r="L27" s="87">
        <v>558094719</v>
      </c>
      <c r="M27" s="53">
        <v>0</v>
      </c>
      <c r="N27" s="126">
        <f t="shared" si="4"/>
        <v>11910952045</v>
      </c>
      <c r="O27" s="69"/>
    </row>
    <row r="28" spans="1:15">
      <c r="A28" s="78">
        <v>15238</v>
      </c>
      <c r="B28" s="80" t="s">
        <v>82</v>
      </c>
      <c r="C28" s="108">
        <v>6231692091</v>
      </c>
      <c r="D28" s="108">
        <v>609445096</v>
      </c>
      <c r="E28" s="51">
        <f t="shared" si="0"/>
        <v>6841137187</v>
      </c>
      <c r="F28" s="51">
        <v>520150745</v>
      </c>
      <c r="G28" s="51">
        <v>280591652</v>
      </c>
      <c r="H28" s="53">
        <f t="shared" si="1"/>
        <v>800742397</v>
      </c>
      <c r="I28" s="51">
        <v>357056030</v>
      </c>
      <c r="J28" s="53">
        <f t="shared" si="3"/>
        <v>1157798427</v>
      </c>
      <c r="K28" s="91">
        <f t="shared" si="2"/>
        <v>7998935614</v>
      </c>
      <c r="L28" s="87">
        <v>302712339</v>
      </c>
      <c r="M28" s="53">
        <v>0</v>
      </c>
      <c r="N28" s="126">
        <f t="shared" si="4"/>
        <v>8301647953</v>
      </c>
      <c r="O28" s="69"/>
    </row>
    <row r="29" spans="1:15">
      <c r="A29" s="78">
        <v>5266</v>
      </c>
      <c r="B29" s="80" t="s">
        <v>83</v>
      </c>
      <c r="C29" s="108">
        <v>5091082233</v>
      </c>
      <c r="D29" s="108">
        <v>1453734464</v>
      </c>
      <c r="E29" s="51">
        <f t="shared" si="0"/>
        <v>6544816697</v>
      </c>
      <c r="F29" s="51">
        <v>467304595</v>
      </c>
      <c r="G29" s="51">
        <v>262968569</v>
      </c>
      <c r="H29" s="53">
        <f t="shared" si="1"/>
        <v>730273164</v>
      </c>
      <c r="I29" s="51">
        <v>329104710</v>
      </c>
      <c r="J29" s="53">
        <f t="shared" si="3"/>
        <v>1059377874</v>
      </c>
      <c r="K29" s="91">
        <f t="shared" si="2"/>
        <v>7604194571</v>
      </c>
      <c r="L29" s="87">
        <v>284783523</v>
      </c>
      <c r="M29" s="53">
        <v>0</v>
      </c>
      <c r="N29" s="126">
        <f t="shared" si="4"/>
        <v>7888978094</v>
      </c>
      <c r="O29" s="69"/>
    </row>
    <row r="30" spans="1:15">
      <c r="A30" s="78">
        <v>25269</v>
      </c>
      <c r="B30" s="80" t="s">
        <v>84</v>
      </c>
      <c r="C30" s="108">
        <v>5390433777</v>
      </c>
      <c r="D30" s="108">
        <v>303909753</v>
      </c>
      <c r="E30" s="51">
        <f t="shared" si="0"/>
        <v>5694343530</v>
      </c>
      <c r="F30" s="51">
        <v>459511764</v>
      </c>
      <c r="G30" s="51">
        <v>271237080</v>
      </c>
      <c r="H30" s="53">
        <f t="shared" si="1"/>
        <v>730748844</v>
      </c>
      <c r="I30" s="51">
        <v>275000006</v>
      </c>
      <c r="J30" s="53">
        <f t="shared" si="3"/>
        <v>1005748850</v>
      </c>
      <c r="K30" s="91">
        <f t="shared" si="2"/>
        <v>6700092380</v>
      </c>
      <c r="L30" s="87">
        <v>346181919</v>
      </c>
      <c r="M30" s="53">
        <v>0</v>
      </c>
      <c r="N30" s="126">
        <f t="shared" si="4"/>
        <v>7046274299</v>
      </c>
      <c r="O30" s="71"/>
    </row>
    <row r="31" spans="1:15">
      <c r="A31" s="78">
        <v>18001</v>
      </c>
      <c r="B31" s="80" t="s">
        <v>85</v>
      </c>
      <c r="C31" s="108">
        <v>9888322230</v>
      </c>
      <c r="D31" s="108">
        <v>1217690257</v>
      </c>
      <c r="E31" s="51">
        <f t="shared" si="0"/>
        <v>11106012487</v>
      </c>
      <c r="F31" s="51">
        <v>815210628</v>
      </c>
      <c r="G31" s="51">
        <v>460494453</v>
      </c>
      <c r="H31" s="53">
        <f t="shared" si="1"/>
        <v>1275705081</v>
      </c>
      <c r="I31" s="51">
        <v>575595938</v>
      </c>
      <c r="J31" s="53">
        <f t="shared" si="3"/>
        <v>1851301019</v>
      </c>
      <c r="K31" s="91">
        <f t="shared" si="2"/>
        <v>12957313506</v>
      </c>
      <c r="L31" s="87">
        <v>736854384</v>
      </c>
      <c r="M31" s="53">
        <v>0</v>
      </c>
      <c r="N31" s="126">
        <f t="shared" si="4"/>
        <v>13694167890</v>
      </c>
      <c r="O31" s="69"/>
    </row>
    <row r="32" spans="1:15">
      <c r="A32" s="78">
        <v>68276</v>
      </c>
      <c r="B32" s="80" t="s">
        <v>86</v>
      </c>
      <c r="C32" s="108">
        <v>9112347641</v>
      </c>
      <c r="D32" s="108">
        <v>778272779</v>
      </c>
      <c r="E32" s="51">
        <f t="shared" si="0"/>
        <v>9890620420</v>
      </c>
      <c r="F32" s="51">
        <v>821031336</v>
      </c>
      <c r="G32" s="51">
        <v>433488366</v>
      </c>
      <c r="H32" s="53">
        <f t="shared" si="1"/>
        <v>1254519702</v>
      </c>
      <c r="I32" s="51">
        <v>564451713</v>
      </c>
      <c r="J32" s="53">
        <f t="shared" si="3"/>
        <v>1818971415</v>
      </c>
      <c r="K32" s="91">
        <f t="shared" si="2"/>
        <v>11709591835</v>
      </c>
      <c r="L32" s="87">
        <v>574795200</v>
      </c>
      <c r="M32" s="53">
        <v>0</v>
      </c>
      <c r="N32" s="126">
        <f t="shared" si="4"/>
        <v>12284387035</v>
      </c>
      <c r="O32" s="69"/>
    </row>
    <row r="33" spans="1:15">
      <c r="A33" s="78">
        <v>25286</v>
      </c>
      <c r="B33" s="80" t="s">
        <v>87</v>
      </c>
      <c r="C33" s="108">
        <v>2549687163</v>
      </c>
      <c r="D33" s="108">
        <v>539800649</v>
      </c>
      <c r="E33" s="51">
        <f t="shared" si="0"/>
        <v>3089487812</v>
      </c>
      <c r="F33" s="51">
        <v>244017255</v>
      </c>
      <c r="G33" s="51">
        <v>108978064</v>
      </c>
      <c r="H33" s="53">
        <f t="shared" si="1"/>
        <v>352995319</v>
      </c>
      <c r="I33" s="51">
        <v>144886981</v>
      </c>
      <c r="J33" s="53">
        <f t="shared" si="3"/>
        <v>497882300</v>
      </c>
      <c r="K33" s="91">
        <f t="shared" si="2"/>
        <v>3587370112</v>
      </c>
      <c r="L33" s="87">
        <v>213332685</v>
      </c>
      <c r="M33" s="53">
        <v>0</v>
      </c>
      <c r="N33" s="126">
        <f t="shared" si="4"/>
        <v>3800702797</v>
      </c>
      <c r="O33" s="69"/>
    </row>
    <row r="34" spans="1:15">
      <c r="A34" s="78">
        <v>25290</v>
      </c>
      <c r="B34" s="80" t="s">
        <v>88</v>
      </c>
      <c r="C34" s="108">
        <v>5779707453</v>
      </c>
      <c r="D34" s="108">
        <v>457025998</v>
      </c>
      <c r="E34" s="51">
        <f t="shared" si="0"/>
        <v>6236733451</v>
      </c>
      <c r="F34" s="51">
        <v>515647277</v>
      </c>
      <c r="G34" s="51">
        <v>258445130</v>
      </c>
      <c r="H34" s="53">
        <f t="shared" si="1"/>
        <v>774092407</v>
      </c>
      <c r="I34" s="51">
        <v>330317503</v>
      </c>
      <c r="J34" s="53">
        <f t="shared" si="3"/>
        <v>1104409910</v>
      </c>
      <c r="K34" s="91">
        <f t="shared" si="2"/>
        <v>7341143361</v>
      </c>
      <c r="L34" s="87">
        <v>338711925</v>
      </c>
      <c r="M34" s="53">
        <v>0</v>
      </c>
      <c r="N34" s="126">
        <f t="shared" si="4"/>
        <v>7679855286</v>
      </c>
      <c r="O34" s="69"/>
    </row>
    <row r="35" spans="1:15">
      <c r="A35" s="78">
        <v>25307</v>
      </c>
      <c r="B35" s="80" t="s">
        <v>89</v>
      </c>
      <c r="C35" s="108">
        <v>4035483920</v>
      </c>
      <c r="D35" s="108">
        <v>416036266</v>
      </c>
      <c r="E35" s="51">
        <f t="shared" si="0"/>
        <v>4451520186</v>
      </c>
      <c r="F35" s="51">
        <v>321370038</v>
      </c>
      <c r="G35" s="51">
        <v>173207189</v>
      </c>
      <c r="H35" s="53">
        <f t="shared" si="1"/>
        <v>494577227</v>
      </c>
      <c r="I35" s="51">
        <v>221598267</v>
      </c>
      <c r="J35" s="53">
        <f t="shared" si="3"/>
        <v>716175494</v>
      </c>
      <c r="K35" s="91">
        <f t="shared" si="2"/>
        <v>5167695680</v>
      </c>
      <c r="L35" s="87">
        <v>208263051</v>
      </c>
      <c r="M35" s="53">
        <v>0</v>
      </c>
      <c r="N35" s="126">
        <f t="shared" si="4"/>
        <v>5375958731</v>
      </c>
      <c r="O35" s="69"/>
    </row>
    <row r="36" spans="1:15">
      <c r="A36" s="78">
        <v>68307</v>
      </c>
      <c r="B36" s="80" t="s">
        <v>90</v>
      </c>
      <c r="C36" s="108">
        <v>7147412820</v>
      </c>
      <c r="D36" s="108">
        <v>1173156319</v>
      </c>
      <c r="E36" s="51">
        <f t="shared" si="0"/>
        <v>8320569139</v>
      </c>
      <c r="F36" s="51">
        <v>622971773</v>
      </c>
      <c r="G36" s="51">
        <v>330773283</v>
      </c>
      <c r="H36" s="53">
        <f t="shared" si="1"/>
        <v>953745056</v>
      </c>
      <c r="I36" s="51">
        <v>424982438</v>
      </c>
      <c r="J36" s="53">
        <f t="shared" si="3"/>
        <v>1378727494</v>
      </c>
      <c r="K36" s="91">
        <f t="shared" si="2"/>
        <v>9699296633</v>
      </c>
      <c r="L36" s="87">
        <v>526510641</v>
      </c>
      <c r="M36" s="53">
        <v>0</v>
      </c>
      <c r="N36" s="126">
        <f t="shared" si="4"/>
        <v>10225807274</v>
      </c>
      <c r="O36" s="69"/>
    </row>
    <row r="37" spans="1:15">
      <c r="A37" s="78">
        <v>73001</v>
      </c>
      <c r="B37" s="80" t="s">
        <v>91</v>
      </c>
      <c r="C37" s="108">
        <v>25401482029</v>
      </c>
      <c r="D37" s="108">
        <v>2071395808</v>
      </c>
      <c r="E37" s="51">
        <f t="shared" si="0"/>
        <v>27472877837</v>
      </c>
      <c r="F37" s="51">
        <v>2166826933</v>
      </c>
      <c r="G37" s="51">
        <v>1131611873</v>
      </c>
      <c r="H37" s="53">
        <f t="shared" si="1"/>
        <v>3298438806</v>
      </c>
      <c r="I37" s="51">
        <v>1313747971</v>
      </c>
      <c r="J37" s="53">
        <f t="shared" si="3"/>
        <v>4612186777</v>
      </c>
      <c r="K37" s="91">
        <f t="shared" si="2"/>
        <v>32085064614</v>
      </c>
      <c r="L37" s="87">
        <v>1504095615</v>
      </c>
      <c r="M37" s="53">
        <v>0</v>
      </c>
      <c r="N37" s="126">
        <f t="shared" si="4"/>
        <v>33589160229</v>
      </c>
      <c r="O37" s="72"/>
    </row>
    <row r="38" spans="1:15">
      <c r="A38" s="78">
        <v>52356</v>
      </c>
      <c r="B38" s="84" t="s">
        <v>92</v>
      </c>
      <c r="C38" s="108">
        <v>7280203167</v>
      </c>
      <c r="D38" s="108">
        <v>665352460</v>
      </c>
      <c r="E38" s="51">
        <f t="shared" si="0"/>
        <v>7945555627</v>
      </c>
      <c r="F38" s="51">
        <v>617836839</v>
      </c>
      <c r="G38" s="51">
        <v>317791887</v>
      </c>
      <c r="H38" s="53">
        <f t="shared" si="1"/>
        <v>935628726</v>
      </c>
      <c r="I38" s="51">
        <v>409982963</v>
      </c>
      <c r="J38" s="53">
        <f t="shared" si="3"/>
        <v>1345611689</v>
      </c>
      <c r="K38" s="91">
        <f t="shared" si="2"/>
        <v>9291167316</v>
      </c>
      <c r="L38" s="87">
        <v>422881377</v>
      </c>
      <c r="M38" s="53">
        <v>0</v>
      </c>
      <c r="N38" s="126">
        <f t="shared" si="4"/>
        <v>9714048693</v>
      </c>
      <c r="O38" s="70"/>
    </row>
    <row r="39" spans="1:15" ht="15" customHeight="1">
      <c r="A39" s="78">
        <v>5360</v>
      </c>
      <c r="B39" s="80" t="s">
        <v>93</v>
      </c>
      <c r="C39" s="108">
        <v>8536516251</v>
      </c>
      <c r="D39" s="108">
        <v>1127398422</v>
      </c>
      <c r="E39" s="51">
        <f t="shared" si="0"/>
        <v>9663914673</v>
      </c>
      <c r="F39" s="51">
        <v>810334165</v>
      </c>
      <c r="G39" s="51">
        <v>410127721</v>
      </c>
      <c r="H39" s="53">
        <f t="shared" si="1"/>
        <v>1220461886</v>
      </c>
      <c r="I39" s="51">
        <v>531704828</v>
      </c>
      <c r="J39" s="53">
        <f t="shared" si="3"/>
        <v>1752166714</v>
      </c>
      <c r="K39" s="91">
        <f t="shared" si="2"/>
        <v>11416081387</v>
      </c>
      <c r="L39" s="87">
        <v>608467719</v>
      </c>
      <c r="M39" s="53">
        <v>0</v>
      </c>
      <c r="N39" s="126">
        <f t="shared" si="4"/>
        <v>12024549106</v>
      </c>
      <c r="O39" s="69"/>
    </row>
    <row r="40" spans="1:15">
      <c r="A40" s="78">
        <v>76364</v>
      </c>
      <c r="B40" s="84" t="s">
        <v>94</v>
      </c>
      <c r="C40" s="108">
        <v>5895392756</v>
      </c>
      <c r="D40" s="108">
        <v>383000717</v>
      </c>
      <c r="E40" s="51">
        <f t="shared" si="0"/>
        <v>6278393473</v>
      </c>
      <c r="F40" s="51">
        <v>462877930</v>
      </c>
      <c r="G40" s="51">
        <v>255260756</v>
      </c>
      <c r="H40" s="53">
        <f t="shared" si="1"/>
        <v>718138686</v>
      </c>
      <c r="I40" s="51">
        <v>326894674</v>
      </c>
      <c r="J40" s="53">
        <f t="shared" si="3"/>
        <v>1045033360</v>
      </c>
      <c r="K40" s="91">
        <f t="shared" si="2"/>
        <v>7323426833</v>
      </c>
      <c r="L40" s="87">
        <v>427338177</v>
      </c>
      <c r="M40" s="53">
        <v>0</v>
      </c>
      <c r="N40" s="126">
        <f t="shared" si="4"/>
        <v>7750765010</v>
      </c>
      <c r="O40" s="69"/>
    </row>
    <row r="41" spans="1:15">
      <c r="A41" s="78">
        <v>5380</v>
      </c>
      <c r="B41" s="84" t="s">
        <v>95</v>
      </c>
      <c r="C41" s="108">
        <v>1727032296</v>
      </c>
      <c r="D41" s="108">
        <v>238821526</v>
      </c>
      <c r="E41" s="51">
        <f t="shared" si="0"/>
        <v>1965853822</v>
      </c>
      <c r="F41" s="51">
        <v>160842935</v>
      </c>
      <c r="G41" s="51">
        <v>76584502</v>
      </c>
      <c r="H41" s="53">
        <f t="shared" si="1"/>
        <v>237427437</v>
      </c>
      <c r="I41" s="51">
        <v>97406613</v>
      </c>
      <c r="J41" s="53">
        <f t="shared" ref="J41" si="5">+H41+I41</f>
        <v>334834050</v>
      </c>
      <c r="K41" s="91">
        <f t="shared" si="2"/>
        <v>2300687872</v>
      </c>
      <c r="L41" s="87">
        <v>131103900</v>
      </c>
      <c r="M41" s="53">
        <v>0</v>
      </c>
      <c r="N41" s="126">
        <f t="shared" si="4"/>
        <v>2431791772</v>
      </c>
      <c r="O41" s="69"/>
    </row>
    <row r="42" spans="1:15">
      <c r="A42" s="78">
        <v>23417</v>
      </c>
      <c r="B42" s="80" t="s">
        <v>96</v>
      </c>
      <c r="C42" s="108">
        <v>9720446415</v>
      </c>
      <c r="D42" s="108">
        <v>1244251630</v>
      </c>
      <c r="E42" s="51">
        <f t="shared" si="0"/>
        <v>10964698045</v>
      </c>
      <c r="F42" s="51">
        <v>742524952</v>
      </c>
      <c r="G42" s="51">
        <v>378817288</v>
      </c>
      <c r="H42" s="53">
        <f t="shared" si="1"/>
        <v>1121342240</v>
      </c>
      <c r="I42" s="51">
        <v>496544807</v>
      </c>
      <c r="J42" s="53">
        <f t="shared" si="3"/>
        <v>1617887047</v>
      </c>
      <c r="K42" s="91">
        <f t="shared" si="2"/>
        <v>12582585092</v>
      </c>
      <c r="L42" s="87">
        <v>718565055</v>
      </c>
      <c r="M42" s="53">
        <v>0</v>
      </c>
      <c r="N42" s="126">
        <f t="shared" si="4"/>
        <v>13301150147</v>
      </c>
      <c r="O42" s="70"/>
    </row>
    <row r="43" spans="1:15">
      <c r="A43" s="78">
        <v>13430</v>
      </c>
      <c r="B43" s="80" t="s">
        <v>97</v>
      </c>
      <c r="C43" s="108">
        <v>7951610968</v>
      </c>
      <c r="D43" s="108">
        <v>834305765</v>
      </c>
      <c r="E43" s="51">
        <f t="shared" ref="E43:E74" si="6">SUM(C43:D43)</f>
        <v>8785916733</v>
      </c>
      <c r="F43" s="51">
        <v>689493267</v>
      </c>
      <c r="G43" s="51">
        <v>376092612</v>
      </c>
      <c r="H43" s="53">
        <f t="shared" ref="H43:H74" si="7">SUM(F43:G43)</f>
        <v>1065585879</v>
      </c>
      <c r="I43" s="51">
        <v>484576006</v>
      </c>
      <c r="J43" s="53">
        <f t="shared" si="3"/>
        <v>1550161885</v>
      </c>
      <c r="K43" s="91">
        <f t="shared" ref="K43:K74" si="8">+J43+E43</f>
        <v>10336078618</v>
      </c>
      <c r="L43" s="87">
        <v>798209535</v>
      </c>
      <c r="M43" s="53">
        <v>0</v>
      </c>
      <c r="N43" s="126">
        <f t="shared" si="4"/>
        <v>11134288153</v>
      </c>
      <c r="O43" s="69"/>
    </row>
    <row r="44" spans="1:15">
      <c r="A44" s="78">
        <v>44430</v>
      </c>
      <c r="B44" s="80" t="s">
        <v>98</v>
      </c>
      <c r="C44" s="108">
        <v>12338283040</v>
      </c>
      <c r="D44" s="108">
        <v>3712013270</v>
      </c>
      <c r="E44" s="51">
        <f t="shared" si="6"/>
        <v>16050296310</v>
      </c>
      <c r="F44" s="51">
        <v>1024834865</v>
      </c>
      <c r="G44" s="51">
        <v>562188774</v>
      </c>
      <c r="H44" s="53">
        <f t="shared" si="7"/>
        <v>1587023639</v>
      </c>
      <c r="I44" s="51">
        <v>728292534</v>
      </c>
      <c r="J44" s="53">
        <f t="shared" si="3"/>
        <v>2315316173</v>
      </c>
      <c r="K44" s="91">
        <f t="shared" si="8"/>
        <v>18365612483</v>
      </c>
      <c r="L44" s="87">
        <v>3082159935</v>
      </c>
      <c r="M44" s="53">
        <v>0</v>
      </c>
      <c r="N44" s="126">
        <f t="shared" si="4"/>
        <v>21447772418</v>
      </c>
      <c r="O44" s="69"/>
    </row>
    <row r="45" spans="1:15">
      <c r="A45" s="78">
        <v>8433</v>
      </c>
      <c r="B45" s="82" t="s">
        <v>99</v>
      </c>
      <c r="C45" s="108">
        <v>4396606124</v>
      </c>
      <c r="D45" s="108">
        <v>1278021022</v>
      </c>
      <c r="E45" s="51">
        <f t="shared" si="6"/>
        <v>5674627146</v>
      </c>
      <c r="F45" s="51">
        <v>390125337</v>
      </c>
      <c r="G45" s="51">
        <v>185465290</v>
      </c>
      <c r="H45" s="53">
        <f t="shared" si="7"/>
        <v>575590627</v>
      </c>
      <c r="I45" s="51">
        <v>245976366</v>
      </c>
      <c r="J45" s="53">
        <f t="shared" si="3"/>
        <v>821566993</v>
      </c>
      <c r="K45" s="91">
        <f t="shared" si="8"/>
        <v>6496194139</v>
      </c>
      <c r="L45" s="87">
        <v>343603200</v>
      </c>
      <c r="M45" s="53">
        <v>0</v>
      </c>
      <c r="N45" s="126">
        <f t="shared" si="4"/>
        <v>6839797339</v>
      </c>
      <c r="O45" s="72"/>
    </row>
    <row r="46" spans="1:15">
      <c r="A46" s="78">
        <v>17001</v>
      </c>
      <c r="B46" s="80" t="s">
        <v>100</v>
      </c>
      <c r="C46" s="108">
        <v>15444862255</v>
      </c>
      <c r="D46" s="108">
        <v>1857883111</v>
      </c>
      <c r="E46" s="51">
        <f t="shared" si="6"/>
        <v>17302745366</v>
      </c>
      <c r="F46" s="51">
        <v>1306446164</v>
      </c>
      <c r="G46" s="51">
        <v>720760884</v>
      </c>
      <c r="H46" s="53">
        <f t="shared" si="7"/>
        <v>2027207048</v>
      </c>
      <c r="I46" s="51">
        <v>917025712</v>
      </c>
      <c r="J46" s="53">
        <f t="shared" si="3"/>
        <v>2944232760</v>
      </c>
      <c r="K46" s="91">
        <f t="shared" si="8"/>
        <v>20246978126</v>
      </c>
      <c r="L46" s="87">
        <v>723606975</v>
      </c>
      <c r="M46" s="53">
        <v>0</v>
      </c>
      <c r="N46" s="126">
        <f t="shared" si="4"/>
        <v>20970585101</v>
      </c>
      <c r="O46" s="69"/>
    </row>
    <row r="47" spans="1:15">
      <c r="A47" s="78">
        <v>5001</v>
      </c>
      <c r="B47" s="80" t="s">
        <v>101</v>
      </c>
      <c r="C47" s="108">
        <v>82276821446</v>
      </c>
      <c r="D47" s="108">
        <v>9802199010</v>
      </c>
      <c r="E47" s="51">
        <f t="shared" si="6"/>
        <v>92079020456</v>
      </c>
      <c r="F47" s="51">
        <v>7389464623</v>
      </c>
      <c r="G47" s="51">
        <v>4765791513</v>
      </c>
      <c r="H47" s="53">
        <f t="shared" si="7"/>
        <v>12155256136</v>
      </c>
      <c r="I47" s="51">
        <v>5834779318</v>
      </c>
      <c r="J47" s="53">
        <f t="shared" si="3"/>
        <v>17990035454</v>
      </c>
      <c r="K47" s="91">
        <f t="shared" si="8"/>
        <v>110069055910</v>
      </c>
      <c r="L47" s="87">
        <v>6198588672</v>
      </c>
      <c r="M47" s="53">
        <v>0</v>
      </c>
      <c r="N47" s="126">
        <f t="shared" si="4"/>
        <v>116267644582</v>
      </c>
      <c r="O47" s="69"/>
    </row>
    <row r="48" spans="1:15">
      <c r="A48" s="78">
        <v>23001</v>
      </c>
      <c r="B48" s="80" t="s">
        <v>102</v>
      </c>
      <c r="C48" s="108">
        <v>27362828310</v>
      </c>
      <c r="D48" s="108">
        <v>1920500512</v>
      </c>
      <c r="E48" s="51">
        <f t="shared" si="6"/>
        <v>29283328822</v>
      </c>
      <c r="F48" s="51">
        <v>2213321402</v>
      </c>
      <c r="G48" s="51">
        <v>1182385107</v>
      </c>
      <c r="H48" s="53">
        <f t="shared" si="7"/>
        <v>3395706509</v>
      </c>
      <c r="I48" s="51">
        <v>1516083967</v>
      </c>
      <c r="J48" s="53">
        <f t="shared" si="3"/>
        <v>4911790476</v>
      </c>
      <c r="K48" s="91">
        <f t="shared" si="8"/>
        <v>34195119298</v>
      </c>
      <c r="L48" s="87">
        <v>1926451521</v>
      </c>
      <c r="M48" s="53">
        <v>0</v>
      </c>
      <c r="N48" s="126">
        <f t="shared" si="4"/>
        <v>36121570819</v>
      </c>
      <c r="O48" s="69"/>
    </row>
    <row r="49" spans="1:15">
      <c r="A49" s="78">
        <v>25473</v>
      </c>
      <c r="B49" s="82" t="s">
        <v>103</v>
      </c>
      <c r="C49" s="108">
        <v>4537248564</v>
      </c>
      <c r="D49" s="108">
        <v>587707529</v>
      </c>
      <c r="E49" s="51">
        <f t="shared" si="6"/>
        <v>5124956093</v>
      </c>
      <c r="F49" s="51">
        <v>356853249</v>
      </c>
      <c r="G49" s="51">
        <v>312785666</v>
      </c>
      <c r="H49" s="53">
        <f t="shared" si="7"/>
        <v>669638915</v>
      </c>
      <c r="I49" s="51">
        <v>353536883</v>
      </c>
      <c r="J49" s="53">
        <f t="shared" si="3"/>
        <v>1023175798</v>
      </c>
      <c r="K49" s="91">
        <f t="shared" si="8"/>
        <v>6148131891</v>
      </c>
      <c r="L49" s="87">
        <v>370376439</v>
      </c>
      <c r="M49" s="53">
        <v>0</v>
      </c>
      <c r="N49" s="126">
        <f t="shared" si="4"/>
        <v>6518508330</v>
      </c>
      <c r="O49" s="69"/>
    </row>
    <row r="50" spans="1:15">
      <c r="A50" s="78">
        <v>41001</v>
      </c>
      <c r="B50" s="80" t="s">
        <v>104</v>
      </c>
      <c r="C50" s="108">
        <v>18866149602</v>
      </c>
      <c r="D50" s="108">
        <v>887700369</v>
      </c>
      <c r="E50" s="51">
        <f t="shared" si="6"/>
        <v>19753849971</v>
      </c>
      <c r="F50" s="51">
        <v>1563477480</v>
      </c>
      <c r="G50" s="51">
        <v>737462840</v>
      </c>
      <c r="H50" s="53">
        <f t="shared" si="7"/>
        <v>2300940320</v>
      </c>
      <c r="I50" s="51">
        <v>977253327</v>
      </c>
      <c r="J50" s="53">
        <f t="shared" si="3"/>
        <v>3278193647</v>
      </c>
      <c r="K50" s="91">
        <f t="shared" si="8"/>
        <v>23032043618</v>
      </c>
      <c r="L50" s="87">
        <v>1026241425</v>
      </c>
      <c r="M50" s="53">
        <v>0</v>
      </c>
      <c r="N50" s="126">
        <f t="shared" si="4"/>
        <v>24058285043</v>
      </c>
      <c r="O50" s="69"/>
    </row>
    <row r="51" spans="1:15">
      <c r="A51" s="78">
        <v>76520</v>
      </c>
      <c r="B51" s="80" t="s">
        <v>105</v>
      </c>
      <c r="C51" s="108">
        <v>12070847289</v>
      </c>
      <c r="D51" s="108">
        <v>602796099</v>
      </c>
      <c r="E51" s="51">
        <f t="shared" si="6"/>
        <v>12673643388</v>
      </c>
      <c r="F51" s="51">
        <v>1073317756</v>
      </c>
      <c r="G51" s="51">
        <v>500739113</v>
      </c>
      <c r="H51" s="53">
        <f t="shared" si="7"/>
        <v>1574056869</v>
      </c>
      <c r="I51" s="51">
        <v>662844545</v>
      </c>
      <c r="J51" s="53">
        <f t="shared" si="3"/>
        <v>2236901414</v>
      </c>
      <c r="K51" s="91">
        <f t="shared" si="8"/>
        <v>14910544802</v>
      </c>
      <c r="L51" s="87">
        <v>826388817</v>
      </c>
      <c r="M51" s="53">
        <v>0</v>
      </c>
      <c r="N51" s="126">
        <f t="shared" si="4"/>
        <v>15736933619</v>
      </c>
      <c r="O51" s="69"/>
    </row>
    <row r="52" spans="1:15">
      <c r="A52" s="78">
        <v>52001</v>
      </c>
      <c r="B52" s="80" t="s">
        <v>106</v>
      </c>
      <c r="C52" s="108">
        <v>19293869211</v>
      </c>
      <c r="D52" s="108">
        <v>1526761241</v>
      </c>
      <c r="E52" s="51">
        <f t="shared" si="6"/>
        <v>20820630452</v>
      </c>
      <c r="F52" s="51">
        <v>1582936545</v>
      </c>
      <c r="G52" s="51">
        <v>762383653</v>
      </c>
      <c r="H52" s="53">
        <f t="shared" si="7"/>
        <v>2345320198</v>
      </c>
      <c r="I52" s="51">
        <v>1008320050</v>
      </c>
      <c r="J52" s="53">
        <f t="shared" si="3"/>
        <v>3353640248</v>
      </c>
      <c r="K52" s="91">
        <f t="shared" si="8"/>
        <v>24174270700</v>
      </c>
      <c r="L52" s="87">
        <v>909869361</v>
      </c>
      <c r="M52" s="53">
        <v>0</v>
      </c>
      <c r="N52" s="126">
        <f t="shared" si="4"/>
        <v>25084140061</v>
      </c>
      <c r="O52" s="69"/>
    </row>
    <row r="53" spans="1:15">
      <c r="A53" s="78">
        <v>66001</v>
      </c>
      <c r="B53" s="80" t="s">
        <v>107</v>
      </c>
      <c r="C53" s="108">
        <v>21726547213</v>
      </c>
      <c r="D53" s="108">
        <v>4349655770</v>
      </c>
      <c r="E53" s="51">
        <f t="shared" si="6"/>
        <v>26076202983</v>
      </c>
      <c r="F53" s="51">
        <v>1935541200</v>
      </c>
      <c r="G53" s="51">
        <v>1035995511</v>
      </c>
      <c r="H53" s="53">
        <f t="shared" si="7"/>
        <v>2971536711</v>
      </c>
      <c r="I53" s="51">
        <v>1326548101</v>
      </c>
      <c r="J53" s="53">
        <f t="shared" si="3"/>
        <v>4298084812</v>
      </c>
      <c r="K53" s="91">
        <f t="shared" si="8"/>
        <v>30374287795</v>
      </c>
      <c r="L53" s="87">
        <v>1356455265</v>
      </c>
      <c r="M53" s="53">
        <v>0</v>
      </c>
      <c r="N53" s="126">
        <f t="shared" si="4"/>
        <v>31730743060</v>
      </c>
      <c r="O53" s="69"/>
    </row>
    <row r="54" spans="1:15">
      <c r="A54" s="78">
        <v>68547</v>
      </c>
      <c r="B54" s="80" t="s">
        <v>108</v>
      </c>
      <c r="C54" s="108">
        <v>9005994962</v>
      </c>
      <c r="D54" s="108">
        <v>853453709</v>
      </c>
      <c r="E54" s="51">
        <f t="shared" si="6"/>
        <v>9859448671</v>
      </c>
      <c r="F54" s="51">
        <v>739917087</v>
      </c>
      <c r="G54" s="51">
        <v>384948288</v>
      </c>
      <c r="H54" s="53">
        <f t="shared" si="7"/>
        <v>1124865375</v>
      </c>
      <c r="I54" s="51">
        <v>497491514</v>
      </c>
      <c r="J54" s="53">
        <f t="shared" si="3"/>
        <v>1622356889</v>
      </c>
      <c r="K54" s="91">
        <f t="shared" si="8"/>
        <v>11481805560</v>
      </c>
      <c r="L54" s="87">
        <v>553260183</v>
      </c>
      <c r="M54" s="53">
        <v>0</v>
      </c>
      <c r="N54" s="126">
        <f t="shared" si="4"/>
        <v>12035065743</v>
      </c>
      <c r="O54" s="69"/>
    </row>
    <row r="55" spans="1:15">
      <c r="A55" s="78">
        <v>41551</v>
      </c>
      <c r="B55" s="80" t="s">
        <v>109</v>
      </c>
      <c r="C55" s="108">
        <v>8661690273</v>
      </c>
      <c r="D55" s="108">
        <v>847140933</v>
      </c>
      <c r="E55" s="51">
        <f t="shared" si="6"/>
        <v>9508831206</v>
      </c>
      <c r="F55" s="51">
        <v>736861894</v>
      </c>
      <c r="G55" s="51">
        <v>415981875</v>
      </c>
      <c r="H55" s="53">
        <f t="shared" si="7"/>
        <v>1152843769</v>
      </c>
      <c r="I55" s="51">
        <v>525452208</v>
      </c>
      <c r="J55" s="53">
        <f t="shared" si="3"/>
        <v>1678295977</v>
      </c>
      <c r="K55" s="91">
        <f t="shared" si="8"/>
        <v>11187127183</v>
      </c>
      <c r="L55" s="87">
        <v>706674783</v>
      </c>
      <c r="M55" s="53">
        <v>0</v>
      </c>
      <c r="N55" s="126">
        <f t="shared" si="4"/>
        <v>11893801966</v>
      </c>
      <c r="O55" s="69"/>
    </row>
    <row r="56" spans="1:15">
      <c r="A56" s="78">
        <v>19001</v>
      </c>
      <c r="B56" s="80" t="s">
        <v>110</v>
      </c>
      <c r="C56" s="108">
        <v>13679076583</v>
      </c>
      <c r="D56" s="108">
        <v>1456550114</v>
      </c>
      <c r="E56" s="51">
        <f t="shared" si="6"/>
        <v>15135626697</v>
      </c>
      <c r="F56" s="51">
        <v>1096913966</v>
      </c>
      <c r="G56" s="51">
        <v>631408594</v>
      </c>
      <c r="H56" s="53">
        <f t="shared" si="7"/>
        <v>1728322560</v>
      </c>
      <c r="I56" s="51">
        <v>782144750</v>
      </c>
      <c r="J56" s="53">
        <f t="shared" si="3"/>
        <v>2510467310</v>
      </c>
      <c r="K56" s="91">
        <f t="shared" si="8"/>
        <v>17646094007</v>
      </c>
      <c r="L56" s="87">
        <v>854753631</v>
      </c>
      <c r="M56" s="53">
        <v>0</v>
      </c>
      <c r="N56" s="126">
        <f t="shared" si="4"/>
        <v>18500847638</v>
      </c>
      <c r="O56" s="69"/>
    </row>
    <row r="57" spans="1:15">
      <c r="A57" s="78">
        <v>27001</v>
      </c>
      <c r="B57" s="80" t="s">
        <v>111</v>
      </c>
      <c r="C57" s="108">
        <v>10451599119</v>
      </c>
      <c r="D57" s="108">
        <v>1228751525</v>
      </c>
      <c r="E57" s="51">
        <f t="shared" si="6"/>
        <v>11680350644</v>
      </c>
      <c r="F57" s="51">
        <v>899322560</v>
      </c>
      <c r="G57" s="51">
        <v>536787173</v>
      </c>
      <c r="H57" s="53">
        <f t="shared" si="7"/>
        <v>1436109733</v>
      </c>
      <c r="I57" s="51">
        <v>692909598</v>
      </c>
      <c r="J57" s="53">
        <f t="shared" si="3"/>
        <v>2129019331</v>
      </c>
      <c r="K57" s="91">
        <f t="shared" si="8"/>
        <v>13809369975</v>
      </c>
      <c r="L57" s="87">
        <v>2064726720</v>
      </c>
      <c r="M57" s="53">
        <v>0</v>
      </c>
      <c r="N57" s="126">
        <f t="shared" si="4"/>
        <v>15874096695</v>
      </c>
      <c r="O57" s="71"/>
    </row>
    <row r="58" spans="1:15">
      <c r="A58" s="78">
        <v>44001</v>
      </c>
      <c r="B58" s="82" t="s">
        <v>112</v>
      </c>
      <c r="C58" s="108">
        <v>14236083274</v>
      </c>
      <c r="D58" s="108">
        <v>2512866733</v>
      </c>
      <c r="E58" s="51">
        <f t="shared" si="6"/>
        <v>16748950007</v>
      </c>
      <c r="F58" s="51">
        <v>1136247482</v>
      </c>
      <c r="G58" s="51">
        <v>568222260</v>
      </c>
      <c r="H58" s="53">
        <f t="shared" si="7"/>
        <v>1704469742</v>
      </c>
      <c r="I58" s="51">
        <v>773588313</v>
      </c>
      <c r="J58" s="53">
        <f t="shared" si="3"/>
        <v>2478058055</v>
      </c>
      <c r="K58" s="91">
        <f t="shared" si="8"/>
        <v>19227008062</v>
      </c>
      <c r="L58" s="87">
        <v>2288813727</v>
      </c>
      <c r="M58" s="53">
        <v>0</v>
      </c>
      <c r="N58" s="126">
        <f t="shared" si="4"/>
        <v>21515821789</v>
      </c>
      <c r="O58" s="71"/>
    </row>
    <row r="59" spans="1:15">
      <c r="A59" s="78">
        <v>5615</v>
      </c>
      <c r="B59" s="82" t="s">
        <v>113</v>
      </c>
      <c r="C59" s="108">
        <v>5327335401</v>
      </c>
      <c r="D59" s="108">
        <v>660418647</v>
      </c>
      <c r="E59" s="51">
        <f t="shared" si="6"/>
        <v>5987754048</v>
      </c>
      <c r="F59" s="51">
        <v>485487360</v>
      </c>
      <c r="G59" s="51">
        <v>284752961</v>
      </c>
      <c r="H59" s="53">
        <f t="shared" si="7"/>
        <v>770240321</v>
      </c>
      <c r="I59" s="51">
        <v>353693953</v>
      </c>
      <c r="J59" s="53">
        <f t="shared" si="3"/>
        <v>1123934274</v>
      </c>
      <c r="K59" s="91">
        <f t="shared" si="8"/>
        <v>7111688322</v>
      </c>
      <c r="L59" s="87">
        <v>381913569</v>
      </c>
      <c r="M59" s="53">
        <v>0</v>
      </c>
      <c r="N59" s="126">
        <f t="shared" si="4"/>
        <v>7493601891</v>
      </c>
      <c r="O59" s="71"/>
    </row>
    <row r="60" spans="1:15">
      <c r="A60" s="78">
        <v>5631</v>
      </c>
      <c r="B60" s="80" t="s">
        <v>114</v>
      </c>
      <c r="C60" s="108">
        <v>2008698957</v>
      </c>
      <c r="D60" s="108">
        <v>423257225</v>
      </c>
      <c r="E60" s="51">
        <f t="shared" si="6"/>
        <v>2431956182</v>
      </c>
      <c r="F60" s="51">
        <v>189905708</v>
      </c>
      <c r="G60" s="51">
        <v>96909929</v>
      </c>
      <c r="H60" s="53">
        <f t="shared" si="7"/>
        <v>286815637</v>
      </c>
      <c r="I60" s="51">
        <v>125245529</v>
      </c>
      <c r="J60" s="53">
        <f t="shared" si="3"/>
        <v>412061166</v>
      </c>
      <c r="K60" s="91">
        <f t="shared" si="8"/>
        <v>2844017348</v>
      </c>
      <c r="L60" s="87">
        <v>154525551</v>
      </c>
      <c r="M60" s="53">
        <v>0</v>
      </c>
      <c r="N60" s="126">
        <f t="shared" si="4"/>
        <v>2998542899</v>
      </c>
      <c r="O60" s="69"/>
    </row>
    <row r="61" spans="1:15">
      <c r="A61" s="78">
        <v>23660</v>
      </c>
      <c r="B61" s="80" t="s">
        <v>115</v>
      </c>
      <c r="C61" s="108">
        <v>6851793217</v>
      </c>
      <c r="D61" s="108">
        <v>717967330</v>
      </c>
      <c r="E61" s="51">
        <f t="shared" si="6"/>
        <v>7569760547</v>
      </c>
      <c r="F61" s="51">
        <v>574399433</v>
      </c>
      <c r="G61" s="51">
        <v>302610441</v>
      </c>
      <c r="H61" s="53">
        <f t="shared" si="7"/>
        <v>877009874</v>
      </c>
      <c r="I61" s="51">
        <v>394255451</v>
      </c>
      <c r="J61" s="53">
        <f t="shared" si="3"/>
        <v>1271265325</v>
      </c>
      <c r="K61" s="91">
        <f t="shared" si="8"/>
        <v>8841025872</v>
      </c>
      <c r="L61" s="87">
        <v>562690695</v>
      </c>
      <c r="M61" s="53">
        <v>0</v>
      </c>
      <c r="N61" s="126">
        <f t="shared" si="4"/>
        <v>9403716567</v>
      </c>
      <c r="O61" s="69"/>
    </row>
    <row r="62" spans="1:15">
      <c r="A62" s="78">
        <v>70001</v>
      </c>
      <c r="B62" s="80" t="s">
        <v>116</v>
      </c>
      <c r="C62" s="108">
        <v>17412535503</v>
      </c>
      <c r="D62" s="108">
        <v>1047552588</v>
      </c>
      <c r="E62" s="51">
        <f t="shared" si="6"/>
        <v>18460088091</v>
      </c>
      <c r="F62" s="51">
        <v>1306552590</v>
      </c>
      <c r="G62" s="51">
        <v>767501110</v>
      </c>
      <c r="H62" s="53">
        <f t="shared" si="7"/>
        <v>2074053700</v>
      </c>
      <c r="I62" s="51">
        <v>952684536</v>
      </c>
      <c r="J62" s="53">
        <f t="shared" si="3"/>
        <v>3026738236</v>
      </c>
      <c r="K62" s="91">
        <f t="shared" si="8"/>
        <v>21486826327</v>
      </c>
      <c r="L62" s="87">
        <v>1108602831</v>
      </c>
      <c r="M62" s="53">
        <v>0</v>
      </c>
      <c r="N62" s="126">
        <f t="shared" si="4"/>
        <v>22595429158</v>
      </c>
      <c r="O62" s="69"/>
    </row>
    <row r="63" spans="1:15">
      <c r="A63" s="78">
        <v>25754</v>
      </c>
      <c r="B63" s="80" t="s">
        <v>117</v>
      </c>
      <c r="C63" s="108">
        <v>15084964273</v>
      </c>
      <c r="D63" s="108">
        <v>3936180504</v>
      </c>
      <c r="E63" s="51">
        <f t="shared" si="6"/>
        <v>19021144777</v>
      </c>
      <c r="F63" s="51">
        <v>1372436619</v>
      </c>
      <c r="G63" s="51">
        <v>766758399</v>
      </c>
      <c r="H63" s="53">
        <f t="shared" si="7"/>
        <v>2139195018</v>
      </c>
      <c r="I63" s="51">
        <v>966333804</v>
      </c>
      <c r="J63" s="53">
        <f t="shared" si="3"/>
        <v>3105528822</v>
      </c>
      <c r="K63" s="91">
        <f t="shared" si="8"/>
        <v>22126673599</v>
      </c>
      <c r="L63" s="87">
        <v>1597512768</v>
      </c>
      <c r="M63" s="53">
        <v>0</v>
      </c>
      <c r="N63" s="126">
        <f t="shared" si="4"/>
        <v>23724186367</v>
      </c>
      <c r="O63" s="71"/>
    </row>
    <row r="64" spans="1:15">
      <c r="A64" s="78">
        <v>15759</v>
      </c>
      <c r="B64" s="80" t="s">
        <v>118</v>
      </c>
      <c r="C64" s="108">
        <v>6309467028</v>
      </c>
      <c r="D64" s="108">
        <v>781358133</v>
      </c>
      <c r="E64" s="51">
        <f t="shared" si="6"/>
        <v>7090825161</v>
      </c>
      <c r="F64" s="51">
        <v>555413403</v>
      </c>
      <c r="G64" s="51">
        <v>331795510</v>
      </c>
      <c r="H64" s="53">
        <f t="shared" si="7"/>
        <v>887208913</v>
      </c>
      <c r="I64" s="51">
        <v>414972374</v>
      </c>
      <c r="J64" s="53">
        <f t="shared" si="3"/>
        <v>1302181287</v>
      </c>
      <c r="K64" s="91">
        <f t="shared" si="8"/>
        <v>8393006448</v>
      </c>
      <c r="L64" s="87">
        <v>376096785</v>
      </c>
      <c r="M64" s="53">
        <v>0</v>
      </c>
      <c r="N64" s="126">
        <f t="shared" si="4"/>
        <v>8769103233</v>
      </c>
      <c r="O64" s="71"/>
    </row>
    <row r="65" spans="1:15">
      <c r="A65" s="78">
        <v>8758</v>
      </c>
      <c r="B65" s="80" t="s">
        <v>119</v>
      </c>
      <c r="C65" s="108">
        <v>14508873593</v>
      </c>
      <c r="D65" s="108">
        <v>3781042230</v>
      </c>
      <c r="E65" s="51">
        <f t="shared" si="6"/>
        <v>18289915823</v>
      </c>
      <c r="F65" s="51">
        <v>1255598290</v>
      </c>
      <c r="G65" s="51">
        <v>663835795</v>
      </c>
      <c r="H65" s="53">
        <f t="shared" si="7"/>
        <v>1919434085</v>
      </c>
      <c r="I65" s="51">
        <v>839666197</v>
      </c>
      <c r="J65" s="53">
        <f t="shared" si="3"/>
        <v>2759100282</v>
      </c>
      <c r="K65" s="91">
        <f t="shared" si="8"/>
        <v>21049016105</v>
      </c>
      <c r="L65" s="87">
        <v>1088031183</v>
      </c>
      <c r="M65" s="53">
        <v>0</v>
      </c>
      <c r="N65" s="126">
        <f t="shared" si="4"/>
        <v>22137047288</v>
      </c>
      <c r="O65" s="71"/>
    </row>
    <row r="66" spans="1:15">
      <c r="A66" s="78">
        <v>76834</v>
      </c>
      <c r="B66" s="80" t="s">
        <v>120</v>
      </c>
      <c r="C66" s="108">
        <v>7528640313</v>
      </c>
      <c r="D66" s="108">
        <v>459320593</v>
      </c>
      <c r="E66" s="51">
        <f t="shared" si="6"/>
        <v>7987960906</v>
      </c>
      <c r="F66" s="51">
        <v>635717191</v>
      </c>
      <c r="G66" s="51">
        <v>298437788</v>
      </c>
      <c r="H66" s="53">
        <f t="shared" si="7"/>
        <v>934154979</v>
      </c>
      <c r="I66" s="51">
        <v>394144399</v>
      </c>
      <c r="J66" s="53">
        <f t="shared" si="3"/>
        <v>1328299378</v>
      </c>
      <c r="K66" s="91">
        <f t="shared" si="8"/>
        <v>9316260284</v>
      </c>
      <c r="L66" s="87">
        <v>425274816</v>
      </c>
      <c r="M66" s="53">
        <v>0</v>
      </c>
      <c r="N66" s="126">
        <f t="shared" si="4"/>
        <v>9741535100</v>
      </c>
      <c r="O66" s="71"/>
    </row>
    <row r="67" spans="1:15">
      <c r="A67" s="78">
        <v>52835</v>
      </c>
      <c r="B67" s="80" t="s">
        <v>121</v>
      </c>
      <c r="C67" s="108">
        <v>11894135701</v>
      </c>
      <c r="D67" s="108">
        <v>1787735693</v>
      </c>
      <c r="E67" s="51">
        <f t="shared" si="6"/>
        <v>13681871394</v>
      </c>
      <c r="F67" s="51">
        <v>1029103580</v>
      </c>
      <c r="G67" s="51">
        <v>550662931</v>
      </c>
      <c r="H67" s="53">
        <f t="shared" si="7"/>
        <v>1579766511</v>
      </c>
      <c r="I67" s="51">
        <v>719589424</v>
      </c>
      <c r="J67" s="53">
        <f t="shared" si="3"/>
        <v>2299355935</v>
      </c>
      <c r="K67" s="91">
        <f t="shared" si="8"/>
        <v>15981227329</v>
      </c>
      <c r="L67" s="87">
        <v>1454774271</v>
      </c>
      <c r="M67" s="53">
        <v>0</v>
      </c>
      <c r="N67" s="126">
        <f t="shared" si="4"/>
        <v>17436001600</v>
      </c>
      <c r="O67" s="71"/>
    </row>
    <row r="68" spans="1:15">
      <c r="A68" s="78">
        <v>15001</v>
      </c>
      <c r="B68" s="80" t="s">
        <v>122</v>
      </c>
      <c r="C68" s="108">
        <v>7307903758</v>
      </c>
      <c r="D68" s="108">
        <v>909609077</v>
      </c>
      <c r="E68" s="51">
        <f t="shared" si="6"/>
        <v>8217512835</v>
      </c>
      <c r="F68" s="51">
        <v>591906782</v>
      </c>
      <c r="G68" s="51">
        <v>331706801</v>
      </c>
      <c r="H68" s="53">
        <f t="shared" si="7"/>
        <v>923613583</v>
      </c>
      <c r="I68" s="51">
        <v>425012104</v>
      </c>
      <c r="J68" s="53">
        <f t="shared" si="3"/>
        <v>1348625687</v>
      </c>
      <c r="K68" s="91">
        <f t="shared" si="8"/>
        <v>9566138522</v>
      </c>
      <c r="L68" s="87">
        <v>387490953</v>
      </c>
      <c r="M68" s="53">
        <v>0</v>
      </c>
      <c r="N68" s="126">
        <f t="shared" si="4"/>
        <v>9953629475</v>
      </c>
      <c r="O68" s="72"/>
    </row>
    <row r="69" spans="1:15" ht="25.5">
      <c r="A69" s="118">
        <v>5837</v>
      </c>
      <c r="B69" s="119" t="s">
        <v>123</v>
      </c>
      <c r="C69" s="108">
        <v>9991618923</v>
      </c>
      <c r="D69" s="108">
        <v>1898715016</v>
      </c>
      <c r="E69" s="120">
        <f t="shared" si="6"/>
        <v>11890333939</v>
      </c>
      <c r="F69" s="51">
        <v>860007766</v>
      </c>
      <c r="G69" s="51">
        <v>455606093</v>
      </c>
      <c r="H69" s="114">
        <f t="shared" si="7"/>
        <v>1315613859</v>
      </c>
      <c r="I69" s="51">
        <v>596361788</v>
      </c>
      <c r="J69" s="114">
        <f t="shared" si="3"/>
        <v>1911975647</v>
      </c>
      <c r="K69" s="121">
        <f t="shared" si="8"/>
        <v>13802309586</v>
      </c>
      <c r="L69" s="87">
        <v>0</v>
      </c>
      <c r="M69" s="53">
        <v>0</v>
      </c>
      <c r="N69" s="127">
        <f t="shared" si="4"/>
        <v>13802309586</v>
      </c>
      <c r="O69" s="109" t="s">
        <v>1101</v>
      </c>
    </row>
    <row r="70" spans="1:15">
      <c r="A70" s="78">
        <v>44847</v>
      </c>
      <c r="B70" s="80" t="s">
        <v>124</v>
      </c>
      <c r="C70" s="108">
        <v>6539962032</v>
      </c>
      <c r="D70" s="108">
        <v>8781733979</v>
      </c>
      <c r="E70" s="51">
        <f t="shared" si="6"/>
        <v>15321696011</v>
      </c>
      <c r="F70" s="51">
        <v>521718201</v>
      </c>
      <c r="G70" s="51">
        <v>222411280</v>
      </c>
      <c r="H70" s="53">
        <f t="shared" si="7"/>
        <v>744129481</v>
      </c>
      <c r="I70" s="51">
        <v>398722848</v>
      </c>
      <c r="J70" s="53">
        <f t="shared" si="3"/>
        <v>1142852329</v>
      </c>
      <c r="K70" s="91">
        <f t="shared" si="8"/>
        <v>16464548340</v>
      </c>
      <c r="L70" s="87">
        <v>5844137217</v>
      </c>
      <c r="M70" s="53">
        <v>0</v>
      </c>
      <c r="N70" s="126">
        <f t="shared" si="4"/>
        <v>22308685557</v>
      </c>
      <c r="O70" s="71"/>
    </row>
    <row r="71" spans="1:15">
      <c r="A71" s="78">
        <v>20001</v>
      </c>
      <c r="B71" s="80" t="s">
        <v>125</v>
      </c>
      <c r="C71" s="108">
        <v>20362016926</v>
      </c>
      <c r="D71" s="108">
        <v>2288181918</v>
      </c>
      <c r="E71" s="51">
        <f t="shared" si="6"/>
        <v>22650198844</v>
      </c>
      <c r="F71" s="51">
        <v>1689439030</v>
      </c>
      <c r="G71" s="51">
        <v>856043400</v>
      </c>
      <c r="H71" s="53">
        <f t="shared" si="7"/>
        <v>2545482430</v>
      </c>
      <c r="I71" s="51">
        <v>1117962310</v>
      </c>
      <c r="J71" s="53">
        <f t="shared" si="3"/>
        <v>3663444740</v>
      </c>
      <c r="K71" s="91">
        <f t="shared" si="8"/>
        <v>26313643584</v>
      </c>
      <c r="L71" s="87">
        <v>1921347615</v>
      </c>
      <c r="M71" s="53">
        <v>0</v>
      </c>
      <c r="N71" s="126">
        <f t="shared" si="4"/>
        <v>28234991199</v>
      </c>
      <c r="O71" s="71"/>
    </row>
    <row r="72" spans="1:15">
      <c r="A72" s="78">
        <v>50001</v>
      </c>
      <c r="B72" s="80" t="s">
        <v>126</v>
      </c>
      <c r="C72" s="108">
        <v>21090494465</v>
      </c>
      <c r="D72" s="108">
        <v>2924375416</v>
      </c>
      <c r="E72" s="51">
        <f t="shared" si="6"/>
        <v>24014869881</v>
      </c>
      <c r="F72" s="51">
        <v>1822832095</v>
      </c>
      <c r="G72" s="51">
        <v>1068555651</v>
      </c>
      <c r="H72" s="53">
        <f t="shared" si="7"/>
        <v>2891387746</v>
      </c>
      <c r="I72" s="51">
        <v>1304443689</v>
      </c>
      <c r="J72" s="53">
        <f t="shared" si="3"/>
        <v>4195831435</v>
      </c>
      <c r="K72" s="91">
        <f t="shared" si="8"/>
        <v>28210701316</v>
      </c>
      <c r="L72" s="87">
        <v>1469096577</v>
      </c>
      <c r="M72" s="53">
        <v>0</v>
      </c>
      <c r="N72" s="126">
        <f t="shared" si="4"/>
        <v>29679797893</v>
      </c>
      <c r="O72" s="72"/>
    </row>
    <row r="73" spans="1:15">
      <c r="A73" s="78">
        <v>85001</v>
      </c>
      <c r="B73" s="80" t="s">
        <v>127</v>
      </c>
      <c r="C73" s="108">
        <v>9933660082</v>
      </c>
      <c r="D73" s="108">
        <v>960690562</v>
      </c>
      <c r="E73" s="51">
        <f t="shared" si="6"/>
        <v>10894350644</v>
      </c>
      <c r="F73" s="51">
        <v>819943307</v>
      </c>
      <c r="G73" s="51">
        <v>518750020</v>
      </c>
      <c r="H73" s="53">
        <f t="shared" si="7"/>
        <v>1338693327</v>
      </c>
      <c r="I73" s="51">
        <v>631200758</v>
      </c>
      <c r="J73" s="53">
        <f t="shared" si="3"/>
        <v>1969894085</v>
      </c>
      <c r="K73" s="91">
        <f t="shared" si="8"/>
        <v>12864244729</v>
      </c>
      <c r="L73" s="87">
        <v>788301711</v>
      </c>
      <c r="M73" s="53">
        <v>0</v>
      </c>
      <c r="N73" s="126">
        <f t="shared" si="4"/>
        <v>13652546440</v>
      </c>
      <c r="O73" s="69"/>
    </row>
    <row r="74" spans="1:15">
      <c r="A74" s="78">
        <v>76892</v>
      </c>
      <c r="B74" s="80" t="s">
        <v>128</v>
      </c>
      <c r="C74" s="108">
        <v>4869542943</v>
      </c>
      <c r="D74" s="108">
        <v>483756532</v>
      </c>
      <c r="E74" s="51">
        <f t="shared" si="6"/>
        <v>5353299475</v>
      </c>
      <c r="F74" s="51">
        <v>421853451</v>
      </c>
      <c r="G74" s="51">
        <v>224985252</v>
      </c>
      <c r="H74" s="53">
        <f t="shared" si="7"/>
        <v>646838703</v>
      </c>
      <c r="I74" s="51">
        <v>293472420</v>
      </c>
      <c r="J74" s="53">
        <f t="shared" si="3"/>
        <v>940311123</v>
      </c>
      <c r="K74" s="91">
        <f t="shared" si="8"/>
        <v>6293610598</v>
      </c>
      <c r="L74" s="87">
        <v>308696403</v>
      </c>
      <c r="M74" s="53">
        <v>0</v>
      </c>
      <c r="N74" s="126">
        <f t="shared" si="4"/>
        <v>6602307001</v>
      </c>
      <c r="O74" s="72"/>
    </row>
    <row r="75" spans="1:15" ht="13.5" thickBot="1">
      <c r="A75" s="79">
        <v>25899</v>
      </c>
      <c r="B75" s="85" t="s">
        <v>129</v>
      </c>
      <c r="C75" s="108">
        <v>5050937472</v>
      </c>
      <c r="D75" s="108">
        <v>357827512</v>
      </c>
      <c r="E75" s="57">
        <f t="shared" ref="E75" si="9">SUM(C75:D75)</f>
        <v>5408764984</v>
      </c>
      <c r="F75" s="51">
        <v>444300714</v>
      </c>
      <c r="G75" s="51">
        <v>252806115</v>
      </c>
      <c r="H75" s="56">
        <f t="shared" ref="H75" si="10">SUM(F75:G75)</f>
        <v>697106829</v>
      </c>
      <c r="I75" s="51">
        <v>310514920</v>
      </c>
      <c r="J75" s="56">
        <f t="shared" si="3"/>
        <v>1007621749</v>
      </c>
      <c r="K75" s="92">
        <f t="shared" ref="K75" si="11">+J75+E75</f>
        <v>6416386733</v>
      </c>
      <c r="L75" s="87">
        <v>348584847</v>
      </c>
      <c r="M75" s="53">
        <v>0</v>
      </c>
      <c r="N75" s="128">
        <f t="shared" si="4"/>
        <v>6764971580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29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1102583475589</v>
      </c>
      <c r="D77" s="32">
        <f t="shared" ref="D77:N77" si="12">SUM(D11:D75)</f>
        <v>147038880456</v>
      </c>
      <c r="E77" s="32">
        <f t="shared" si="12"/>
        <v>1249622356045</v>
      </c>
      <c r="F77" s="32">
        <f t="shared" si="12"/>
        <v>94318013795</v>
      </c>
      <c r="G77" s="32">
        <f t="shared" si="12"/>
        <v>55338138811</v>
      </c>
      <c r="H77" s="32">
        <f t="shared" si="12"/>
        <v>149656152606</v>
      </c>
      <c r="I77" s="32">
        <f t="shared" si="12"/>
        <v>65071023249</v>
      </c>
      <c r="J77" s="32">
        <f t="shared" si="12"/>
        <v>214727175855</v>
      </c>
      <c r="K77" s="32">
        <f t="shared" si="12"/>
        <v>1464349531900</v>
      </c>
      <c r="L77" s="32">
        <f t="shared" si="12"/>
        <v>87329345664</v>
      </c>
      <c r="M77" s="32">
        <f t="shared" si="12"/>
        <v>4415059707</v>
      </c>
      <c r="N77" s="32">
        <f t="shared" si="12"/>
        <v>1556093937271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</sheetData>
  <mergeCells count="12">
    <mergeCell ref="A4:O4"/>
    <mergeCell ref="A5:O5"/>
    <mergeCell ref="O7:O9"/>
    <mergeCell ref="C7:K7"/>
    <mergeCell ref="C8:E8"/>
    <mergeCell ref="F8:J8"/>
    <mergeCell ref="K8:K9"/>
    <mergeCell ref="A6:N6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40" activePane="bottomLeft" state="frozen"/>
      <selection pane="bottomLeft" activeCell="E1050" sqref="E1050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1" t="s">
        <v>0</v>
      </c>
      <c r="B1" s="132"/>
      <c r="C1" s="132"/>
      <c r="D1" s="132"/>
      <c r="E1" s="133"/>
      <c r="F1" s="134"/>
    </row>
    <row r="2" spans="1:6">
      <c r="A2" s="131" t="s">
        <v>1</v>
      </c>
      <c r="B2" s="132"/>
      <c r="C2" s="132"/>
      <c r="D2" s="132"/>
      <c r="E2" s="133"/>
      <c r="F2" s="134"/>
    </row>
    <row r="3" spans="1:6">
      <c r="A3" s="16"/>
      <c r="B3" s="14"/>
      <c r="C3" s="14"/>
      <c r="D3" s="14"/>
      <c r="E3" s="45"/>
    </row>
    <row r="4" spans="1:6">
      <c r="A4" s="171" t="s">
        <v>1107</v>
      </c>
      <c r="B4" s="171"/>
      <c r="C4" s="171"/>
      <c r="D4" s="171"/>
      <c r="E4" s="171"/>
      <c r="F4" s="171"/>
    </row>
    <row r="5" spans="1:6">
      <c r="A5" s="171" t="s">
        <v>1110</v>
      </c>
      <c r="B5" s="171"/>
      <c r="C5" s="171"/>
      <c r="D5" s="171"/>
      <c r="E5" s="171"/>
      <c r="F5" s="171"/>
    </row>
    <row r="6" spans="1:6" ht="13.5" thickBot="1">
      <c r="B6" s="2"/>
      <c r="C6" s="2"/>
      <c r="D6" s="2"/>
      <c r="E6" s="9"/>
    </row>
    <row r="7" spans="1:6" ht="54.75" customHeight="1" thickBot="1">
      <c r="A7" s="135" t="s">
        <v>5</v>
      </c>
      <c r="B7" s="136" t="s">
        <v>6</v>
      </c>
      <c r="C7" s="136" t="s">
        <v>130</v>
      </c>
      <c r="D7" s="136" t="s">
        <v>131</v>
      </c>
      <c r="E7" s="137" t="s">
        <v>1102</v>
      </c>
      <c r="F7" s="138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>
        <v>65330154</v>
      </c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>
        <v>7520790</v>
      </c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>
        <v>16716108</v>
      </c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>
        <v>81875019</v>
      </c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>
        <v>126602463</v>
      </c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>
        <v>153156345</v>
      </c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>
        <v>19603803</v>
      </c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>
        <v>53525643</v>
      </c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>
        <v>105675549</v>
      </c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>
        <v>110142357</v>
      </c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>
        <v>30626019</v>
      </c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>
        <v>407009073</v>
      </c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>
        <v>29903382</v>
      </c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>
        <v>8623725</v>
      </c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>
        <v>135256296</v>
      </c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>
        <v>28806306</v>
      </c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>
        <v>33308127</v>
      </c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>
        <v>66403695</v>
      </c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>
        <v>83016984</v>
      </c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>
        <v>38996130</v>
      </c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>
        <v>57038058</v>
      </c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>
        <v>317005389</v>
      </c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>
        <v>37797354</v>
      </c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>
        <v>192234675</v>
      </c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>
        <v>47423496</v>
      </c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>
        <v>81690054</v>
      </c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>
        <v>17217495</v>
      </c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>
        <v>11500179</v>
      </c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>
        <v>361722255</v>
      </c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>
        <v>209168373</v>
      </c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>
        <v>10203120</v>
      </c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>
        <v>617555841</v>
      </c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>
        <v>403866711</v>
      </c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>
        <v>35912580</v>
      </c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>
        <v>77610057</v>
      </c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>
        <v>16163091</v>
      </c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>
        <v>64285806</v>
      </c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>
        <v>203102352</v>
      </c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>
        <v>226521201</v>
      </c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>
        <v>61707717</v>
      </c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>
        <v>38504727</v>
      </c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>
        <v>464619423</v>
      </c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>
        <v>28261149</v>
      </c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>
        <v>60451497</v>
      </c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>
        <v>175895511</v>
      </c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>
        <v>34151073</v>
      </c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>
        <v>119407362</v>
      </c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>
        <v>28450923</v>
      </c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>
        <v>44212812</v>
      </c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>
        <v>24235431</v>
      </c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>
        <v>144804465</v>
      </c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>
        <v>33992484</v>
      </c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>
        <v>16493154</v>
      </c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>
        <v>18025731</v>
      </c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>
        <v>130729803</v>
      </c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>
        <v>42345996</v>
      </c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>
        <v>34219272</v>
      </c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>
        <v>185350959</v>
      </c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>
        <v>33956682</v>
      </c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>
        <v>75623091</v>
      </c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>
        <v>34373472</v>
      </c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>
        <v>39935208</v>
      </c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>
        <v>225709719</v>
      </c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>
        <v>22811958</v>
      </c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>
        <v>101881185</v>
      </c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>
        <v>176961480</v>
      </c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>
        <v>36075921</v>
      </c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>
        <v>657101520</v>
      </c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>
        <v>327535659</v>
      </c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>
        <v>11232165</v>
      </c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>
        <v>78617463</v>
      </c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>
        <v>42944343</v>
      </c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>
        <v>27580137</v>
      </c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>
        <v>135683031</v>
      </c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>
        <v>49680831</v>
      </c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>
        <v>90804744</v>
      </c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>
        <v>277532064</v>
      </c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>
        <v>52399275</v>
      </c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>
        <v>50325822</v>
      </c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>
        <v>64117503</v>
      </c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>
        <v>36532806</v>
      </c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>
        <v>72731844</v>
      </c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>
        <v>23468163</v>
      </c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>
        <v>64788846</v>
      </c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>
        <v>11839527</v>
      </c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>
        <v>284152101</v>
      </c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>
        <v>73893651</v>
      </c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>
        <v>99346323</v>
      </c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>
        <v>428090625</v>
      </c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>
        <v>63325800</v>
      </c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>
        <v>88361439</v>
      </c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>
        <v>81543219</v>
      </c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>
        <v>56631018</v>
      </c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>
        <v>137466609</v>
      </c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>
        <v>55992681</v>
      </c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>
        <v>135485379</v>
      </c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>
        <v>229760631</v>
      </c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>
        <v>139985841</v>
      </c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>
        <v>65926005</v>
      </c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>
        <v>53121309</v>
      </c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>
        <v>200147343</v>
      </c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>
        <v>17938980</v>
      </c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>
        <v>28696020</v>
      </c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>
        <v>29252589</v>
      </c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>
        <v>37539996</v>
      </c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>
        <v>197715777</v>
      </c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>
        <v>81914076</v>
      </c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>
        <v>15580029</v>
      </c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>
        <v>88082172</v>
      </c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>
        <v>30182616</v>
      </c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>
        <v>160919025</v>
      </c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>
        <v>36342909</v>
      </c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>
        <v>160457715</v>
      </c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>
        <v>88000059</v>
      </c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>
        <v>125941599</v>
      </c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>
        <v>311208285</v>
      </c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>
        <v>242873724</v>
      </c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>
        <v>187661553</v>
      </c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>
        <v>119993406</v>
      </c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>
        <v>236899035</v>
      </c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>
        <v>91876164</v>
      </c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>
        <v>167404725</v>
      </c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>
        <v>147482484</v>
      </c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>
        <v>141082590</v>
      </c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>
        <v>28858866</v>
      </c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>
        <v>69912351</v>
      </c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>
        <v>150038679</v>
      </c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>
        <v>121339938</v>
      </c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>
        <v>184512483</v>
      </c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>
        <v>170007669</v>
      </c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>
        <v>466299897</v>
      </c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>
        <v>95645058</v>
      </c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>
        <v>95632110</v>
      </c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>
        <v>56935785</v>
      </c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>
        <v>57033639</v>
      </c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>
        <v>35638236</v>
      </c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>
        <v>295509747</v>
      </c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>
        <v>128869650</v>
      </c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>
        <v>78824787</v>
      </c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>
        <v>396382137</v>
      </c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>
        <v>83696025</v>
      </c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>
        <v>208028799</v>
      </c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>
        <v>237203913</v>
      </c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>
        <v>80220045</v>
      </c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>
        <v>110930433</v>
      </c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>
        <v>112161489</v>
      </c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>
        <v>232697064</v>
      </c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>
        <v>688152327</v>
      </c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>
        <v>43997205</v>
      </c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>
        <v>75959145</v>
      </c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>
        <v>169911399</v>
      </c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>
        <v>179244519</v>
      </c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>
        <v>81142734</v>
      </c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>
        <v>508091505</v>
      </c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>
        <v>191733087</v>
      </c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>
        <v>341564955</v>
      </c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>
        <v>249499560</v>
      </c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>
        <v>154683189</v>
      </c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>
        <v>298993977</v>
      </c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>
        <v>48143196</v>
      </c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>
        <v>83973309</v>
      </c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>
        <v>53076576</v>
      </c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>
        <v>125580225</v>
      </c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>
        <v>90093123</v>
      </c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>
        <v>369257055</v>
      </c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>
        <v>114509574</v>
      </c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>
        <v>265979283</v>
      </c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>
        <v>208363884</v>
      </c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>
        <v>248648316</v>
      </c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>
        <v>144761004</v>
      </c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>
        <v>248449272</v>
      </c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>
        <v>343754220</v>
      </c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>
        <v>136986636</v>
      </c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>
        <v>54246360</v>
      </c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>
        <v>105303048</v>
      </c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>
        <v>318499236</v>
      </c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>
        <v>322803579</v>
      </c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>
        <v>140763219</v>
      </c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>
        <v>168492897</v>
      </c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>
        <v>109577016</v>
      </c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>
        <v>4342764</v>
      </c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>
        <v>62260926</v>
      </c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>
        <v>22069593</v>
      </c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>
        <v>29113191</v>
      </c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>
        <v>4876578</v>
      </c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>
        <v>5410659</v>
      </c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>
        <v>23270070</v>
      </c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>
        <v>15861447</v>
      </c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>
        <v>7810668</v>
      </c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>
        <v>16692438</v>
      </c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>
        <v>2926422</v>
      </c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>
        <v>10021236</v>
      </c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>
        <v>13289463</v>
      </c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>
        <v>9834900</v>
      </c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>
        <v>10353147</v>
      </c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>
        <v>182709486</v>
      </c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>
        <v>16491045</v>
      </c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>
        <v>67744653</v>
      </c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>
        <v>28091154</v>
      </c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>
        <v>14557947</v>
      </c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>
        <v>17371527</v>
      </c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>
        <v>31220157</v>
      </c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>
        <v>9719520</v>
      </c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>
        <v>10245237</v>
      </c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>
        <v>13498938</v>
      </c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>
        <v>86363559</v>
      </c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>
        <v>16468371</v>
      </c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>
        <v>6853911</v>
      </c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>
        <v>15626919</v>
      </c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>
        <v>7289730</v>
      </c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>
        <v>23745609</v>
      </c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>
        <v>10331307</v>
      </c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>
        <v>15443793</v>
      </c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>
        <v>10733529</v>
      </c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>
        <v>13369101</v>
      </c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>
        <v>20442330</v>
      </c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>
        <v>45060549</v>
      </c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>
        <v>5256237</v>
      </c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>
        <v>29311857</v>
      </c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>
        <v>8550966</v>
      </c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>
        <v>21802350</v>
      </c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>
        <v>6673740</v>
      </c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>
        <v>25845096</v>
      </c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>
        <v>24944733</v>
      </c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>
        <v>15831567</v>
      </c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>
        <v>7070844</v>
      </c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>
        <v>3496212</v>
      </c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>
        <v>9574215</v>
      </c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>
        <v>55773942</v>
      </c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>
        <v>10643469</v>
      </c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>
        <v>30494205</v>
      </c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>
        <v>26660988</v>
      </c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>
        <v>23102661</v>
      </c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>
        <v>20411247</v>
      </c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>
        <v>65416395</v>
      </c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>
        <v>20345319</v>
      </c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>
        <v>43602438</v>
      </c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>
        <v>38541828</v>
      </c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>
        <v>21275067</v>
      </c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>
        <v>7923378</v>
      </c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>
        <v>43316943</v>
      </c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>
        <v>5940057</v>
      </c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>
        <v>13038504</v>
      </c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>
        <v>102498585</v>
      </c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>
        <v>8699217</v>
      </c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>
        <v>7327965</v>
      </c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>
        <v>35686833</v>
      </c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>
        <v>19814562</v>
      </c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>
        <v>10772109</v>
      </c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>
        <v>27152034</v>
      </c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>
        <v>10599921</v>
      </c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>
        <v>206104137</v>
      </c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>
        <v>30520995</v>
      </c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>
        <v>32125089</v>
      </c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>
        <v>32611656</v>
      </c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>
        <v>5999502</v>
      </c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>
        <v>46447863</v>
      </c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>
        <v>19158651</v>
      </c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>
        <v>81424929</v>
      </c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>
        <v>5329044</v>
      </c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>
        <v>16990032</v>
      </c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>
        <v>17572089</v>
      </c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>
        <v>19391505</v>
      </c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>
        <v>13841709</v>
      </c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>
        <v>37003545</v>
      </c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>
        <v>30434379</v>
      </c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>
        <v>12256362</v>
      </c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>
        <v>32079645</v>
      </c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>
        <v>13372887</v>
      </c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>
        <v>8589780</v>
      </c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>
        <v>3770550</v>
      </c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>
        <v>37091046</v>
      </c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>
        <v>31068852</v>
      </c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>
        <v>47743629</v>
      </c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>
        <v>36104148</v>
      </c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>
        <v>8622090</v>
      </c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>
        <v>13017780</v>
      </c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>
        <v>31946328</v>
      </c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>
        <v>34938657</v>
      </c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>
        <v>6479679</v>
      </c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>
        <v>23557905</v>
      </c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>
        <v>9450819</v>
      </c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>
        <v>21638988</v>
      </c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>
        <v>8909382</v>
      </c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>
        <v>32757285</v>
      </c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>
        <v>31766658</v>
      </c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>
        <v>12205908</v>
      </c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>
        <v>16518684</v>
      </c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>
        <v>39978609</v>
      </c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>
        <v>25021023</v>
      </c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>
        <v>15546207</v>
      </c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>
        <v>22672740</v>
      </c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>
        <v>9489507</v>
      </c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>
        <v>31291692</v>
      </c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>
        <v>45938082</v>
      </c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>
        <v>7469454</v>
      </c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>
        <v>26092209</v>
      </c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>
        <v>46985247</v>
      </c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>
        <v>7870701</v>
      </c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>
        <v>20318253</v>
      </c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>
        <v>83595969</v>
      </c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>
        <v>112725843</v>
      </c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>
        <v>36508824</v>
      </c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>
        <v>42617760</v>
      </c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>
        <v>137584761</v>
      </c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>
        <v>28240461</v>
      </c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>
        <v>236307372</v>
      </c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>
        <v>21463194</v>
      </c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>
        <v>60860055</v>
      </c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>
        <v>50843316</v>
      </c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>
        <v>58115745</v>
      </c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>
        <v>6257658</v>
      </c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>
        <v>75565383</v>
      </c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>
        <v>30297408</v>
      </c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>
        <v>44315577</v>
      </c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>
        <v>53431248</v>
      </c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>
        <v>70686564</v>
      </c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>
        <v>195504963</v>
      </c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>
        <v>39122982</v>
      </c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>
        <v>49972167</v>
      </c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>
        <v>80202570</v>
      </c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>
        <v>18968817</v>
      </c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>
        <v>111978531</v>
      </c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>
        <v>34626435</v>
      </c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>
        <v>127570284</v>
      </c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>
        <v>38108451</v>
      </c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>
        <v>28628451</v>
      </c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>
        <v>62247777</v>
      </c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>
        <v>280431216</v>
      </c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>
        <v>55019616</v>
      </c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>
        <v>101959245</v>
      </c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>
        <v>77692467</v>
      </c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>
        <v>98023065</v>
      </c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>
        <v>87330399</v>
      </c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>
        <v>18863817</v>
      </c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>
        <v>201611136</v>
      </c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>
        <v>92815449</v>
      </c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>
        <v>461702841</v>
      </c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>
        <v>104943642</v>
      </c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>
        <v>42956193</v>
      </c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>
        <v>39200169</v>
      </c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>
        <v>81237525</v>
      </c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>
        <v>176536305</v>
      </c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>
        <v>112606629</v>
      </c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>
        <v>154751367</v>
      </c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>
        <v>130767141</v>
      </c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>
        <v>210892359</v>
      </c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>
        <v>330904893</v>
      </c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>
        <v>184221441</v>
      </c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>
        <v>112967232</v>
      </c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>
        <v>247874595</v>
      </c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>
        <v>21125157</v>
      </c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>
        <v>66315699</v>
      </c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>
        <v>420608751</v>
      </c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>
        <v>165352227</v>
      </c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>
        <v>87673707</v>
      </c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>
        <v>51242235</v>
      </c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>
        <v>58677561</v>
      </c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>
        <v>253471101</v>
      </c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>
        <v>71464383</v>
      </c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>
        <v>109159959</v>
      </c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>
        <v>242817675</v>
      </c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>
        <v>30001665</v>
      </c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>
        <v>312377961</v>
      </c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>
        <v>168822051</v>
      </c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>
        <v>60829695</v>
      </c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>
        <v>169649622</v>
      </c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>
        <v>121244403</v>
      </c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>
        <v>87676236</v>
      </c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>
        <v>32112735</v>
      </c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>
        <v>26491566</v>
      </c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>
        <v>451119720</v>
      </c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>
        <v>35150301</v>
      </c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>
        <v>154548378</v>
      </c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>
        <v>30391179</v>
      </c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>
        <v>157221639</v>
      </c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>
        <v>29751201</v>
      </c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>
        <v>133318380</v>
      </c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>
        <v>405792576</v>
      </c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>
        <v>203314431</v>
      </c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>
        <v>127306563</v>
      </c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>
        <v>64322514</v>
      </c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>
        <v>469573008</v>
      </c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>
        <v>535665879</v>
      </c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>
        <v>183580047</v>
      </c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>
        <v>253825317</v>
      </c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>
        <v>304952229</v>
      </c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>
        <v>338729265</v>
      </c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>
        <v>216378384</v>
      </c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>
        <v>266252115</v>
      </c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>
        <v>229869333</v>
      </c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>
        <v>306163263</v>
      </c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>
        <v>68572950</v>
      </c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>
        <v>22964646</v>
      </c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>
        <v>112807866</v>
      </c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>
        <v>331292127</v>
      </c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>
        <v>83267508</v>
      </c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>
        <v>118890138</v>
      </c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>
        <v>154483902</v>
      </c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>
        <v>459770247</v>
      </c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>
        <v>95393706</v>
      </c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>
        <v>208591461</v>
      </c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>
        <v>123553815</v>
      </c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>
        <v>124988736</v>
      </c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>
        <v>167428272</v>
      </c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>
        <v>131251503</v>
      </c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>
        <v>447107304</v>
      </c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>
        <v>192503838</v>
      </c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>
        <v>244839747</v>
      </c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>
        <v>476895720</v>
      </c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>
        <v>102480495</v>
      </c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>
        <v>251882736</v>
      </c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>
        <v>393263421</v>
      </c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>
        <v>99655539</v>
      </c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>
        <v>106835376</v>
      </c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>
        <v>223070847</v>
      </c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>
        <v>92576721</v>
      </c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>
        <v>509138592</v>
      </c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>
        <v>353303220</v>
      </c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>
        <v>483915663</v>
      </c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>
        <v>258162009</v>
      </c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>
        <v>312782013</v>
      </c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>
        <v>469000239</v>
      </c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>
        <v>129734184</v>
      </c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>
        <v>572122287</v>
      </c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>
        <v>212060271</v>
      </c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>
        <v>301918080</v>
      </c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>
        <v>169940058</v>
      </c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>
        <v>140313198</v>
      </c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>
        <v>263014341</v>
      </c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>
        <v>1234336032</v>
      </c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>
        <v>591564543</v>
      </c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>
        <v>372150396</v>
      </c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>
        <v>24684276</v>
      </c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>
        <v>22152102</v>
      </c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>
        <v>57337242</v>
      </c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>
        <v>46299852</v>
      </c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>
        <v>44816061</v>
      </c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>
        <v>6823692</v>
      </c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>
        <v>9047214</v>
      </c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>
        <v>36273798</v>
      </c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>
        <v>20210892</v>
      </c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>
        <v>24481401</v>
      </c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>
        <v>167975883</v>
      </c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>
        <v>55170327</v>
      </c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>
        <v>59993145</v>
      </c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>
        <v>27135651</v>
      </c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>
        <v>11514570</v>
      </c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>
        <v>35452461</v>
      </c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>
        <v>36511257</v>
      </c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>
        <v>76204635</v>
      </c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>
        <v>71451927</v>
      </c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>
        <v>59973597</v>
      </c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>
        <v>37680033</v>
      </c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>
        <v>81278808</v>
      </c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>
        <v>18348609</v>
      </c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>
        <v>76215063</v>
      </c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>
        <v>43403475</v>
      </c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>
        <v>29800806</v>
      </c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>
        <v>35436321</v>
      </c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>
        <v>16993677</v>
      </c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>
        <v>53047662</v>
      </c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>
        <v>36874044</v>
      </c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>
        <v>9463431</v>
      </c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>
        <v>28124439</v>
      </c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>
        <v>67102422</v>
      </c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>
        <v>77974662</v>
      </c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>
        <v>59058813</v>
      </c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>
        <v>9882267</v>
      </c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>
        <v>19884333</v>
      </c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>
        <v>16601040</v>
      </c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>
        <v>22371507</v>
      </c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>
        <v>17854785</v>
      </c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>
        <v>9552729</v>
      </c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>
        <v>19711848</v>
      </c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>
        <v>58027371</v>
      </c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>
        <v>87471009</v>
      </c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>
        <v>37812507</v>
      </c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>
        <v>28531911</v>
      </c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>
        <v>58088772</v>
      </c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>
        <v>50084358</v>
      </c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>
        <v>21793782</v>
      </c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>
        <v>296607867</v>
      </c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>
        <v>8902098</v>
      </c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>
        <v>44659560</v>
      </c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>
        <v>5629866</v>
      </c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>
        <v>54206298</v>
      </c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>
        <v>24246780</v>
      </c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>
        <v>10472634</v>
      </c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>
        <v>22232559</v>
      </c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>
        <v>18864135</v>
      </c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>
        <v>81758094</v>
      </c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>
        <v>19262505</v>
      </c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>
        <v>20698812</v>
      </c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>
        <v>48256335</v>
      </c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>
        <v>47955012</v>
      </c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>
        <v>61033122</v>
      </c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>
        <v>9811575</v>
      </c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>
        <v>18872721</v>
      </c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>
        <v>24418572</v>
      </c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>
        <v>23640435</v>
      </c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>
        <v>29472867</v>
      </c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>
        <v>32093334</v>
      </c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>
        <v>33735639</v>
      </c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>
        <v>30721185</v>
      </c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>
        <v>13708668</v>
      </c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>
        <v>30686673</v>
      </c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>
        <v>34892640</v>
      </c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>
        <v>45693129</v>
      </c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>
        <v>48174219</v>
      </c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>
        <v>94511448</v>
      </c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>
        <v>64985157</v>
      </c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>
        <v>40372920</v>
      </c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>
        <v>76693215</v>
      </c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>
        <v>40316073</v>
      </c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>
        <v>54395244</v>
      </c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>
        <v>20569215</v>
      </c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>
        <v>20286888</v>
      </c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>
        <v>24956766</v>
      </c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>
        <v>61962735</v>
      </c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>
        <v>38031024</v>
      </c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>
        <v>27052377</v>
      </c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>
        <v>59173068</v>
      </c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>
        <v>18836187</v>
      </c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>
        <v>8474655</v>
      </c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>
        <v>44829378</v>
      </c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>
        <v>193828611</v>
      </c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>
        <v>15720075</v>
      </c>
      <c r="F535" s="60">
        <v>0</v>
      </c>
      <c r="G535" s="172"/>
      <c r="H535" s="173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>
        <v>44834532</v>
      </c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>
        <v>24586410</v>
      </c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>
        <v>144759423</v>
      </c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>
        <v>26794866</v>
      </c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>
        <v>12457059</v>
      </c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>
        <v>32205570</v>
      </c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>
        <v>14639955</v>
      </c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>
        <v>5985429</v>
      </c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>
        <v>59323326</v>
      </c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>
        <v>76056699</v>
      </c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>
        <v>56358141</v>
      </c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>
        <v>84193737</v>
      </c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>
        <v>17094360</v>
      </c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>
        <v>137136933</v>
      </c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>
        <v>609778815</v>
      </c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>
        <v>66982794</v>
      </c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>
        <v>369597684</v>
      </c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>
        <v>105954411</v>
      </c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>
        <v>340516959</v>
      </c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>
        <v>357291969</v>
      </c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>
        <v>73074252</v>
      </c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>
        <v>288559845</v>
      </c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>
        <v>57614304</v>
      </c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>
        <v>180537213</v>
      </c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>
        <v>118558743</v>
      </c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>
        <v>286885260</v>
      </c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>
        <v>672278055</v>
      </c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>
        <v>68010510</v>
      </c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>
        <v>254102481</v>
      </c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>
        <v>124804707</v>
      </c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>
        <v>230044851</v>
      </c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>
        <v>149788773</v>
      </c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>
        <v>99152475</v>
      </c>
      <c r="F568" s="60">
        <v>0</v>
      </c>
    </row>
    <row r="569" spans="1:6" s="18" customFormat="1" ht="13.5" customHeight="1">
      <c r="A569" s="62" t="s">
        <v>1103</v>
      </c>
      <c r="B569" s="63" t="s">
        <v>37</v>
      </c>
      <c r="C569" s="63" t="s">
        <v>1104</v>
      </c>
      <c r="D569" s="64">
        <v>9016717661</v>
      </c>
      <c r="E569" s="87">
        <v>397090608</v>
      </c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>
        <v>119860857</v>
      </c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>
        <v>79645512</v>
      </c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>
        <v>114045081</v>
      </c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>
        <v>517844631</v>
      </c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>
        <v>36041868</v>
      </c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>
        <v>33203028</v>
      </c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>
        <v>315168849</v>
      </c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>
        <v>152724723</v>
      </c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>
        <v>83441175</v>
      </c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>
        <v>185387295</v>
      </c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>
        <v>48655494</v>
      </c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>
        <v>83057637</v>
      </c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>
        <v>135391935</v>
      </c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>
        <v>13547898</v>
      </c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>
        <v>36291681</v>
      </c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>
        <v>121822875</v>
      </c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>
        <v>46241316</v>
      </c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>
        <v>15956193</v>
      </c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>
        <v>321710481</v>
      </c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>
        <v>128490039</v>
      </c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>
        <v>90280320</v>
      </c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>
        <v>47844738</v>
      </c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>
        <v>71476344</v>
      </c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>
        <v>132994641</v>
      </c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>
        <v>76402530</v>
      </c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>
        <v>340913532</v>
      </c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>
        <v>36925665</v>
      </c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>
        <v>63741375</v>
      </c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>
        <v>30651843</v>
      </c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>
        <v>115514967</v>
      </c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>
        <v>73813623</v>
      </c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>
        <v>77496720</v>
      </c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>
        <v>95160870</v>
      </c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>
        <v>80469813</v>
      </c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>
        <v>151557981</v>
      </c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>
        <v>69562506</v>
      </c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>
        <v>133191549</v>
      </c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>
        <v>82182912</v>
      </c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>
        <v>49966074</v>
      </c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>
        <v>58368114</v>
      </c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>
        <v>34762077</v>
      </c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>
        <v>88502700</v>
      </c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>
        <v>29472867</v>
      </c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>
        <v>27231600</v>
      </c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>
        <v>284045499</v>
      </c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>
        <v>357786312</v>
      </c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>
        <v>398865540</v>
      </c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>
        <v>100864317</v>
      </c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>
        <v>40705626</v>
      </c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>
        <v>278071332</v>
      </c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>
        <v>173238105</v>
      </c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>
        <v>23350587</v>
      </c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>
        <v>2646471711</v>
      </c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>
        <v>328045548</v>
      </c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>
        <v>57008946</v>
      </c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>
        <v>120198939</v>
      </c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>
        <v>120244419</v>
      </c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>
        <v>262258131</v>
      </c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>
        <v>312621777</v>
      </c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>
        <v>67847493</v>
      </c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>
        <v>208898523</v>
      </c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>
        <v>77998257</v>
      </c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>
        <v>596083977</v>
      </c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>
        <v>121691928</v>
      </c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>
        <v>215000655</v>
      </c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>
        <v>493870377</v>
      </c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>
        <v>247151328</v>
      </c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>
        <v>355152069</v>
      </c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>
        <v>69544584</v>
      </c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>
        <v>179802177</v>
      </c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>
        <v>269517915</v>
      </c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>
        <v>504298047</v>
      </c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>
        <v>288734295</v>
      </c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>
        <v>51157854</v>
      </c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>
        <v>257775357</v>
      </c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>
        <v>61440054</v>
      </c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>
        <v>249449361</v>
      </c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>
        <v>103132734</v>
      </c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>
        <v>219206220</v>
      </c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>
        <v>109956306</v>
      </c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>
        <v>260220312</v>
      </c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>
        <v>141252504</v>
      </c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>
        <v>111142365</v>
      </c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>
        <v>626914359</v>
      </c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>
        <v>325697457</v>
      </c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>
        <v>40984065</v>
      </c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>
        <v>49134096</v>
      </c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>
        <v>60249525</v>
      </c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>
        <v>27960657</v>
      </c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>
        <v>96459465</v>
      </c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>
        <v>8478423</v>
      </c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>
        <v>45934029</v>
      </c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>
        <v>18489630</v>
      </c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>
        <v>60216069</v>
      </c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>
        <v>389850465</v>
      </c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>
        <v>48874890</v>
      </c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>
        <v>85111380</v>
      </c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>
        <v>72844314</v>
      </c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>
        <v>199830357</v>
      </c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>
        <v>124033437</v>
      </c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>
        <v>72308490</v>
      </c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>
        <v>101149797</v>
      </c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>
        <v>673379376</v>
      </c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>
        <v>199456803</v>
      </c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>
        <v>57450672</v>
      </c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>
        <v>89864619</v>
      </c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>
        <v>76457967</v>
      </c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>
        <v>69002433</v>
      </c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>
        <v>45437349</v>
      </c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>
        <v>8306940</v>
      </c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>
        <v>113687859</v>
      </c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>
        <v>123634896</v>
      </c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>
        <v>28889751</v>
      </c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>
        <v>34050231</v>
      </c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>
        <v>21436242</v>
      </c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>
        <v>29419902</v>
      </c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>
        <v>670312833</v>
      </c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>
        <v>19321170</v>
      </c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>
        <v>79555221</v>
      </c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>
        <v>25713771</v>
      </c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>
        <v>28824390</v>
      </c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>
        <v>17272560</v>
      </c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>
        <v>55739601</v>
      </c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>
        <v>29560509</v>
      </c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>
        <v>137868567</v>
      </c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>
        <v>43911783</v>
      </c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>
        <v>45792114</v>
      </c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>
        <v>317120427</v>
      </c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>
        <v>17329992</v>
      </c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>
        <v>28684323</v>
      </c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>
        <v>58847811</v>
      </c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>
        <v>40470573</v>
      </c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>
        <v>24136320</v>
      </c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>
        <v>55927329</v>
      </c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>
        <v>32326182</v>
      </c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>
        <v>24289470</v>
      </c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>
        <v>32324010</v>
      </c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>
        <v>22523847</v>
      </c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>
        <v>54674676</v>
      </c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>
        <v>41252268</v>
      </c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>
        <v>23659701</v>
      </c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>
        <v>128280405</v>
      </c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>
        <v>118785792</v>
      </c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>
        <v>54871608</v>
      </c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>
        <v>25841685</v>
      </c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>
        <v>47334135</v>
      </c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>
        <v>205312509</v>
      </c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>
        <v>35595480</v>
      </c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>
        <v>109921506</v>
      </c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>
        <v>14970057</v>
      </c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>
        <v>354592968</v>
      </c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>
        <v>18888063</v>
      </c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>
        <v>77302998</v>
      </c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>
        <v>66902049</v>
      </c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>
        <v>44302041</v>
      </c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>
        <v>20370324</v>
      </c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>
        <v>29417181</v>
      </c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>
        <v>64523976</v>
      </c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>
        <v>221512320</v>
      </c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>
        <v>129087123</v>
      </c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>
        <v>119847066</v>
      </c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>
        <v>62440314</v>
      </c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>
        <v>32559846</v>
      </c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>
        <v>71817558</v>
      </c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>
        <v>47433519</v>
      </c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>
        <v>23713344</v>
      </c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>
        <v>151337589</v>
      </c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>
        <v>56262471</v>
      </c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>
        <v>27242970</v>
      </c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>
        <v>56507982</v>
      </c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>
        <v>36363132</v>
      </c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>
        <v>155882841</v>
      </c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>
        <v>36103143</v>
      </c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>
        <v>228266943</v>
      </c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>
        <v>53477475</v>
      </c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>
        <v>32825880</v>
      </c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>
        <v>42062796</v>
      </c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>
        <v>15854289</v>
      </c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>
        <v>57572901</v>
      </c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>
        <v>79810527</v>
      </c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>
        <v>76275438</v>
      </c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>
        <v>184417500</v>
      </c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>
        <v>47697636</v>
      </c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>
        <v>30215823</v>
      </c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>
        <v>141062463</v>
      </c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>
        <v>336641931</v>
      </c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>
        <v>181874835</v>
      </c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>
        <v>28750194</v>
      </c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>
        <v>126900819</v>
      </c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>
        <v>18460998</v>
      </c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>
        <v>22929642</v>
      </c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>
        <v>111458112</v>
      </c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>
        <v>52974576</v>
      </c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>
        <v>235561380</v>
      </c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>
        <v>19845741</v>
      </c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>
        <v>17358573</v>
      </c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>
        <v>492789225</v>
      </c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>
        <v>138856518</v>
      </c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>
        <v>28379991</v>
      </c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>
        <v>53013705</v>
      </c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>
        <v>28466583</v>
      </c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>
        <v>46949400</v>
      </c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>
        <v>105369723</v>
      </c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>
        <v>50609736</v>
      </c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>
        <v>12439359</v>
      </c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>
        <v>222137493</v>
      </c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>
        <v>29398506</v>
      </c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>
        <v>179292696</v>
      </c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>
        <v>794822529</v>
      </c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>
        <v>116222607</v>
      </c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>
        <v>35620479</v>
      </c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>
        <v>365919777</v>
      </c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>
        <v>10516281</v>
      </c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>
        <v>194494845</v>
      </c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>
        <v>68342568</v>
      </c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>
        <v>19815870</v>
      </c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>
        <v>32900697</v>
      </c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>
        <v>26614734</v>
      </c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>
        <v>134334297</v>
      </c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>
        <v>138571332</v>
      </c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>
        <v>22318482</v>
      </c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>
        <v>92484681</v>
      </c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>
        <v>19769106</v>
      </c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>
        <v>35086737</v>
      </c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>
        <v>17732466</v>
      </c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>
        <v>96332151</v>
      </c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>
        <v>45870405</v>
      </c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>
        <v>27623085</v>
      </c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>
        <v>97005234</v>
      </c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>
        <v>66265314</v>
      </c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>
        <v>158151267</v>
      </c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>
        <v>308671944</v>
      </c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>
        <v>127811583</v>
      </c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>
        <v>224766768</v>
      </c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>
        <v>46428261</v>
      </c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>
        <v>5572908</v>
      </c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>
        <v>13378833</v>
      </c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>
        <v>45646614</v>
      </c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>
        <v>83800488</v>
      </c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>
        <v>29083512</v>
      </c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>
        <v>36408240</v>
      </c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>
        <v>50771064</v>
      </c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>
        <v>5476689</v>
      </c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>
        <v>8439288</v>
      </c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>
        <v>22343862</v>
      </c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>
        <v>22851450</v>
      </c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>
        <v>6877317</v>
      </c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>
        <v>34588770</v>
      </c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>
        <v>47781753</v>
      </c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>
        <v>9091215</v>
      </c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>
        <v>10462347</v>
      </c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>
        <v>11699031</v>
      </c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>
        <v>151949148</v>
      </c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>
        <v>24472728</v>
      </c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>
        <v>14546229</v>
      </c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>
        <v>11478792</v>
      </c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>
        <v>26389524</v>
      </c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>
        <v>47185713</v>
      </c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>
        <v>129384966</v>
      </c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>
        <v>6237060</v>
      </c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>
        <v>28859139</v>
      </c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>
        <v>83259285</v>
      </c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>
        <v>6609567</v>
      </c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>
        <v>14640039</v>
      </c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>
        <v>29830962</v>
      </c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>
        <v>13762653</v>
      </c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>
        <v>19385739</v>
      </c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>
        <v>21548700</v>
      </c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>
        <v>19309827</v>
      </c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>
        <v>8521443</v>
      </c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>
        <v>8851419</v>
      </c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>
        <v>17454951</v>
      </c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>
        <v>8823087</v>
      </c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>
        <v>11211102</v>
      </c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>
        <v>9194970</v>
      </c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>
        <v>24410481</v>
      </c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>
        <v>49921998</v>
      </c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>
        <v>10456275</v>
      </c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>
        <v>136116861</v>
      </c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>
        <v>83878266</v>
      </c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>
        <v>10259652</v>
      </c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>
        <v>80030694</v>
      </c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>
        <v>27072552</v>
      </c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>
        <v>62816163</v>
      </c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>
        <v>14583684</v>
      </c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>
        <v>17717643</v>
      </c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>
        <v>48390273</v>
      </c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>
        <v>18665469</v>
      </c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>
        <v>5775429</v>
      </c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>
        <v>10969710</v>
      </c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>
        <v>20640339</v>
      </c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>
        <v>13798857</v>
      </c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>
        <v>64425807</v>
      </c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>
        <v>43575771</v>
      </c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>
        <v>288917265</v>
      </c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>
        <v>140063889</v>
      </c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>
        <v>240152097</v>
      </c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>
        <v>34060638</v>
      </c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>
        <v>7881018</v>
      </c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>
        <v>163929879</v>
      </c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>
        <v>8449275</v>
      </c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>
        <v>15397242</v>
      </c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>
        <v>8840493</v>
      </c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>
        <v>170565438</v>
      </c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>
        <v>9038760</v>
      </c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>
        <v>19659765</v>
      </c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>
        <v>55813110</v>
      </c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>
        <v>79558608</v>
      </c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>
        <v>39665652</v>
      </c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>
        <v>25124235</v>
      </c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>
        <v>17559918</v>
      </c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>
        <v>32446311</v>
      </c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>
        <v>18938970</v>
      </c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>
        <v>68189271</v>
      </c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>
        <v>5425404</v>
      </c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>
        <v>23440914</v>
      </c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>
        <v>32476680</v>
      </c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>
        <v>73669509</v>
      </c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>
        <v>99744432</v>
      </c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>
        <v>107248692</v>
      </c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>
        <v>290131275</v>
      </c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>
        <v>131183793</v>
      </c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>
        <v>52063302</v>
      </c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>
        <v>81463944</v>
      </c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>
        <v>149344239</v>
      </c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>
        <v>186203919</v>
      </c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>
        <v>97038837</v>
      </c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>
        <v>140617755</v>
      </c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>
        <v>462906480</v>
      </c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>
        <v>87408213</v>
      </c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>
        <v>155186430</v>
      </c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>
        <v>154915947</v>
      </c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>
        <v>416839353</v>
      </c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>
        <v>204010104</v>
      </c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>
        <v>75596763</v>
      </c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>
        <v>444258591</v>
      </c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>
        <v>529133049</v>
      </c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>
        <v>130883379</v>
      </c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>
        <v>181435440</v>
      </c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>
        <v>228545412</v>
      </c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>
        <v>206571168</v>
      </c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>
        <v>160392963</v>
      </c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>
        <v>15571323</v>
      </c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>
        <v>34765905</v>
      </c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>
        <v>21534123</v>
      </c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>
        <v>54659178</v>
      </c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>
        <v>53448435</v>
      </c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>
        <v>172385115</v>
      </c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>
        <v>75199155</v>
      </c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>
        <v>33411417</v>
      </c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>
        <v>27922020</v>
      </c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>
        <v>291012312</v>
      </c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>
        <v>33310878</v>
      </c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>
        <v>178814493</v>
      </c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>
        <v>35795133</v>
      </c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>
        <v>34798716</v>
      </c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>
        <v>170510172</v>
      </c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>
        <v>38159397</v>
      </c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>
        <v>66026013</v>
      </c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>
        <v>136622463</v>
      </c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>
        <v>107668161</v>
      </c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>
        <v>26142747</v>
      </c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>
        <v>64196229</v>
      </c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>
        <v>52093101</v>
      </c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>
        <v>70245696</v>
      </c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>
        <v>149111019</v>
      </c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>
        <v>139086138</v>
      </c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>
        <v>114035355</v>
      </c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>
        <v>14083440</v>
      </c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>
        <v>66798663</v>
      </c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>
        <v>171023829</v>
      </c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>
        <v>38953815</v>
      </c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>
        <v>23969289</v>
      </c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>
        <v>250111584</v>
      </c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>
        <v>38405940</v>
      </c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>
        <v>74102424</v>
      </c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>
        <v>171366426</v>
      </c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>
        <v>25346208</v>
      </c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>
        <v>128724051</v>
      </c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>
        <v>54803874</v>
      </c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>
        <v>84432666</v>
      </c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>
        <v>56878425</v>
      </c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>
        <v>24517020</v>
      </c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>
        <v>13071321</v>
      </c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>
        <v>23587710</v>
      </c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>
        <v>52040616</v>
      </c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>
        <v>39900084</v>
      </c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>
        <v>22458972</v>
      </c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>
        <v>50527935</v>
      </c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>
        <v>46455117</v>
      </c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>
        <v>58957662</v>
      </c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>
        <v>20364861</v>
      </c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>
        <v>58998174</v>
      </c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>
        <v>70346973</v>
      </c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>
        <v>71800158</v>
      </c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>
        <v>50944323</v>
      </c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>
        <v>325789632</v>
      </c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>
        <v>148610712</v>
      </c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>
        <v>30789252</v>
      </c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>
        <v>23661366</v>
      </c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>
        <v>139294323</v>
      </c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>
        <v>46543005</v>
      </c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>
        <v>158672052</v>
      </c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>
        <v>63310821</v>
      </c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>
        <v>100935267</v>
      </c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>
        <v>41893536</v>
      </c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>
        <v>92429235</v>
      </c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>
        <v>33674349</v>
      </c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>
        <v>34882428</v>
      </c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>
        <v>155781411</v>
      </c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>
        <v>57115779</v>
      </c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>
        <v>48608580</v>
      </c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>
        <v>88675842</v>
      </c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>
        <v>44651079</v>
      </c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>
        <v>100080399</v>
      </c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>
        <v>50823465</v>
      </c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>
        <v>66717183</v>
      </c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>
        <v>15299562</v>
      </c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>
        <v>23897115</v>
      </c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>
        <v>32519496</v>
      </c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>
        <v>50481528</v>
      </c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>
        <v>106107195</v>
      </c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>
        <v>653086425</v>
      </c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>
        <v>430660041</v>
      </c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>
        <v>24408528</v>
      </c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>
        <v>191256600</v>
      </c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>
        <v>26098851</v>
      </c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>
        <v>384081729</v>
      </c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>
        <v>508063455</v>
      </c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>
        <v>174127113</v>
      </c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>
        <v>9650307</v>
      </c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>
        <v>126467421</v>
      </c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>
        <v>6610338</v>
      </c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>
        <v>87269568</v>
      </c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>
        <v>71834691</v>
      </c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>
        <v>59805453</v>
      </c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>
        <v>88295340</v>
      </c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>
        <v>274522185</v>
      </c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>
        <v>78213957</v>
      </c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>
        <v>5536551</v>
      </c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>
        <v>14616099</v>
      </c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>
        <v>10021236</v>
      </c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>
        <v>39804102</v>
      </c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>
        <v>50158182</v>
      </c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>
        <v>133450929</v>
      </c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>
        <v>97532001</v>
      </c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>
        <v>184555875</v>
      </c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>
        <v>270017964</v>
      </c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>
        <v>15591570</v>
      </c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>
        <v>274000524</v>
      </c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>
        <v>358890840</v>
      </c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>
        <v>59970711</v>
      </c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>
        <v>184884087</v>
      </c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>
        <v>171073698</v>
      </c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>
        <v>61906608</v>
      </c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>
        <v>14866179</v>
      </c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>
        <v>147291810</v>
      </c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>
        <v>39465888</v>
      </c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>
        <v>178238520</v>
      </c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>
        <v>132884394</v>
      </c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>
        <v>193935876</v>
      </c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>
        <v>21489387</v>
      </c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>
        <v>410773488</v>
      </c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>
        <v>87235263</v>
      </c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>
        <v>426342423</v>
      </c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>
        <v>229368600</v>
      </c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>
        <v>405446145</v>
      </c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>
        <v>92488242</v>
      </c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>
        <v>93111762</v>
      </c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>
        <v>27266874</v>
      </c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>
        <v>453603063</v>
      </c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>
        <v>28675200</v>
      </c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>
        <v>11344896</v>
      </c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>
        <v>312397821</v>
      </c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>
        <v>114988404</v>
      </c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>
        <v>37521417</v>
      </c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>
        <v>1114069104</v>
      </c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>
        <v>199067541</v>
      </c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>
        <v>192680997</v>
      </c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>
        <v>121225233</v>
      </c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116361511602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E16" sqref="E16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7" t="s">
        <v>0</v>
      </c>
      <c r="B1" s="157"/>
      <c r="C1" s="157"/>
      <c r="D1" s="157"/>
      <c r="E1" s="157"/>
      <c r="F1" s="130"/>
    </row>
    <row r="2" spans="1:9" ht="15.75">
      <c r="A2" s="157" t="s">
        <v>1</v>
      </c>
      <c r="B2" s="157"/>
      <c r="C2" s="157"/>
      <c r="D2" s="157"/>
      <c r="E2" s="157"/>
      <c r="F2" s="130"/>
    </row>
    <row r="3" spans="1:9" ht="15.75">
      <c r="B3" s="8"/>
      <c r="C3" s="8"/>
      <c r="D3" s="8"/>
      <c r="E3" s="8"/>
    </row>
    <row r="4" spans="1:9" ht="15.75">
      <c r="A4" s="157" t="s">
        <v>1107</v>
      </c>
      <c r="B4" s="157"/>
      <c r="C4" s="157"/>
      <c r="D4" s="157"/>
      <c r="E4" s="157"/>
    </row>
    <row r="5" spans="1:9" ht="15.75">
      <c r="A5" s="174" t="s">
        <v>1112</v>
      </c>
      <c r="B5" s="174"/>
      <c r="C5" s="174"/>
      <c r="D5" s="174"/>
      <c r="E5" s="174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1668461526679</v>
      </c>
      <c r="C9" s="100">
        <f t="shared" ref="C9:E9" si="0">SUM(C10:C12,C15)</f>
        <v>1464349531900</v>
      </c>
      <c r="D9" s="100">
        <f t="shared" si="0"/>
        <v>0</v>
      </c>
      <c r="E9" s="100">
        <f t="shared" si="0"/>
        <v>3132811058579</v>
      </c>
    </row>
    <row r="10" spans="1:9">
      <c r="A10" s="99" t="s">
        <v>1086</v>
      </c>
      <c r="B10" s="99">
        <f>+'Departamentos '!C44</f>
        <v>1275930174953</v>
      </c>
      <c r="C10" s="99">
        <f>+'Distritos y municipios certfica'!C77</f>
        <v>1102583475589</v>
      </c>
      <c r="D10" s="99">
        <v>0</v>
      </c>
      <c r="E10" s="99">
        <f>SUM(B10:D10)</f>
        <v>2378513650542</v>
      </c>
      <c r="G10" s="90"/>
    </row>
    <row r="11" spans="1:9">
      <c r="A11" s="99" t="s">
        <v>1087</v>
      </c>
      <c r="B11" s="99">
        <f>+'Departamentos '!D44</f>
        <v>153765145320</v>
      </c>
      <c r="C11" s="99">
        <f>+'Distritos y municipios certfica'!D77</f>
        <v>147038880456</v>
      </c>
      <c r="D11" s="99">
        <v>0</v>
      </c>
      <c r="E11" s="112">
        <f>SUM(B11:D11)</f>
        <v>300804025776</v>
      </c>
      <c r="G11" s="88"/>
      <c r="H11" s="88"/>
      <c r="I11" s="89"/>
    </row>
    <row r="12" spans="1:9" ht="15.75">
      <c r="A12" s="101" t="s">
        <v>1088</v>
      </c>
      <c r="B12" s="101">
        <f>SUM(B13:B14)</f>
        <v>166643757602</v>
      </c>
      <c r="C12" s="101">
        <f>SUM(C13:C14)</f>
        <v>149656152606</v>
      </c>
      <c r="D12" s="101">
        <v>0</v>
      </c>
      <c r="E12" s="101">
        <f>SUM(E13:E14)</f>
        <v>316299910208</v>
      </c>
    </row>
    <row r="13" spans="1:9">
      <c r="A13" s="102" t="s">
        <v>1089</v>
      </c>
      <c r="B13" s="102">
        <f>+'Departamentos '!F44</f>
        <v>104247234573</v>
      </c>
      <c r="C13" s="102">
        <f>+'Distritos y municipios certfica'!F77</f>
        <v>94318013795</v>
      </c>
      <c r="D13" s="102">
        <v>0</v>
      </c>
      <c r="E13" s="103">
        <f t="shared" ref="E13:E17" si="1">SUM(B13:D13)</f>
        <v>198565248368</v>
      </c>
    </row>
    <row r="14" spans="1:9">
      <c r="A14" s="102" t="s">
        <v>1090</v>
      </c>
      <c r="B14" s="102">
        <f>+'Departamentos '!G44</f>
        <v>62396523029</v>
      </c>
      <c r="C14" s="102">
        <f>+'Distritos y municipios certfica'!G77</f>
        <v>55338138811</v>
      </c>
      <c r="D14" s="102">
        <v>0</v>
      </c>
      <c r="E14" s="102">
        <f t="shared" si="1"/>
        <v>117734661840</v>
      </c>
    </row>
    <row r="15" spans="1:9" ht="15.75">
      <c r="A15" s="101" t="s">
        <v>1091</v>
      </c>
      <c r="B15" s="101">
        <f>+'Departamentos '!I44</f>
        <v>72122448804</v>
      </c>
      <c r="C15" s="101">
        <f>+'Distritos y municipios certfica'!I77</f>
        <v>65071023249</v>
      </c>
      <c r="D15" s="101">
        <v>0</v>
      </c>
      <c r="E15" s="101">
        <f t="shared" si="1"/>
        <v>137193472053</v>
      </c>
    </row>
    <row r="16" spans="1:9" ht="15.75">
      <c r="A16" s="104" t="s">
        <v>1092</v>
      </c>
      <c r="B16" s="105">
        <v>0</v>
      </c>
      <c r="C16" s="105">
        <f>+'Distritos y municipios certfica'!L77</f>
        <v>87329345664</v>
      </c>
      <c r="D16" s="105">
        <f>'Muncipios no certficados'!E1050</f>
        <v>116361511602</v>
      </c>
      <c r="E16" s="106">
        <f t="shared" si="1"/>
        <v>203690857266</v>
      </c>
      <c r="G16" s="77"/>
    </row>
    <row r="17" spans="1:7" ht="15.75">
      <c r="A17" s="104" t="s">
        <v>3</v>
      </c>
      <c r="B17" s="104">
        <f>+'Departamentos '!L44</f>
        <v>27997103759</v>
      </c>
      <c r="C17" s="104">
        <f>+'Distritos y municipios certfica'!M77</f>
        <v>4415059707</v>
      </c>
      <c r="D17" s="104">
        <v>0</v>
      </c>
      <c r="E17" s="106">
        <f t="shared" si="1"/>
        <v>32412163466</v>
      </c>
    </row>
    <row r="18" spans="1:7" ht="20.45" customHeight="1">
      <c r="A18" s="107" t="s">
        <v>1084</v>
      </c>
      <c r="B18" s="107">
        <f>+B9+SUM(B16:B17)</f>
        <v>1696458630438</v>
      </c>
      <c r="C18" s="107">
        <f t="shared" ref="C18:D18" si="2">+C9+SUM(C16:C17)</f>
        <v>1556093937271</v>
      </c>
      <c r="D18" s="107">
        <f t="shared" si="2"/>
        <v>116361511602</v>
      </c>
      <c r="E18" s="107">
        <f>+E9+SUM(E16:E17)</f>
        <v>3368914079311</v>
      </c>
      <c r="F18" s="75" t="s">
        <v>1106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8ea0a0089c2cc6c8b0b701b855c354dd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1179e55b4be723669e75e4cba0ebe53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openxmlformats.org/package/2006/metadata/core-properties"/>
    <ds:schemaRef ds:uri="http://schemas.microsoft.com/office/2006/documentManagement/types"/>
    <ds:schemaRef ds:uri="9a918e87-bf13-4105-8dd0-555d5d1f3d00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63c8ef28-f662-4a4b-b5e3-6fa0637df4f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20A7D0-55B6-43F7-A5CD-9AD912A6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2026-03-24T02:44:37Z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