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6/4-PAC/1-SGP/00-Publicaciones/"/>
    </mc:Choice>
  </mc:AlternateContent>
  <xr:revisionPtr revIDLastSave="36" documentId="13_ncr:1_{43941213-22ED-408C-AEBC-5C1FC432C966}" xr6:coauthVersionLast="47" xr6:coauthVersionMax="47" xr10:uidLastSave="{6179B90C-669E-4062-97FA-6CD1708DF5B6}"/>
  <bookViews>
    <workbookView xWindow="-120" yWindow="-120" windowWidth="21360" windowHeight="11040" tabRatio="696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'!$B$10:$C$42</definedName>
    <definedName name="_xlnm._FilterDatabase" localSheetId="1" hidden="1">'Distritos y municipios certfica'!$B$10:$H$75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<sst xmlns="http://schemas.openxmlformats.org/spreadsheetml/2006/main" count="2287" uniqueCount="1112">
  <si>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</si>
  <si>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</si>
  <si>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</si>
  <si>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</si>
  <si>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</si>
  <si>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</si>
  <si>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</si>
  <si>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</si>
  <si>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</si>
  <si>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</si>
  <si>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</si>
  <si>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</si>
  <si>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</si>
  <si>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</si>
  <si>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</si>
  <si>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</si>
  <si>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</si>
  <si>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</si>
  <si>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</si>
  <si>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</si>
  <si>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</si>
  <si>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</si>
  <si>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</si>
  <si>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</si>
  <si>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</si>
  <si>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</si>
  <si>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</si>
  <si>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</si>
  <si>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</si>
  <si>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</si>
  <si>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</si>
  <si>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</si>
  <si>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</si>
  <si>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</si>
  <si>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</si>
  <si>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</si>
  <si>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</si>
  <si>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</si>
  <si>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</si>
  <si>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</si>
  <si>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</si>
  <si>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</si>
  <si>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</si>
  <si>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</si>
  <si>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</si>
  <si>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</si>
  <si>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</si>
  <si>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</si>
  <si>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</si>
  <si>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</si>
  <si>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</si>
  <si>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</si>
  <si>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</si>
  <si>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</si>
  <si>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</si>
  <si>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</si>
  <si>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</si>
  <si>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</si>
  <si>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</si>
  <si>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</si>
  <si>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</si>
  <si>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</si>
  <si>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</si>
  <si>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</si>
  <si>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</si>
  <si>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</si>
  <si>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</si>
  <si>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</si>
  <si>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</si>
  <si>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</si>
  <si>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</si>
  <si>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</si>
  <si>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</si>
  <si>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</si>
  <si>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</si>
  <si>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</si>
  <si>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</si>
  <si>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</si>
  <si>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</si>
  <si>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</si>
  <si>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</si>
  <si>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</si>
  <si>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</si>
  <si>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</si>
  <si>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</si>
  <si>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</si>
  <si>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</si>
  <si>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</si>
  <si>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</si>
  <si>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</si>
  <si>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</si>
  <si>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</si>
  <si>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</si>
  <si>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</si>
  <si>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</si>
  <si>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</si>
  <si>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</si>
  <si>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</si>
  <si>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</si>
  <si>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</si>
  <si>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</si>
  <si>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</si>
  <si>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</si>
  <si>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</si>
  <si>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</si>
  <si>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</si>
  <si>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</si>
  <si>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</si>
  <si>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</si>
  <si>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</si>
  <si>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</si>
  <si>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</si>
  <si>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</si>
  <si>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</si>
  <si>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</si>
  <si>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</si>
  <si>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</si>
  <si>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</si>
  <si>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</si>
  <si>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</si>
  <si>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</si>
  <si>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</si>
  <si>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</si>
  <si>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</si>
  <si>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</si>
  <si>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</si>
  <si>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</si>
  <si>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</si>
  <si>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</si>
  <si>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</si>
  <si>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</si>
  <si>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</si>
  <si>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</si>
  <si>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</si>
  <si>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</si>
  <si>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</si>
  <si>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</si>
  <si>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</si>
  <si>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</si>
  <si>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</si>
  <si>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</si>
  <si>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</si>
  <si>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</si>
  <si>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</si>
  <si>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</si>
  <si>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</si>
  <si>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</si>
  <si>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</si>
  <si>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</si>
  <si>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</si>
  <si>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</si>
  <si>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</si>
  <si>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</si>
  <si>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</si>
  <si>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</si>
  <si>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</si>
  <si>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</si>
  <si>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</si>
  <si>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</si>
  <si>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</si>
  <si>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</si>
  <si>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</si>
  <si>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</si>
  <si>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</si>
  <si>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</si>
  <si>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</si>
  <si>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</si>
  <si>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</si>
  <si>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</si>
  <si>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</si>
  <si>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</si>
  <si>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</si>
  <si>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</si>
  <si>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</si>
  <si>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</si>
  <si>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</si>
  <si>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</si>
  <si>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</si>
  <si>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</si>
  <si>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</si>
  <si>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</si>
  <si>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</si>
  <si>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</si>
  <si>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</si>
  <si>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</si>
  <si>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</si>
  <si>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</si>
  <si>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</si>
  <si>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</si>
  <si>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</si>
  <si>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</si>
  <si>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</si>
  <si>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</si>
  <si>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</si>
  <si>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</si>
  <si>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</si>
  <si>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</si>
  <si>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</si>
  <si>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</si>
  <si>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</si>
  <si>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</si>
  <si>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</si>
  <si>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</si>
  <si>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</si>
  <si>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</si>
  <si>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</si>
  <si>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</si>
  <si>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</si>
  <si>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</si>
  <si>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</si>
  <si>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</si>
  <si>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</si>
  <si>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</si>
  <si>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</si>
  <si>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</si>
  <si>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</si>
  <si>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</si>
  <si>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</si>
  <si>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</si>
  <si>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</si>
  <si>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</si>
  <si>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</si>
  <si>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</si>
  <si>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</si>
  <si>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</si>
  <si>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</si>
  <si>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</si>
  <si>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</si>
  <si>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</si>
  <si>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</si>
  <si>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</si>
  <si>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</si>
  <si>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</si>
  <si>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</si>
  <si>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</si>
  <si>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</si>
  <si>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</si>
  <si>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</si>
  <si>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</si>
  <si>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</si>
  <si>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</si>
  <si>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</si>
  <si>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</si>
  <si>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</si>
  <si>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</si>
  <si>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</si>
  <si>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</si>
  <si>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</si>
  <si>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</si>
  <si>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</si>
  <si>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</si>
  <si>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</si>
  <si>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</si>
  <si>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</si>
  <si>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</si>
  <si>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</si>
  <si>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</si>
  <si>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</si>
  <si>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</si>
  <si>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</si>
  <si>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</si>
  <si>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</si>
  <si>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</si>
  <si>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</si>
  <si>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</si>
  <si>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</si>
  <si>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</si>
  <si>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</si>
  <si>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</si>
  <si>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</si>
  <si>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</si>
  <si>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</si>
  <si>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</si>
  <si>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</si>
  <si>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</si>
  <si>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</si>
  <si>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</si>
  <si>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</si>
  <si>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</si>
  <si>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</si>
  <si>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</si>
  <si>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</si>
  <si>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</si>
  <si>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</si>
  <si>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</si>
  <si>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</si>
  <si>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</si>
  <si>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</si>
  <si>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</si>
  <si>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</si>
  <si>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</si>
  <si>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</si>
  <si>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</si>
  <si>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</si>
  <si>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</si>
  <si>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</si>
  <si>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</si>
  <si>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</si>
  <si>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</si>
  <si>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</si>
  <si>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</si>
  <si>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</si>
  <si>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</si>
  <si>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</si>
  <si>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</si>
  <si>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</si>
  <si>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</si>
  <si>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</si>
  <si>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</si>
  <si>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</si>
  <si>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</si>
  <si>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</si>
  <si>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</si>
  <si>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</si>
  <si>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</si>
  <si>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</si>
  <si>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</si>
  <si>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</si>
  <si>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</si>
  <si>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</si>
  <si>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</si>
  <si>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</si>
  <si>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</si>
  <si>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</si>
  <si>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</si>
  <si>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</si>
  <si>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</si>
  <si>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</si>
  <si>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</si>
  <si>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</si>
  <si>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</si>
  <si>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</si>
  <si>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</si>
  <si>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</si>
  <si>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</si>
  <si>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</si>
  <si>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</si>
  <si>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</si>
  <si>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</si>
  <si>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</si>
  <si>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</si>
  <si>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</si>
  <si>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</si>
  <si>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</si>
  <si>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</si>
  <si>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</si>
  <si>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</si>
  <si>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</si>
  <si>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</si>
  <si>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</si>
  <si>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</si>
  <si>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</si>
  <si>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</si>
  <si>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</si>
  <si>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</si>
  <si>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</si>
  <si>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</si>
  <si>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</si>
  <si>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</si>
  <si>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</si>
  <si>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</si>
  <si>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</si>
  <si>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</si>
  <si>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</si>
  <si>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</si>
  <si>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</si>
  <si>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</si>
  <si>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</si>
  <si>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</si>
  <si>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</si>
  <si>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</si>
  <si>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</si>
  <si>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</si>
  <si>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</si>
  <si>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</si>
  <si>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</si>
  <si>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</si>
  <si>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</si>
  <si>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</si>
  <si>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</si>
  <si>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</si>
  <si>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</si>
  <si>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</si>
  <si>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</si>
  <si>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</si>
  <si>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</si>
  <si>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</si>
  <si>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</si>
  <si>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</si>
  <si>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</si>
  <si>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</si>
  <si>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</si>
  <si>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</si>
  <si>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</si>
  <si>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</si>
  <si>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</si>
  <si>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</si>
  <si>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</si>
  <si>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</si>
  <si>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</si>
  <si>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</si>
  <si>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</si>
  <si>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</si>
  <si>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</si>
  <si>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</si>
  <si>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</si>
  <si>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</si>
  <si>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</si>
  <si>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</si>
  <si>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</si>
  <si>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</si>
  <si>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</si>
  <si>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</si>
  <si>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</si>
  <si>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</si>
  <si>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</si>
  <si>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</si>
  <si>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</si>
  <si>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</si>
  <si>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</si>
  <si>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</si>
  <si>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</si>
  <si>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</si>
  <si>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</si>
  <si>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</si>
  <si>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</si>
  <si>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</si>
  <si>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</si>
  <si>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</si>
  <si>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</si>
  <si>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</si>
  <si>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</si>
  <si>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</si>
  <si>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</si>
  <si>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</si>
  <si>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</si>
  <si>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</si>
  <si>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</si>
  <si>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</si>
  <si>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</si>
  <si>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</si>
  <si>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</si>
  <si>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</si>
  <si>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</si>
  <si>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</si>
  <si>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</si>
  <si>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</si>
  <si>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</si>
  <si>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</si>
  <si>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</si>
  <si>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</si>
  <si>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</si>
  <si>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</si>
  <si>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</si>
  <si>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</si>
  <si>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</si>
  <si>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</si>
  <si>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</si>
  <si>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</si>
  <si>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</si>
  <si>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</si>
  <si>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</si>
  <si>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</si>
  <si>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</si>
  <si>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</si>
  <si>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</si>
  <si>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</si>
  <si>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</si>
  <si>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</si>
  <si>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</si>
  <si>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</si>
  <si>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</si>
  <si>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</si>
  <si>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</si>
  <si>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</si>
  <si>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</si>
  <si>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</si>
  <si>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</si>
  <si>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</si>
  <si>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</si>
  <si>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</si>
  <si>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</si>
  <si>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</si>
  <si>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</si>
  <si>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</si>
  <si>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</si>
  <si>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</si>
  <si>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</si>
  <si>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</si>
  <si>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</si>
  <si>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</si>
  <si>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</si>
  <si>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</si>
  <si>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</si>
  <si>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</si>
  <si>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</si>
  <si>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</si>
  <si>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</si>
  <si>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</si>
  <si>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</si>
  <si>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</si>
  <si>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</si>
  <si>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</si>
  <si>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</si>
  <si>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</si>
  <si>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</si>
  <si>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</si>
  <si>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</si>
  <si>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</si>
  <si>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</si>
  <si>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</si>
  <si>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</si>
  <si>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</si>
  <si>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</si>
  <si>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</si>
  <si>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</si>
  <si>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</si>
  <si>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</si>
  <si>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</si>
  <si>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</si>
  <si>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</si>
  <si>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</si>
  <si>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</si>
  <si>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</si>
  <si>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</si>
  <si>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</si>
  <si>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</si>
  <si>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</si>
  <si>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</si>
  <si>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</si>
  <si>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</si>
  <si>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</si>
  <si>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</si>
  <si>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</si>
  <si>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</si>
  <si>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</si>
  <si>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</si>
  <si>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</si>
  <si>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</si>
  <si>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</si>
  <si>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</si>
  <si>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</si>
  <si>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</si>
  <si>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</si>
  <si>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</si>
  <si>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</si>
  <si>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</si>
  <si>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</si>
  <si>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</si>
  <si>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</si>
  <si>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</si>
  <si>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</si>
  <si>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</si>
  <si>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</si>
  <si>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</si>
  <si>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</si>
  <si>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</si>
  <si>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</si>
  <si>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</si>
  <si>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</si>
  <si>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</si>
  <si>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</si>
  <si>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</si>
  <si>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</si>
  <si>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</si>
  <si>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</si>
  <si>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</si>
  <si>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</si>
  <si>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</si>
  <si>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</si>
  <si>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</si>
  <si>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</si>
  <si>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</si>
  <si>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</si>
  <si>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</si>
  <si>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</si>
  <si>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</si>
  <si>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</si>
  <si>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</si>
  <si>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</si>
  <si>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</si>
  <si>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</si>
  <si>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</si>
  <si>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</si>
  <si>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</si>
  <si>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</si>
  <si>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</si>
  <si>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</si>
  <si>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</si>
  <si>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</si>
  <si>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</si>
  <si>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</si>
  <si>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</si>
  <si>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</si>
  <si>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</si>
  <si>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</si>
  <si>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</si>
  <si>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</si>
  <si>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</si>
  <si>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</si>
  <si>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</si>
  <si>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</si>
  <si>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</si>
  <si>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</si>
  <si>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</si>
  <si>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</si>
  <si>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</si>
  <si>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</si>
  <si>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</si>
  <si>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</si>
  <si>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</si>
  <si>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</si>
  <si>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</si>
  <si>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</si>
  <si>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</si>
  <si>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</si>
  <si>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</si>
  <si>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</si>
  <si>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</si>
  <si>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</si>
  <si>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</si>
  <si>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</si>
  <si>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</si>
  <si>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</si>
  <si>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</si>
  <si>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</si>
  <si>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</si>
  <si>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</si>
  <si>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</si>
  <si>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</si>
  <si>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</si>
  <si>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</si>
  <si>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</si>
  <si>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</si>
  <si>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</si>
  <si>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</si>
  <si>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</si>
  <si>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</si>
  <si>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</si>
  <si>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</si>
  <si>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</si>
  <si>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</si>
  <si>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</si>
  <si>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</si>
  <si>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</si>
  <si>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</si>
  <si>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</si>
  <si>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</si>
  <si>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</si>
  <si>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</si>
  <si>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</si>
  <si>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</si>
  <si>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</si>
  <si>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</si>
  <si>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</si>
  <si>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</si>
  <si>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</si>
  <si>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</si>
  <si>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</si>
  <si>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</si>
  <si>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</si>
  <si>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</si>
  <si>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</si>
  <si>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</si>
  <si>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</si>
  <si>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</si>
  <si>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</si>
  <si>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</si>
  <si>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</si>
  <si>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</si>
  <si>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</si>
  <si>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</si>
  <si>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</si>
  <si>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</si>
  <si>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</si>
  <si>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</si>
  <si>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</si>
  <si>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</si>
  <si>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</si>
  <si>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</si>
  <si>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</si>
  <si>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</si>
  <si>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</si>
  <si>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</si>
  <si>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</si>
  <si>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</si>
  <si>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</si>
  <si>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</si>
  <si>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</si>
  <si>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</si>
  <si>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</si>
  <si>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</si>
  <si>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</si>
  <si>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</si>
  <si>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</si>
  <si>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</si>
  <si>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</si>
  <si>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</si>
  <si>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</si>
  <si>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</si>
  <si>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</si>
  <si>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</si>
  <si>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</si>
  <si>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</si>
  <si>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</si>
  <si>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</si>
  <si>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</si>
  <si>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</si>
  <si>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</si>
  <si>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</si>
  <si>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</si>
  <si>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</si>
  <si>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</si>
  <si>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</si>
  <si>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</si>
  <si>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</si>
  <si>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</si>
  <si>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</si>
  <si>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</si>
  <si>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</si>
  <si>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</si>
  <si>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</si>
  <si>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</si>
  <si>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</si>
  <si>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</si>
  <si>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</si>
  <si>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</si>
  <si>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</si>
  <si>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</si>
  <si>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</si>
  <si>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</si>
  <si>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</si>
  <si>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</si>
  <si>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</si>
  <si>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</si>
  <si>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</si>
  <si>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</si>
  <si>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</si>
  <si>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</si>
  <si>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</si>
  <si>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</si>
  <si>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</si>
  <si>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</si>
  <si>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</si>
  <si>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</si>
  <si>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</si>
  <si>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</si>
  <si>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</si>
  <si>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</si>
  <si>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</si>
  <si>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</si>
  <si>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</si>
  <si>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</si>
  <si>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</si>
  <si>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</si>
  <si>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</si>
  <si>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</si>
  <si>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</si>
  <si>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</si>
  <si>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</si>
  <si>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</si>
  <si>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</si>
  <si>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</si>
  <si>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</si>
  <si>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</si>
  <si>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</si>
  <si>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</si>
  <si>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</si>
  <si>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</si>
  <si>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</si>
  <si>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</si>
  <si>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</si>
  <si>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</si>
  <si>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</si>
  <si>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</si>
  <si>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</si>
  <si>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</si>
  <si>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</si>
  <si>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</si>
  <si>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</si>
  <si>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</si>
  <si>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</si>
  <si>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</si>
  <si>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</si>
  <si>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</si>
  <si>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</si>
  <si>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</si>
  <si>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</si>
  <si>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</si>
  <si>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</si>
  <si>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</si>
  <si>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</si>
  <si>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</si>
  <si>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</si>
  <si>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</si>
  <si>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</si>
  <si>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</si>
  <si>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</si>
  <si>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</si>
  <si>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</si>
  <si>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</si>
  <si>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</si>
  <si>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</si>
  <si>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</si>
  <si>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</si>
  <si>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</si>
  <si>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</si>
  <si>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</si>
  <si>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</si>
  <si>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</si>
  <si>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</si>
  <si>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</si>
  <si>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</si>
  <si>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</si>
  <si>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</si>
  <si>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</si>
  <si>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</si>
  <si>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</si>
  <si>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</si>
  <si>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</si>
  <si>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</si>
  <si>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</si>
  <si>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</si>
  <si>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</si>
  <si>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</si>
  <si>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</si>
  <si>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</si>
  <si>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</si>
  <si>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</si>
  <si>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</si>
  <si>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</si>
  <si>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</si>
  <si>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</si>
  <si>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</si>
  <si>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</si>
  <si>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</si>
  <si>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</si>
  <si>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</si>
  <si>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</si>
  <si>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</si>
  <si>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</si>
  <si>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</si>
  <si>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</si>
  <si>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</si>
  <si>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</si>
  <si>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</si>
  <si>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</si>
  <si>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</si>
  <si>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</si>
  <si>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</si>
  <si>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</si>
  <si>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</si>
  <si>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</si>
  <si>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</si>
  <si>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</si>
  <si>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</si>
  <si>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</si>
  <si>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</si>
  <si>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</si>
  <si>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</si>
  <si>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</si>
  <si>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</si>
  <si>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</si>
  <si>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</si>
  <si>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</si>
  <si>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</si>
  <si>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</si>
  <si>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</si>
  <si>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</si>
  <si>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</si>
  <si>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</si>
  <si>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</si>
  <si>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</si>
  <si>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</si>
  <si>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</si>
  <si>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</si>
  <si>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</si>
  <si>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</si>
  <si>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</si>
  <si>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</si>
  <si>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</si>
  <si>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</si>
  <si>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</si>
  <si>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</si>
  <si>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</si>
  <si>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</si>
  <si>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</si>
  <si>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</si>
  <si>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</si>
  <si>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</si>
  <si>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</si>
  <si>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</si>
  <si>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</si>
  <si>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</si>
  <si>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</si>
  <si>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</si>
  <si>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</si>
  <si>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</si>
  <si>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</si>
  <si>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</si>
  <si>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</si>
  <si>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</si>
  <si>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</si>
  <si>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</si>
  <si>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</si>
  <si>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</si>
  <si>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</si>
  <si>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</si>
  <si>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</si>
  <si>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</si>
  <si>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</si>
  <si>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</si>
  <si>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</si>
  <si>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</si>
  <si>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</si>
  <si>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</si>
  <si>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</si>
  <si>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</si>
  <si>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</si>
  <si>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</si>
  <si>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</si>
  <si>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</si>
  <si>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</si>
  <si>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</si>
  <si>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</si>
  <si>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</si>
  <si>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</si>
  <si>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</si>
  <si>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</si>
  <si>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</si>
  <si>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</si>
  <si>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</si>
  <si>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</si>
  <si>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</si>
  <si>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</si>
  <si>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</si>
  <si>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</si>
  <si>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</si>
  <si>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</si>
  <si>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</si>
  <si>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</si>
  <si>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</si>
  <si>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</si>
  <si>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</si>
  <si>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</si>
  <si>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</si>
  <si>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</si>
  <si>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</si>
  <si>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</si>
  <si>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</si>
  <si>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</si>
  <si>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</si>
  <si>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</si>
  <si>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</si>
  <si>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</si>
  <si>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</si>
  <si>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</si>
  <si>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</si>
  <si>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</si>
  <si>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</si>
  <si>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</si>
  <si>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</si>
  <si>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</si>
  <si>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</si>
  <si>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</si>
  <si>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</si>
  <si>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</si>
  <si>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</si>
  <si>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</si>
  <si>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</si>
  <si>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</si>
  <si>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</si>
  <si>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</si>
  <si>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</si>
  <si>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</si>
  <si>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</si>
  <si>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</si>
  <si>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</si>
  <si>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</si>
  <si>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</si>
  <si>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</si>
  <si>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</si>
  <si>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</si>
  <si>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</si>
  <si>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</si>
  <si>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</si>
  <si>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</si>
  <si>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</si>
  <si>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</si>
  <si>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</si>
  <si>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</si>
  <si>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</si>
  <si>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</si>
  <si>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</si>
  <si>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</si>
  <si>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</si>
  <si>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</si>
  <si>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</si>
  <si>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</si>
  <si>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</si>
  <si>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</si>
  <si>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</si>
  <si>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</si>
  <si>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</si>
  <si>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</si>
  <si>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</si>
  <si>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</si>
  <si>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</si>
  <si>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</si>
  <si>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</si>
  <si>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</si>
  <si>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</si>
  <si>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</si>
  <si>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</si>
  <si>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</si>
  <si>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</si>
  <si>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</si>
  <si>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</si>
  <si>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</si>
  <si>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</si>
  <si>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</si>
  <si>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</si>
  <si>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</si>
  <si>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</si>
  <si>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</si>
  <si>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</si>
  <si>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</si>
  <si>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</si>
  <si>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</si>
  <si>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</si>
  <si>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</si>
  <si>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</si>
  <si>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</si>
  <si>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</si>
  <si>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</si>
  <si>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</si>
  <si>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</si>
  <si>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</si>
  <si>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</si>
  <si>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</si>
  <si>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</si>
  <si>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</si>
  <si>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</si>
  <si>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</si>
  <si>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</si>
  <si>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</si>
  <si>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</si>
  <si>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</si>
  <si>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</si>
  <si>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</si>
  <si>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</si>
  <si>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</si>
  <si>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</si>
  <si>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</si>
  <si>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</si>
  <si>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</si>
  <si>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</si>
  <si>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</si>
  <si>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</si>
  <si>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</si>
  <si>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</si>
  <si>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</si>
  <si>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</si>
  <si>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</si>
  <si>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</si>
  <si>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</si>
  <si>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</si>
  <si>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</si>
  <si>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</si>
  <si>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</si>
  <si>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</si>
  <si>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</si>
  <si>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</si>
  <si>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</si>
  <si>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</si>
  <si>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</si>
  <si>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</si>
  <si>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</si>
  <si>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</si>
  <si>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</si>
  <si>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</si>
  <si>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</si>
  <si>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</si>
  <si>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</si>
  <si>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</si>
  <si>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</si>
  <si>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</si>
  <si>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</si>
  <si>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</si>
  <si>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</si>
  <si>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</si>
  <si>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</si>
  <si>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</si>
  <si>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</si>
  <si>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</si>
  <si>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</si>
  <si>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</si>
  <si>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</si>
  <si>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</si>
  <si>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</si>
  <si>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</si>
  <si>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</si>
  <si>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</si>
  <si>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</si>
  <si>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</si>
  <si>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</si>
  <si>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</si>
  <si>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DEPARTAMENTOS -  PAC FEBRERO 2026</t>
  </si>
  <si>
    <t>DISTRITOS Y MUNICIPIOS CERTIFICADOS  -  PAC FEBRERO- 2026</t>
  </si>
  <si>
    <t>MUNICIPIOS  NO CERTIFICADOS -  2026 CALIDAD MATRÍCULA- FEBRERO(0/12)</t>
  </si>
  <si>
    <t>RESUMEN GIRO -  PAC FEBRERO 2026</t>
  </si>
  <si>
    <t>GIRO - SISTEMA GENERAL DE PARTICIPACIONES-EDUCACIÓN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</si>
</sst>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4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49" fontId="6" fillId="0" borderId="76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opLeftCell="A7" zoomScale="70" zoomScaleNormal="70" workbookViewId="0">
      <selection activeCell="G33" sqref="G33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39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41"/>
    </row>
    <row r="2" spans="1:14" ht="16.5" customHeight="1">
      <c r="A2" s="139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41"/>
    </row>
    <row r="3" spans="1:14" ht="14.25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ht="14.25" customHeight="1">
      <c r="A4" s="146" t="s">
        <v>1111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14.25" customHeight="1">
      <c r="A5" s="146" t="s">
        <v>1107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ht="14.2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4.25" customHeight="1">
      <c r="A7" s="49"/>
      <c r="B7" s="49"/>
      <c r="C7" s="155" t="s">
        <v>2</v>
      </c>
      <c r="D7" s="155"/>
      <c r="E7" s="155"/>
      <c r="F7" s="155"/>
      <c r="G7" s="155"/>
      <c r="H7" s="155"/>
      <c r="I7" s="155"/>
      <c r="J7" s="155"/>
      <c r="K7" s="155"/>
      <c r="L7" s="151" t="s">
        <v>1098</v>
      </c>
      <c r="M7" s="149" t="s">
        <v>1099</v>
      </c>
      <c r="N7" s="147" t="s">
        <v>4</v>
      </c>
    </row>
    <row r="8" spans="1:14" s="11" customFormat="1" ht="14.25" customHeight="1">
      <c r="A8" s="157" t="s">
        <v>5</v>
      </c>
      <c r="B8" s="157" t="s">
        <v>6</v>
      </c>
      <c r="C8" s="153" t="s">
        <v>7</v>
      </c>
      <c r="D8" s="153"/>
      <c r="E8" s="153"/>
      <c r="F8" s="154" t="s">
        <v>8</v>
      </c>
      <c r="G8" s="154"/>
      <c r="H8" s="154"/>
      <c r="I8" s="154"/>
      <c r="J8" s="154"/>
      <c r="K8" s="156" t="s">
        <v>9</v>
      </c>
      <c r="L8" s="152"/>
      <c r="M8" s="149"/>
      <c r="N8" s="147"/>
    </row>
    <row r="9" spans="1:14" ht="30.75" customHeight="1">
      <c r="A9" s="157"/>
      <c r="B9" s="157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2" t="s">
        <v>1094</v>
      </c>
      <c r="J9" s="123" t="s">
        <v>14</v>
      </c>
      <c r="K9" s="156"/>
      <c r="L9" s="152"/>
      <c r="M9" s="150"/>
      <c r="N9" s="147"/>
    </row>
    <row r="10" spans="1:14" ht="14.2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 ht="14.25" customHeight="1">
      <c r="A11" s="58">
        <v>91</v>
      </c>
      <c r="B11" s="52" t="s">
        <v>26</v>
      </c>
      <c r="C11" s="108">
        <v>7544761772</v>
      </c>
      <c r="D11" s="108">
        <v>4023095257</v>
      </c>
      <c r="E11" s="108">
        <f t="shared" ref="E11:E42" si="0">SUM(C11:D11)</f>
        <v>11567857029</v>
      </c>
      <c r="F11" s="51">
        <v>382168719</v>
      </c>
      <c r="G11" s="51">
        <v>478911985</v>
      </c>
      <c r="H11" s="53">
        <f t="shared" ref="H11:H42" si="1">SUM(F11:G11)</f>
        <v>861080704</v>
      </c>
      <c r="I11" s="51">
        <v>320643150</v>
      </c>
      <c r="J11" s="76">
        <f t="shared" ref="J11:J42" si="2">+H11+I11</f>
        <v>1181723854</v>
      </c>
      <c r="K11" s="76">
        <f t="shared" ref="K11:K42" si="3">+J11+E11</f>
        <v>12749580883</v>
      </c>
      <c r="L11" s="53">
        <v>0</v>
      </c>
      <c r="M11" s="76">
        <f>+K11+L11</f>
        <v>12749580883</v>
      </c>
      <c r="N11" s="52"/>
    </row>
    <row r="12" spans="1:14" ht="14.25" customHeight="1">
      <c r="A12" s="58">
        <v>5</v>
      </c>
      <c r="B12" s="52" t="s">
        <v>27</v>
      </c>
      <c r="C12" s="108">
        <v>177058492707</v>
      </c>
      <c r="D12" s="108">
        <v>13124136183</v>
      </c>
      <c r="E12" s="108">
        <f t="shared" si="0"/>
        <v>190182628890</v>
      </c>
      <c r="F12" s="51">
        <v>10955846521</v>
      </c>
      <c r="G12" s="51">
        <v>12790301481</v>
      </c>
      <c r="H12" s="53">
        <f t="shared" si="1"/>
        <v>23746148002</v>
      </c>
      <c r="I12" s="51">
        <v>10311384961</v>
      </c>
      <c r="J12" s="76">
        <f t="shared" si="2"/>
        <v>34057532963</v>
      </c>
      <c r="K12" s="76">
        <f t="shared" si="3"/>
        <v>224240161853</v>
      </c>
      <c r="L12" s="53">
        <v>3212252553</v>
      </c>
      <c r="M12" s="76">
        <f t="shared" ref="M12:M42" si="4">+K12+L12</f>
        <v>227452414406</v>
      </c>
      <c r="N12" s="52"/>
    </row>
    <row r="13" spans="1:14" ht="14.25" customHeight="1">
      <c r="A13" s="58">
        <v>81</v>
      </c>
      <c r="B13" s="52" t="s">
        <v>28</v>
      </c>
      <c r="C13" s="108">
        <v>28369811161</v>
      </c>
      <c r="D13" s="108">
        <v>1057780469</v>
      </c>
      <c r="E13" s="108">
        <f t="shared" si="0"/>
        <v>29427591630</v>
      </c>
      <c r="F13" s="51">
        <v>1696369175</v>
      </c>
      <c r="G13" s="51">
        <v>2004718537</v>
      </c>
      <c r="H13" s="53">
        <f t="shared" si="1"/>
        <v>3701087712</v>
      </c>
      <c r="I13" s="51">
        <v>1596582753</v>
      </c>
      <c r="J13" s="76">
        <f t="shared" si="2"/>
        <v>5297670465</v>
      </c>
      <c r="K13" s="76">
        <f t="shared" si="3"/>
        <v>34725262095</v>
      </c>
      <c r="L13" s="53">
        <v>41303962</v>
      </c>
      <c r="M13" s="76">
        <f t="shared" si="4"/>
        <v>34766566057</v>
      </c>
      <c r="N13" s="52"/>
    </row>
    <row r="14" spans="1:14" ht="14.25" customHeight="1">
      <c r="A14" s="58">
        <v>8</v>
      </c>
      <c r="B14" s="52" t="s">
        <v>29</v>
      </c>
      <c r="C14" s="108">
        <v>43090470600</v>
      </c>
      <c r="D14" s="108">
        <v>1722350127</v>
      </c>
      <c r="E14" s="108">
        <f t="shared" si="0"/>
        <v>44812820727</v>
      </c>
      <c r="F14" s="51">
        <v>2665932601</v>
      </c>
      <c r="G14" s="51">
        <v>3119560164</v>
      </c>
      <c r="H14" s="53">
        <f t="shared" si="1"/>
        <v>5785492765</v>
      </c>
      <c r="I14" s="51">
        <v>2509113037</v>
      </c>
      <c r="J14" s="76">
        <f t="shared" si="2"/>
        <v>8294605802</v>
      </c>
      <c r="K14" s="76">
        <f t="shared" si="3"/>
        <v>53107426529</v>
      </c>
      <c r="L14" s="53">
        <v>1247427903</v>
      </c>
      <c r="M14" s="76">
        <f t="shared" si="4"/>
        <v>54354854432</v>
      </c>
      <c r="N14" s="52"/>
    </row>
    <row r="15" spans="1:14" ht="14.25" customHeight="1">
      <c r="A15" s="58">
        <v>13</v>
      </c>
      <c r="B15" s="52" t="s">
        <v>30</v>
      </c>
      <c r="C15" s="108">
        <v>93091565028</v>
      </c>
      <c r="D15" s="108">
        <v>1376305656</v>
      </c>
      <c r="E15" s="108">
        <f t="shared" si="0"/>
        <v>94467870684</v>
      </c>
      <c r="F15" s="51">
        <v>5670326734</v>
      </c>
      <c r="G15" s="51">
        <v>6641823383</v>
      </c>
      <c r="H15" s="53">
        <f t="shared" si="1"/>
        <v>12312150117</v>
      </c>
      <c r="I15" s="51">
        <v>5336778103</v>
      </c>
      <c r="J15" s="76">
        <f t="shared" si="2"/>
        <v>17648928220</v>
      </c>
      <c r="K15" s="76">
        <f t="shared" si="3"/>
        <v>112116798904</v>
      </c>
      <c r="L15" s="53">
        <v>989394034</v>
      </c>
      <c r="M15" s="76">
        <f t="shared" si="4"/>
        <v>113106192938</v>
      </c>
      <c r="N15" s="52"/>
    </row>
    <row r="16" spans="1:14" ht="14.25" customHeight="1">
      <c r="A16" s="58">
        <v>15</v>
      </c>
      <c r="B16" s="52" t="s">
        <v>31</v>
      </c>
      <c r="C16" s="108">
        <v>83528812137</v>
      </c>
      <c r="D16" s="108">
        <v>1219054493</v>
      </c>
      <c r="E16" s="108">
        <f t="shared" si="0"/>
        <v>84747866630</v>
      </c>
      <c r="F16" s="51">
        <v>5025886015</v>
      </c>
      <c r="G16" s="51">
        <v>5845751517</v>
      </c>
      <c r="H16" s="53">
        <f t="shared" si="1"/>
        <v>10871637532</v>
      </c>
      <c r="I16" s="51">
        <v>4730245662</v>
      </c>
      <c r="J16" s="76">
        <f t="shared" si="2"/>
        <v>15601883194</v>
      </c>
      <c r="K16" s="76">
        <f t="shared" si="3"/>
        <v>100349749824</v>
      </c>
      <c r="L16" s="53">
        <v>1990734664</v>
      </c>
      <c r="M16" s="76">
        <f t="shared" si="4"/>
        <v>102340484488</v>
      </c>
      <c r="N16" s="52"/>
    </row>
    <row r="17" spans="1:14" ht="14.25" customHeight="1">
      <c r="A17" s="58">
        <v>17</v>
      </c>
      <c r="B17" s="52" t="s">
        <v>32</v>
      </c>
      <c r="C17" s="108">
        <v>45627976539</v>
      </c>
      <c r="D17" s="108">
        <v>1204347287</v>
      </c>
      <c r="E17" s="108">
        <f t="shared" si="0"/>
        <v>46832323826</v>
      </c>
      <c r="F17" s="51">
        <v>2870232986</v>
      </c>
      <c r="G17" s="51">
        <v>3359289822</v>
      </c>
      <c r="H17" s="53">
        <f t="shared" si="1"/>
        <v>6229522808</v>
      </c>
      <c r="I17" s="51">
        <v>2701395751</v>
      </c>
      <c r="J17" s="76">
        <f t="shared" si="2"/>
        <v>8930918559</v>
      </c>
      <c r="K17" s="76">
        <f t="shared" si="3"/>
        <v>55763242385</v>
      </c>
      <c r="L17" s="53">
        <v>0</v>
      </c>
      <c r="M17" s="76">
        <f t="shared" si="4"/>
        <v>55763242385</v>
      </c>
      <c r="N17" s="52"/>
    </row>
    <row r="18" spans="1:14" ht="14.25" customHeight="1">
      <c r="A18" s="58">
        <v>18</v>
      </c>
      <c r="B18" s="52" t="s">
        <v>33</v>
      </c>
      <c r="C18" s="108">
        <v>30900675745</v>
      </c>
      <c r="D18" s="108">
        <v>904477315</v>
      </c>
      <c r="E18" s="108">
        <f t="shared" si="0"/>
        <v>31805153060</v>
      </c>
      <c r="F18" s="51">
        <v>1851041294</v>
      </c>
      <c r="G18" s="51">
        <v>2176324682</v>
      </c>
      <c r="H18" s="53">
        <f t="shared" si="1"/>
        <v>4027365976</v>
      </c>
      <c r="I18" s="51">
        <v>1742156512</v>
      </c>
      <c r="J18" s="76">
        <f t="shared" si="2"/>
        <v>5769522488</v>
      </c>
      <c r="K18" s="76">
        <f t="shared" si="3"/>
        <v>37574675548</v>
      </c>
      <c r="L18" s="53">
        <v>0</v>
      </c>
      <c r="M18" s="76">
        <f t="shared" si="4"/>
        <v>37574675548</v>
      </c>
      <c r="N18" s="52"/>
    </row>
    <row r="19" spans="1:14" ht="14.25" customHeight="1">
      <c r="A19" s="58">
        <v>85</v>
      </c>
      <c r="B19" s="52" t="s">
        <v>34</v>
      </c>
      <c r="C19" s="108">
        <v>23755586742</v>
      </c>
      <c r="D19" s="108">
        <v>1683225901</v>
      </c>
      <c r="E19" s="108">
        <f t="shared" si="0"/>
        <v>25438812643</v>
      </c>
      <c r="F19" s="51">
        <v>1470451953</v>
      </c>
      <c r="G19" s="51">
        <v>1726285668</v>
      </c>
      <c r="H19" s="53">
        <f t="shared" si="1"/>
        <v>3196737621</v>
      </c>
      <c r="I19" s="51">
        <v>1383954779</v>
      </c>
      <c r="J19" s="76">
        <f t="shared" si="2"/>
        <v>4580692400</v>
      </c>
      <c r="K19" s="76">
        <f t="shared" si="3"/>
        <v>30019505043</v>
      </c>
      <c r="L19" s="53">
        <v>67175145</v>
      </c>
      <c r="M19" s="76">
        <f t="shared" si="4"/>
        <v>30086680188</v>
      </c>
      <c r="N19" s="52"/>
    </row>
    <row r="20" spans="1:14" ht="14.25" customHeight="1">
      <c r="A20" s="58">
        <v>19</v>
      </c>
      <c r="B20" s="52" t="s">
        <v>35</v>
      </c>
      <c r="C20" s="108">
        <v>116507869152</v>
      </c>
      <c r="D20" s="108">
        <v>37217558799</v>
      </c>
      <c r="E20" s="108">
        <f t="shared" si="0"/>
        <v>153725427951</v>
      </c>
      <c r="F20" s="51">
        <v>6937391016</v>
      </c>
      <c r="G20" s="51">
        <v>8238117342</v>
      </c>
      <c r="H20" s="53">
        <f t="shared" si="1"/>
        <v>15175508358</v>
      </c>
      <c r="I20" s="51">
        <v>6529309192</v>
      </c>
      <c r="J20" s="76">
        <f t="shared" si="2"/>
        <v>21704817550</v>
      </c>
      <c r="K20" s="76">
        <f t="shared" si="3"/>
        <v>175430245501</v>
      </c>
      <c r="L20" s="53">
        <v>979359411</v>
      </c>
      <c r="M20" s="76">
        <f t="shared" si="4"/>
        <v>176409604912</v>
      </c>
      <c r="N20" s="52"/>
    </row>
    <row r="21" spans="1:14" ht="14.25" customHeight="1">
      <c r="A21" s="58">
        <v>20</v>
      </c>
      <c r="B21" s="52" t="s">
        <v>36</v>
      </c>
      <c r="C21" s="108">
        <v>58005121004</v>
      </c>
      <c r="D21" s="108">
        <v>6709917607</v>
      </c>
      <c r="E21" s="108">
        <f t="shared" si="0"/>
        <v>64715038611</v>
      </c>
      <c r="F21" s="51">
        <v>3526210257</v>
      </c>
      <c r="G21" s="51">
        <v>4159579497</v>
      </c>
      <c r="H21" s="53">
        <f t="shared" si="1"/>
        <v>7685789754</v>
      </c>
      <c r="I21" s="51">
        <v>3318786124</v>
      </c>
      <c r="J21" s="76">
        <f t="shared" si="2"/>
        <v>11004575878</v>
      </c>
      <c r="K21" s="76">
        <f t="shared" si="3"/>
        <v>75719614489</v>
      </c>
      <c r="L21" s="53">
        <v>252953711</v>
      </c>
      <c r="M21" s="76">
        <f t="shared" si="4"/>
        <v>75972568200</v>
      </c>
      <c r="N21" s="52"/>
    </row>
    <row r="22" spans="1:14" ht="14.25" customHeight="1">
      <c r="A22" s="58">
        <v>27</v>
      </c>
      <c r="B22" s="52" t="s">
        <v>37</v>
      </c>
      <c r="C22" s="108">
        <v>38905770810</v>
      </c>
      <c r="D22" s="108">
        <v>29645667882</v>
      </c>
      <c r="E22" s="108">
        <f t="shared" si="0"/>
        <v>68551438692</v>
      </c>
      <c r="F22" s="51">
        <v>2277728838</v>
      </c>
      <c r="G22" s="51">
        <v>2716309885</v>
      </c>
      <c r="H22" s="53">
        <f t="shared" si="1"/>
        <v>4994038723</v>
      </c>
      <c r="I22" s="51">
        <v>2143744789</v>
      </c>
      <c r="J22" s="76">
        <f t="shared" si="2"/>
        <v>7137783512</v>
      </c>
      <c r="K22" s="76">
        <f t="shared" si="3"/>
        <v>75689222204</v>
      </c>
      <c r="L22" s="53">
        <v>659970342</v>
      </c>
      <c r="M22" s="76">
        <f t="shared" si="4"/>
        <v>76349192546</v>
      </c>
      <c r="N22" s="52"/>
    </row>
    <row r="23" spans="1:14" ht="14.25" customHeight="1">
      <c r="A23" s="58">
        <v>23</v>
      </c>
      <c r="B23" s="50" t="s">
        <v>38</v>
      </c>
      <c r="C23" s="108">
        <v>104808691270</v>
      </c>
      <c r="D23" s="108">
        <v>3011754695</v>
      </c>
      <c r="E23" s="108">
        <f t="shared" si="0"/>
        <v>107820445965</v>
      </c>
      <c r="F23" s="51">
        <v>6341682097</v>
      </c>
      <c r="G23" s="51">
        <v>7420716486</v>
      </c>
      <c r="H23" s="53">
        <f t="shared" si="1"/>
        <v>13762398583</v>
      </c>
      <c r="I23" s="51">
        <v>5968641974</v>
      </c>
      <c r="J23" s="76">
        <f t="shared" si="2"/>
        <v>19731040557</v>
      </c>
      <c r="K23" s="76">
        <f t="shared" si="3"/>
        <v>127551486522</v>
      </c>
      <c r="L23" s="53">
        <v>580999211</v>
      </c>
      <c r="M23" s="76">
        <f t="shared" si="4"/>
        <v>128132485733</v>
      </c>
      <c r="N23" s="52"/>
    </row>
    <row r="24" spans="1:14" ht="14.25" customHeight="1">
      <c r="A24" s="58">
        <v>25</v>
      </c>
      <c r="B24" s="52" t="s">
        <v>39</v>
      </c>
      <c r="C24" s="108">
        <v>109887778487</v>
      </c>
      <c r="D24" s="108">
        <v>1648207227</v>
      </c>
      <c r="E24" s="108">
        <f t="shared" si="0"/>
        <v>111535985714</v>
      </c>
      <c r="F24" s="51">
        <v>6877411717</v>
      </c>
      <c r="G24" s="51">
        <v>7982769412</v>
      </c>
      <c r="H24" s="53">
        <f t="shared" si="1"/>
        <v>14860181129</v>
      </c>
      <c r="I24" s="51">
        <v>6472858086</v>
      </c>
      <c r="J24" s="76">
        <f t="shared" si="2"/>
        <v>21333039215</v>
      </c>
      <c r="K24" s="76">
        <f t="shared" si="3"/>
        <v>132869024929</v>
      </c>
      <c r="L24" s="53">
        <v>3829974228</v>
      </c>
      <c r="M24" s="76">
        <f t="shared" si="4"/>
        <v>136698999157</v>
      </c>
      <c r="N24" s="52"/>
    </row>
    <row r="25" spans="1:14" ht="14.25" customHeight="1">
      <c r="A25" s="58">
        <v>94</v>
      </c>
      <c r="B25" s="52" t="s">
        <v>40</v>
      </c>
      <c r="C25" s="108">
        <v>4822056080</v>
      </c>
      <c r="D25" s="108">
        <v>8034281089</v>
      </c>
      <c r="E25" s="108">
        <f t="shared" si="0"/>
        <v>12856337169</v>
      </c>
      <c r="F25" s="51">
        <v>231415048</v>
      </c>
      <c r="G25" s="51">
        <v>285898585</v>
      </c>
      <c r="H25" s="53">
        <f t="shared" si="1"/>
        <v>517313633</v>
      </c>
      <c r="I25" s="51">
        <v>217802398</v>
      </c>
      <c r="J25" s="76">
        <f t="shared" si="2"/>
        <v>735116031</v>
      </c>
      <c r="K25" s="76">
        <f t="shared" si="3"/>
        <v>13591453200</v>
      </c>
      <c r="L25" s="53">
        <v>18006201</v>
      </c>
      <c r="M25" s="76">
        <f t="shared" si="4"/>
        <v>13609459401</v>
      </c>
      <c r="N25" s="52"/>
    </row>
    <row r="26" spans="1:14" ht="14.25" customHeight="1">
      <c r="A26" s="58">
        <v>95</v>
      </c>
      <c r="B26" s="52" t="s">
        <v>41</v>
      </c>
      <c r="C26" s="108">
        <v>9741767929</v>
      </c>
      <c r="D26" s="108">
        <v>3954253519</v>
      </c>
      <c r="E26" s="108">
        <f t="shared" si="0"/>
        <v>13696021448</v>
      </c>
      <c r="F26" s="51">
        <v>552130147</v>
      </c>
      <c r="G26" s="51">
        <v>649334690</v>
      </c>
      <c r="H26" s="53">
        <f t="shared" si="1"/>
        <v>1201464837</v>
      </c>
      <c r="I26" s="51">
        <v>519651903</v>
      </c>
      <c r="J26" s="76">
        <f t="shared" si="2"/>
        <v>1721116740</v>
      </c>
      <c r="K26" s="76">
        <f t="shared" si="3"/>
        <v>15417138188</v>
      </c>
      <c r="L26" s="53">
        <v>6924755</v>
      </c>
      <c r="M26" s="76">
        <f t="shared" si="4"/>
        <v>15424062943</v>
      </c>
      <c r="N26" s="52"/>
    </row>
    <row r="27" spans="1:14" ht="14.25" customHeight="1">
      <c r="A27" s="58">
        <v>41</v>
      </c>
      <c r="B27" s="52" t="s">
        <v>42</v>
      </c>
      <c r="C27" s="108">
        <v>63467217856</v>
      </c>
      <c r="D27" s="108">
        <v>1217185948</v>
      </c>
      <c r="E27" s="108">
        <f t="shared" si="0"/>
        <v>64684403804</v>
      </c>
      <c r="F27" s="51">
        <v>3837675882</v>
      </c>
      <c r="G27" s="51">
        <v>4479404811</v>
      </c>
      <c r="H27" s="53">
        <f t="shared" si="1"/>
        <v>8317080693</v>
      </c>
      <c r="I27" s="51">
        <v>3611930242</v>
      </c>
      <c r="J27" s="76">
        <f t="shared" si="2"/>
        <v>11929010935</v>
      </c>
      <c r="K27" s="76">
        <f t="shared" si="3"/>
        <v>76613414739</v>
      </c>
      <c r="L27" s="53">
        <v>538124268</v>
      </c>
      <c r="M27" s="76">
        <f t="shared" si="4"/>
        <v>77151539007</v>
      </c>
      <c r="N27" s="52"/>
    </row>
    <row r="28" spans="1:14" ht="14.25" customHeight="1">
      <c r="A28" s="58">
        <v>44</v>
      </c>
      <c r="B28" s="55" t="s">
        <v>43</v>
      </c>
      <c r="C28" s="108">
        <v>35821131948</v>
      </c>
      <c r="D28" s="108">
        <v>10776394450</v>
      </c>
      <c r="E28" s="108">
        <f t="shared" si="0"/>
        <v>46597526398</v>
      </c>
      <c r="F28" s="51">
        <v>2053069324</v>
      </c>
      <c r="G28" s="51">
        <v>2499720217</v>
      </c>
      <c r="H28" s="53">
        <f t="shared" si="1"/>
        <v>4552789541</v>
      </c>
      <c r="I28" s="51">
        <v>1932300540</v>
      </c>
      <c r="J28" s="76">
        <f t="shared" si="2"/>
        <v>6485090081</v>
      </c>
      <c r="K28" s="76">
        <f t="shared" si="3"/>
        <v>53082616479</v>
      </c>
      <c r="L28" s="53">
        <v>168896269</v>
      </c>
      <c r="M28" s="76">
        <f t="shared" si="4"/>
        <v>53251512748</v>
      </c>
      <c r="N28" s="52"/>
    </row>
    <row r="29" spans="1:14" ht="14.25" customHeight="1">
      <c r="A29" s="113">
        <v>47</v>
      </c>
      <c r="B29" s="55" t="s">
        <v>44</v>
      </c>
      <c r="C29" s="108">
        <v>77178644318</v>
      </c>
      <c r="D29" s="108">
        <v>0</v>
      </c>
      <c r="E29" s="115">
        <f t="shared" si="0"/>
        <v>77178644318</v>
      </c>
      <c r="F29" s="51">
        <v>4701202185</v>
      </c>
      <c r="G29" s="51">
        <v>5520054372</v>
      </c>
      <c r="H29" s="116">
        <f t="shared" si="1"/>
        <v>10221256557</v>
      </c>
      <c r="I29" s="51">
        <v>4424660880</v>
      </c>
      <c r="J29" s="117">
        <f t="shared" si="2"/>
        <v>14645917437</v>
      </c>
      <c r="K29" s="117">
        <f t="shared" si="3"/>
        <v>91824561755</v>
      </c>
      <c r="L29" s="53">
        <v>753488035</v>
      </c>
      <c r="M29" s="117">
        <f t="shared" si="4"/>
        <v>92578049790</v>
      </c>
      <c r="N29" s="109"/>
    </row>
    <row r="30" spans="1:14" ht="14.25" customHeight="1">
      <c r="A30" s="58">
        <v>50</v>
      </c>
      <c r="B30" s="52" t="s">
        <v>45</v>
      </c>
      <c r="C30" s="108">
        <v>38588581034</v>
      </c>
      <c r="D30" s="108">
        <v>4750412902</v>
      </c>
      <c r="E30" s="108">
        <f t="shared" si="0"/>
        <v>43338993936</v>
      </c>
      <c r="F30" s="51">
        <v>2369043080</v>
      </c>
      <c r="G30" s="51">
        <v>2807424269</v>
      </c>
      <c r="H30" s="53">
        <f t="shared" si="1"/>
        <v>5176467349</v>
      </c>
      <c r="I30" s="51">
        <v>2229687605</v>
      </c>
      <c r="J30" s="76">
        <f t="shared" si="2"/>
        <v>7406154954</v>
      </c>
      <c r="K30" s="76">
        <f t="shared" si="3"/>
        <v>50745148890</v>
      </c>
      <c r="L30" s="53">
        <v>287938103</v>
      </c>
      <c r="M30" s="76">
        <f t="shared" si="4"/>
        <v>51033086993</v>
      </c>
      <c r="N30" s="52"/>
    </row>
    <row r="31" spans="1:14" ht="14.25" customHeight="1">
      <c r="A31" s="58">
        <v>52</v>
      </c>
      <c r="B31" s="55" t="s">
        <v>46</v>
      </c>
      <c r="C31" s="108">
        <v>88155301364</v>
      </c>
      <c r="D31" s="108">
        <v>2296226223</v>
      </c>
      <c r="E31" s="108">
        <f t="shared" si="0"/>
        <v>90451527587</v>
      </c>
      <c r="F31" s="51">
        <v>5046925954</v>
      </c>
      <c r="G31" s="51">
        <v>5956569036</v>
      </c>
      <c r="H31" s="53">
        <f t="shared" si="1"/>
        <v>11003494990</v>
      </c>
      <c r="I31" s="51">
        <v>4750047957</v>
      </c>
      <c r="J31" s="76">
        <f t="shared" si="2"/>
        <v>15753542947</v>
      </c>
      <c r="K31" s="76">
        <f t="shared" si="3"/>
        <v>106205070534</v>
      </c>
      <c r="L31" s="53">
        <v>1061528218</v>
      </c>
      <c r="M31" s="76">
        <f t="shared" si="4"/>
        <v>107266598752</v>
      </c>
      <c r="N31" s="52"/>
    </row>
    <row r="32" spans="1:14" ht="14.25" customHeight="1">
      <c r="A32" s="58">
        <v>54</v>
      </c>
      <c r="B32" s="55" t="s">
        <v>47</v>
      </c>
      <c r="C32" s="108">
        <v>71376204708</v>
      </c>
      <c r="D32" s="108">
        <v>1708702875</v>
      </c>
      <c r="E32" s="108">
        <f t="shared" si="0"/>
        <v>73084907583</v>
      </c>
      <c r="F32" s="51">
        <v>4233822676</v>
      </c>
      <c r="G32" s="51">
        <v>5040430318</v>
      </c>
      <c r="H32" s="53">
        <f t="shared" si="1"/>
        <v>9274252994</v>
      </c>
      <c r="I32" s="51">
        <v>3984774283</v>
      </c>
      <c r="J32" s="76">
        <f t="shared" si="2"/>
        <v>13259027277</v>
      </c>
      <c r="K32" s="76">
        <f t="shared" si="3"/>
        <v>86343934860</v>
      </c>
      <c r="L32" s="53">
        <v>1157779420</v>
      </c>
      <c r="M32" s="76">
        <f t="shared" si="4"/>
        <v>87501714280</v>
      </c>
      <c r="N32" s="52"/>
    </row>
    <row r="33" spans="1:14" ht="14.25" customHeight="1">
      <c r="A33" s="58">
        <v>86</v>
      </c>
      <c r="B33" s="52" t="s">
        <v>48</v>
      </c>
      <c r="C33" s="108">
        <v>38448466868</v>
      </c>
      <c r="D33" s="108">
        <v>4895413120</v>
      </c>
      <c r="E33" s="108">
        <f t="shared" si="0"/>
        <v>43343879988</v>
      </c>
      <c r="F33" s="51">
        <v>2304834032</v>
      </c>
      <c r="G33" s="51">
        <v>2706565743</v>
      </c>
      <c r="H33" s="53">
        <f t="shared" si="1"/>
        <v>5011399775</v>
      </c>
      <c r="I33" s="51">
        <v>2169255559</v>
      </c>
      <c r="J33" s="76">
        <f t="shared" si="2"/>
        <v>7180655334</v>
      </c>
      <c r="K33" s="76">
        <f t="shared" si="3"/>
        <v>50524535322</v>
      </c>
      <c r="L33" s="53">
        <v>131572655</v>
      </c>
      <c r="M33" s="76">
        <f t="shared" si="4"/>
        <v>50656107977</v>
      </c>
      <c r="N33" s="52"/>
    </row>
    <row r="34" spans="1:14" ht="14.25" customHeight="1">
      <c r="A34" s="58">
        <v>63</v>
      </c>
      <c r="B34" s="52" t="s">
        <v>49</v>
      </c>
      <c r="C34" s="108">
        <v>21167937400</v>
      </c>
      <c r="D34" s="108">
        <v>638854770</v>
      </c>
      <c r="E34" s="108">
        <f t="shared" si="0"/>
        <v>21806792170</v>
      </c>
      <c r="F34" s="51">
        <v>1293395393</v>
      </c>
      <c r="G34" s="51">
        <v>1501141550</v>
      </c>
      <c r="H34" s="53">
        <f t="shared" si="1"/>
        <v>2794536943</v>
      </c>
      <c r="I34" s="51">
        <v>1217313311</v>
      </c>
      <c r="J34" s="76">
        <f t="shared" si="2"/>
        <v>4011850254</v>
      </c>
      <c r="K34" s="76">
        <f t="shared" si="3"/>
        <v>25818642424</v>
      </c>
      <c r="L34" s="53">
        <v>0</v>
      </c>
      <c r="M34" s="76">
        <f t="shared" si="4"/>
        <v>25818642424</v>
      </c>
      <c r="N34" s="52"/>
    </row>
    <row r="35" spans="1:14" ht="14.25" customHeight="1">
      <c r="A35" s="58">
        <v>66</v>
      </c>
      <c r="B35" s="52" t="s">
        <v>50</v>
      </c>
      <c r="C35" s="108">
        <v>23666945804</v>
      </c>
      <c r="D35" s="108">
        <v>596200944</v>
      </c>
      <c r="E35" s="108">
        <f t="shared" si="0"/>
        <v>24263146748</v>
      </c>
      <c r="F35" s="51">
        <v>1389426554</v>
      </c>
      <c r="G35" s="51">
        <v>1644972333</v>
      </c>
      <c r="H35" s="53">
        <f t="shared" si="1"/>
        <v>3034398887</v>
      </c>
      <c r="I35" s="51">
        <v>1307695580</v>
      </c>
      <c r="J35" s="76">
        <f t="shared" si="2"/>
        <v>4342094467</v>
      </c>
      <c r="K35" s="76">
        <f t="shared" si="3"/>
        <v>28605241215</v>
      </c>
      <c r="L35" s="53">
        <v>539874953</v>
      </c>
      <c r="M35" s="76">
        <f t="shared" si="4"/>
        <v>29145116168</v>
      </c>
      <c r="N35" s="52"/>
    </row>
    <row r="36" spans="1:14" ht="14.25" customHeight="1">
      <c r="A36" s="58">
        <v>88</v>
      </c>
      <c r="B36" s="52" t="s">
        <v>51</v>
      </c>
      <c r="C36" s="108">
        <v>3415650234</v>
      </c>
      <c r="D36" s="108">
        <v>308966613</v>
      </c>
      <c r="E36" s="108">
        <f t="shared" si="0"/>
        <v>3724616847</v>
      </c>
      <c r="F36" s="51">
        <v>199710133</v>
      </c>
      <c r="G36" s="51">
        <v>232333883</v>
      </c>
      <c r="H36" s="53">
        <f t="shared" si="1"/>
        <v>432044016</v>
      </c>
      <c r="I36" s="51">
        <v>187962478</v>
      </c>
      <c r="J36" s="76">
        <f t="shared" si="2"/>
        <v>620006494</v>
      </c>
      <c r="K36" s="76">
        <f t="shared" si="3"/>
        <v>4344623341</v>
      </c>
      <c r="L36" s="53">
        <v>94692727</v>
      </c>
      <c r="M36" s="76">
        <f t="shared" si="4"/>
        <v>4439316068</v>
      </c>
      <c r="N36" s="52"/>
    </row>
    <row r="37" spans="1:14" ht="14.25" customHeight="1">
      <c r="A37" s="58">
        <v>68</v>
      </c>
      <c r="B37" s="52" t="s">
        <v>52</v>
      </c>
      <c r="C37" s="108">
        <v>82737185085</v>
      </c>
      <c r="D37" s="108">
        <v>1828473378</v>
      </c>
      <c r="E37" s="108">
        <f t="shared" si="0"/>
        <v>84565658463</v>
      </c>
      <c r="F37" s="51">
        <v>4858802418</v>
      </c>
      <c r="G37" s="51">
        <v>5677144243</v>
      </c>
      <c r="H37" s="53">
        <f t="shared" si="1"/>
        <v>10535946661</v>
      </c>
      <c r="I37" s="51">
        <v>4572990511</v>
      </c>
      <c r="J37" s="76">
        <f t="shared" si="2"/>
        <v>15108937172</v>
      </c>
      <c r="K37" s="76">
        <f t="shared" si="3"/>
        <v>99674595635</v>
      </c>
      <c r="L37" s="53">
        <v>1743404453</v>
      </c>
      <c r="M37" s="76">
        <f t="shared" si="4"/>
        <v>101418000088</v>
      </c>
      <c r="N37" s="52"/>
    </row>
    <row r="38" spans="1:14" ht="14.25" customHeight="1">
      <c r="A38" s="58">
        <v>70</v>
      </c>
      <c r="B38" s="52" t="s">
        <v>53</v>
      </c>
      <c r="C38" s="108">
        <v>66280702736</v>
      </c>
      <c r="D38" s="108">
        <v>976077461</v>
      </c>
      <c r="E38" s="108">
        <f t="shared" si="0"/>
        <v>67256780197</v>
      </c>
      <c r="F38" s="51">
        <v>3996711399</v>
      </c>
      <c r="G38" s="51">
        <v>4669726492</v>
      </c>
      <c r="H38" s="53">
        <f t="shared" si="1"/>
        <v>8666437891</v>
      </c>
      <c r="I38" s="51">
        <v>3761610729</v>
      </c>
      <c r="J38" s="76">
        <f t="shared" si="2"/>
        <v>12428048620</v>
      </c>
      <c r="K38" s="76">
        <f t="shared" si="3"/>
        <v>79684828817</v>
      </c>
      <c r="L38" s="53">
        <v>0</v>
      </c>
      <c r="M38" s="76">
        <f t="shared" si="4"/>
        <v>79684828817</v>
      </c>
      <c r="N38" s="59"/>
    </row>
    <row r="39" spans="1:14" ht="14.25" customHeight="1">
      <c r="A39" s="58">
        <v>73</v>
      </c>
      <c r="B39" s="52" t="s">
        <v>54</v>
      </c>
      <c r="C39" s="108">
        <v>75277047940</v>
      </c>
      <c r="D39" s="108">
        <v>1066071992</v>
      </c>
      <c r="E39" s="108">
        <f t="shared" si="0"/>
        <v>76343119932</v>
      </c>
      <c r="F39" s="51">
        <v>4553601954</v>
      </c>
      <c r="G39" s="51">
        <v>5309629633</v>
      </c>
      <c r="H39" s="53">
        <f t="shared" si="1"/>
        <v>9863231587</v>
      </c>
      <c r="I39" s="51">
        <v>4285743016</v>
      </c>
      <c r="J39" s="76">
        <f t="shared" si="2"/>
        <v>14148974603</v>
      </c>
      <c r="K39" s="76">
        <f t="shared" si="3"/>
        <v>90492094535</v>
      </c>
      <c r="L39" s="53">
        <v>3536978540</v>
      </c>
      <c r="M39" s="76">
        <f t="shared" si="4"/>
        <v>94029073075</v>
      </c>
      <c r="N39" s="52"/>
    </row>
    <row r="40" spans="1:14" ht="14.25" customHeight="1">
      <c r="A40" s="58">
        <v>76</v>
      </c>
      <c r="B40" s="55" t="s">
        <v>55</v>
      </c>
      <c r="C40" s="108">
        <v>62541546807</v>
      </c>
      <c r="D40" s="108">
        <v>873291049</v>
      </c>
      <c r="E40" s="108">
        <f t="shared" si="0"/>
        <v>63414837856</v>
      </c>
      <c r="F40" s="51">
        <v>3553726580</v>
      </c>
      <c r="G40" s="51">
        <v>4158672263</v>
      </c>
      <c r="H40" s="53">
        <f t="shared" si="1"/>
        <v>7712398843</v>
      </c>
      <c r="I40" s="51">
        <v>3344683840</v>
      </c>
      <c r="J40" s="76">
        <f t="shared" si="2"/>
        <v>11057082683</v>
      </c>
      <c r="K40" s="76">
        <f t="shared" si="3"/>
        <v>74471920539</v>
      </c>
      <c r="L40" s="53">
        <v>4055117563</v>
      </c>
      <c r="M40" s="76">
        <f t="shared" si="4"/>
        <v>78527038102</v>
      </c>
      <c r="N40" s="52"/>
    </row>
    <row r="41" spans="1:14" ht="14.25" customHeight="1">
      <c r="A41" s="58">
        <v>97</v>
      </c>
      <c r="B41" s="52" t="s">
        <v>56</v>
      </c>
      <c r="C41" s="108">
        <v>4304658106</v>
      </c>
      <c r="D41" s="108">
        <v>8023556900</v>
      </c>
      <c r="E41" s="108">
        <f t="shared" si="0"/>
        <v>12328215006</v>
      </c>
      <c r="F41" s="51">
        <v>195385928</v>
      </c>
      <c r="G41" s="51">
        <v>251750419</v>
      </c>
      <c r="H41" s="53">
        <f t="shared" si="1"/>
        <v>447136347</v>
      </c>
      <c r="I41" s="51">
        <v>183892639</v>
      </c>
      <c r="J41" s="76">
        <f t="shared" si="2"/>
        <v>631028986</v>
      </c>
      <c r="K41" s="76">
        <f t="shared" si="3"/>
        <v>12959243992</v>
      </c>
      <c r="L41" s="53">
        <v>11097502</v>
      </c>
      <c r="M41" s="76">
        <f t="shared" si="4"/>
        <v>12970341494</v>
      </c>
      <c r="N41" s="52"/>
    </row>
    <row r="42" spans="1:14" ht="14.25" customHeight="1">
      <c r="A42" s="58">
        <v>99</v>
      </c>
      <c r="B42" s="52" t="s">
        <v>57</v>
      </c>
      <c r="C42" s="108">
        <v>6354650153</v>
      </c>
      <c r="D42" s="108">
        <v>4888770041</v>
      </c>
      <c r="E42" s="108">
        <f t="shared" si="0"/>
        <v>11243420194</v>
      </c>
      <c r="F42" s="51">
        <v>327675963</v>
      </c>
      <c r="G42" s="51">
        <v>415118117</v>
      </c>
      <c r="H42" s="53">
        <f t="shared" si="1"/>
        <v>742794080</v>
      </c>
      <c r="I42" s="51">
        <v>308400906</v>
      </c>
      <c r="J42" s="76">
        <f t="shared" si="2"/>
        <v>1051194986</v>
      </c>
      <c r="K42" s="76">
        <f t="shared" si="3"/>
        <v>12294615180</v>
      </c>
      <c r="L42" s="53">
        <v>38180574</v>
      </c>
      <c r="M42" s="76">
        <f t="shared" si="4"/>
        <v>12332795754</v>
      </c>
      <c r="N42" s="52"/>
    </row>
    <row r="43" spans="1:14" ht="14.25" customHeight="1" thickBot="1">
      <c r="A43" s="10"/>
      <c r="B43" s="10"/>
      <c r="G43" s="51"/>
      <c r="M43" s="10"/>
    </row>
    <row r="44" spans="1:14" s="93" customFormat="1" ht="14.25" customHeight="1" thickBot="1">
      <c r="B44" s="94" t="s">
        <v>58</v>
      </c>
      <c r="C44" s="95">
        <f>SUM(C11:C42)</f>
        <v>1734429079524</v>
      </c>
      <c r="D44" s="95">
        <f t="shared" ref="D44:M44" si="5">SUM(D11:D42)</f>
        <v>161381012172</v>
      </c>
      <c r="E44" s="95">
        <f t="shared" si="5"/>
        <v>1895810091696</v>
      </c>
      <c r="F44" s="95">
        <f t="shared" si="5"/>
        <v>104247234573</v>
      </c>
      <c r="G44" s="95">
        <f t="shared" si="5"/>
        <v>122466350835</v>
      </c>
      <c r="H44" s="95">
        <f t="shared" si="5"/>
        <v>226713585408</v>
      </c>
      <c r="I44" s="95">
        <f t="shared" si="5"/>
        <v>98075999250</v>
      </c>
      <c r="J44" s="95">
        <f t="shared" si="5"/>
        <v>324789584658</v>
      </c>
      <c r="K44" s="95">
        <f t="shared" si="5"/>
        <v>2220599676354</v>
      </c>
      <c r="L44" s="95">
        <f t="shared" si="5"/>
        <v>27995149400</v>
      </c>
      <c r="M44" s="95">
        <f t="shared" si="5"/>
        <v>2248594825754</v>
      </c>
    </row>
    <row r="45" spans="1:14" ht="14.25" customHeight="1">
      <c r="B45" s="111" t="s">
        <v>1093</v>
      </c>
    </row>
    <row r="46" spans="1:14" ht="14.25" customHeight="1">
      <c r="B46" s="5"/>
      <c r="M46" s="37"/>
    </row>
    <row r="47" spans="1:14" ht="14.25" customHeight="1">
      <c r="B47" s="38"/>
      <c r="M47" s="37"/>
    </row>
    <row r="48" spans="1:14" ht="14.25" customHeight="1">
      <c r="M48" s="37"/>
    </row>
    <row r="49" spans="13:13" ht="14.25" customHeight="1">
      <c r="M49" s="37"/>
    </row>
    <row r="90" spans="9:9" ht="14.25" customHeight="1">
      <c r="I90" s="12">
        <f>+M11+'Departamentos '!L44</f>
        <v>40744730283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9"/>
  <sheetViews>
    <sheetView showGridLines="0" tabSelected="1" topLeftCell="G35" zoomScale="70" zoomScaleNormal="70" workbookViewId="0">
      <selection activeCell="O69" sqref="O69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16.5" customHeight="1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46" t="s">
        <v>1111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16.5" customHeight="1">
      <c r="A5" s="146" t="s">
        <v>1108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15" ht="16.5" customHeight="1" thickBo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3"/>
    </row>
    <row r="7" spans="1:15" ht="16.5" customHeight="1">
      <c r="A7" s="166" t="s">
        <v>59</v>
      </c>
      <c r="B7" s="143" t="s">
        <v>60</v>
      </c>
      <c r="C7" s="160" t="s">
        <v>61</v>
      </c>
      <c r="D7" s="161"/>
      <c r="E7" s="161"/>
      <c r="F7" s="161"/>
      <c r="G7" s="161"/>
      <c r="H7" s="161"/>
      <c r="I7" s="161"/>
      <c r="J7" s="161"/>
      <c r="K7" s="162"/>
      <c r="L7" s="168" t="s">
        <v>1100</v>
      </c>
      <c r="M7" s="151" t="s">
        <v>1098</v>
      </c>
      <c r="N7" s="149" t="s">
        <v>1099</v>
      </c>
      <c r="O7" s="158" t="s">
        <v>4</v>
      </c>
    </row>
    <row r="8" spans="1:15" ht="47.45" customHeight="1">
      <c r="A8" s="167"/>
      <c r="B8" s="144"/>
      <c r="C8" s="163" t="s">
        <v>7</v>
      </c>
      <c r="D8" s="164"/>
      <c r="E8" s="165"/>
      <c r="F8" s="154" t="s">
        <v>8</v>
      </c>
      <c r="G8" s="154"/>
      <c r="H8" s="154"/>
      <c r="I8" s="154"/>
      <c r="J8" s="154"/>
      <c r="K8" s="156" t="s">
        <v>62</v>
      </c>
      <c r="L8" s="169"/>
      <c r="M8" s="152"/>
      <c r="N8" s="149"/>
      <c r="O8" s="159"/>
    </row>
    <row r="9" spans="1:15" ht="38.1" customHeight="1">
      <c r="A9" s="167"/>
      <c r="B9" s="144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2" t="s">
        <v>1095</v>
      </c>
      <c r="J9" s="123" t="s">
        <v>14</v>
      </c>
      <c r="K9" s="156"/>
      <c r="L9" s="170"/>
      <c r="M9" s="152"/>
      <c r="N9" s="150"/>
      <c r="O9" s="159"/>
    </row>
    <row r="10" spans="1:15" ht="24" customHeight="1">
      <c r="A10" s="167"/>
      <c r="B10" s="144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308170018122</v>
      </c>
      <c r="D11" s="108">
        <v>31468992957</v>
      </c>
      <c r="E11" s="51">
        <f t="shared" ref="E11:E42" si="0">SUM(C11:D11)</f>
        <v>339639011079</v>
      </c>
      <c r="F11" s="51">
        <v>20042058793</v>
      </c>
      <c r="G11" s="51">
        <v>31719022199</v>
      </c>
      <c r="H11" s="53">
        <f t="shared" ref="H11:H42" si="1">SUM(F11:G11)</f>
        <v>51761080992</v>
      </c>
      <c r="I11" s="51">
        <v>18863114158</v>
      </c>
      <c r="J11" s="53">
        <f>+H11+I11</f>
        <v>70624195150</v>
      </c>
      <c r="K11" s="91">
        <f t="shared" ref="K11:K42" si="2">+J11+E11</f>
        <v>410263206229</v>
      </c>
      <c r="L11" s="87">
        <v>0</v>
      </c>
      <c r="M11" s="53">
        <v>4415059707</v>
      </c>
      <c r="N11" s="126">
        <f>SUM(K11:M11)</f>
        <v>414678265936</v>
      </c>
      <c r="O11" s="69"/>
    </row>
    <row r="12" spans="1:15">
      <c r="A12" s="78">
        <v>8001</v>
      </c>
      <c r="B12" s="80" t="s">
        <v>66</v>
      </c>
      <c r="C12" s="108">
        <v>69033684817</v>
      </c>
      <c r="D12" s="108">
        <v>7199245628</v>
      </c>
      <c r="E12" s="51">
        <f t="shared" si="0"/>
        <v>76232930445</v>
      </c>
      <c r="F12" s="51">
        <v>4515011650</v>
      </c>
      <c r="G12" s="51">
        <v>5270139663</v>
      </c>
      <c r="H12" s="53">
        <f t="shared" si="1"/>
        <v>9785151313</v>
      </c>
      <c r="I12" s="51">
        <v>4249422729</v>
      </c>
      <c r="J12" s="53">
        <f t="shared" ref="J12:J75" si="3">+H12+I12</f>
        <v>14034574042</v>
      </c>
      <c r="K12" s="91">
        <f t="shared" si="2"/>
        <v>90267504487</v>
      </c>
      <c r="L12" s="87">
        <v>0</v>
      </c>
      <c r="M12" s="53">
        <v>0</v>
      </c>
      <c r="N12" s="126">
        <f t="shared" ref="N12:N75" si="4">SUM(K12:M12)</f>
        <v>90267504487</v>
      </c>
      <c r="O12" s="69"/>
    </row>
    <row r="13" spans="1:15">
      <c r="A13" s="78">
        <v>13001</v>
      </c>
      <c r="B13" s="80" t="s">
        <v>67</v>
      </c>
      <c r="C13" s="108">
        <v>53446633706</v>
      </c>
      <c r="D13" s="108">
        <v>17334349463</v>
      </c>
      <c r="E13" s="51">
        <f t="shared" si="0"/>
        <v>70780983169</v>
      </c>
      <c r="F13" s="51">
        <v>3186472422</v>
      </c>
      <c r="G13" s="51">
        <v>3703698769</v>
      </c>
      <c r="H13" s="53">
        <f t="shared" si="1"/>
        <v>6890171191</v>
      </c>
      <c r="I13" s="51">
        <v>2999032868</v>
      </c>
      <c r="J13" s="53">
        <f t="shared" si="3"/>
        <v>9889204059</v>
      </c>
      <c r="K13" s="91">
        <f t="shared" si="2"/>
        <v>80670187228</v>
      </c>
      <c r="L13" s="87">
        <v>0</v>
      </c>
      <c r="M13" s="53">
        <v>0</v>
      </c>
      <c r="N13" s="126">
        <f t="shared" si="4"/>
        <v>80670187228</v>
      </c>
      <c r="O13" s="69"/>
    </row>
    <row r="14" spans="1:15">
      <c r="A14" s="78">
        <v>47001</v>
      </c>
      <c r="B14" s="80" t="s">
        <v>68</v>
      </c>
      <c r="C14" s="108">
        <v>34662061881</v>
      </c>
      <c r="D14" s="108">
        <v>3767909481</v>
      </c>
      <c r="E14" s="51">
        <f t="shared" si="0"/>
        <v>38429971362</v>
      </c>
      <c r="F14" s="51">
        <v>2068642890</v>
      </c>
      <c r="G14" s="51">
        <v>2405345431</v>
      </c>
      <c r="H14" s="53">
        <f t="shared" si="1"/>
        <v>4473988321</v>
      </c>
      <c r="I14" s="51">
        <v>1946958014</v>
      </c>
      <c r="J14" s="53">
        <f t="shared" si="3"/>
        <v>6420946335</v>
      </c>
      <c r="K14" s="91">
        <f t="shared" si="2"/>
        <v>44850917697</v>
      </c>
      <c r="L14" s="87">
        <v>0</v>
      </c>
      <c r="M14" s="53">
        <v>0</v>
      </c>
      <c r="N14" s="126">
        <f t="shared" si="4"/>
        <v>44850917697</v>
      </c>
      <c r="O14" s="69"/>
    </row>
    <row r="15" spans="1:15" ht="38.25">
      <c r="A15" s="78">
        <v>76109</v>
      </c>
      <c r="B15" s="80" t="s">
        <v>69</v>
      </c>
      <c r="C15" s="108">
        <v>21384911231</v>
      </c>
      <c r="D15" s="108">
        <v>1572901127</v>
      </c>
      <c r="E15" s="51">
        <f t="shared" si="0"/>
        <v>22957812358</v>
      </c>
      <c r="F15" s="51">
        <v>1280002054</v>
      </c>
      <c r="G15" s="51">
        <v>1503491084</v>
      </c>
      <c r="H15" s="53">
        <f t="shared" si="1"/>
        <v>2783493138</v>
      </c>
      <c r="I15" s="51">
        <v>1204707816</v>
      </c>
      <c r="J15" s="53">
        <f t="shared" si="3"/>
        <v>3988200954</v>
      </c>
      <c r="K15" s="91">
        <f t="shared" si="2"/>
        <v>26946013312</v>
      </c>
      <c r="L15" s="87">
        <v>0</v>
      </c>
      <c r="M15" s="53">
        <v>0</v>
      </c>
      <c r="N15" s="126">
        <f t="shared" si="4"/>
        <v>26946013312</v>
      </c>
      <c r="O15" s="61" t="s">
        <v>1105</v>
      </c>
    </row>
    <row r="16" spans="1:15">
      <c r="A16" s="78">
        <v>5045</v>
      </c>
      <c r="B16" s="80" t="s">
        <v>70</v>
      </c>
      <c r="C16" s="108">
        <v>8892807604</v>
      </c>
      <c r="D16" s="108">
        <v>279603111</v>
      </c>
      <c r="E16" s="51">
        <f t="shared" si="0"/>
        <v>9172410715</v>
      </c>
      <c r="F16" s="51">
        <v>576446439</v>
      </c>
      <c r="G16" s="51">
        <v>671803890</v>
      </c>
      <c r="H16" s="53">
        <f t="shared" si="1"/>
        <v>1248250329</v>
      </c>
      <c r="I16" s="51">
        <v>542537825</v>
      </c>
      <c r="J16" s="53">
        <f t="shared" si="3"/>
        <v>1790788154</v>
      </c>
      <c r="K16" s="91">
        <f t="shared" si="2"/>
        <v>10963198869</v>
      </c>
      <c r="L16" s="87">
        <v>0</v>
      </c>
      <c r="M16" s="53">
        <v>0</v>
      </c>
      <c r="N16" s="126">
        <f t="shared" si="4"/>
        <v>10963198869</v>
      </c>
      <c r="O16" s="69"/>
    </row>
    <row r="17" spans="1:15">
      <c r="A17" s="78">
        <v>63001</v>
      </c>
      <c r="B17" s="80" t="s">
        <v>71</v>
      </c>
      <c r="C17" s="108">
        <v>18557646170</v>
      </c>
      <c r="D17" s="108">
        <v>549360788</v>
      </c>
      <c r="E17" s="51">
        <f t="shared" si="0"/>
        <v>19107006958</v>
      </c>
      <c r="F17" s="51">
        <v>1124709685</v>
      </c>
      <c r="G17" s="51">
        <v>1308925715</v>
      </c>
      <c r="H17" s="53">
        <f t="shared" si="1"/>
        <v>2433635400</v>
      </c>
      <c r="I17" s="51">
        <v>1058550292</v>
      </c>
      <c r="J17" s="53">
        <f t="shared" si="3"/>
        <v>3492185692</v>
      </c>
      <c r="K17" s="91">
        <f t="shared" si="2"/>
        <v>22599192650</v>
      </c>
      <c r="L17" s="87">
        <v>0</v>
      </c>
      <c r="M17" s="53">
        <v>0</v>
      </c>
      <c r="N17" s="126">
        <f t="shared" si="4"/>
        <v>22599192650</v>
      </c>
      <c r="O17" s="69"/>
    </row>
    <row r="18" spans="1:15">
      <c r="A18" s="78">
        <v>68081</v>
      </c>
      <c r="B18" s="80" t="s">
        <v>72</v>
      </c>
      <c r="C18" s="108">
        <v>13945455160</v>
      </c>
      <c r="D18" s="108">
        <v>1183276074</v>
      </c>
      <c r="E18" s="51">
        <f t="shared" si="0"/>
        <v>15128731234</v>
      </c>
      <c r="F18" s="51">
        <v>861115337</v>
      </c>
      <c r="G18" s="51">
        <v>1009422258</v>
      </c>
      <c r="H18" s="53">
        <f t="shared" si="1"/>
        <v>1870537595</v>
      </c>
      <c r="I18" s="51">
        <v>810461494</v>
      </c>
      <c r="J18" s="53">
        <f t="shared" si="3"/>
        <v>2680999089</v>
      </c>
      <c r="K18" s="91">
        <f t="shared" si="2"/>
        <v>17809730323</v>
      </c>
      <c r="L18" s="87">
        <v>0</v>
      </c>
      <c r="M18" s="53">
        <v>0</v>
      </c>
      <c r="N18" s="126">
        <f t="shared" si="4"/>
        <v>17809730323</v>
      </c>
      <c r="O18" s="69"/>
    </row>
    <row r="19" spans="1:15">
      <c r="A19" s="78">
        <v>5088</v>
      </c>
      <c r="B19" s="81" t="s">
        <v>73</v>
      </c>
      <c r="C19" s="108">
        <v>17578968083</v>
      </c>
      <c r="D19" s="108">
        <v>3527032008</v>
      </c>
      <c r="E19" s="51">
        <f t="shared" si="0"/>
        <v>21106000091</v>
      </c>
      <c r="F19" s="51">
        <v>1170770251</v>
      </c>
      <c r="G19" s="51">
        <v>1360641257</v>
      </c>
      <c r="H19" s="53">
        <f t="shared" si="1"/>
        <v>2531411508</v>
      </c>
      <c r="I19" s="51">
        <v>1101901413</v>
      </c>
      <c r="J19" s="53">
        <f t="shared" si="3"/>
        <v>3633312921</v>
      </c>
      <c r="K19" s="91">
        <f t="shared" si="2"/>
        <v>24739313012</v>
      </c>
      <c r="L19" s="87">
        <v>0</v>
      </c>
      <c r="M19" s="53">
        <v>0</v>
      </c>
      <c r="N19" s="126">
        <f t="shared" si="4"/>
        <v>24739313012</v>
      </c>
      <c r="O19" s="69"/>
    </row>
    <row r="20" spans="1:15">
      <c r="A20" s="78">
        <v>68001</v>
      </c>
      <c r="B20" s="80" t="s">
        <v>74</v>
      </c>
      <c r="C20" s="108">
        <v>29423142802</v>
      </c>
      <c r="D20" s="108">
        <v>2927168561</v>
      </c>
      <c r="E20" s="51">
        <f t="shared" si="0"/>
        <v>32350311363</v>
      </c>
      <c r="F20" s="51">
        <v>1840719908</v>
      </c>
      <c r="G20" s="51">
        <v>2140464232</v>
      </c>
      <c r="H20" s="53">
        <f t="shared" si="1"/>
        <v>3981184140</v>
      </c>
      <c r="I20" s="51">
        <v>1732442266</v>
      </c>
      <c r="J20" s="53">
        <f t="shared" si="3"/>
        <v>5713626406</v>
      </c>
      <c r="K20" s="91">
        <f t="shared" si="2"/>
        <v>38063937769</v>
      </c>
      <c r="L20" s="87">
        <v>0</v>
      </c>
      <c r="M20" s="53">
        <v>0</v>
      </c>
      <c r="N20" s="126">
        <f t="shared" si="4"/>
        <v>38063937769</v>
      </c>
      <c r="O20" s="69"/>
    </row>
    <row r="21" spans="1:15">
      <c r="A21" s="78">
        <v>76111</v>
      </c>
      <c r="B21" s="80" t="s">
        <v>75</v>
      </c>
      <c r="C21" s="108">
        <v>6890000454</v>
      </c>
      <c r="D21" s="108">
        <v>132058591</v>
      </c>
      <c r="E21" s="51">
        <f t="shared" si="0"/>
        <v>7022059045</v>
      </c>
      <c r="F21" s="51">
        <v>417452648</v>
      </c>
      <c r="G21" s="51">
        <v>484321022</v>
      </c>
      <c r="H21" s="53">
        <f t="shared" si="1"/>
        <v>901773670</v>
      </c>
      <c r="I21" s="51">
        <v>392896610</v>
      </c>
      <c r="J21" s="53">
        <f t="shared" si="3"/>
        <v>1294670280</v>
      </c>
      <c r="K21" s="91">
        <f t="shared" si="2"/>
        <v>8316729325</v>
      </c>
      <c r="L21" s="87">
        <v>0</v>
      </c>
      <c r="M21" s="53">
        <v>0</v>
      </c>
      <c r="N21" s="126">
        <f t="shared" si="4"/>
        <v>8316729325</v>
      </c>
      <c r="O21" s="69"/>
    </row>
    <row r="22" spans="1:15">
      <c r="A22" s="78">
        <v>76001</v>
      </c>
      <c r="B22" s="80" t="s">
        <v>76</v>
      </c>
      <c r="C22" s="108">
        <v>67033418874</v>
      </c>
      <c r="D22" s="108">
        <v>23407319080</v>
      </c>
      <c r="E22" s="51">
        <f t="shared" si="0"/>
        <v>90440737954</v>
      </c>
      <c r="F22" s="51">
        <v>3980563120</v>
      </c>
      <c r="G22" s="51">
        <v>4616403197</v>
      </c>
      <c r="H22" s="53">
        <f t="shared" si="1"/>
        <v>8596966317</v>
      </c>
      <c r="I22" s="51">
        <v>3746412348</v>
      </c>
      <c r="J22" s="53">
        <f t="shared" si="3"/>
        <v>12343378665</v>
      </c>
      <c r="K22" s="91">
        <f t="shared" si="2"/>
        <v>102784116619</v>
      </c>
      <c r="L22" s="87">
        <v>0</v>
      </c>
      <c r="M22" s="53">
        <v>0</v>
      </c>
      <c r="N22" s="126">
        <f t="shared" si="4"/>
        <v>102784116619</v>
      </c>
      <c r="O22" s="69"/>
    </row>
    <row r="23" spans="1:15">
      <c r="A23" s="78">
        <v>76147</v>
      </c>
      <c r="B23" s="80" t="s">
        <v>77</v>
      </c>
      <c r="C23" s="108">
        <v>7072251123</v>
      </c>
      <c r="D23" s="108">
        <v>238895333</v>
      </c>
      <c r="E23" s="51">
        <f t="shared" si="0"/>
        <v>7311146456</v>
      </c>
      <c r="F23" s="51">
        <v>421229776</v>
      </c>
      <c r="G23" s="51">
        <v>489693379</v>
      </c>
      <c r="H23" s="53">
        <f t="shared" si="1"/>
        <v>910923155</v>
      </c>
      <c r="I23" s="51">
        <v>396451554</v>
      </c>
      <c r="J23" s="53">
        <f t="shared" si="3"/>
        <v>1307374709</v>
      </c>
      <c r="K23" s="91">
        <f t="shared" si="2"/>
        <v>8618521165</v>
      </c>
      <c r="L23" s="87">
        <v>0</v>
      </c>
      <c r="M23" s="53">
        <v>0</v>
      </c>
      <c r="N23" s="126">
        <f t="shared" si="4"/>
        <v>8618521165</v>
      </c>
      <c r="O23" s="69"/>
    </row>
    <row r="24" spans="1:15">
      <c r="A24" s="78">
        <v>25175</v>
      </c>
      <c r="B24" s="82" t="s">
        <v>78</v>
      </c>
      <c r="C24" s="108">
        <v>6421581584</v>
      </c>
      <c r="D24" s="108">
        <v>131184945</v>
      </c>
      <c r="E24" s="51">
        <f t="shared" si="0"/>
        <v>6552766529</v>
      </c>
      <c r="F24" s="51">
        <v>418519144</v>
      </c>
      <c r="G24" s="51">
        <v>483750670</v>
      </c>
      <c r="H24" s="53">
        <f t="shared" si="1"/>
        <v>902269814</v>
      </c>
      <c r="I24" s="51">
        <v>393900371</v>
      </c>
      <c r="J24" s="53">
        <f t="shared" si="3"/>
        <v>1296170185</v>
      </c>
      <c r="K24" s="91">
        <f t="shared" si="2"/>
        <v>7848936714</v>
      </c>
      <c r="L24" s="87">
        <v>0</v>
      </c>
      <c r="M24" s="53">
        <v>0</v>
      </c>
      <c r="N24" s="126">
        <f t="shared" si="4"/>
        <v>7848936714</v>
      </c>
      <c r="O24" s="71"/>
    </row>
    <row r="25" spans="1:15">
      <c r="A25" s="78">
        <v>47189</v>
      </c>
      <c r="B25" s="83" t="s">
        <v>79</v>
      </c>
      <c r="C25" s="108">
        <v>10643532551</v>
      </c>
      <c r="D25" s="108">
        <v>419303267</v>
      </c>
      <c r="E25" s="51">
        <f t="shared" si="0"/>
        <v>11062835818</v>
      </c>
      <c r="F25" s="51">
        <v>596949078</v>
      </c>
      <c r="G25" s="51">
        <v>704519981</v>
      </c>
      <c r="H25" s="53">
        <f t="shared" si="1"/>
        <v>1301469059</v>
      </c>
      <c r="I25" s="51">
        <v>561834426</v>
      </c>
      <c r="J25" s="53">
        <f t="shared" si="3"/>
        <v>1863303485</v>
      </c>
      <c r="K25" s="91">
        <f t="shared" si="2"/>
        <v>12926139303</v>
      </c>
      <c r="L25" s="87">
        <v>0</v>
      </c>
      <c r="M25" s="53">
        <v>0</v>
      </c>
      <c r="N25" s="126">
        <f t="shared" si="4"/>
        <v>12926139303</v>
      </c>
      <c r="O25" s="69"/>
    </row>
    <row r="26" spans="1:15">
      <c r="A26" s="78">
        <v>54001</v>
      </c>
      <c r="B26" s="83" t="s">
        <v>80</v>
      </c>
      <c r="C26" s="108">
        <v>42141309377</v>
      </c>
      <c r="D26" s="108">
        <v>6126592987</v>
      </c>
      <c r="E26" s="51">
        <f t="shared" si="0"/>
        <v>48267902364</v>
      </c>
      <c r="F26" s="51">
        <v>2638464408</v>
      </c>
      <c r="G26" s="51">
        <v>3076954559</v>
      </c>
      <c r="H26" s="53">
        <f t="shared" si="1"/>
        <v>5715418967</v>
      </c>
      <c r="I26" s="51">
        <v>2483260619</v>
      </c>
      <c r="J26" s="53">
        <f t="shared" si="3"/>
        <v>8198679586</v>
      </c>
      <c r="K26" s="91">
        <f t="shared" si="2"/>
        <v>56466581950</v>
      </c>
      <c r="L26" s="87">
        <v>0</v>
      </c>
      <c r="M26" s="53">
        <v>0</v>
      </c>
      <c r="N26" s="126">
        <f t="shared" si="4"/>
        <v>56466581950</v>
      </c>
      <c r="O26" s="69"/>
    </row>
    <row r="27" spans="1:15">
      <c r="A27" s="78">
        <v>66170</v>
      </c>
      <c r="B27" s="80" t="s">
        <v>81</v>
      </c>
      <c r="C27" s="108">
        <v>11184177498</v>
      </c>
      <c r="D27" s="108">
        <v>675911951</v>
      </c>
      <c r="E27" s="51">
        <f t="shared" si="0"/>
        <v>11860089449</v>
      </c>
      <c r="F27" s="51">
        <v>718736630</v>
      </c>
      <c r="G27" s="51">
        <v>832685733</v>
      </c>
      <c r="H27" s="53">
        <f t="shared" si="1"/>
        <v>1551422363</v>
      </c>
      <c r="I27" s="51">
        <v>676458005</v>
      </c>
      <c r="J27" s="53">
        <f t="shared" si="3"/>
        <v>2227880368</v>
      </c>
      <c r="K27" s="91">
        <f t="shared" si="2"/>
        <v>14087969817</v>
      </c>
      <c r="L27" s="87">
        <v>0</v>
      </c>
      <c r="M27" s="53">
        <v>0</v>
      </c>
      <c r="N27" s="126">
        <f t="shared" si="4"/>
        <v>14087969817</v>
      </c>
      <c r="O27" s="69"/>
    </row>
    <row r="28" spans="1:15">
      <c r="A28" s="78">
        <v>15238</v>
      </c>
      <c r="B28" s="80" t="s">
        <v>82</v>
      </c>
      <c r="C28" s="108">
        <v>8437995353</v>
      </c>
      <c r="D28" s="108">
        <v>292595325</v>
      </c>
      <c r="E28" s="51">
        <f t="shared" si="0"/>
        <v>8730590678</v>
      </c>
      <c r="F28" s="51">
        <v>520150745</v>
      </c>
      <c r="G28" s="51">
        <v>604594708</v>
      </c>
      <c r="H28" s="53">
        <f t="shared" si="1"/>
        <v>1124745453</v>
      </c>
      <c r="I28" s="51">
        <v>489553642</v>
      </c>
      <c r="J28" s="53">
        <f t="shared" si="3"/>
        <v>1614299095</v>
      </c>
      <c r="K28" s="91">
        <f t="shared" si="2"/>
        <v>10344889773</v>
      </c>
      <c r="L28" s="87">
        <v>0</v>
      </c>
      <c r="M28" s="53">
        <v>0</v>
      </c>
      <c r="N28" s="126">
        <f t="shared" si="4"/>
        <v>10344889773</v>
      </c>
      <c r="O28" s="69"/>
    </row>
    <row r="29" spans="1:15">
      <c r="A29" s="78">
        <v>5266</v>
      </c>
      <c r="B29" s="80" t="s">
        <v>83</v>
      </c>
      <c r="C29" s="108">
        <v>7133079931</v>
      </c>
      <c r="D29" s="108">
        <v>61318276</v>
      </c>
      <c r="E29" s="51">
        <f t="shared" si="0"/>
        <v>7194398207</v>
      </c>
      <c r="F29" s="51">
        <v>467304595</v>
      </c>
      <c r="G29" s="51">
        <v>541566262</v>
      </c>
      <c r="H29" s="53">
        <f t="shared" si="1"/>
        <v>1008870857</v>
      </c>
      <c r="I29" s="51">
        <v>439816090</v>
      </c>
      <c r="J29" s="53">
        <f t="shared" si="3"/>
        <v>1448686947</v>
      </c>
      <c r="K29" s="91">
        <f t="shared" si="2"/>
        <v>8643085154</v>
      </c>
      <c r="L29" s="87">
        <v>0</v>
      </c>
      <c r="M29" s="53">
        <v>0</v>
      </c>
      <c r="N29" s="126">
        <f t="shared" si="4"/>
        <v>8643085154</v>
      </c>
      <c r="O29" s="69"/>
    </row>
    <row r="30" spans="1:15">
      <c r="A30" s="78">
        <v>25269</v>
      </c>
      <c r="B30" s="80" t="s">
        <v>84</v>
      </c>
      <c r="C30" s="108">
        <v>7326123450</v>
      </c>
      <c r="D30" s="108">
        <v>151954876</v>
      </c>
      <c r="E30" s="51">
        <f t="shared" si="0"/>
        <v>7478078326</v>
      </c>
      <c r="F30" s="51">
        <v>459511764</v>
      </c>
      <c r="G30" s="51">
        <v>535606992</v>
      </c>
      <c r="H30" s="53">
        <f t="shared" si="1"/>
        <v>995118756</v>
      </c>
      <c r="I30" s="51">
        <v>432481660</v>
      </c>
      <c r="J30" s="53">
        <f t="shared" si="3"/>
        <v>1427600416</v>
      </c>
      <c r="K30" s="91">
        <f t="shared" si="2"/>
        <v>8905678742</v>
      </c>
      <c r="L30" s="87">
        <v>0</v>
      </c>
      <c r="M30" s="53">
        <v>0</v>
      </c>
      <c r="N30" s="126">
        <f t="shared" si="4"/>
        <v>8905678742</v>
      </c>
      <c r="O30" s="71"/>
    </row>
    <row r="31" spans="1:15">
      <c r="A31" s="78">
        <v>18001</v>
      </c>
      <c r="B31" s="80" t="s">
        <v>85</v>
      </c>
      <c r="C31" s="108">
        <v>13308568176</v>
      </c>
      <c r="D31" s="108">
        <v>1264219417</v>
      </c>
      <c r="E31" s="51">
        <f t="shared" si="0"/>
        <v>14572787593</v>
      </c>
      <c r="F31" s="51">
        <v>815210628</v>
      </c>
      <c r="G31" s="51">
        <v>951088571</v>
      </c>
      <c r="H31" s="53">
        <f t="shared" si="1"/>
        <v>1766299199</v>
      </c>
      <c r="I31" s="51">
        <v>767257062</v>
      </c>
      <c r="J31" s="53">
        <f t="shared" si="3"/>
        <v>2533556261</v>
      </c>
      <c r="K31" s="91">
        <f t="shared" si="2"/>
        <v>17106343854</v>
      </c>
      <c r="L31" s="87">
        <v>0</v>
      </c>
      <c r="M31" s="53">
        <v>0</v>
      </c>
      <c r="N31" s="126">
        <f t="shared" si="4"/>
        <v>17106343854</v>
      </c>
      <c r="O31" s="69"/>
    </row>
    <row r="32" spans="1:15">
      <c r="A32" s="78">
        <v>68276</v>
      </c>
      <c r="B32" s="80" t="s">
        <v>86</v>
      </c>
      <c r="C32" s="108">
        <v>12628680751</v>
      </c>
      <c r="D32" s="108">
        <v>294700194</v>
      </c>
      <c r="E32" s="51">
        <f t="shared" si="0"/>
        <v>12923380945</v>
      </c>
      <c r="F32" s="51">
        <v>821031336</v>
      </c>
      <c r="G32" s="51">
        <v>953245726</v>
      </c>
      <c r="H32" s="53">
        <f t="shared" si="1"/>
        <v>1774277062</v>
      </c>
      <c r="I32" s="51">
        <v>772735375</v>
      </c>
      <c r="J32" s="53">
        <f t="shared" si="3"/>
        <v>2547012437</v>
      </c>
      <c r="K32" s="91">
        <f t="shared" si="2"/>
        <v>15470393382</v>
      </c>
      <c r="L32" s="87">
        <v>0</v>
      </c>
      <c r="M32" s="53">
        <v>0</v>
      </c>
      <c r="N32" s="126">
        <f t="shared" si="4"/>
        <v>15470393382</v>
      </c>
      <c r="O32" s="69"/>
    </row>
    <row r="33" spans="1:15">
      <c r="A33" s="78">
        <v>25286</v>
      </c>
      <c r="B33" s="80" t="s">
        <v>87</v>
      </c>
      <c r="C33" s="108">
        <v>3707738221</v>
      </c>
      <c r="D33" s="108">
        <v>430980303</v>
      </c>
      <c r="E33" s="51">
        <f t="shared" si="0"/>
        <v>4138718524</v>
      </c>
      <c r="F33" s="51">
        <v>244017255</v>
      </c>
      <c r="G33" s="51">
        <v>282280390</v>
      </c>
      <c r="H33" s="53">
        <f t="shared" si="1"/>
        <v>526297645</v>
      </c>
      <c r="I33" s="51">
        <v>229663298</v>
      </c>
      <c r="J33" s="53">
        <f t="shared" si="3"/>
        <v>755960943</v>
      </c>
      <c r="K33" s="91">
        <f t="shared" si="2"/>
        <v>4894679467</v>
      </c>
      <c r="L33" s="87">
        <v>0</v>
      </c>
      <c r="M33" s="53">
        <v>0</v>
      </c>
      <c r="N33" s="126">
        <f t="shared" si="4"/>
        <v>4894679467</v>
      </c>
      <c r="O33" s="69"/>
    </row>
    <row r="34" spans="1:15">
      <c r="A34" s="78">
        <v>25290</v>
      </c>
      <c r="B34" s="80" t="s">
        <v>88</v>
      </c>
      <c r="C34" s="108">
        <v>8061904419</v>
      </c>
      <c r="D34" s="108">
        <v>366709718</v>
      </c>
      <c r="E34" s="51">
        <f t="shared" si="0"/>
        <v>8428614137</v>
      </c>
      <c r="F34" s="51">
        <v>515647277</v>
      </c>
      <c r="G34" s="51">
        <v>597118820</v>
      </c>
      <c r="H34" s="53">
        <f t="shared" si="1"/>
        <v>1112766097</v>
      </c>
      <c r="I34" s="51">
        <v>485315084</v>
      </c>
      <c r="J34" s="53">
        <f t="shared" si="3"/>
        <v>1598081181</v>
      </c>
      <c r="K34" s="91">
        <f t="shared" si="2"/>
        <v>10026695318</v>
      </c>
      <c r="L34" s="87">
        <v>0</v>
      </c>
      <c r="M34" s="53">
        <v>0</v>
      </c>
      <c r="N34" s="126">
        <f t="shared" si="4"/>
        <v>10026695318</v>
      </c>
      <c r="O34" s="69"/>
    </row>
    <row r="35" spans="1:15">
      <c r="A35" s="78">
        <v>25307</v>
      </c>
      <c r="B35" s="80" t="s">
        <v>89</v>
      </c>
      <c r="C35" s="108">
        <v>5285193346</v>
      </c>
      <c r="D35" s="108">
        <v>184716246</v>
      </c>
      <c r="E35" s="51">
        <f t="shared" si="0"/>
        <v>5469909592</v>
      </c>
      <c r="F35" s="51">
        <v>321370038</v>
      </c>
      <c r="G35" s="51">
        <v>373652985</v>
      </c>
      <c r="H35" s="53">
        <f t="shared" si="1"/>
        <v>695023023</v>
      </c>
      <c r="I35" s="51">
        <v>302465918</v>
      </c>
      <c r="J35" s="53">
        <f t="shared" si="3"/>
        <v>997488941</v>
      </c>
      <c r="K35" s="91">
        <f t="shared" si="2"/>
        <v>6467398533</v>
      </c>
      <c r="L35" s="87">
        <v>0</v>
      </c>
      <c r="M35" s="53">
        <v>0</v>
      </c>
      <c r="N35" s="126">
        <f t="shared" si="4"/>
        <v>6467398533</v>
      </c>
      <c r="O35" s="69"/>
    </row>
    <row r="36" spans="1:15">
      <c r="A36" s="78">
        <v>68307</v>
      </c>
      <c r="B36" s="80" t="s">
        <v>90</v>
      </c>
      <c r="C36" s="108">
        <v>9800544727</v>
      </c>
      <c r="D36" s="108">
        <v>2255151143</v>
      </c>
      <c r="E36" s="51">
        <f t="shared" si="0"/>
        <v>12055695870</v>
      </c>
      <c r="F36" s="51">
        <v>622971773</v>
      </c>
      <c r="G36" s="51">
        <v>725786490</v>
      </c>
      <c r="H36" s="53">
        <f t="shared" si="1"/>
        <v>1348758263</v>
      </c>
      <c r="I36" s="51">
        <v>586326374</v>
      </c>
      <c r="J36" s="53">
        <f t="shared" si="3"/>
        <v>1935084637</v>
      </c>
      <c r="K36" s="91">
        <f t="shared" si="2"/>
        <v>13990780507</v>
      </c>
      <c r="L36" s="87">
        <v>0</v>
      </c>
      <c r="M36" s="53">
        <v>0</v>
      </c>
      <c r="N36" s="126">
        <f t="shared" si="4"/>
        <v>13990780507</v>
      </c>
      <c r="O36" s="69"/>
    </row>
    <row r="37" spans="1:15">
      <c r="A37" s="78">
        <v>73001</v>
      </c>
      <c r="B37" s="80" t="s">
        <v>91</v>
      </c>
      <c r="C37" s="108">
        <v>34861263320</v>
      </c>
      <c r="D37" s="108">
        <v>2750478925</v>
      </c>
      <c r="E37" s="51">
        <f t="shared" si="0"/>
        <v>37611742245</v>
      </c>
      <c r="F37" s="51">
        <v>2166826933</v>
      </c>
      <c r="G37" s="51">
        <v>2519594612</v>
      </c>
      <c r="H37" s="53">
        <f t="shared" si="1"/>
        <v>4686421545</v>
      </c>
      <c r="I37" s="51">
        <v>2039366525</v>
      </c>
      <c r="J37" s="53">
        <f t="shared" si="3"/>
        <v>6725788070</v>
      </c>
      <c r="K37" s="91">
        <f t="shared" si="2"/>
        <v>44337530315</v>
      </c>
      <c r="L37" s="87">
        <v>0</v>
      </c>
      <c r="M37" s="53">
        <v>0</v>
      </c>
      <c r="N37" s="126">
        <f t="shared" si="4"/>
        <v>44337530315</v>
      </c>
      <c r="O37" s="72"/>
    </row>
    <row r="38" spans="1:15">
      <c r="A38" s="78">
        <v>52356</v>
      </c>
      <c r="B38" s="84" t="s">
        <v>92</v>
      </c>
      <c r="C38" s="108">
        <v>9938175477</v>
      </c>
      <c r="D38" s="108">
        <v>415410106</v>
      </c>
      <c r="E38" s="51">
        <f t="shared" si="0"/>
        <v>10353585583</v>
      </c>
      <c r="F38" s="51">
        <v>617836839</v>
      </c>
      <c r="G38" s="51">
        <v>718602711</v>
      </c>
      <c r="H38" s="53">
        <f t="shared" si="1"/>
        <v>1336439550</v>
      </c>
      <c r="I38" s="51">
        <v>581493495</v>
      </c>
      <c r="J38" s="53">
        <f t="shared" si="3"/>
        <v>1917933045</v>
      </c>
      <c r="K38" s="91">
        <f t="shared" si="2"/>
        <v>12271518628</v>
      </c>
      <c r="L38" s="87">
        <v>0</v>
      </c>
      <c r="M38" s="53">
        <v>0</v>
      </c>
      <c r="N38" s="126">
        <f t="shared" si="4"/>
        <v>12271518628</v>
      </c>
      <c r="O38" s="70"/>
    </row>
    <row r="39" spans="1:15" ht="15" customHeight="1">
      <c r="A39" s="78">
        <v>5360</v>
      </c>
      <c r="B39" s="80" t="s">
        <v>93</v>
      </c>
      <c r="C39" s="108">
        <v>12213013565</v>
      </c>
      <c r="D39" s="108">
        <v>294908327</v>
      </c>
      <c r="E39" s="51">
        <f t="shared" si="0"/>
        <v>12507921892</v>
      </c>
      <c r="F39" s="51">
        <v>810334165</v>
      </c>
      <c r="G39" s="51">
        <v>940181825</v>
      </c>
      <c r="H39" s="53">
        <f t="shared" si="1"/>
        <v>1750515990</v>
      </c>
      <c r="I39" s="51">
        <v>762667450</v>
      </c>
      <c r="J39" s="53">
        <f t="shared" si="3"/>
        <v>2513183440</v>
      </c>
      <c r="K39" s="91">
        <f t="shared" si="2"/>
        <v>15021105332</v>
      </c>
      <c r="L39" s="87">
        <v>0</v>
      </c>
      <c r="M39" s="53">
        <v>0</v>
      </c>
      <c r="N39" s="126">
        <f t="shared" si="4"/>
        <v>15021105332</v>
      </c>
      <c r="O39" s="69"/>
    </row>
    <row r="40" spans="1:15">
      <c r="A40" s="78">
        <v>76364</v>
      </c>
      <c r="B40" s="84" t="s">
        <v>94</v>
      </c>
      <c r="C40" s="108">
        <v>7777572360</v>
      </c>
      <c r="D40" s="108">
        <v>191500359</v>
      </c>
      <c r="E40" s="51">
        <f t="shared" si="0"/>
        <v>7969072719</v>
      </c>
      <c r="F40" s="51">
        <v>462877930</v>
      </c>
      <c r="G40" s="51">
        <v>541174060</v>
      </c>
      <c r="H40" s="53">
        <f t="shared" si="1"/>
        <v>1004051990</v>
      </c>
      <c r="I40" s="51">
        <v>435649817</v>
      </c>
      <c r="J40" s="53">
        <f t="shared" si="3"/>
        <v>1439701807</v>
      </c>
      <c r="K40" s="91">
        <f t="shared" si="2"/>
        <v>9408774526</v>
      </c>
      <c r="L40" s="87">
        <v>0</v>
      </c>
      <c r="M40" s="53">
        <v>0</v>
      </c>
      <c r="N40" s="126">
        <f t="shared" si="4"/>
        <v>9408774526</v>
      </c>
      <c r="O40" s="69"/>
    </row>
    <row r="41" spans="1:15">
      <c r="A41" s="78">
        <v>5380</v>
      </c>
      <c r="B41" s="84" t="s">
        <v>95</v>
      </c>
      <c r="C41" s="108">
        <v>2425777175</v>
      </c>
      <c r="D41" s="108">
        <v>86090940</v>
      </c>
      <c r="E41" s="51">
        <f t="shared" si="0"/>
        <v>2511868115</v>
      </c>
      <c r="F41" s="51">
        <v>160842935</v>
      </c>
      <c r="G41" s="51">
        <v>186713746</v>
      </c>
      <c r="H41" s="53">
        <f t="shared" si="1"/>
        <v>347556681</v>
      </c>
      <c r="I41" s="51">
        <v>151381586</v>
      </c>
      <c r="J41" s="53">
        <f t="shared" ref="J41" si="5">+H41+I41</f>
        <v>498938267</v>
      </c>
      <c r="K41" s="91">
        <f t="shared" si="2"/>
        <v>3010806382</v>
      </c>
      <c r="L41" s="87">
        <v>0</v>
      </c>
      <c r="M41" s="53">
        <v>0</v>
      </c>
      <c r="N41" s="126">
        <f t="shared" si="4"/>
        <v>3010806382</v>
      </c>
      <c r="O41" s="69"/>
    </row>
    <row r="42" spans="1:15">
      <c r="A42" s="78">
        <v>23417</v>
      </c>
      <c r="B42" s="80" t="s">
        <v>96</v>
      </c>
      <c r="C42" s="108">
        <v>13003102727</v>
      </c>
      <c r="D42" s="108">
        <v>622125815</v>
      </c>
      <c r="E42" s="51">
        <f t="shared" si="0"/>
        <v>13625228542</v>
      </c>
      <c r="F42" s="51">
        <v>742524952</v>
      </c>
      <c r="G42" s="51">
        <v>863539566</v>
      </c>
      <c r="H42" s="53">
        <f t="shared" si="1"/>
        <v>1606064518</v>
      </c>
      <c r="I42" s="51">
        <v>698847014</v>
      </c>
      <c r="J42" s="53">
        <f t="shared" si="3"/>
        <v>2304911532</v>
      </c>
      <c r="K42" s="91">
        <f t="shared" si="2"/>
        <v>15930140074</v>
      </c>
      <c r="L42" s="87">
        <v>0</v>
      </c>
      <c r="M42" s="53">
        <v>0</v>
      </c>
      <c r="N42" s="126">
        <f t="shared" si="4"/>
        <v>15930140074</v>
      </c>
      <c r="O42" s="70"/>
    </row>
    <row r="43" spans="1:15">
      <c r="A43" s="78">
        <v>13430</v>
      </c>
      <c r="B43" s="80" t="s">
        <v>97</v>
      </c>
      <c r="C43" s="108">
        <v>11087097450</v>
      </c>
      <c r="D43" s="108">
        <v>269531888</v>
      </c>
      <c r="E43" s="51">
        <f t="shared" ref="E43:E74" si="6">SUM(C43:D43)</f>
        <v>11356629338</v>
      </c>
      <c r="F43" s="51">
        <v>689493267</v>
      </c>
      <c r="G43" s="51">
        <v>804390271</v>
      </c>
      <c r="H43" s="53">
        <f t="shared" ref="H43:H74" si="7">SUM(F43:G43)</f>
        <v>1493883538</v>
      </c>
      <c r="I43" s="51">
        <v>648934840</v>
      </c>
      <c r="J43" s="53">
        <f t="shared" si="3"/>
        <v>2142818378</v>
      </c>
      <c r="K43" s="91">
        <f t="shared" ref="K43:K74" si="8">+J43+E43</f>
        <v>13499447716</v>
      </c>
      <c r="L43" s="87">
        <v>0</v>
      </c>
      <c r="M43" s="53">
        <v>0</v>
      </c>
      <c r="N43" s="126">
        <f t="shared" si="4"/>
        <v>13499447716</v>
      </c>
      <c r="O43" s="69"/>
    </row>
    <row r="44" spans="1:15">
      <c r="A44" s="78">
        <v>44430</v>
      </c>
      <c r="B44" s="80" t="s">
        <v>98</v>
      </c>
      <c r="C44" s="108">
        <v>16560723718</v>
      </c>
      <c r="D44" s="108">
        <v>9075575205</v>
      </c>
      <c r="E44" s="51">
        <f t="shared" si="6"/>
        <v>25636298923</v>
      </c>
      <c r="F44" s="51">
        <v>1024834865</v>
      </c>
      <c r="G44" s="51">
        <v>1209126087</v>
      </c>
      <c r="H44" s="53">
        <f t="shared" si="7"/>
        <v>2233960952</v>
      </c>
      <c r="I44" s="51">
        <v>964550461</v>
      </c>
      <c r="J44" s="53">
        <f t="shared" si="3"/>
        <v>3198511413</v>
      </c>
      <c r="K44" s="91">
        <f t="shared" si="8"/>
        <v>28834810336</v>
      </c>
      <c r="L44" s="87">
        <v>0</v>
      </c>
      <c r="M44" s="53">
        <v>0</v>
      </c>
      <c r="N44" s="126">
        <f t="shared" si="4"/>
        <v>28834810336</v>
      </c>
      <c r="O44" s="69"/>
    </row>
    <row r="45" spans="1:15">
      <c r="A45" s="78">
        <v>8433</v>
      </c>
      <c r="B45" s="82" t="s">
        <v>99</v>
      </c>
      <c r="C45" s="108">
        <v>6314668268</v>
      </c>
      <c r="D45" s="108">
        <v>3370906298</v>
      </c>
      <c r="E45" s="51">
        <f t="shared" si="6"/>
        <v>9685574566</v>
      </c>
      <c r="F45" s="51">
        <v>390125337</v>
      </c>
      <c r="G45" s="51">
        <v>459561848</v>
      </c>
      <c r="H45" s="53">
        <f t="shared" si="7"/>
        <v>849687185</v>
      </c>
      <c r="I45" s="51">
        <v>367176787</v>
      </c>
      <c r="J45" s="53">
        <f t="shared" si="3"/>
        <v>1216863972</v>
      </c>
      <c r="K45" s="91">
        <f t="shared" si="8"/>
        <v>10902438538</v>
      </c>
      <c r="L45" s="87">
        <v>0</v>
      </c>
      <c r="M45" s="53">
        <v>0</v>
      </c>
      <c r="N45" s="126">
        <f t="shared" si="4"/>
        <v>10902438538</v>
      </c>
      <c r="O45" s="72"/>
    </row>
    <row r="46" spans="1:15">
      <c r="A46" s="78">
        <v>17001</v>
      </c>
      <c r="B46" s="80" t="s">
        <v>100</v>
      </c>
      <c r="C46" s="108">
        <v>20981750722</v>
      </c>
      <c r="D46" s="108">
        <v>1078773321</v>
      </c>
      <c r="E46" s="51">
        <f t="shared" si="6"/>
        <v>22060524043</v>
      </c>
      <c r="F46" s="51">
        <v>1306446164</v>
      </c>
      <c r="G46" s="51">
        <v>1522995325</v>
      </c>
      <c r="H46" s="53">
        <f t="shared" si="7"/>
        <v>2829441489</v>
      </c>
      <c r="I46" s="51">
        <v>1229596389</v>
      </c>
      <c r="J46" s="53">
        <f t="shared" si="3"/>
        <v>4059037878</v>
      </c>
      <c r="K46" s="91">
        <f t="shared" si="8"/>
        <v>26119561921</v>
      </c>
      <c r="L46" s="87">
        <v>0</v>
      </c>
      <c r="M46" s="53">
        <v>0</v>
      </c>
      <c r="N46" s="126">
        <f t="shared" si="4"/>
        <v>26119561921</v>
      </c>
      <c r="O46" s="69"/>
    </row>
    <row r="47" spans="1:15">
      <c r="A47" s="78">
        <v>5001</v>
      </c>
      <c r="B47" s="80" t="s">
        <v>101</v>
      </c>
      <c r="C47" s="108">
        <v>114544030135</v>
      </c>
      <c r="D47" s="108">
        <v>7050620021</v>
      </c>
      <c r="E47" s="51">
        <f t="shared" si="6"/>
        <v>121594650156</v>
      </c>
      <c r="F47" s="51">
        <v>7389464623</v>
      </c>
      <c r="G47" s="51">
        <v>8578574586</v>
      </c>
      <c r="H47" s="53">
        <f t="shared" si="7"/>
        <v>15968039209</v>
      </c>
      <c r="I47" s="51">
        <v>6954790234</v>
      </c>
      <c r="J47" s="53">
        <f t="shared" si="3"/>
        <v>22922829443</v>
      </c>
      <c r="K47" s="91">
        <f t="shared" si="8"/>
        <v>144517479599</v>
      </c>
      <c r="L47" s="87">
        <v>0</v>
      </c>
      <c r="M47" s="53">
        <v>0</v>
      </c>
      <c r="N47" s="126">
        <f t="shared" si="4"/>
        <v>144517479599</v>
      </c>
      <c r="O47" s="69"/>
    </row>
    <row r="48" spans="1:15">
      <c r="A48" s="78">
        <v>23001</v>
      </c>
      <c r="B48" s="80" t="s">
        <v>102</v>
      </c>
      <c r="C48" s="108">
        <v>37310897683</v>
      </c>
      <c r="D48" s="108">
        <v>2703026670</v>
      </c>
      <c r="E48" s="51">
        <f t="shared" si="6"/>
        <v>40013924353</v>
      </c>
      <c r="F48" s="51">
        <v>2213321402</v>
      </c>
      <c r="G48" s="51">
        <v>2592975646</v>
      </c>
      <c r="H48" s="53">
        <f t="shared" si="7"/>
        <v>4806297048</v>
      </c>
      <c r="I48" s="51">
        <v>2083126026</v>
      </c>
      <c r="J48" s="53">
        <f t="shared" si="3"/>
        <v>6889423074</v>
      </c>
      <c r="K48" s="91">
        <f t="shared" si="8"/>
        <v>46903347427</v>
      </c>
      <c r="L48" s="87">
        <v>0</v>
      </c>
      <c r="M48" s="53">
        <v>0</v>
      </c>
      <c r="N48" s="126">
        <f t="shared" si="4"/>
        <v>46903347427</v>
      </c>
      <c r="O48" s="69"/>
    </row>
    <row r="49" spans="1:15">
      <c r="A49" s="78">
        <v>25473</v>
      </c>
      <c r="B49" s="82" t="s">
        <v>103</v>
      </c>
      <c r="C49" s="108">
        <v>5493479713</v>
      </c>
      <c r="D49" s="108">
        <v>1004249794</v>
      </c>
      <c r="E49" s="51">
        <f t="shared" si="6"/>
        <v>6497729507</v>
      </c>
      <c r="F49" s="51">
        <v>356853249</v>
      </c>
      <c r="G49" s="51">
        <v>411800554</v>
      </c>
      <c r="H49" s="53">
        <f t="shared" si="7"/>
        <v>768653803</v>
      </c>
      <c r="I49" s="51">
        <v>335861881</v>
      </c>
      <c r="J49" s="53">
        <f t="shared" si="3"/>
        <v>1104515684</v>
      </c>
      <c r="K49" s="91">
        <f t="shared" si="8"/>
        <v>7602245191</v>
      </c>
      <c r="L49" s="87">
        <v>0</v>
      </c>
      <c r="M49" s="53">
        <v>0</v>
      </c>
      <c r="N49" s="126">
        <f t="shared" si="4"/>
        <v>7602245191</v>
      </c>
      <c r="O49" s="69"/>
    </row>
    <row r="50" spans="1:15">
      <c r="A50" s="78">
        <v>41001</v>
      </c>
      <c r="B50" s="80" t="s">
        <v>104</v>
      </c>
      <c r="C50" s="108">
        <v>25919008139</v>
      </c>
      <c r="D50" s="108">
        <v>443850184</v>
      </c>
      <c r="E50" s="51">
        <f t="shared" si="6"/>
        <v>26362858323</v>
      </c>
      <c r="F50" s="51">
        <v>1563477480</v>
      </c>
      <c r="G50" s="51">
        <v>1817011492</v>
      </c>
      <c r="H50" s="53">
        <f t="shared" si="7"/>
        <v>3380488972</v>
      </c>
      <c r="I50" s="51">
        <v>1471508217</v>
      </c>
      <c r="J50" s="53">
        <f t="shared" si="3"/>
        <v>4851997189</v>
      </c>
      <c r="K50" s="91">
        <f t="shared" si="8"/>
        <v>31214855512</v>
      </c>
      <c r="L50" s="87">
        <v>0</v>
      </c>
      <c r="M50" s="53">
        <v>0</v>
      </c>
      <c r="N50" s="126">
        <f t="shared" si="4"/>
        <v>31214855512</v>
      </c>
      <c r="O50" s="69"/>
    </row>
    <row r="51" spans="1:15">
      <c r="A51" s="78">
        <v>76520</v>
      </c>
      <c r="B51" s="80" t="s">
        <v>105</v>
      </c>
      <c r="C51" s="108">
        <v>17188942919</v>
      </c>
      <c r="D51" s="108">
        <v>263760409</v>
      </c>
      <c r="E51" s="51">
        <f t="shared" si="6"/>
        <v>17452703328</v>
      </c>
      <c r="F51" s="51">
        <v>1073317756</v>
      </c>
      <c r="G51" s="51">
        <v>1249396491</v>
      </c>
      <c r="H51" s="53">
        <f t="shared" si="7"/>
        <v>2322714247</v>
      </c>
      <c r="I51" s="51">
        <v>1010181417</v>
      </c>
      <c r="J51" s="53">
        <f t="shared" si="3"/>
        <v>3332895664</v>
      </c>
      <c r="K51" s="91">
        <f t="shared" si="8"/>
        <v>20785598992</v>
      </c>
      <c r="L51" s="87">
        <v>0</v>
      </c>
      <c r="M51" s="53">
        <v>0</v>
      </c>
      <c r="N51" s="126">
        <f t="shared" si="4"/>
        <v>20785598992</v>
      </c>
      <c r="O51" s="69"/>
    </row>
    <row r="52" spans="1:15">
      <c r="A52" s="78">
        <v>52001</v>
      </c>
      <c r="B52" s="80" t="s">
        <v>106</v>
      </c>
      <c r="C52" s="108">
        <v>26168635046</v>
      </c>
      <c r="D52" s="108">
        <v>1804492236</v>
      </c>
      <c r="E52" s="51">
        <f t="shared" si="6"/>
        <v>27973127282</v>
      </c>
      <c r="F52" s="51">
        <v>1582936545</v>
      </c>
      <c r="G52" s="51">
        <v>1841761845</v>
      </c>
      <c r="H52" s="53">
        <f t="shared" si="7"/>
        <v>3424698390</v>
      </c>
      <c r="I52" s="51">
        <v>1489822631</v>
      </c>
      <c r="J52" s="53">
        <f t="shared" si="3"/>
        <v>4914521021</v>
      </c>
      <c r="K52" s="91">
        <f t="shared" si="8"/>
        <v>32887648303</v>
      </c>
      <c r="L52" s="87">
        <v>0</v>
      </c>
      <c r="M52" s="53">
        <v>0</v>
      </c>
      <c r="N52" s="126">
        <f t="shared" si="4"/>
        <v>32887648303</v>
      </c>
      <c r="O52" s="69"/>
    </row>
    <row r="53" spans="1:15">
      <c r="A53" s="78">
        <v>66001</v>
      </c>
      <c r="B53" s="80" t="s">
        <v>107</v>
      </c>
      <c r="C53" s="108">
        <v>29974381329</v>
      </c>
      <c r="D53" s="108">
        <v>3723146506</v>
      </c>
      <c r="E53" s="51">
        <f t="shared" si="6"/>
        <v>33697527835</v>
      </c>
      <c r="F53" s="51">
        <v>1935541200</v>
      </c>
      <c r="G53" s="51">
        <v>2243015155</v>
      </c>
      <c r="H53" s="53">
        <f t="shared" si="7"/>
        <v>4178556355</v>
      </c>
      <c r="I53" s="51">
        <v>1821685835</v>
      </c>
      <c r="J53" s="53">
        <f t="shared" si="3"/>
        <v>6000242190</v>
      </c>
      <c r="K53" s="91">
        <f t="shared" si="8"/>
        <v>39697770025</v>
      </c>
      <c r="L53" s="87">
        <v>0</v>
      </c>
      <c r="M53" s="53">
        <v>0</v>
      </c>
      <c r="N53" s="126">
        <f t="shared" si="4"/>
        <v>39697770025</v>
      </c>
      <c r="O53" s="69"/>
    </row>
    <row r="54" spans="1:15">
      <c r="A54" s="78">
        <v>68547</v>
      </c>
      <c r="B54" s="80" t="s">
        <v>108</v>
      </c>
      <c r="C54" s="108">
        <v>12242572618</v>
      </c>
      <c r="D54" s="108">
        <v>1263800594</v>
      </c>
      <c r="E54" s="51">
        <f t="shared" si="6"/>
        <v>13506373212</v>
      </c>
      <c r="F54" s="51">
        <v>739917087</v>
      </c>
      <c r="G54" s="51">
        <v>862122753</v>
      </c>
      <c r="H54" s="53">
        <f t="shared" si="7"/>
        <v>1602039840</v>
      </c>
      <c r="I54" s="51">
        <v>696392552</v>
      </c>
      <c r="J54" s="53">
        <f t="shared" si="3"/>
        <v>2298432392</v>
      </c>
      <c r="K54" s="91">
        <f t="shared" si="8"/>
        <v>15804805604</v>
      </c>
      <c r="L54" s="87">
        <v>0</v>
      </c>
      <c r="M54" s="53">
        <v>0</v>
      </c>
      <c r="N54" s="126">
        <f t="shared" si="4"/>
        <v>15804805604</v>
      </c>
      <c r="O54" s="69"/>
    </row>
    <row r="55" spans="1:15">
      <c r="A55" s="78">
        <v>41551</v>
      </c>
      <c r="B55" s="80" t="s">
        <v>109</v>
      </c>
      <c r="C55" s="108">
        <v>11622019997</v>
      </c>
      <c r="D55" s="108">
        <v>282770692</v>
      </c>
      <c r="E55" s="51">
        <f t="shared" si="6"/>
        <v>11904790689</v>
      </c>
      <c r="F55" s="51">
        <v>736861894</v>
      </c>
      <c r="G55" s="51">
        <v>857059396</v>
      </c>
      <c r="H55" s="53">
        <f t="shared" si="7"/>
        <v>1593921290</v>
      </c>
      <c r="I55" s="51">
        <v>693517077</v>
      </c>
      <c r="J55" s="53">
        <f t="shared" si="3"/>
        <v>2287438367</v>
      </c>
      <c r="K55" s="91">
        <f t="shared" si="8"/>
        <v>14192229056</v>
      </c>
      <c r="L55" s="87">
        <v>0</v>
      </c>
      <c r="M55" s="53">
        <v>0</v>
      </c>
      <c r="N55" s="126">
        <f t="shared" si="4"/>
        <v>14192229056</v>
      </c>
      <c r="O55" s="69"/>
    </row>
    <row r="56" spans="1:15">
      <c r="A56" s="78">
        <v>19001</v>
      </c>
      <c r="B56" s="80" t="s">
        <v>110</v>
      </c>
      <c r="C56" s="108">
        <v>18180344848</v>
      </c>
      <c r="D56" s="108">
        <v>2725050002</v>
      </c>
      <c r="E56" s="51">
        <f t="shared" si="6"/>
        <v>20905394850</v>
      </c>
      <c r="F56" s="51">
        <v>1096913966</v>
      </c>
      <c r="G56" s="51">
        <v>1276759864</v>
      </c>
      <c r="H56" s="53">
        <f t="shared" si="7"/>
        <v>2373673830</v>
      </c>
      <c r="I56" s="51">
        <v>1032389615</v>
      </c>
      <c r="J56" s="53">
        <f t="shared" si="3"/>
        <v>3406063445</v>
      </c>
      <c r="K56" s="91">
        <f t="shared" si="8"/>
        <v>24311458295</v>
      </c>
      <c r="L56" s="87">
        <v>0</v>
      </c>
      <c r="M56" s="53">
        <v>0</v>
      </c>
      <c r="N56" s="126">
        <f t="shared" si="4"/>
        <v>24311458295</v>
      </c>
      <c r="O56" s="69"/>
    </row>
    <row r="57" spans="1:15">
      <c r="A57" s="78">
        <v>27001</v>
      </c>
      <c r="B57" s="80" t="s">
        <v>111</v>
      </c>
      <c r="C57" s="108">
        <v>14588373877</v>
      </c>
      <c r="D57" s="108">
        <v>1670592920</v>
      </c>
      <c r="E57" s="51">
        <f t="shared" si="6"/>
        <v>16258966797</v>
      </c>
      <c r="F57" s="51">
        <v>899322560</v>
      </c>
      <c r="G57" s="51">
        <v>1056526054</v>
      </c>
      <c r="H57" s="53">
        <f t="shared" si="7"/>
        <v>1955848614</v>
      </c>
      <c r="I57" s="51">
        <v>846421233</v>
      </c>
      <c r="J57" s="53">
        <f t="shared" si="3"/>
        <v>2802269847</v>
      </c>
      <c r="K57" s="91">
        <f t="shared" si="8"/>
        <v>19061236644</v>
      </c>
      <c r="L57" s="87">
        <v>0</v>
      </c>
      <c r="M57" s="53">
        <v>0</v>
      </c>
      <c r="N57" s="126">
        <f t="shared" si="4"/>
        <v>19061236644</v>
      </c>
      <c r="O57" s="71"/>
    </row>
    <row r="58" spans="1:15">
      <c r="A58" s="78">
        <v>44001</v>
      </c>
      <c r="B58" s="82" t="s">
        <v>112</v>
      </c>
      <c r="C58" s="108">
        <v>19567098845</v>
      </c>
      <c r="D58" s="108">
        <v>5702986475</v>
      </c>
      <c r="E58" s="51">
        <f t="shared" si="6"/>
        <v>25270085320</v>
      </c>
      <c r="F58" s="51">
        <v>1136247482</v>
      </c>
      <c r="G58" s="51">
        <v>1364478225</v>
      </c>
      <c r="H58" s="53">
        <f t="shared" si="7"/>
        <v>2500725707</v>
      </c>
      <c r="I58" s="51">
        <v>1069409394</v>
      </c>
      <c r="J58" s="53">
        <f t="shared" si="3"/>
        <v>3570135101</v>
      </c>
      <c r="K58" s="91">
        <f t="shared" si="8"/>
        <v>28840220421</v>
      </c>
      <c r="L58" s="87">
        <v>0</v>
      </c>
      <c r="M58" s="53">
        <v>0</v>
      </c>
      <c r="N58" s="126">
        <f t="shared" si="4"/>
        <v>28840220421</v>
      </c>
      <c r="O58" s="71"/>
    </row>
    <row r="59" spans="1:15">
      <c r="A59" s="78">
        <v>5615</v>
      </c>
      <c r="B59" s="82" t="s">
        <v>113</v>
      </c>
      <c r="C59" s="108">
        <v>7288275716</v>
      </c>
      <c r="D59" s="108">
        <v>203439010</v>
      </c>
      <c r="E59" s="51">
        <f t="shared" si="6"/>
        <v>7491714726</v>
      </c>
      <c r="F59" s="51">
        <v>485487360</v>
      </c>
      <c r="G59" s="51">
        <v>563310833</v>
      </c>
      <c r="H59" s="53">
        <f t="shared" si="7"/>
        <v>1048798193</v>
      </c>
      <c r="I59" s="51">
        <v>456929280</v>
      </c>
      <c r="J59" s="53">
        <f t="shared" si="3"/>
        <v>1505727473</v>
      </c>
      <c r="K59" s="91">
        <f t="shared" si="8"/>
        <v>8997442199</v>
      </c>
      <c r="L59" s="87">
        <v>0</v>
      </c>
      <c r="M59" s="53">
        <v>0</v>
      </c>
      <c r="N59" s="126">
        <f t="shared" si="4"/>
        <v>8997442199</v>
      </c>
      <c r="O59" s="71"/>
    </row>
    <row r="60" spans="1:15">
      <c r="A60" s="78">
        <v>5631</v>
      </c>
      <c r="B60" s="80" t="s">
        <v>114</v>
      </c>
      <c r="C60" s="108">
        <v>2873524956</v>
      </c>
      <c r="D60" s="108">
        <v>149311834</v>
      </c>
      <c r="E60" s="51">
        <f t="shared" si="6"/>
        <v>3022836790</v>
      </c>
      <c r="F60" s="51">
        <v>189905708</v>
      </c>
      <c r="G60" s="51">
        <v>220088880</v>
      </c>
      <c r="H60" s="53">
        <f t="shared" si="7"/>
        <v>409994588</v>
      </c>
      <c r="I60" s="51">
        <v>178734784</v>
      </c>
      <c r="J60" s="53">
        <f t="shared" si="3"/>
        <v>588729372</v>
      </c>
      <c r="K60" s="91">
        <f t="shared" si="8"/>
        <v>3611566162</v>
      </c>
      <c r="L60" s="87">
        <v>0</v>
      </c>
      <c r="M60" s="53">
        <v>0</v>
      </c>
      <c r="N60" s="126">
        <f t="shared" si="4"/>
        <v>3611566162</v>
      </c>
      <c r="O60" s="69"/>
    </row>
    <row r="61" spans="1:15">
      <c r="A61" s="78">
        <v>23660</v>
      </c>
      <c r="B61" s="80" t="s">
        <v>115</v>
      </c>
      <c r="C61" s="108">
        <v>9287353735</v>
      </c>
      <c r="D61" s="108">
        <v>258211182</v>
      </c>
      <c r="E61" s="51">
        <f t="shared" si="6"/>
        <v>9545564917</v>
      </c>
      <c r="F61" s="51">
        <v>574399433</v>
      </c>
      <c r="G61" s="51">
        <v>671320842</v>
      </c>
      <c r="H61" s="53">
        <f t="shared" si="7"/>
        <v>1245720275</v>
      </c>
      <c r="I61" s="51">
        <v>540611231</v>
      </c>
      <c r="J61" s="53">
        <f t="shared" si="3"/>
        <v>1786331506</v>
      </c>
      <c r="K61" s="91">
        <f t="shared" si="8"/>
        <v>11331896423</v>
      </c>
      <c r="L61" s="87">
        <v>0</v>
      </c>
      <c r="M61" s="53">
        <v>0</v>
      </c>
      <c r="N61" s="126">
        <f t="shared" si="4"/>
        <v>11331896423</v>
      </c>
      <c r="O61" s="69"/>
    </row>
    <row r="62" spans="1:15">
      <c r="A62" s="78">
        <v>70001</v>
      </c>
      <c r="B62" s="80" t="s">
        <v>116</v>
      </c>
      <c r="C62" s="108">
        <v>21600488296</v>
      </c>
      <c r="D62" s="108">
        <v>509062324</v>
      </c>
      <c r="E62" s="51">
        <f t="shared" si="6"/>
        <v>22109550620</v>
      </c>
      <c r="F62" s="51">
        <v>1306552590</v>
      </c>
      <c r="G62" s="51">
        <v>1519746054</v>
      </c>
      <c r="H62" s="53">
        <f t="shared" si="7"/>
        <v>2826298644</v>
      </c>
      <c r="I62" s="51">
        <v>1229696555</v>
      </c>
      <c r="J62" s="53">
        <f t="shared" si="3"/>
        <v>4055995199</v>
      </c>
      <c r="K62" s="91">
        <f t="shared" si="8"/>
        <v>26165545819</v>
      </c>
      <c r="L62" s="87">
        <v>0</v>
      </c>
      <c r="M62" s="53">
        <v>0</v>
      </c>
      <c r="N62" s="126">
        <f t="shared" si="4"/>
        <v>26165545819</v>
      </c>
      <c r="O62" s="69"/>
    </row>
    <row r="63" spans="1:15">
      <c r="A63" s="78">
        <v>25754</v>
      </c>
      <c r="B63" s="80" t="s">
        <v>117</v>
      </c>
      <c r="C63" s="108">
        <v>21019199278</v>
      </c>
      <c r="D63" s="108">
        <v>12159796411</v>
      </c>
      <c r="E63" s="51">
        <f t="shared" si="6"/>
        <v>33178995689</v>
      </c>
      <c r="F63" s="51">
        <v>1372436619</v>
      </c>
      <c r="G63" s="51">
        <v>1590161689</v>
      </c>
      <c r="H63" s="53">
        <f t="shared" si="7"/>
        <v>2962598308</v>
      </c>
      <c r="I63" s="51">
        <v>1291705053</v>
      </c>
      <c r="J63" s="53">
        <f t="shared" si="3"/>
        <v>4254303361</v>
      </c>
      <c r="K63" s="91">
        <f t="shared" si="8"/>
        <v>37433299050</v>
      </c>
      <c r="L63" s="87">
        <v>0</v>
      </c>
      <c r="M63" s="53">
        <v>0</v>
      </c>
      <c r="N63" s="126">
        <f t="shared" si="4"/>
        <v>37433299050</v>
      </c>
      <c r="O63" s="71"/>
    </row>
    <row r="64" spans="1:15">
      <c r="A64" s="78">
        <v>15759</v>
      </c>
      <c r="B64" s="80" t="s">
        <v>118</v>
      </c>
      <c r="C64" s="108">
        <v>8710514728</v>
      </c>
      <c r="D64" s="108">
        <v>202243132</v>
      </c>
      <c r="E64" s="51">
        <f t="shared" si="6"/>
        <v>8912757860</v>
      </c>
      <c r="F64" s="51">
        <v>555413403</v>
      </c>
      <c r="G64" s="51">
        <v>647405890</v>
      </c>
      <c r="H64" s="53">
        <f t="shared" si="7"/>
        <v>1202819293</v>
      </c>
      <c r="I64" s="51">
        <v>522742026</v>
      </c>
      <c r="J64" s="53">
        <f t="shared" si="3"/>
        <v>1725561319</v>
      </c>
      <c r="K64" s="91">
        <f t="shared" si="8"/>
        <v>10638319179</v>
      </c>
      <c r="L64" s="87">
        <v>0</v>
      </c>
      <c r="M64" s="53">
        <v>0</v>
      </c>
      <c r="N64" s="126">
        <f t="shared" si="4"/>
        <v>10638319179</v>
      </c>
      <c r="O64" s="71"/>
    </row>
    <row r="65" spans="1:15">
      <c r="A65" s="78">
        <v>8758</v>
      </c>
      <c r="B65" s="80" t="s">
        <v>119</v>
      </c>
      <c r="C65" s="108">
        <v>20126179260</v>
      </c>
      <c r="D65" s="108">
        <v>14482148945</v>
      </c>
      <c r="E65" s="51">
        <f t="shared" si="6"/>
        <v>34608328205</v>
      </c>
      <c r="F65" s="51">
        <v>1255598290</v>
      </c>
      <c r="G65" s="51">
        <v>1467565395</v>
      </c>
      <c r="H65" s="53">
        <f t="shared" si="7"/>
        <v>2723163685</v>
      </c>
      <c r="I65" s="51">
        <v>1181739567</v>
      </c>
      <c r="J65" s="53">
        <f t="shared" si="3"/>
        <v>3904903252</v>
      </c>
      <c r="K65" s="91">
        <f t="shared" si="8"/>
        <v>38513231457</v>
      </c>
      <c r="L65" s="87">
        <v>0</v>
      </c>
      <c r="M65" s="53">
        <v>0</v>
      </c>
      <c r="N65" s="126">
        <f t="shared" si="4"/>
        <v>38513231457</v>
      </c>
      <c r="O65" s="71"/>
    </row>
    <row r="66" spans="1:15">
      <c r="A66" s="78">
        <v>76834</v>
      </c>
      <c r="B66" s="80" t="s">
        <v>120</v>
      </c>
      <c r="C66" s="108">
        <v>10354677267</v>
      </c>
      <c r="D66" s="108">
        <v>229660296</v>
      </c>
      <c r="E66" s="51">
        <f t="shared" si="6"/>
        <v>10584337563</v>
      </c>
      <c r="F66" s="51">
        <v>635717191</v>
      </c>
      <c r="G66" s="51">
        <v>737166688</v>
      </c>
      <c r="H66" s="53">
        <f t="shared" si="7"/>
        <v>1372883879</v>
      </c>
      <c r="I66" s="51">
        <v>598322062</v>
      </c>
      <c r="J66" s="53">
        <f t="shared" si="3"/>
        <v>1971205941</v>
      </c>
      <c r="K66" s="91">
        <f t="shared" si="8"/>
        <v>12555543504</v>
      </c>
      <c r="L66" s="87">
        <v>0</v>
      </c>
      <c r="M66" s="53">
        <v>0</v>
      </c>
      <c r="N66" s="126">
        <f t="shared" si="4"/>
        <v>12555543504</v>
      </c>
      <c r="O66" s="71"/>
    </row>
    <row r="67" spans="1:15">
      <c r="A67" s="78">
        <v>52835</v>
      </c>
      <c r="B67" s="80" t="s">
        <v>121</v>
      </c>
      <c r="C67" s="108">
        <v>16763200615</v>
      </c>
      <c r="D67" s="108">
        <v>2210320637</v>
      </c>
      <c r="E67" s="51">
        <f t="shared" si="6"/>
        <v>18973521252</v>
      </c>
      <c r="F67" s="51">
        <v>1029103580</v>
      </c>
      <c r="G67" s="51">
        <v>1216329295</v>
      </c>
      <c r="H67" s="53">
        <f t="shared" si="7"/>
        <v>2245432875</v>
      </c>
      <c r="I67" s="51">
        <v>968568075</v>
      </c>
      <c r="J67" s="53">
        <f t="shared" si="3"/>
        <v>3214000950</v>
      </c>
      <c r="K67" s="91">
        <f t="shared" si="8"/>
        <v>22187522202</v>
      </c>
      <c r="L67" s="87">
        <v>0</v>
      </c>
      <c r="M67" s="53">
        <v>0</v>
      </c>
      <c r="N67" s="126">
        <f t="shared" si="4"/>
        <v>22187522202</v>
      </c>
      <c r="O67" s="71"/>
    </row>
    <row r="68" spans="1:15">
      <c r="A68" s="78">
        <v>15001</v>
      </c>
      <c r="B68" s="80" t="s">
        <v>122</v>
      </c>
      <c r="C68" s="108">
        <v>9769510657</v>
      </c>
      <c r="D68" s="108">
        <v>645301720</v>
      </c>
      <c r="E68" s="51">
        <f t="shared" si="6"/>
        <v>10414812377</v>
      </c>
      <c r="F68" s="51">
        <v>591906782</v>
      </c>
      <c r="G68" s="51">
        <v>688443843</v>
      </c>
      <c r="H68" s="53">
        <f t="shared" si="7"/>
        <v>1280350625</v>
      </c>
      <c r="I68" s="51">
        <v>557088736</v>
      </c>
      <c r="J68" s="53">
        <f t="shared" si="3"/>
        <v>1837439361</v>
      </c>
      <c r="K68" s="91">
        <f t="shared" si="8"/>
        <v>12252251738</v>
      </c>
      <c r="L68" s="87">
        <v>0</v>
      </c>
      <c r="M68" s="53">
        <v>0</v>
      </c>
      <c r="N68" s="126">
        <f t="shared" si="4"/>
        <v>12252251738</v>
      </c>
      <c r="O68" s="72"/>
    </row>
    <row r="69" spans="1:15" ht="25.5">
      <c r="A69" s="118">
        <v>5837</v>
      </c>
      <c r="B69" s="119" t="s">
        <v>123</v>
      </c>
      <c r="C69" s="108">
        <v>13780284466</v>
      </c>
      <c r="D69" s="108">
        <v>1171635940</v>
      </c>
      <c r="E69" s="120">
        <f t="shared" si="6"/>
        <v>14951920406</v>
      </c>
      <c r="F69" s="51">
        <v>860007766</v>
      </c>
      <c r="G69" s="51">
        <v>1008037985</v>
      </c>
      <c r="H69" s="114">
        <f t="shared" si="7"/>
        <v>1868045751</v>
      </c>
      <c r="I69" s="51">
        <v>809419074</v>
      </c>
      <c r="J69" s="114">
        <f t="shared" si="3"/>
        <v>2677464825</v>
      </c>
      <c r="K69" s="121">
        <f t="shared" si="8"/>
        <v>17629385231</v>
      </c>
      <c r="L69" s="87">
        <v>0</v>
      </c>
      <c r="M69" s="53">
        <v>0</v>
      </c>
      <c r="N69" s="127">
        <f t="shared" si="4"/>
        <v>17629385231</v>
      </c>
      <c r="O69" s="109" t="s">
        <v>1101</v>
      </c>
    </row>
    <row r="70" spans="1:15">
      <c r="A70" s="78">
        <v>44847</v>
      </c>
      <c r="B70" s="80" t="s">
        <v>124</v>
      </c>
      <c r="C70" s="108">
        <v>10225251402</v>
      </c>
      <c r="D70" s="108">
        <v>24573628053</v>
      </c>
      <c r="E70" s="51">
        <f t="shared" si="6"/>
        <v>34798879455</v>
      </c>
      <c r="F70" s="51">
        <v>521718201</v>
      </c>
      <c r="G70" s="51">
        <v>713763046</v>
      </c>
      <c r="H70" s="53">
        <f t="shared" si="7"/>
        <v>1235481247</v>
      </c>
      <c r="I70" s="51">
        <v>491028895</v>
      </c>
      <c r="J70" s="53">
        <f t="shared" si="3"/>
        <v>1726510142</v>
      </c>
      <c r="K70" s="91">
        <f t="shared" si="8"/>
        <v>36525389597</v>
      </c>
      <c r="L70" s="87">
        <v>0</v>
      </c>
      <c r="M70" s="53">
        <v>0</v>
      </c>
      <c r="N70" s="126">
        <f t="shared" si="4"/>
        <v>36525389597</v>
      </c>
      <c r="O70" s="71"/>
    </row>
    <row r="71" spans="1:15">
      <c r="A71" s="78">
        <v>20001</v>
      </c>
      <c r="B71" s="80" t="s">
        <v>125</v>
      </c>
      <c r="C71" s="108">
        <v>27687629046</v>
      </c>
      <c r="D71" s="108">
        <v>4279265425</v>
      </c>
      <c r="E71" s="51">
        <f t="shared" si="6"/>
        <v>31966894471</v>
      </c>
      <c r="F71" s="51">
        <v>1689439030</v>
      </c>
      <c r="G71" s="51">
        <v>1975754047</v>
      </c>
      <c r="H71" s="53">
        <f t="shared" si="7"/>
        <v>3665193077</v>
      </c>
      <c r="I71" s="51">
        <v>1590060263</v>
      </c>
      <c r="J71" s="53">
        <f t="shared" si="3"/>
        <v>5255253340</v>
      </c>
      <c r="K71" s="91">
        <f t="shared" si="8"/>
        <v>37222147811</v>
      </c>
      <c r="L71" s="87">
        <v>0</v>
      </c>
      <c r="M71" s="53">
        <v>0</v>
      </c>
      <c r="N71" s="126">
        <f t="shared" si="4"/>
        <v>37222147811</v>
      </c>
      <c r="O71" s="71"/>
    </row>
    <row r="72" spans="1:15">
      <c r="A72" s="78">
        <v>50001</v>
      </c>
      <c r="B72" s="80" t="s">
        <v>126</v>
      </c>
      <c r="C72" s="108">
        <v>28585290516</v>
      </c>
      <c r="D72" s="108">
        <v>1862793219</v>
      </c>
      <c r="E72" s="51">
        <f t="shared" si="6"/>
        <v>30448083735</v>
      </c>
      <c r="F72" s="51">
        <v>1822832095</v>
      </c>
      <c r="G72" s="51">
        <v>2117748386</v>
      </c>
      <c r="H72" s="53">
        <f t="shared" si="7"/>
        <v>3940580481</v>
      </c>
      <c r="I72" s="51">
        <v>1715606678</v>
      </c>
      <c r="J72" s="53">
        <f t="shared" si="3"/>
        <v>5656187159</v>
      </c>
      <c r="K72" s="91">
        <f t="shared" si="8"/>
        <v>36104270894</v>
      </c>
      <c r="L72" s="87">
        <v>0</v>
      </c>
      <c r="M72" s="53">
        <v>0</v>
      </c>
      <c r="N72" s="126">
        <f t="shared" si="4"/>
        <v>36104270894</v>
      </c>
      <c r="O72" s="72"/>
    </row>
    <row r="73" spans="1:15">
      <c r="A73" s="78">
        <v>85001</v>
      </c>
      <c r="B73" s="80" t="s">
        <v>127</v>
      </c>
      <c r="C73" s="108">
        <v>12870569713</v>
      </c>
      <c r="D73" s="108">
        <v>329689800</v>
      </c>
      <c r="E73" s="51">
        <f t="shared" si="6"/>
        <v>13200259513</v>
      </c>
      <c r="F73" s="51">
        <v>819943307</v>
      </c>
      <c r="G73" s="51">
        <v>952906057</v>
      </c>
      <c r="H73" s="53">
        <f t="shared" si="7"/>
        <v>1772849364</v>
      </c>
      <c r="I73" s="51">
        <v>771711348</v>
      </c>
      <c r="J73" s="53">
        <f t="shared" si="3"/>
        <v>2544560712</v>
      </c>
      <c r="K73" s="91">
        <f t="shared" si="8"/>
        <v>15744820225</v>
      </c>
      <c r="L73" s="87">
        <v>0</v>
      </c>
      <c r="M73" s="53">
        <v>0</v>
      </c>
      <c r="N73" s="126">
        <f t="shared" si="4"/>
        <v>15744820225</v>
      </c>
      <c r="O73" s="69"/>
    </row>
    <row r="74" spans="1:15">
      <c r="A74" s="78">
        <v>76892</v>
      </c>
      <c r="B74" s="80" t="s">
        <v>128</v>
      </c>
      <c r="C74" s="108">
        <v>6783952940</v>
      </c>
      <c r="D74" s="108">
        <v>179532163</v>
      </c>
      <c r="E74" s="51">
        <f t="shared" si="6"/>
        <v>6963485103</v>
      </c>
      <c r="F74" s="51">
        <v>421853451</v>
      </c>
      <c r="G74" s="51">
        <v>492695478</v>
      </c>
      <c r="H74" s="53">
        <f t="shared" si="7"/>
        <v>914548929</v>
      </c>
      <c r="I74" s="51">
        <v>397038542</v>
      </c>
      <c r="J74" s="53">
        <f t="shared" si="3"/>
        <v>1311587471</v>
      </c>
      <c r="K74" s="91">
        <f t="shared" si="8"/>
        <v>8275072574</v>
      </c>
      <c r="L74" s="87">
        <v>0</v>
      </c>
      <c r="M74" s="53">
        <v>0</v>
      </c>
      <c r="N74" s="126">
        <f t="shared" si="4"/>
        <v>8275072574</v>
      </c>
      <c r="O74" s="72"/>
    </row>
    <row r="75" spans="1:15" ht="13.5" thickBot="1">
      <c r="A75" s="79">
        <v>25899</v>
      </c>
      <c r="B75" s="85" t="s">
        <v>129</v>
      </c>
      <c r="C75" s="108">
        <v>6920159010</v>
      </c>
      <c r="D75" s="108">
        <v>161593602</v>
      </c>
      <c r="E75" s="57">
        <f t="shared" ref="E75" si="9">SUM(C75:D75)</f>
        <v>7081752612</v>
      </c>
      <c r="F75" s="51">
        <v>444300714</v>
      </c>
      <c r="G75" s="51">
        <v>513644493</v>
      </c>
      <c r="H75" s="56">
        <f t="shared" ref="H75" si="10">SUM(F75:G75)</f>
        <v>957945207</v>
      </c>
      <c r="I75" s="51">
        <v>418165378</v>
      </c>
      <c r="J75" s="56">
        <f t="shared" si="3"/>
        <v>1376110585</v>
      </c>
      <c r="K75" s="92">
        <f t="shared" ref="K75" si="11">+J75+E75</f>
        <v>8457863197</v>
      </c>
      <c r="L75" s="87">
        <v>0</v>
      </c>
      <c r="M75" s="53">
        <v>0</v>
      </c>
      <c r="N75" s="128">
        <f t="shared" si="4"/>
        <v>8457863197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1504780420943</v>
      </c>
      <c r="D77" s="32">
        <f t="shared" ref="D77:N77" si="12">SUM(D11:D75)</f>
        <v>216644732230</v>
      </c>
      <c r="E77" s="32">
        <f t="shared" si="12"/>
        <v>1721425153173</v>
      </c>
      <c r="F77" s="32">
        <f t="shared" si="12"/>
        <v>94318013795</v>
      </c>
      <c r="G77" s="32">
        <f t="shared" si="12"/>
        <v>118359674996</v>
      </c>
      <c r="H77" s="32">
        <f t="shared" si="12"/>
        <v>212677688791</v>
      </c>
      <c r="I77" s="32">
        <f t="shared" si="12"/>
        <v>88769895334</v>
      </c>
      <c r="J77" s="32">
        <f t="shared" si="12"/>
        <v>301447584125</v>
      </c>
      <c r="K77" s="32">
        <f t="shared" si="12"/>
        <v>2022872737298</v>
      </c>
      <c r="L77" s="32">
        <f t="shared" si="12"/>
        <v>0</v>
      </c>
      <c r="M77" s="32">
        <f t="shared" si="12"/>
        <v>4415059707</v>
      </c>
      <c r="N77" s="32">
        <f t="shared" si="12"/>
        <v>2027287797005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</sheetData>
  <mergeCells count="12">
    <mergeCell ref="A4:O4"/>
    <mergeCell ref="A5:O5"/>
    <mergeCell ref="O7:O9"/>
    <mergeCell ref="C7:K7"/>
    <mergeCell ref="C8:E8"/>
    <mergeCell ref="F8:J8"/>
    <mergeCell ref="K8:K9"/>
    <mergeCell ref="A6:N6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38" activePane="bottomLeft" state="frozen"/>
      <selection pane="bottomLeft" activeCell="E1048" sqref="E1048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1" t="s">
        <v>0</v>
      </c>
      <c r="B1" s="132"/>
      <c r="C1" s="132"/>
      <c r="D1" s="132"/>
      <c r="E1" s="133"/>
      <c r="F1" s="134"/>
    </row>
    <row r="2" spans="1:6">
      <c r="A2" s="131" t="s">
        <v>1</v>
      </c>
      <c r="B2" s="132"/>
      <c r="C2" s="132"/>
      <c r="D2" s="132"/>
      <c r="E2" s="133"/>
      <c r="F2" s="134"/>
    </row>
    <row r="3" spans="1:6">
      <c r="A3" s="16"/>
      <c r="B3" s="14"/>
      <c r="C3" s="14"/>
      <c r="D3" s="14"/>
      <c r="E3" s="45"/>
    </row>
    <row r="4" spans="1:6">
      <c r="A4" s="171" t="s">
        <v>1111</v>
      </c>
      <c r="B4" s="171"/>
      <c r="C4" s="171"/>
      <c r="D4" s="171"/>
      <c r="E4" s="171"/>
      <c r="F4" s="171"/>
    </row>
    <row r="5" spans="1:6">
      <c r="A5" s="171" t="s">
        <v>1109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5" t="s">
        <v>5</v>
      </c>
      <c r="B7" s="136" t="s">
        <v>6</v>
      </c>
      <c r="C7" s="136" t="s">
        <v>130</v>
      </c>
      <c r="D7" s="136" t="s">
        <v>131</v>
      </c>
      <c r="E7" s="137" t="s">
        <v>1102</v>
      </c>
      <c r="F7" s="138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/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/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/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/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/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/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/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/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/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/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/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/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/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/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/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/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/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/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/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/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/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/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/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/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/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/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/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/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/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/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/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/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/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/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/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/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/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/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/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/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/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/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/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/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/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/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/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/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/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/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/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/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/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/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/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/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/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/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/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/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/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/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/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/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/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/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/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/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/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/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/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/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/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/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/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/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/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/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/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/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/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/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/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/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/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/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/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/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/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/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/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/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/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/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/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/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/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/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/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/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/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/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/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/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/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/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/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/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/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/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/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/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/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/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/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/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/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/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/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/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/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/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/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/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/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/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/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/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/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/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/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/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/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/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/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/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/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/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/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/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/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/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/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/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/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/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/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/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/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/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/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/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/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/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/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/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/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/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/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/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/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/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/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/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/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/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/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/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/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/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/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/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/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/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/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/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/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/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/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/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/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/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/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/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/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/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/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/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/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/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/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/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/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/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/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/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/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/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/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/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/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/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/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/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/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/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/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/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/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/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/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/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/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/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/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/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/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/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/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/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/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/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/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/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/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/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/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/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/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/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/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/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/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/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/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/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/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/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/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/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/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/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/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/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/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/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/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/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/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/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/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/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/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/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/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/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/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/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/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/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/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/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/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/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/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/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/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/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/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/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/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/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/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/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/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/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/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/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/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/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/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/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/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/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/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/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/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/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/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/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/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/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/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/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/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/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/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/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/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/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/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/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/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/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/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/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/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/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/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/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/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/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/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/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/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/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/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/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/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/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/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/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/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/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/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/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/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/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/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/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/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/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/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/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/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/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/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/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/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/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/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/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/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/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/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/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/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/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/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/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/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/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/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/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/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/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/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/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/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/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/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/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/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/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/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/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/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/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/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/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/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/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/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/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/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/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/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/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/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/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/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/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/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/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/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/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/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/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/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/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/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/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/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/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/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/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/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/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/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/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/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/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/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/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/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/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/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/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/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/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/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/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/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/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/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/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/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/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/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/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/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/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/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/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/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/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/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/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/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/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/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/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/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/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/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/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/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/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/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/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/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/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/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/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/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/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/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/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/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/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/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/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/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/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/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/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/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/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/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/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/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/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/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/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/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/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/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/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/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/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/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/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/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/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/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/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/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/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/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/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/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/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/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/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/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/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/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/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/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/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/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/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/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/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/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/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/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/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/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/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/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/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/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/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/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/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/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/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/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/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/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/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/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/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/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/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/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/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/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/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/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/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/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/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/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/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/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/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/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/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/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/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/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/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/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/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/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/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/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/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/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/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/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/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/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/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/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/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/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/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/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/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/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/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/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/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/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/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/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/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/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/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/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/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/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/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/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/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/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/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/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/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/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/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/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/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/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/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/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/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/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/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/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/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/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/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/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/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/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/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/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/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/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/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/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/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/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/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/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/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/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/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/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/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/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/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/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/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/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/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/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/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/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/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/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/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/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/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/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/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/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/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/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/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/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/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/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/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/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/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/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/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/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/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/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/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/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/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/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/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/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/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/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/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/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/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/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/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/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/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/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/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/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/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/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/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/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/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/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/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/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/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/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/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/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/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/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/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/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/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/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/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/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/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/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/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/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/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/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/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/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/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/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/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/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/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/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/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/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/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/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/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/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/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/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/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/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/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/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/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/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/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/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/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/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/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/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/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/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/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/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/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/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/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/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/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/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/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/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/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/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/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/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/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/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/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/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/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/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/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/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/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/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/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/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/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/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/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/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/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/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/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/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/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/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/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/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/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/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/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/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/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/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/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/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/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/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/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/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/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/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/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/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/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/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/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/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/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/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/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/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/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/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/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/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/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/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/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/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/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/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/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/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/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/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/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/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/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/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/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/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/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/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/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/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/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/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/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/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/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/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/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/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/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/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/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/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/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/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/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/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/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/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/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/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/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/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/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/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/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/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/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/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/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/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/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/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/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/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/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/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/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/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/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/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/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/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/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/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/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/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/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/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/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/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/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/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/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/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/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/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/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/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/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/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/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/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/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/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/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/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/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/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/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/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/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/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/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/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/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/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/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/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/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/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/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/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/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/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/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/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/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/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/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/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/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/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/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/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/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/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/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/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/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/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/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/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/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/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/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/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/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/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/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/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/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/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/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/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/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/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/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/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/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/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/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/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/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/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/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/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/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/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/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/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/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/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/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/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/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/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/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/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/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/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/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/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/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/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/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/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/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/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/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/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/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/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/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/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/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/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/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/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/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/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/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/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/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/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/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/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/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/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/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/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/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/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/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/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/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/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/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/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/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/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/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/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/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/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/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/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/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/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/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/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/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/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/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/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/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/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/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/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/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/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/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/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/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/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/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/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/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/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/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/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/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/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/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/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/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/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/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/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/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/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/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/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/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/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/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/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/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/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/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/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/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/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/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/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/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/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/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/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/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/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/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/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/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/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/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/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/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0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A5" sqref="A5:E5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46" t="s">
        <v>0</v>
      </c>
      <c r="B1" s="146"/>
      <c r="C1" s="146"/>
      <c r="D1" s="146"/>
      <c r="E1" s="146"/>
      <c r="F1" s="130"/>
    </row>
    <row r="2" spans="1:9" ht="15.75">
      <c r="A2" s="146" t="s">
        <v>1</v>
      </c>
      <c r="B2" s="146"/>
      <c r="C2" s="146"/>
      <c r="D2" s="146"/>
      <c r="E2" s="146"/>
      <c r="F2" s="130"/>
    </row>
    <row r="3" spans="1:9" ht="15.75">
      <c r="B3" s="8"/>
      <c r="C3" s="8"/>
      <c r="D3" s="8"/>
      <c r="E3" s="8"/>
    </row>
    <row r="4" spans="1:9" ht="15.75">
      <c r="A4" s="146" t="s">
        <v>1111</v>
      </c>
      <c r="B4" s="146"/>
      <c r="C4" s="146"/>
      <c r="D4" s="146"/>
      <c r="E4" s="146"/>
    </row>
    <row r="5" spans="1:9" ht="15.75">
      <c r="A5" s="145" t="s">
        <v>1110</v>
      </c>
      <c r="B5" s="145"/>
      <c r="C5" s="145"/>
      <c r="D5" s="145"/>
      <c r="E5" s="145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2220599676354</v>
      </c>
      <c r="C9" s="100">
        <f t="shared" ref="C9:E9" si="0">SUM(C10:C12,C15)</f>
        <v>2022872737298</v>
      </c>
      <c r="D9" s="100">
        <f t="shared" si="0"/>
        <v>0</v>
      </c>
      <c r="E9" s="100">
        <f t="shared" si="0"/>
        <v>4243472413652</v>
      </c>
    </row>
    <row r="10" spans="1:9">
      <c r="A10" s="99" t="s">
        <v>1086</v>
      </c>
      <c r="B10" s="99">
        <f>+'Departamentos '!C44</f>
        <v>1734429079524</v>
      </c>
      <c r="C10" s="99">
        <f>+'Distritos y municipios certfica'!C77</f>
        <v>1504780420943</v>
      </c>
      <c r="D10" s="99">
        <v>0</v>
      </c>
      <c r="E10" s="99">
        <f>SUM(B10:D10)</f>
        <v>3239209500467</v>
      </c>
      <c r="G10" s="90"/>
    </row>
    <row r="11" spans="1:9">
      <c r="A11" s="99" t="s">
        <v>1087</v>
      </c>
      <c r="B11" s="99">
        <f>+'Departamentos '!D44</f>
        <v>161381012172</v>
      </c>
      <c r="C11" s="99">
        <f>+'Distritos y municipios certfica'!D77</f>
        <v>216644732230</v>
      </c>
      <c r="D11" s="99">
        <v>0</v>
      </c>
      <c r="E11" s="112">
        <f>SUM(B11:D11)</f>
        <v>378025744402</v>
      </c>
      <c r="G11" s="88"/>
      <c r="H11" s="88"/>
      <c r="I11" s="89"/>
    </row>
    <row r="12" spans="1:9" ht="15.75">
      <c r="A12" s="101" t="s">
        <v>1088</v>
      </c>
      <c r="B12" s="101">
        <f>SUM(B13:B14)</f>
        <v>226713585408</v>
      </c>
      <c r="C12" s="101">
        <f>SUM(C13:C14)</f>
        <v>212677688791</v>
      </c>
      <c r="D12" s="101">
        <v>0</v>
      </c>
      <c r="E12" s="101">
        <f>SUM(E13:E14)</f>
        <v>439391274199</v>
      </c>
    </row>
    <row r="13" spans="1:9">
      <c r="A13" s="102" t="s">
        <v>1089</v>
      </c>
      <c r="B13" s="102">
        <f>+'Departamentos '!F44</f>
        <v>104247234573</v>
      </c>
      <c r="C13" s="102">
        <f>+'Distritos y municipios certfica'!F77</f>
        <v>94318013795</v>
      </c>
      <c r="D13" s="102">
        <v>0</v>
      </c>
      <c r="E13" s="103">
        <f t="shared" ref="E13:E17" si="1">SUM(B13:D13)</f>
        <v>198565248368</v>
      </c>
    </row>
    <row r="14" spans="1:9">
      <c r="A14" s="102" t="s">
        <v>1090</v>
      </c>
      <c r="B14" s="102">
        <f>+'Departamentos '!G44</f>
        <v>122466350835</v>
      </c>
      <c r="C14" s="102">
        <f>+'Distritos y municipios certfica'!G77</f>
        <v>118359674996</v>
      </c>
      <c r="D14" s="102">
        <v>0</v>
      </c>
      <c r="E14" s="102">
        <f t="shared" si="1"/>
        <v>240826025831</v>
      </c>
    </row>
    <row r="15" spans="1:9" ht="15.75">
      <c r="A15" s="101" t="s">
        <v>1091</v>
      </c>
      <c r="B15" s="101">
        <f>+'Departamentos '!I44</f>
        <v>98075999250</v>
      </c>
      <c r="C15" s="101">
        <f>+'Distritos y municipios certfica'!I77</f>
        <v>88769895334</v>
      </c>
      <c r="D15" s="101">
        <v>0</v>
      </c>
      <c r="E15" s="101">
        <f t="shared" si="1"/>
        <v>186845894584</v>
      </c>
    </row>
    <row r="16" spans="1:9" ht="15.75">
      <c r="A16" s="104" t="s">
        <v>1092</v>
      </c>
      <c r="B16" s="105">
        <v>0</v>
      </c>
      <c r="C16" s="105">
        <f>+'Distritos y municipios certfica'!L77</f>
        <v>0</v>
      </c>
      <c r="D16" s="105">
        <f>'Muncipios no certficados'!E1050</f>
        <v>0</v>
      </c>
      <c r="E16" s="106">
        <f t="shared" si="1"/>
        <v>0</v>
      </c>
      <c r="G16" s="77"/>
    </row>
    <row r="17" spans="1:7" ht="15.75">
      <c r="A17" s="104" t="s">
        <v>3</v>
      </c>
      <c r="B17" s="104">
        <f>+'Departamentos '!L44</f>
        <v>27995149400</v>
      </c>
      <c r="C17" s="104">
        <f>+'Distritos y municipios certfica'!M77</f>
        <v>4415059707</v>
      </c>
      <c r="D17" s="104">
        <v>0</v>
      </c>
      <c r="E17" s="106">
        <f t="shared" si="1"/>
        <v>32410209107</v>
      </c>
    </row>
    <row r="18" spans="1:7" ht="20.45" customHeight="1">
      <c r="A18" s="107" t="s">
        <v>1084</v>
      </c>
      <c r="B18" s="107">
        <f>+B9+SUM(B16:B17)</f>
        <v>2248594825754</v>
      </c>
      <c r="C18" s="107">
        <f t="shared" ref="C18:D18" si="2">+C9+SUM(C16:C17)</f>
        <v>2027287797005</v>
      </c>
      <c r="D18" s="107">
        <f t="shared" si="2"/>
        <v>0</v>
      </c>
      <c r="E18" s="107">
        <f>+E9+SUM(E16:E17)</f>
        <v>4275882622759</v>
      </c>
      <c r="F18" s="75" t="s">
        <v>1106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8ea0a0089c2cc6c8b0b701b855c354dd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1179e55b4be723669e75e4cba0ebe53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Props1.xml><?xml version="1.0" encoding="utf-8"?>
<ds:datastoreItem xmlns:ds="http://schemas.openxmlformats.org/officeDocument/2006/customXml" ds:itemID="{9420A7D0-55B6-43F7-A5CD-9AD912A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2026-02-24T15:10:53Z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