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book/Desktop/"/>
    </mc:Choice>
  </mc:AlternateContent>
  <xr:revisionPtr revIDLastSave="0" documentId="8_{147B3D3C-359C-0D49-A954-8E34F4561049}" xr6:coauthVersionLast="47" xr6:coauthVersionMax="47" xr10:uidLastSave="{00000000-0000-0000-0000-000000000000}"/>
  <bookViews>
    <workbookView xWindow="7240" yWindow="500" windowWidth="19420" windowHeight="10300" activeTab="1" xr2:uid="{9379BDA1-2523-4D9B-B40F-BED9B619AA50}"/>
  </bookViews>
  <sheets>
    <sheet name="FORMATO OFERTA" sheetId="1" r:id="rId1"/>
    <sheet name="DETALLE 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H8" i="2"/>
  <c r="D17" i="2"/>
  <c r="H16" i="1" l="1"/>
  <c r="H15" i="1"/>
  <c r="D14" i="1"/>
  <c r="H14" i="1" s="1"/>
  <c r="D13" i="1"/>
  <c r="H13" i="1" s="1"/>
  <c r="D12" i="1"/>
  <c r="H12" i="1" s="1"/>
  <c r="H17" i="1" s="1"/>
  <c r="H8" i="1"/>
  <c r="H7" i="1"/>
  <c r="H6" i="1"/>
  <c r="H5" i="1"/>
  <c r="H4" i="1"/>
  <c r="H3" i="1"/>
  <c r="H9" i="1" l="1"/>
  <c r="H18" i="1"/>
  <c r="H21" i="1" l="1"/>
  <c r="H22" i="1" s="1"/>
  <c r="G21" i="1"/>
</calcChain>
</file>

<file path=xl/sharedStrings.xml><?xml version="1.0" encoding="utf-8"?>
<sst xmlns="http://schemas.openxmlformats.org/spreadsheetml/2006/main" count="94" uniqueCount="85">
  <si>
    <t>ITEM</t>
  </si>
  <si>
    <t>RUBRO</t>
  </si>
  <si>
    <t>DESCRIPCIÓN</t>
  </si>
  <si>
    <t>CANTIDAD</t>
  </si>
  <si>
    <t>% DE DEDICACIÓN</t>
  </si>
  <si>
    <t>MESES</t>
  </si>
  <si>
    <t>VALOR MENSUAL Y/O  UNITARIO</t>
  </si>
  <si>
    <t>VALOR TOTAL</t>
  </si>
  <si>
    <t>Talento Humano requerido</t>
  </si>
  <si>
    <t>Gerente de proyecto</t>
  </si>
  <si>
    <t xml:space="preserve">● Profesional en administración, educación, lenguas extranjeras, finanzas, ciencias económicas o relacionados
● Posgrado en áreas afines a educación, proyectos, administración, finanzas o economía
● Competencia de manejo de inglés de B1
● 5 años de experiencia en gerencia de proyectos o programas educativos.
● Conocimientos en
enfoque diferencial,
territorial e
interseccional.
.
</t>
  </si>
  <si>
    <t xml:space="preserve">Líder técnico-académico </t>
  </si>
  <si>
    <t>Licenciada/o en Lenguas, Profesional en Lingüística, Educación o afines. 
5 años de experiencia en el campo de conocimiento y procesos de acompañamiento a EE en el aprendizaje de una lengua extranjera 
Postgrado en áreas afines a educación, proyectos, metodología, o lingüística.  
5 años de experiencia en el campo del conocimiento. 
Competencia de manejo de inglés de B2, francés o portugués.</t>
  </si>
  <si>
    <t xml:space="preserve">Líderes Regionales  </t>
  </si>
  <si>
    <t xml:space="preserve">●Profesional en administración, educación, lenguas extranjeras, finanzas, ciencias económicas o relacionados 
● Postgrado en áreas afines a educación, proyectos, administración, finanzas o economía 
●2 años de experiencia en coordinación o gestión de proyectos 
● Competencia de manejo del inglés, francés o portugués de B2  </t>
  </si>
  <si>
    <t xml:space="preserve">Facilitadores pedagógicos en lenguas extranjeras  </t>
  </si>
  <si>
    <t xml:space="preserve">● Licenciada/o en Lenguas, Lingüística, Educación o afines o 3 años de experiencia en el campo de conocimiento. 
● Postgrado en áreas afines a educación, proyectos, metodología, enseñanza del inglés, francés o portugués 3 años de experiencia en el campo de conocimiento. 
● Experiencia mínima de 1 año en formación docente. 
● Competencia de manejo del inglés, francés o portugués de B1. </t>
  </si>
  <si>
    <t xml:space="preserve">Líder operativo y administrativo </t>
  </si>
  <si>
    <t>Diseñador instruccional</t>
  </si>
  <si>
    <t>SUBTOTAL 1</t>
  </si>
  <si>
    <t xml:space="preserve">OTROS COSTOS ASOCIADOS A LA OPERACIÓN </t>
  </si>
  <si>
    <t>Nombre</t>
  </si>
  <si>
    <t>TERRESTRE M/PAL</t>
  </si>
  <si>
    <t>Comprende el transporte terrestre entre un punto A y B (ida y regreso)</t>
  </si>
  <si>
    <t>N/A</t>
  </si>
  <si>
    <t>T. AÉREO</t>
  </si>
  <si>
    <t>Comprende el transporte Aéreo entre un punto A y B (ida y regreso)</t>
  </si>
  <si>
    <t>Gastos de desplazamiento</t>
  </si>
  <si>
    <t>Cubre los gastos de viaje y manutención</t>
  </si>
  <si>
    <t xml:space="preserve">MATERIALES </t>
  </si>
  <si>
    <t>Bolsa Materiales por facilitador en territorio</t>
  </si>
  <si>
    <t>ENCUENTRO</t>
  </si>
  <si>
    <t>Comprende los costos totales por encuentro en cada una de las macroregiones (Amazonía, caribe, pacífico, Orinoquía, Andina) de acuerdo a los requerimientos del anexo técnico</t>
  </si>
  <si>
    <t>NA</t>
  </si>
  <si>
    <t>SUBTOTAL 2</t>
  </si>
  <si>
    <t>1+2</t>
  </si>
  <si>
    <t>TOTAL COSTOS DIRECTOS + INDIRECTOS</t>
  </si>
  <si>
    <t>COSTOS INDIRECTOS DE OPERACIÓN</t>
  </si>
  <si>
    <t xml:space="preserve">Administración </t>
  </si>
  <si>
    <t>%</t>
  </si>
  <si>
    <t>Gastos de Administración</t>
  </si>
  <si>
    <t>Corresponde a los gastos tributarios seguros y financieros acorde con la legislación nacional en lo referente a impuestos gravámenes financieros comisiones y expedición de garantías del proyecto</t>
  </si>
  <si>
    <t>VALOR TOTAL DEL PROYECTO</t>
  </si>
  <si>
    <t xml:space="preserve">KIT MATERIALES PEDAGÓGICOS POR FACILITADOR </t>
  </si>
  <si>
    <t>ELEMENTO</t>
  </si>
  <si>
    <t>DETALLE </t>
  </si>
  <si>
    <t>VALOR INCLUIDO IVA</t>
  </si>
  <si>
    <t>Marcadores borrables</t>
  </si>
  <si>
    <t>Caja x 10</t>
  </si>
  <si>
    <t xml:space="preserve">Tijeras </t>
  </si>
  <si>
    <t>Unidad</t>
  </si>
  <si>
    <t>Cinta de enmascarar</t>
  </si>
  <si>
    <t>unidad</t>
  </si>
  <si>
    <t>Marcadores permanentes</t>
  </si>
  <si>
    <t>caja x12</t>
  </si>
  <si>
    <t>Papel Bond</t>
  </si>
  <si>
    <t>X 50 HOJAS</t>
  </si>
  <si>
    <t>Papel kraft rollo de 30 cms de alto</t>
  </si>
  <si>
    <t xml:space="preserve">unidad </t>
  </si>
  <si>
    <t>Papel iris pliego</t>
  </si>
  <si>
    <t>x 10 und</t>
  </si>
  <si>
    <t>Claves musicales de madera</t>
  </si>
  <si>
    <t>Par</t>
  </si>
  <si>
    <t>Ovillos de Lana Diferentes colore</t>
  </si>
  <si>
    <t>Arcilla natural para modelado</t>
  </si>
  <si>
    <t>Kilo</t>
  </si>
  <si>
    <t>Colorantes para reposteria</t>
  </si>
  <si>
    <t>Unidad 10ml</t>
  </si>
  <si>
    <t>Vinilo artísitco x 6 unidades de 120 gr</t>
  </si>
  <si>
    <t xml:space="preserve">Aplicadores de espuma </t>
  </si>
  <si>
    <t>Set X 3</t>
  </si>
  <si>
    <t>Impresiones</t>
  </si>
  <si>
    <t>UNIDAD NEGRO Y BLANCO CARTA</t>
  </si>
  <si>
    <t>TOTAL</t>
  </si>
  <si>
    <t xml:space="preserve">N° </t>
  </si>
  <si>
    <t>REGIÓN</t>
  </si>
  <si>
    <t>VALOR ENCUENTRO COSTO TOTAL POR REGIÓN</t>
  </si>
  <si>
    <t>Andina</t>
  </si>
  <si>
    <t>Orinoquia</t>
  </si>
  <si>
    <t xml:space="preserve">Pacifico </t>
  </si>
  <si>
    <t>Caribe</t>
  </si>
  <si>
    <t>Amazonia</t>
  </si>
  <si>
    <t>TOTAL ENCUENTROS</t>
  </si>
  <si>
    <t xml:space="preserve">Profesional en economía, administración, ingeniería industrial o afines.   Con especialización o maestría en administración o afines al área relacionada al perfil, o su equivalencia a 2 años de experiencia profesional.  
1 año de experiencia como líder técnico administrativo o analista financiero   
1 año de experiencia en manejo administrativo, logístico y financiero de contratos  </t>
  </si>
  <si>
    <t xml:space="preserve">Profesional en ciencias de la educación o lenguas modernas, con formación en diseño instruccional y experiencia en la curaduría, catalogación y publicación de contenidos educativos con experiencia mínima de 24 meses en el campo. Además del desarrollo de proyectos de plataformas educativas digitales. 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</si>
</sst>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40A]\ * #,##0.00_-;\-[$$-240A]\ * #,##0.00_-;_-[$$-240A]\ * &quot;-&quot;??_-;_-@_-"/>
    <numFmt numFmtId="167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2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6" fontId="5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66" fontId="7" fillId="5" borderId="1" xfId="3" applyNumberFormat="1" applyFont="1" applyFill="1" applyBorder="1" applyAlignment="1" applyProtection="1">
      <alignment vertical="center"/>
      <protection locked="0"/>
    </xf>
    <xf numFmtId="166" fontId="7" fillId="0" borderId="1" xfId="3" applyNumberFormat="1" applyFont="1" applyFill="1" applyBorder="1" applyAlignment="1" applyProtection="1">
      <alignment vertical="center"/>
    </xf>
    <xf numFmtId="0" fontId="4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1" fontId="5" fillId="3" borderId="1" xfId="1" applyFont="1" applyFill="1" applyBorder="1" applyAlignment="1" applyProtection="1">
      <alignment horizontal="center" vertical="center"/>
    </xf>
    <xf numFmtId="166" fontId="5" fillId="3" borderId="1" xfId="1" applyNumberFormat="1" applyFont="1" applyFill="1" applyBorder="1" applyAlignment="1" applyProtection="1">
      <alignment vertical="center"/>
      <protection locked="0"/>
    </xf>
    <xf numFmtId="166" fontId="5" fillId="3" borderId="1" xfId="1" applyNumberFormat="1" applyFont="1" applyFill="1" applyBorder="1" applyAlignment="1" applyProtection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6" fontId="5" fillId="6" borderId="1" xfId="0" applyNumberFormat="1" applyFont="1" applyFill="1" applyBorder="1" applyAlignment="1" applyProtection="1">
      <alignment vertical="center"/>
      <protection locked="0"/>
    </xf>
    <xf numFmtId="166" fontId="5" fillId="6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7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66" fontId="7" fillId="4" borderId="1" xfId="3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 applyProtection="1">
      <alignment horizontal="center" vertical="center"/>
      <protection locked="0"/>
    </xf>
    <xf numFmtId="166" fontId="5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66" fontId="3" fillId="2" borderId="1" xfId="3" applyNumberFormat="1" applyFont="1" applyFill="1" applyBorder="1" applyAlignment="1" applyProtection="1">
      <alignment vertical="center"/>
      <protection locked="0"/>
    </xf>
    <xf numFmtId="166" fontId="3" fillId="2" borderId="1" xfId="3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 applyProtection="1">
      <alignment vertical="center"/>
      <protection locked="0"/>
    </xf>
    <xf numFmtId="166" fontId="7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9" fontId="7" fillId="7" borderId="1" xfId="4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6" fontId="7" fillId="0" borderId="1" xfId="4" applyNumberFormat="1" applyFont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6" fontId="9" fillId="2" borderId="4" xfId="0" applyNumberFormat="1" applyFont="1" applyFill="1" applyBorder="1" applyAlignment="1" applyProtection="1">
      <alignment vertical="center"/>
      <protection locked="0"/>
    </xf>
    <xf numFmtId="166" fontId="3" fillId="2" borderId="4" xfId="1" applyNumberFormat="1" applyFont="1" applyFill="1" applyBorder="1" applyAlignment="1" applyProtection="1">
      <alignment vertical="center"/>
    </xf>
    <xf numFmtId="0" fontId="2" fillId="8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2" applyFont="1" applyBorder="1"/>
    <xf numFmtId="165" fontId="2" fillId="8" borderId="1" xfId="2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5" fontId="2" fillId="0" borderId="1" xfId="2" applyFont="1" applyBorder="1"/>
    <xf numFmtId="0" fontId="4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</cellXfs>
  <cellStyles count="5">
    <cellStyle name="Comma [0]" xfId="1" builtinId="6"/>
    <cellStyle name="Currency" xfId="2" builtinId="4"/>
    <cellStyle name="Currency [0]" xfId="3" builtinId="7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ducaciongovco-my.sharepoint.com/personal/dasanchezb_mineducacion_gov_co/Documents/2025/PROCESOS%20CONTRACTUALES/LENGUAS%20EXTRANJERAS/EVENTO%20DE%20COTIZACION/COTIZACI&#211;N-MEN-SF-010-2025/ESTUDIO%20DE%20MERCADO.xlsx" TargetMode="External"/><Relationship Id="rId1" Type="http://schemas.openxmlformats.org/officeDocument/2006/relationships/externalLinkPath" Target="https://mineducaciongovco-my.sharepoint.com/personal/dasanchezb_mineducacion_gov_co/Documents/2025/PROCESOS%20CONTRACTUALES/LENGUAS%20EXTRANJERAS/EVENTO%20DE%20COTIZACION/COTIZACI&#211;N-MEN-SF-010-2025/ESTUDIO%20DE%20MER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ÓN COTIZANTE"/>
      <sheetName val="COTIZACIÓN"/>
      <sheetName val="PRESUPUESTO 1 EE 600"/>
      <sheetName val="FOCALIZACION 1"/>
      <sheetName val="EE 600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0">
          <cell r="D30">
            <v>119</v>
          </cell>
        </row>
        <row r="34">
          <cell r="B34">
            <v>1620</v>
          </cell>
        </row>
        <row r="35">
          <cell r="B35">
            <v>70</v>
          </cell>
        </row>
        <row r="36">
          <cell r="B36">
            <v>4960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62AAC-FEF7-4B58-9F9E-401CDF3A650D}">
  <dimension ref="A1:H22"/>
  <sheetViews>
    <sheetView zoomScale="59" workbookViewId="0">
      <selection activeCell="D8" sqref="D8"/>
    </sheetView>
  </sheetViews>
  <sheetFormatPr baseColWidth="10" defaultRowHeight="15" x14ac:dyDescent="0.2"/>
  <cols>
    <col min="2" max="2" width="44.5" bestFit="1" customWidth="1"/>
    <col min="3" max="3" width="38.5" customWidth="1"/>
    <col min="7" max="7" width="17.1640625" customWidth="1"/>
    <col min="8" max="8" width="19.1640625" customWidth="1"/>
  </cols>
  <sheetData>
    <row r="1" spans="1:8" ht="51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</row>
    <row r="2" spans="1:8" ht="16" x14ac:dyDescent="0.2">
      <c r="A2" s="4">
        <v>1</v>
      </c>
      <c r="B2" s="5" t="s">
        <v>8</v>
      </c>
      <c r="C2" s="6"/>
      <c r="D2" s="7"/>
      <c r="E2" s="7"/>
      <c r="F2" s="7"/>
      <c r="G2" s="8"/>
      <c r="H2" s="8"/>
    </row>
    <row r="3" spans="1:8" ht="101" customHeight="1" x14ac:dyDescent="0.2">
      <c r="A3" s="9">
        <v>1.1000000000000001</v>
      </c>
      <c r="B3" s="10" t="s">
        <v>9</v>
      </c>
      <c r="C3" s="11" t="s">
        <v>10</v>
      </c>
      <c r="D3" s="12">
        <v>1</v>
      </c>
      <c r="E3" s="13">
        <v>1</v>
      </c>
      <c r="F3" s="12">
        <v>5.5</v>
      </c>
      <c r="G3" s="14"/>
      <c r="H3" s="15">
        <f t="shared" ref="H3:H8" si="0">+G3*F3*E3*D3</f>
        <v>0</v>
      </c>
    </row>
    <row r="4" spans="1:8" ht="101" customHeight="1" x14ac:dyDescent="0.2">
      <c r="A4" s="9">
        <v>1.2</v>
      </c>
      <c r="B4" s="10" t="s">
        <v>11</v>
      </c>
      <c r="C4" s="11" t="s">
        <v>12</v>
      </c>
      <c r="D4" s="12">
        <v>1</v>
      </c>
      <c r="E4" s="13">
        <v>1</v>
      </c>
      <c r="F4" s="12">
        <v>5.5</v>
      </c>
      <c r="G4" s="14"/>
      <c r="H4" s="15">
        <f t="shared" si="0"/>
        <v>0</v>
      </c>
    </row>
    <row r="5" spans="1:8" ht="101" customHeight="1" x14ac:dyDescent="0.2">
      <c r="A5" s="9">
        <v>1.3</v>
      </c>
      <c r="B5" s="16" t="s">
        <v>13</v>
      </c>
      <c r="C5" s="17" t="s">
        <v>14</v>
      </c>
      <c r="D5" s="12">
        <v>5</v>
      </c>
      <c r="E5" s="13">
        <v>1</v>
      </c>
      <c r="F5" s="12">
        <v>5.5</v>
      </c>
      <c r="G5" s="14"/>
      <c r="H5" s="15">
        <f t="shared" si="0"/>
        <v>0</v>
      </c>
    </row>
    <row r="6" spans="1:8" ht="101" customHeight="1" x14ac:dyDescent="0.2">
      <c r="A6" s="9">
        <v>1.4</v>
      </c>
      <c r="B6" s="10" t="s">
        <v>15</v>
      </c>
      <c r="C6" s="11" t="s">
        <v>16</v>
      </c>
      <c r="D6" s="12">
        <v>115</v>
      </c>
      <c r="E6" s="13">
        <v>1</v>
      </c>
      <c r="F6" s="12">
        <v>5.5</v>
      </c>
      <c r="G6" s="14"/>
      <c r="H6" s="15">
        <f t="shared" si="0"/>
        <v>0</v>
      </c>
    </row>
    <row r="7" spans="1:8" ht="101" customHeight="1" x14ac:dyDescent="0.2">
      <c r="A7" s="18">
        <v>1.5</v>
      </c>
      <c r="B7" s="10" t="s">
        <v>17</v>
      </c>
      <c r="C7" s="17" t="s">
        <v>83</v>
      </c>
      <c r="D7" s="19">
        <v>1</v>
      </c>
      <c r="E7" s="20">
        <v>1</v>
      </c>
      <c r="F7" s="12">
        <v>5.5</v>
      </c>
      <c r="G7" s="14"/>
      <c r="H7" s="15">
        <f t="shared" si="0"/>
        <v>0</v>
      </c>
    </row>
    <row r="8" spans="1:8" ht="101" customHeight="1" x14ac:dyDescent="0.2">
      <c r="A8" s="18">
        <v>1.91</v>
      </c>
      <c r="B8" s="16" t="s">
        <v>18</v>
      </c>
      <c r="C8" s="17" t="s">
        <v>84</v>
      </c>
      <c r="D8" s="19">
        <v>1</v>
      </c>
      <c r="E8" s="20">
        <v>1</v>
      </c>
      <c r="F8" s="12">
        <v>3</v>
      </c>
      <c r="G8" s="14"/>
      <c r="H8" s="15">
        <f t="shared" si="0"/>
        <v>0</v>
      </c>
    </row>
    <row r="9" spans="1:8" ht="27.5" customHeight="1" x14ac:dyDescent="0.2">
      <c r="A9" s="72" t="s">
        <v>19</v>
      </c>
      <c r="B9" s="72"/>
      <c r="C9" s="21"/>
      <c r="D9" s="22"/>
      <c r="E9" s="22"/>
      <c r="F9" s="22"/>
      <c r="G9" s="23"/>
      <c r="H9" s="24">
        <f>SUM(H3:H8)</f>
        <v>0</v>
      </c>
    </row>
    <row r="10" spans="1:8" ht="27.5" customHeight="1" x14ac:dyDescent="0.2">
      <c r="A10" s="72" t="s">
        <v>20</v>
      </c>
      <c r="B10" s="72"/>
      <c r="C10" s="21"/>
      <c r="D10" s="22"/>
      <c r="E10" s="22"/>
      <c r="F10" s="22"/>
      <c r="G10" s="23"/>
      <c r="H10" s="24"/>
    </row>
    <row r="11" spans="1:8" ht="27.5" customHeight="1" x14ac:dyDescent="0.2">
      <c r="A11" s="25">
        <v>2</v>
      </c>
      <c r="B11" s="26" t="s">
        <v>21</v>
      </c>
      <c r="C11" s="27" t="s">
        <v>2</v>
      </c>
      <c r="D11" s="28"/>
      <c r="E11" s="29"/>
      <c r="F11" s="29"/>
      <c r="G11" s="30"/>
      <c r="H11" s="31"/>
    </row>
    <row r="12" spans="1:8" ht="101" customHeight="1" x14ac:dyDescent="0.2">
      <c r="A12" s="9">
        <v>2.1</v>
      </c>
      <c r="B12" s="32" t="s">
        <v>22</v>
      </c>
      <c r="C12" s="11" t="s">
        <v>23</v>
      </c>
      <c r="D12" s="33">
        <f>+'[1]EE 600'!B34</f>
        <v>1620</v>
      </c>
      <c r="E12" s="34" t="s">
        <v>24</v>
      </c>
      <c r="F12" s="12">
        <v>1</v>
      </c>
      <c r="G12" s="14"/>
      <c r="H12" s="15">
        <f t="shared" ref="H12:H16" si="1">+G12*F12*D12</f>
        <v>0</v>
      </c>
    </row>
    <row r="13" spans="1:8" ht="101" customHeight="1" x14ac:dyDescent="0.2">
      <c r="A13" s="9">
        <v>2.2000000000000002</v>
      </c>
      <c r="B13" s="32" t="s">
        <v>25</v>
      </c>
      <c r="C13" s="11" t="s">
        <v>26</v>
      </c>
      <c r="D13" s="33">
        <f>+'[1]EE 600'!B35</f>
        <v>70</v>
      </c>
      <c r="E13" s="34" t="s">
        <v>24</v>
      </c>
      <c r="F13" s="12">
        <v>1</v>
      </c>
      <c r="G13" s="14"/>
      <c r="H13" s="15">
        <f t="shared" si="1"/>
        <v>0</v>
      </c>
    </row>
    <row r="14" spans="1:8" ht="101" customHeight="1" x14ac:dyDescent="0.2">
      <c r="A14" s="9">
        <v>2.2999999999999998</v>
      </c>
      <c r="B14" s="32" t="s">
        <v>27</v>
      </c>
      <c r="C14" s="11" t="s">
        <v>28</v>
      </c>
      <c r="D14" s="33">
        <f>+'[1]EE 600'!B36</f>
        <v>4960</v>
      </c>
      <c r="E14" s="34" t="s">
        <v>24</v>
      </c>
      <c r="F14" s="12">
        <v>1</v>
      </c>
      <c r="G14" s="14"/>
      <c r="H14" s="15">
        <f t="shared" si="1"/>
        <v>0</v>
      </c>
    </row>
    <row r="15" spans="1:8" ht="101" customHeight="1" x14ac:dyDescent="0.2">
      <c r="A15" s="9">
        <v>2.4</v>
      </c>
      <c r="B15" s="32" t="s">
        <v>29</v>
      </c>
      <c r="C15" s="11" t="s">
        <v>30</v>
      </c>
      <c r="D15" s="33">
        <v>115</v>
      </c>
      <c r="E15" s="34" t="s">
        <v>24</v>
      </c>
      <c r="F15" s="12">
        <v>1</v>
      </c>
      <c r="G15" s="35">
        <f>+'DETALLE '!D17</f>
        <v>0</v>
      </c>
      <c r="H15" s="15">
        <f t="shared" si="1"/>
        <v>0</v>
      </c>
    </row>
    <row r="16" spans="1:8" ht="101" customHeight="1" x14ac:dyDescent="0.2">
      <c r="A16" s="9">
        <v>2.5</v>
      </c>
      <c r="B16" s="32" t="s">
        <v>31</v>
      </c>
      <c r="C16" s="11" t="s">
        <v>32</v>
      </c>
      <c r="D16" s="33">
        <v>5</v>
      </c>
      <c r="E16" s="34" t="s">
        <v>33</v>
      </c>
      <c r="F16" s="12">
        <v>1</v>
      </c>
      <c r="G16" s="35">
        <f>+'DETALLE '!H8</f>
        <v>0</v>
      </c>
      <c r="H16" s="15">
        <f t="shared" si="1"/>
        <v>0</v>
      </c>
    </row>
    <row r="17" spans="1:8" ht="25.5" customHeight="1" x14ac:dyDescent="0.2">
      <c r="A17" s="73" t="s">
        <v>34</v>
      </c>
      <c r="B17" s="74"/>
      <c r="C17" s="21"/>
      <c r="D17" s="36"/>
      <c r="E17" s="36"/>
      <c r="F17" s="36"/>
      <c r="G17" s="37"/>
      <c r="H17" s="38">
        <f>SUM(H12:H16)</f>
        <v>0</v>
      </c>
    </row>
    <row r="18" spans="1:8" ht="30.5" customHeight="1" x14ac:dyDescent="0.2">
      <c r="A18" s="39" t="s">
        <v>35</v>
      </c>
      <c r="B18" s="40" t="s">
        <v>36</v>
      </c>
      <c r="C18" s="41"/>
      <c r="D18" s="39"/>
      <c r="E18" s="39"/>
      <c r="F18" s="39"/>
      <c r="G18" s="42"/>
      <c r="H18" s="43">
        <f>+H17+H9</f>
        <v>0</v>
      </c>
    </row>
    <row r="19" spans="1:8" ht="16" x14ac:dyDescent="0.2">
      <c r="A19" s="44"/>
      <c r="B19" s="40" t="s">
        <v>37</v>
      </c>
      <c r="C19" s="41"/>
      <c r="D19" s="39"/>
      <c r="E19" s="39"/>
      <c r="F19" s="39"/>
      <c r="G19" s="42"/>
      <c r="H19" s="43"/>
    </row>
    <row r="20" spans="1:8" ht="16" x14ac:dyDescent="0.2">
      <c r="A20" s="45">
        <v>3</v>
      </c>
      <c r="B20" s="46" t="s">
        <v>38</v>
      </c>
      <c r="C20" s="47"/>
      <c r="D20" s="48" t="s">
        <v>39</v>
      </c>
      <c r="E20" s="48"/>
      <c r="F20" s="48"/>
      <c r="G20" s="49"/>
      <c r="H20" s="50"/>
    </row>
    <row r="21" spans="1:8" ht="136" x14ac:dyDescent="0.2">
      <c r="A21" s="51">
        <v>3.1</v>
      </c>
      <c r="B21" s="52" t="s">
        <v>40</v>
      </c>
      <c r="C21" s="53" t="s">
        <v>41</v>
      </c>
      <c r="D21" s="54">
        <v>0</v>
      </c>
      <c r="E21" s="55" t="s">
        <v>33</v>
      </c>
      <c r="F21" s="55" t="s">
        <v>33</v>
      </c>
      <c r="G21" s="56">
        <f>+H18*D21</f>
        <v>0</v>
      </c>
      <c r="H21" s="57">
        <f>+H18*D21</f>
        <v>0</v>
      </c>
    </row>
    <row r="22" spans="1:8" ht="17" x14ac:dyDescent="0.2">
      <c r="A22" s="58"/>
      <c r="B22" s="59" t="s">
        <v>42</v>
      </c>
      <c r="C22" s="59"/>
      <c r="D22" s="60"/>
      <c r="E22" s="60"/>
      <c r="F22" s="60"/>
      <c r="G22" s="61"/>
      <c r="H22" s="62">
        <f>+H18+H21</f>
        <v>0</v>
      </c>
    </row>
  </sheetData>
  <mergeCells count="3">
    <mergeCell ref="A9:B9"/>
    <mergeCell ref="A10:B10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0AB9-D00D-4D40-890F-66A65949F461}">
  <dimension ref="A1:H17"/>
  <sheetViews>
    <sheetView tabSelected="1" workbookViewId="0">
      <selection activeCell="D17" sqref="D17"/>
    </sheetView>
  </sheetViews>
  <sheetFormatPr baseColWidth="10" defaultRowHeight="15" x14ac:dyDescent="0.2"/>
  <cols>
    <col min="3" max="3" width="28.6640625" bestFit="1" customWidth="1"/>
    <col min="4" max="4" width="18.33203125" bestFit="1" customWidth="1"/>
    <col min="7" max="7" width="17.83203125" bestFit="1" customWidth="1"/>
  </cols>
  <sheetData>
    <row r="1" spans="1:8" x14ac:dyDescent="0.2">
      <c r="A1" s="75" t="s">
        <v>43</v>
      </c>
      <c r="B1" s="75"/>
      <c r="C1" s="75"/>
      <c r="D1" s="75"/>
    </row>
    <row r="2" spans="1:8" ht="80" x14ac:dyDescent="0.2">
      <c r="A2" s="63" t="s">
        <v>44</v>
      </c>
      <c r="B2" s="63" t="s">
        <v>3</v>
      </c>
      <c r="C2" s="63" t="s">
        <v>45</v>
      </c>
      <c r="D2" s="63" t="s">
        <v>46</v>
      </c>
      <c r="F2" s="68" t="s">
        <v>74</v>
      </c>
      <c r="G2" s="68" t="s">
        <v>75</v>
      </c>
      <c r="H2" s="69" t="s">
        <v>76</v>
      </c>
    </row>
    <row r="3" spans="1:8" x14ac:dyDescent="0.2">
      <c r="A3" s="64" t="s">
        <v>47</v>
      </c>
      <c r="B3" s="65">
        <v>1</v>
      </c>
      <c r="C3" s="64" t="s">
        <v>48</v>
      </c>
      <c r="D3" s="66"/>
      <c r="F3" s="65">
        <v>1</v>
      </c>
      <c r="G3" s="64" t="s">
        <v>77</v>
      </c>
      <c r="H3" s="66"/>
    </row>
    <row r="4" spans="1:8" x14ac:dyDescent="0.2">
      <c r="A4" s="64" t="s">
        <v>49</v>
      </c>
      <c r="B4" s="65">
        <v>1</v>
      </c>
      <c r="C4" s="64" t="s">
        <v>50</v>
      </c>
      <c r="D4" s="66"/>
      <c r="F4" s="65">
        <v>2</v>
      </c>
      <c r="G4" s="64" t="s">
        <v>78</v>
      </c>
      <c r="H4" s="66"/>
    </row>
    <row r="5" spans="1:8" x14ac:dyDescent="0.2">
      <c r="A5" s="64" t="s">
        <v>51</v>
      </c>
      <c r="B5" s="65">
        <v>1</v>
      </c>
      <c r="C5" s="64" t="s">
        <v>52</v>
      </c>
      <c r="D5" s="66"/>
      <c r="F5" s="65">
        <v>3</v>
      </c>
      <c r="G5" s="64" t="s">
        <v>79</v>
      </c>
      <c r="H5" s="66"/>
    </row>
    <row r="6" spans="1:8" x14ac:dyDescent="0.2">
      <c r="A6" s="64" t="s">
        <v>53</v>
      </c>
      <c r="B6" s="65">
        <v>1</v>
      </c>
      <c r="C6" s="64" t="s">
        <v>54</v>
      </c>
      <c r="D6" s="66"/>
      <c r="F6" s="65">
        <v>4</v>
      </c>
      <c r="G6" s="64" t="s">
        <v>80</v>
      </c>
      <c r="H6" s="66"/>
    </row>
    <row r="7" spans="1:8" x14ac:dyDescent="0.2">
      <c r="A7" s="64" t="s">
        <v>55</v>
      </c>
      <c r="B7" s="65">
        <v>1</v>
      </c>
      <c r="C7" s="64" t="s">
        <v>56</v>
      </c>
      <c r="D7" s="66"/>
      <c r="F7" s="65">
        <v>5</v>
      </c>
      <c r="G7" s="64" t="s">
        <v>81</v>
      </c>
      <c r="H7" s="66"/>
    </row>
    <row r="8" spans="1:8" x14ac:dyDescent="0.2">
      <c r="A8" s="64" t="s">
        <v>57</v>
      </c>
      <c r="B8" s="65">
        <v>1</v>
      </c>
      <c r="C8" s="64" t="s">
        <v>58</v>
      </c>
      <c r="D8" s="66"/>
      <c r="G8" s="70" t="s">
        <v>82</v>
      </c>
      <c r="H8" s="71">
        <f>+SUM(H3:H7)</f>
        <v>0</v>
      </c>
    </row>
    <row r="9" spans="1:8" x14ac:dyDescent="0.2">
      <c r="A9" s="64" t="s">
        <v>59</v>
      </c>
      <c r="B9" s="65">
        <v>1</v>
      </c>
      <c r="C9" s="64" t="s">
        <v>60</v>
      </c>
      <c r="D9" s="66"/>
    </row>
    <row r="10" spans="1:8" x14ac:dyDescent="0.2">
      <c r="A10" s="64" t="s">
        <v>61</v>
      </c>
      <c r="B10" s="65">
        <v>1</v>
      </c>
      <c r="C10" s="64" t="s">
        <v>62</v>
      </c>
      <c r="D10" s="66"/>
    </row>
    <row r="11" spans="1:8" x14ac:dyDescent="0.2">
      <c r="A11" s="64" t="s">
        <v>63</v>
      </c>
      <c r="B11" s="65">
        <v>1</v>
      </c>
      <c r="C11" s="64" t="s">
        <v>50</v>
      </c>
      <c r="D11" s="66"/>
    </row>
    <row r="12" spans="1:8" x14ac:dyDescent="0.2">
      <c r="A12" s="64" t="s">
        <v>64</v>
      </c>
      <c r="B12" s="65">
        <v>1</v>
      </c>
      <c r="C12" s="64" t="s">
        <v>65</v>
      </c>
      <c r="D12" s="66"/>
    </row>
    <row r="13" spans="1:8" x14ac:dyDescent="0.2">
      <c r="A13" s="64" t="s">
        <v>66</v>
      </c>
      <c r="B13" s="65">
        <v>1</v>
      </c>
      <c r="C13" s="64" t="s">
        <v>67</v>
      </c>
      <c r="D13" s="66"/>
    </row>
    <row r="14" spans="1:8" x14ac:dyDescent="0.2">
      <c r="A14" s="64" t="s">
        <v>68</v>
      </c>
      <c r="B14" s="65">
        <v>1</v>
      </c>
      <c r="C14" s="64" t="s">
        <v>50</v>
      </c>
      <c r="D14" s="66"/>
    </row>
    <row r="15" spans="1:8" x14ac:dyDescent="0.2">
      <c r="A15" s="64" t="s">
        <v>69</v>
      </c>
      <c r="B15" s="65">
        <v>1</v>
      </c>
      <c r="C15" s="64" t="s">
        <v>70</v>
      </c>
      <c r="D15" s="66"/>
    </row>
    <row r="16" spans="1:8" x14ac:dyDescent="0.2">
      <c r="A16" s="64" t="s">
        <v>71</v>
      </c>
      <c r="B16" s="65">
        <v>1</v>
      </c>
      <c r="C16" s="64" t="s">
        <v>72</v>
      </c>
      <c r="D16" s="66"/>
    </row>
    <row r="17" spans="3:4" x14ac:dyDescent="0.2">
      <c r="C17" s="63" t="s">
        <v>73</v>
      </c>
      <c r="D17" s="67">
        <f>SUM(D3:D16)</f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 OFERTA</vt:lpstr>
      <vt:lpstr>DETALLE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jose sanchez bermudez</dc:creator>
  <cp:lastModifiedBy>Ann Lilibeth Novoa Torres</cp:lastModifiedBy>
  <dcterms:created xsi:type="dcterms:W3CDTF">2025-10-22T20:58:42Z</dcterms:created>
  <dcterms:modified xsi:type="dcterms:W3CDTF">2025-10-22T21:34:57Z</dcterms:modified>
</cp:coreProperties>
</file>