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EducacinMedioRuralJvenesyAdultos/Documentos compartidos/Gestión 2025/ALFABETIZACION/CONVOCATORIA ALFABETIZACION 2025/Documentos version final  03-04-2025/"/>
    </mc:Choice>
  </mc:AlternateContent>
  <xr:revisionPtr revIDLastSave="1792" documentId="13_ncr:1_{3DA228BE-A417-4080-8D50-450E2F4F52A5}" xr6:coauthVersionLast="47" xr6:coauthVersionMax="47" xr10:uidLastSave="{9ED4C254-D267-4C20-9E85-D138496F62E8}"/>
  <bookViews>
    <workbookView xWindow="0" yWindow="760" windowWidth="29400" windowHeight="17380" xr2:uid="{00000000-000D-0000-FFFF-FFFF00000000}"/>
  </bookViews>
  <sheets>
    <sheet name="Presupuesto detallado" sheetId="1" r:id="rId1"/>
    <sheet name="MATERIALES E INSUMOS" sheetId="3" r:id="rId2"/>
  </sheets>
  <definedNames>
    <definedName name="_xlnm._FilterDatabase" localSheetId="1" hidden="1">'MATERIALES E INSUMOS'!$A$4:$F$4</definedName>
    <definedName name="_xlnm.Print_Area" localSheetId="0">'Presupuesto detallado'!$A$2:$H$53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F7" i="3"/>
  <c r="F16" i="3" l="1"/>
  <c r="F6" i="3"/>
  <c r="F9" i="1"/>
  <c r="D19" i="1" s="1"/>
  <c r="H19" i="1" s="1"/>
  <c r="F20" i="3"/>
  <c r="F19" i="3"/>
  <c r="F18" i="3"/>
  <c r="F11" i="3"/>
  <c r="F5" i="3"/>
  <c r="F8" i="3"/>
  <c r="F10" i="3"/>
  <c r="F14" i="3"/>
  <c r="F15" i="3"/>
  <c r="F17" i="3"/>
  <c r="F9" i="3"/>
  <c r="F12" i="3"/>
  <c r="F13" i="3"/>
  <c r="F29" i="3"/>
  <c r="F30" i="3"/>
  <c r="F31" i="3"/>
  <c r="F32" i="3"/>
  <c r="F33" i="3"/>
  <c r="F34" i="3"/>
  <c r="F35" i="3"/>
  <c r="F36" i="3"/>
  <c r="F37" i="3"/>
  <c r="F38" i="3"/>
  <c r="F39" i="3"/>
  <c r="F40" i="3"/>
  <c r="F28" i="3"/>
  <c r="H24" i="1"/>
  <c r="H23" i="1"/>
  <c r="D30" i="1"/>
  <c r="H30" i="1" s="1"/>
  <c r="D29" i="1"/>
  <c r="D27" i="1"/>
  <c r="H27" i="1" s="1"/>
  <c r="H14" i="1"/>
  <c r="D18" i="1"/>
  <c r="D26" i="1" l="1"/>
  <c r="H26" i="1" s="1"/>
  <c r="D28" i="1"/>
  <c r="F21" i="3"/>
  <c r="G28" i="1" s="1"/>
  <c r="F41" i="3"/>
  <c r="G29" i="1" s="1"/>
  <c r="H29" i="1" s="1"/>
  <c r="D33" i="1"/>
  <c r="H33" i="1" s="1"/>
  <c r="D31" i="1"/>
  <c r="H31" i="1" s="1"/>
  <c r="H18" i="1"/>
  <c r="H28" i="1" l="1"/>
  <c r="H34" i="1" s="1"/>
  <c r="H17" i="1" l="1"/>
  <c r="H16" i="1"/>
  <c r="H15" i="1"/>
  <c r="H20" i="1" l="1"/>
  <c r="H35" i="1" s="1"/>
  <c r="H39" i="1" s="1"/>
  <c r="H40" i="1" l="1"/>
  <c r="H41" i="1" s="1"/>
  <c r="D46" i="1" s="1"/>
</calcChain>
</file>

<file path=xl/sharedStrings.xml><?xml version="1.0" encoding="utf-8"?>
<sst xmlns="http://schemas.openxmlformats.org/spreadsheetml/2006/main" count="182" uniqueCount="131">
  <si>
    <t>ESTRUCTURA DE PRESUPUESTO</t>
  </si>
  <si>
    <r>
      <rPr>
        <b/>
        <sz val="12"/>
        <color rgb="FF000000"/>
        <rFont val="Arial"/>
      </rPr>
      <t xml:space="preserve"> CONVOCATORIA IMPLEMENTACIÓN PROYECTOS TERRITORIALES PARA DESARROLLAR EL CICLO LECTIVO ESPECIAL INTEGRADO CLEI ZONA </t>
    </r>
    <r>
      <rPr>
        <b/>
        <sz val="12"/>
        <color rgb="FFFF0000"/>
        <rFont val="Arial"/>
      </rPr>
      <t>(___)</t>
    </r>
  </si>
  <si>
    <r>
      <t xml:space="preserve">NOTA 1: </t>
    </r>
    <r>
      <rPr>
        <sz val="18"/>
        <color rgb="FFC00000"/>
        <rFont val="Arial"/>
        <family val="2"/>
      </rPr>
      <t>diligenciar únicamente las casillas sombreadas en verde.</t>
    </r>
  </si>
  <si>
    <r>
      <t>NOTA 2:</t>
    </r>
    <r>
      <rPr>
        <sz val="12"/>
        <rFont val="Arial"/>
        <family val="2"/>
      </rPr>
      <t> Los valores deben ser expresados en pesos colombianos.</t>
    </r>
  </si>
  <si>
    <r>
      <t>NOTA 3:</t>
    </r>
    <r>
      <rPr>
        <sz val="12"/>
        <rFont val="Arial"/>
        <family val="2"/>
      </rPr>
      <t> Al formular la propuesta, el interezado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</si>
  <si>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r>
      <t>NOTA 4</t>
    </r>
    <r>
      <rPr>
        <sz val="12"/>
        <rFont val="Arial"/>
        <family val="2"/>
      </rPr>
      <t xml:space="preserve"> Los valores sombreados en amarillo son datos formulados de acuerdo a las condiciones para ayuda a su diligenciamiento </t>
    </r>
  </si>
  <si>
    <t>PERSONAS BENEFICIARIAS</t>
  </si>
  <si>
    <t>GRUPOS ESTIMADOS</t>
  </si>
  <si>
    <t>1. Gastos de Personal</t>
  </si>
  <si>
    <t>RUBRO</t>
  </si>
  <si>
    <t>VALOR INCLUIDO IVA</t>
  </si>
  <si>
    <t>TALENTO HUMANO</t>
  </si>
  <si>
    <t xml:space="preserve">UNIDAD </t>
  </si>
  <si>
    <t>CANTIDAD</t>
  </si>
  <si>
    <t>MESES VINCULACIÓN</t>
  </si>
  <si>
    <t>% DE DEDICACIÓN</t>
  </si>
  <si>
    <t>VALOR UNITARIO UNIDAD DE MEDIDA</t>
  </si>
  <si>
    <t xml:space="preserve">VALOR TOTAL </t>
  </si>
  <si>
    <t>1.1</t>
  </si>
  <si>
    <t>Dirección del proyecto</t>
  </si>
  <si>
    <t>Mes</t>
  </si>
  <si>
    <t>1.2</t>
  </si>
  <si>
    <t>Coordinación administrativa y financiera</t>
  </si>
  <si>
    <t>1.3</t>
  </si>
  <si>
    <t>Asesoría pedagógica general</t>
  </si>
  <si>
    <t>1.4</t>
  </si>
  <si>
    <t>Asesoría para la atención inclusiva</t>
  </si>
  <si>
    <t>1.5</t>
  </si>
  <si>
    <t xml:space="preserve">Gestores regionales 1 por 400 beneficiarios </t>
  </si>
  <si>
    <t>1.6</t>
  </si>
  <si>
    <t>Facilitadores</t>
  </si>
  <si>
    <t>Hora</t>
  </si>
  <si>
    <t>NA</t>
  </si>
  <si>
    <t>TOTAL RUBRO 1</t>
  </si>
  <si>
    <t>2. Gastos Operativos</t>
  </si>
  <si>
    <t>2.1</t>
  </si>
  <si>
    <t>FORMACION</t>
  </si>
  <si>
    <t>DURACION</t>
  </si>
  <si>
    <t>VALOR TOTAL INCLUIDO IVA</t>
  </si>
  <si>
    <t>2.1.1</t>
  </si>
  <si>
    <t xml:space="preserve">Evento de formación por ETC </t>
  </si>
  <si>
    <t>EVENTO DIARIO</t>
  </si>
  <si>
    <t>2.1.2</t>
  </si>
  <si>
    <t>Evento de evaluación</t>
  </si>
  <si>
    <t>2.2</t>
  </si>
  <si>
    <t>Materiales e insumos</t>
  </si>
  <si>
    <t>UNIDADES</t>
  </si>
  <si>
    <t>2.2.1</t>
  </si>
  <si>
    <t>Manuales del modelo educativo</t>
  </si>
  <si>
    <t>Kit</t>
  </si>
  <si>
    <t>2.2.2</t>
  </si>
  <si>
    <t>Módulos del modelo educativo</t>
  </si>
  <si>
    <t>2.2.3</t>
  </si>
  <si>
    <t>Kit de aula, aprestamiento y material de trabajo</t>
  </si>
  <si>
    <t>2.2.4</t>
  </si>
  <si>
    <t>Kit para beneficiarios</t>
  </si>
  <si>
    <t>Unidad</t>
  </si>
  <si>
    <t>2.2.5</t>
  </si>
  <si>
    <t>Certificados del CLEI I</t>
  </si>
  <si>
    <t>2.2.6</t>
  </si>
  <si>
    <t xml:space="preserve">Distribución de materiales </t>
  </si>
  <si>
    <t>Grupo</t>
  </si>
  <si>
    <t>2.3</t>
  </si>
  <si>
    <t xml:space="preserve"> FUNCIONAMIENTO Y SEGUIMEINTO </t>
  </si>
  <si>
    <t>VECES</t>
  </si>
  <si>
    <t>2.3.1</t>
  </si>
  <si>
    <t>Transporte de gestores regionales  para Visitas de seguimiento a grupos terrestre</t>
  </si>
  <si>
    <t>Visita</t>
  </si>
  <si>
    <t>TOTAL RUBRO 2</t>
  </si>
  <si>
    <t>TOTAL COSTOS DIRECTOS DE OPERACIÓN (RUBRO 1 + RUBRO 2 )</t>
  </si>
  <si>
    <t>COSTOS INDIRECTOS DE OPERACIÓN</t>
  </si>
  <si>
    <t>ADMINISTRACIÓN</t>
  </si>
  <si>
    <t>PORCENTAJE TOTAL</t>
  </si>
  <si>
    <t>3.1</t>
  </si>
  <si>
    <t>Gastos de Administración Incluye  (Financieros, Papelería, impresión de informes, sistematización, mensajería) Limitado maximo al 15%</t>
  </si>
  <si>
    <t>TOTAL RUBRO TOTAL COSTOS INDIRECTOS DE OPERACIÓN ( RUBRO 3 )</t>
  </si>
  <si>
    <t>TOTAL COSTOS DIRECTOS E INDIRECTOS DE LA OPERACIÓN</t>
  </si>
  <si>
    <t>Estamacion de costos unitario</t>
  </si>
  <si>
    <t>concepto</t>
  </si>
  <si>
    <t>docentes</t>
  </si>
  <si>
    <t>Percapita</t>
  </si>
  <si>
    <t xml:space="preserve">Valor estimado de Percapita </t>
  </si>
  <si>
    <t>NOTA 1: De acuerdo con el numeral 5 del Artículo 476 del Estatuto Tributario, este proceso está exento de IVA, siempre y cuando el cotizante cumpla con las condiciones establecidas en dicho numeral. En caso de que el cotizante no cumpla con dichas condiciones, se debe calcular el valor del IVA a la tarifa general correspondiente.</t>
  </si>
  <si>
    <t>Atentamente,</t>
  </si>
  <si>
    <t>Nombre del Rector u Representante legalo quien haga sus veces</t>
  </si>
  <si>
    <t>Documento de identificación:</t>
  </si>
  <si>
    <t>Teléfono de contacto:</t>
  </si>
  <si>
    <t>Correo electrónico:</t>
  </si>
  <si>
    <t>Nombre de  del postulante:</t>
  </si>
  <si>
    <t>ELEMENTO </t>
  </si>
  <si>
    <t>FICHA TÉCNICA </t>
  </si>
  <si>
    <t>UNIDAD DE MEDIDA</t>
  </si>
  <si>
    <t>VALOR DE LA UNIDAD MEDIDA</t>
  </si>
  <si>
    <t>VALOR TOTAL DEL KIT</t>
  </si>
  <si>
    <t>Marcadores borrables</t>
  </si>
  <si>
    <t>Caja x 12</t>
  </si>
  <si>
    <t xml:space="preserve">Tijeras </t>
  </si>
  <si>
    <t>Cinta de enmascarar</t>
  </si>
  <si>
    <t>Borrador de tablero</t>
  </si>
  <si>
    <t>Marcadores permanentes</t>
  </si>
  <si>
    <t>caja x12</t>
  </si>
  <si>
    <t>Papel Bond</t>
  </si>
  <si>
    <t>Resma</t>
  </si>
  <si>
    <t xml:space="preserve">Papel kraft </t>
  </si>
  <si>
    <t>Pliego * 100</t>
  </si>
  <si>
    <t>Cuaderno cuadriculado </t>
  </si>
  <si>
    <t>UNIDAD</t>
  </si>
  <si>
    <t>Cartulina octavos</t>
  </si>
  <si>
    <t>Set x 10 und</t>
  </si>
  <si>
    <t>Vinilos</t>
  </si>
  <si>
    <t>Caja x 6</t>
  </si>
  <si>
    <t>Juego de Pinceles</t>
  </si>
  <si>
    <t>KIT</t>
  </si>
  <si>
    <t>Bolígrafo  (ROJO NEGRO )</t>
  </si>
  <si>
    <t>Diccionario básico escolar</t>
  </si>
  <si>
    <t>Frascos de pegante por 290 gramos</t>
  </si>
  <si>
    <t>Madeja de lana x 28 metros</t>
  </si>
  <si>
    <t>Octavos de cartón cartulina para elaborar cubos</t>
  </si>
  <si>
    <t>Lápiz No 2 HB </t>
  </si>
  <si>
    <t>Taja lápiz </t>
  </si>
  <si>
    <t>Borrador lápiz</t>
  </si>
  <si>
    <t>Caja de colores </t>
  </si>
  <si>
    <t>CAJA X 12</t>
  </si>
  <si>
    <t>Cuaderno  de líneas grapado</t>
  </si>
  <si>
    <t>Pegante en barra </t>
  </si>
  <si>
    <t xml:space="preserve">Juego de temperas de 6 unidades con paleta y pincel </t>
  </si>
  <si>
    <t>kit</t>
  </si>
  <si>
    <t>Cartuchera </t>
  </si>
  <si>
    <t>Regla plástica </t>
  </si>
  <si>
    <t>Morral en lona con logos de entidades </t>
  </si>
  <si>
    <t>Plastilina larga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</si>
</sst>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\ #,##0.00;[Red]\-&quot;$&quot;\ #,##0.00"/>
    <numFmt numFmtId="165" formatCode="_-&quot;$&quot;\ * #,##0.00_-;\-&quot;$&quot;\ * #,##0.00_-;_-&quot;$&quot;\ * &quot;-&quot;??_-;_-@_-"/>
    <numFmt numFmtId="166" formatCode="&quot;$&quot;#,##0"/>
    <numFmt numFmtId="167" formatCode="_-&quot;$&quot;* #,##0_-;\-&quot;$&quot;* #,##0_-;_-&quot;$&quot;* &quot;-&quot;_-;_-@_-"/>
    <numFmt numFmtId="168" formatCode="[$$-240A]\ #,##0.00;[Red]\-[$$-240A]\ #,##0.00"/>
    <numFmt numFmtId="169" formatCode="_-&quot;$&quot;\ * #,##0_-;\-&quot;$&quot;\ * #,##0_-;_-&quot;$&quot;\ 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C00000"/>
      <name val="Arial"/>
      <family val="2"/>
    </font>
    <font>
      <sz val="18"/>
      <color rgb="FFC00000"/>
      <name val="Arial"/>
      <family val="2"/>
    </font>
    <font>
      <b/>
      <sz val="18"/>
      <color theme="1"/>
      <name val="Arial"/>
      <family val="2"/>
    </font>
    <font>
      <sz val="10"/>
      <name val="Verdana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rgb="FF000000"/>
      <name val="Arial"/>
    </font>
    <font>
      <b/>
      <sz val="12"/>
      <color rgb="FFFF0000"/>
      <name val="Arial"/>
    </font>
    <font>
      <b/>
      <sz val="12"/>
      <color theme="1"/>
      <name val="Arial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B4D59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4D59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6">
    <xf numFmtId="0" fontId="0" fillId="0" borderId="0" xfId="0"/>
    <xf numFmtId="168" fontId="3" fillId="6" borderId="1" xfId="2" applyNumberFormat="1" applyFont="1" applyFill="1" applyBorder="1" applyAlignment="1" applyProtection="1">
      <alignment vertical="center" wrapText="1"/>
      <protection locked="0"/>
    </xf>
    <xf numFmtId="10" fontId="3" fillId="6" borderId="1" xfId="1" applyNumberFormat="1" applyFont="1" applyFill="1" applyBorder="1" applyAlignment="1" applyProtection="1">
      <alignment vertical="center" wrapText="1"/>
      <protection locked="0"/>
    </xf>
    <xf numFmtId="169" fontId="12" fillId="7" borderId="1" xfId="1" applyNumberFormat="1" applyFont="1" applyFill="1" applyBorder="1" applyAlignment="1" applyProtection="1">
      <alignment horizontal="center" vertical="center" wrapText="1"/>
    </xf>
    <xf numFmtId="168" fontId="3" fillId="6" borderId="29" xfId="2" applyNumberFormat="1" applyFont="1" applyFill="1" applyBorder="1" applyAlignment="1" applyProtection="1">
      <alignment horizontal="center" vertical="center" wrapText="1"/>
      <protection locked="0"/>
    </xf>
    <xf numFmtId="168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168" fontId="5" fillId="4" borderId="3" xfId="0" applyNumberFormat="1" applyFont="1" applyFill="1" applyBorder="1" applyAlignment="1">
      <alignment horizontal="center" vertical="center" wrapText="1"/>
    </xf>
    <xf numFmtId="164" fontId="15" fillId="9" borderId="1" xfId="0" applyNumberFormat="1" applyFont="1" applyFill="1" applyBorder="1" applyAlignment="1" applyProtection="1">
      <alignment vertical="center" wrapText="1"/>
      <protection locked="0"/>
    </xf>
    <xf numFmtId="168" fontId="3" fillId="14" borderId="3" xfId="2" applyNumberFormat="1" applyFont="1" applyFill="1" applyBorder="1" applyAlignment="1" applyProtection="1">
      <alignment vertical="center" wrapText="1"/>
    </xf>
    <xf numFmtId="0" fontId="20" fillId="0" borderId="0" xfId="0" applyFont="1"/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8" fontId="0" fillId="0" borderId="0" xfId="1" applyNumberFormat="1" applyFont="1" applyProtection="1"/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8" fontId="2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168" fontId="3" fillId="0" borderId="0" xfId="0" applyNumberFormat="1" applyFont="1" applyProtection="1"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8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8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Protection="1">
      <protection locked="0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Alignment="1" applyProtection="1">
      <alignment horizontal="center" vertical="center"/>
      <protection locked="0"/>
    </xf>
    <xf numFmtId="9" fontId="19" fillId="0" borderId="0" xfId="0" applyNumberFormat="1" applyFont="1" applyAlignment="1" applyProtection="1">
      <alignment vertical="center"/>
      <protection locked="0"/>
    </xf>
    <xf numFmtId="168" fontId="3" fillId="14" borderId="3" xfId="2" applyNumberFormat="1" applyFont="1" applyFill="1" applyBorder="1" applyAlignment="1" applyProtection="1">
      <alignment vertical="center" wrapText="1"/>
      <protection locked="0"/>
    </xf>
    <xf numFmtId="0" fontId="7" fillId="13" borderId="0" xfId="0" applyFont="1" applyFill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5" fillId="8" borderId="20" xfId="0" applyFont="1" applyFill="1" applyBorder="1" applyAlignment="1" applyProtection="1">
      <alignment vertical="center" wrapText="1"/>
      <protection locked="0"/>
    </xf>
    <xf numFmtId="168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11" borderId="0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29" xfId="0" applyFont="1" applyFill="1" applyBorder="1" applyAlignment="1" applyProtection="1">
      <alignment vertical="center" wrapText="1"/>
      <protection locked="0"/>
    </xf>
    <xf numFmtId="0" fontId="5" fillId="4" borderId="29" xfId="0" applyFont="1" applyFill="1" applyBorder="1" applyAlignment="1" applyProtection="1">
      <alignment vertical="center" wrapText="1"/>
      <protection locked="0"/>
    </xf>
    <xf numFmtId="168" fontId="6" fillId="4" borderId="29" xfId="0" applyNumberFormat="1" applyFont="1" applyFill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7" fillId="10" borderId="29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168" fontId="6" fillId="4" borderId="31" xfId="0" applyNumberFormat="1" applyFont="1" applyFill="1" applyBorder="1" applyAlignment="1" applyProtection="1">
      <alignment horizontal="right" vertical="center" wrapText="1"/>
      <protection locked="0"/>
    </xf>
    <xf numFmtId="168" fontId="8" fillId="3" borderId="3" xfId="0" applyNumberFormat="1" applyFont="1" applyFill="1" applyBorder="1" applyAlignment="1" applyProtection="1">
      <alignment vertical="center" wrapText="1"/>
      <protection locked="0"/>
    </xf>
    <xf numFmtId="168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 hidden="1"/>
    </xf>
    <xf numFmtId="168" fontId="3" fillId="0" borderId="3" xfId="0" applyNumberFormat="1" applyFont="1" applyBorder="1" applyAlignment="1" applyProtection="1">
      <alignment horizontal="right" vertical="center" wrapText="1"/>
      <protection locked="0"/>
    </xf>
    <xf numFmtId="168" fontId="6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168" fontId="8" fillId="0" borderId="18" xfId="0" applyNumberFormat="1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168" fontId="8" fillId="3" borderId="3" xfId="0" applyNumberFormat="1" applyFont="1" applyFill="1" applyBorder="1" applyAlignment="1">
      <alignment vertical="center" wrapText="1"/>
    </xf>
    <xf numFmtId="166" fontId="4" fillId="3" borderId="2" xfId="7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4" borderId="30" xfId="0" applyFont="1" applyFill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0" fontId="7" fillId="14" borderId="36" xfId="0" applyFont="1" applyFill="1" applyBorder="1" applyAlignment="1" applyProtection="1">
      <alignment horizontal="center" vertical="center" wrapText="1"/>
      <protection locked="0"/>
    </xf>
    <xf numFmtId="0" fontId="7" fillId="14" borderId="23" xfId="0" applyFont="1" applyFill="1" applyBorder="1" applyAlignment="1" applyProtection="1">
      <alignment horizontal="center" vertical="center" wrapText="1"/>
      <protection locked="0"/>
    </xf>
    <xf numFmtId="0" fontId="7" fillId="14" borderId="37" xfId="0" applyFont="1" applyFill="1" applyBorder="1" applyAlignment="1" applyProtection="1">
      <alignment horizontal="center" vertical="center" wrapText="1"/>
      <protection locked="0"/>
    </xf>
    <xf numFmtId="164" fontId="7" fillId="14" borderId="0" xfId="0" applyNumberFormat="1" applyFont="1" applyFill="1" applyAlignment="1" applyProtection="1">
      <alignment horizontal="center" vertical="center" wrapText="1"/>
      <protection locked="0"/>
    </xf>
    <xf numFmtId="0" fontId="7" fillId="14" borderId="0" xfId="0" applyFont="1" applyFill="1" applyAlignment="1" applyProtection="1">
      <alignment horizontal="center" vertical="center" wrapText="1"/>
      <protection locked="0"/>
    </xf>
    <xf numFmtId="0" fontId="7" fillId="14" borderId="38" xfId="0" applyFont="1" applyFill="1" applyBorder="1" applyAlignment="1" applyProtection="1">
      <alignment horizontal="center" vertical="center" wrapText="1"/>
      <protection locked="0"/>
    </xf>
    <xf numFmtId="0" fontId="5" fillId="4" borderId="41" xfId="0" applyFont="1" applyFill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0" fontId="7" fillId="14" borderId="42" xfId="0" applyFont="1" applyFill="1" applyBorder="1" applyAlignment="1" applyProtection="1">
      <alignment horizontal="center" vertical="center" wrapText="1"/>
      <protection locked="0"/>
    </xf>
    <xf numFmtId="0" fontId="7" fillId="14" borderId="39" xfId="0" applyFont="1" applyFill="1" applyBorder="1" applyAlignment="1" applyProtection="1">
      <alignment horizontal="center" vertical="center" wrapText="1"/>
      <protection locked="0"/>
    </xf>
    <xf numFmtId="0" fontId="5" fillId="8" borderId="18" xfId="0" applyFont="1" applyFill="1" applyBorder="1" applyAlignment="1" applyProtection="1">
      <alignment horizontal="center"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168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6" fontId="4" fillId="3" borderId="2" xfId="1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2" fontId="15" fillId="9" borderId="32" xfId="0" applyNumberFormat="1" applyFont="1" applyFill="1" applyBorder="1" applyAlignment="1" applyProtection="1">
      <alignment horizontal="center" vertical="center" wrapText="1"/>
      <protection locked="0"/>
    </xf>
    <xf numFmtId="2" fontId="15" fillId="9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15" fillId="13" borderId="32" xfId="0" applyFont="1" applyFill="1" applyBorder="1" applyAlignment="1" applyProtection="1">
      <alignment horizontal="center" vertical="center" wrapText="1"/>
      <protection locked="0"/>
    </xf>
    <xf numFmtId="0" fontId="15" fillId="13" borderId="33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168" fontId="3" fillId="6" borderId="19" xfId="2" applyNumberFormat="1" applyFont="1" applyFill="1" applyBorder="1" applyAlignment="1" applyProtection="1">
      <alignment horizontal="center" vertical="center" wrapText="1"/>
      <protection locked="0"/>
    </xf>
    <xf numFmtId="168" fontId="3" fillId="6" borderId="20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8" fillId="5" borderId="21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3" fillId="10" borderId="21" xfId="0" applyFont="1" applyFill="1" applyBorder="1" applyAlignment="1" applyProtection="1">
      <alignment horizontal="center" vertical="center" wrapText="1"/>
      <protection locked="0"/>
    </xf>
    <xf numFmtId="0" fontId="3" fillId="10" borderId="20" xfId="0" applyFont="1" applyFill="1" applyBorder="1" applyAlignment="1" applyProtection="1">
      <alignment horizontal="center" vertical="center" wrapText="1"/>
      <protection locked="0"/>
    </xf>
    <xf numFmtId="0" fontId="8" fillId="5" borderId="26" xfId="0" applyFont="1" applyFill="1" applyBorder="1" applyAlignment="1" applyProtection="1">
      <alignment horizontal="center" vertical="center" wrapText="1"/>
      <protection locked="0"/>
    </xf>
    <xf numFmtId="0" fontId="8" fillId="5" borderId="27" xfId="0" applyFont="1" applyFill="1" applyBorder="1" applyAlignment="1" applyProtection="1">
      <alignment horizontal="center" vertical="center" wrapText="1"/>
      <protection locked="0"/>
    </xf>
    <xf numFmtId="0" fontId="22" fillId="5" borderId="43" xfId="0" applyFont="1" applyFill="1" applyBorder="1" applyAlignment="1">
      <alignment horizontal="center" vertical="center"/>
    </xf>
    <xf numFmtId="0" fontId="25" fillId="0" borderId="4" xfId="0" applyFont="1" applyBorder="1" applyAlignment="1" applyProtection="1">
      <alignment horizontal="center" vertical="center" wrapText="1"/>
      <protection locked="0"/>
    </xf>
  </cellXfs>
  <cellStyles count="8">
    <cellStyle name="Moneda" xfId="1" builtinId="4"/>
    <cellStyle name="Moneda [0] 2" xfId="2" xr:uid="{00000000-0005-0000-0000-000001000000}"/>
    <cellStyle name="Moneda 2" xfId="4" xr:uid="{00000000-0005-0000-0000-000002000000}"/>
    <cellStyle name="Moneda 3" xfId="3" xr:uid="{00000000-0005-0000-0000-000003000000}"/>
    <cellStyle name="Moneda 4" xfId="6" xr:uid="{00000000-0005-0000-0000-000004000000}"/>
    <cellStyle name="Moneda 5" xfId="5" xr:uid="{00000000-0005-0000-0000-000005000000}"/>
    <cellStyle name="Moneda 6" xfId="7" xr:uid="{00000000-0005-0000-0000-000006000000}"/>
    <cellStyle name="Normal" xfId="0" builtinId="0"/>
  </cellStyles>
  <dxfs count="0"/>
  <tableStyles count="0" defaultTableStyle="TableStyleMedium2" defaultPivotStyle="PivotStyleLight16"/>
  <colors>
    <mruColors>
      <color rgb="FFADDDE7"/>
      <color rgb="FF3BC6D5"/>
      <color rgb="FFB4E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162752</xdr:colOff>
      <xdr:row>1</xdr:row>
      <xdr:rowOff>23193</xdr:rowOff>
    </xdr:from>
    <xdr:to>
      <xdr:col>1</xdr:col>
      <xdr:colOff>1362350</xdr:colOff>
      <xdr:row>1</xdr:row>
      <xdr:rowOff>1039193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39174-AEDC-0EEC-FE61-AABA12DB5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302" y="299418"/>
          <a:ext cx="1199598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BreakPreview" topLeftCell="A42" zoomScale="85" zoomScaleNormal="55" zoomScaleSheetLayoutView="85" workbookViewId="0">
      <selection activeCell="K3" sqref="K3"/>
    </sheetView>
  </sheetViews>
  <sheetFormatPr defaultColWidth="11.42578125" defaultRowHeight="14.25" customHeight="1"/>
  <cols>
    <col min="1" max="1" width="8.85546875" style="15" customWidth="1"/>
    <col min="2" max="2" width="40.7109375" style="16" bestFit="1" customWidth="1"/>
    <col min="3" max="3" width="40.7109375" style="16" customWidth="1"/>
    <col min="4" max="4" width="25.42578125" style="16" customWidth="1"/>
    <col min="5" max="5" width="17" style="16" customWidth="1"/>
    <col min="6" max="6" width="15.140625" style="16" customWidth="1"/>
    <col min="7" max="7" width="21.85546875" style="17" customWidth="1"/>
    <col min="8" max="8" width="37.7109375" style="17" customWidth="1"/>
    <col min="9" max="12" width="11.42578125" style="18" customWidth="1"/>
    <col min="13" max="16384" width="11.42578125" style="18"/>
  </cols>
  <sheetData>
    <row r="1" spans="1:8" ht="21.75" customHeight="1" thickBot="1"/>
    <row r="2" spans="1:8" ht="90" customHeight="1">
      <c r="A2" s="88"/>
      <c r="B2" s="89"/>
      <c r="C2" s="19"/>
      <c r="D2" s="86" t="s">
        <v>0</v>
      </c>
      <c r="E2" s="86"/>
      <c r="F2" s="86"/>
      <c r="G2" s="86"/>
      <c r="H2" s="87"/>
    </row>
    <row r="3" spans="1:8" ht="63.75" customHeight="1">
      <c r="A3" s="145" t="s">
        <v>1</v>
      </c>
      <c r="B3" s="90"/>
      <c r="C3" s="90"/>
      <c r="D3" s="90"/>
      <c r="E3" s="90"/>
      <c r="F3" s="90"/>
      <c r="G3" s="90"/>
      <c r="H3" s="91"/>
    </row>
    <row r="4" spans="1:8" ht="10.5" customHeight="1" thickBot="1"/>
    <row r="5" spans="1:8" ht="23.1">
      <c r="A5" s="92" t="s">
        <v>2</v>
      </c>
      <c r="B5" s="93"/>
      <c r="C5" s="93"/>
      <c r="D5" s="93"/>
      <c r="E5" s="93"/>
      <c r="F5" s="93"/>
      <c r="G5" s="93"/>
      <c r="H5" s="94"/>
    </row>
    <row r="6" spans="1:8" ht="24" customHeight="1">
      <c r="A6" s="97" t="s">
        <v>3</v>
      </c>
      <c r="B6" s="98"/>
      <c r="C6" s="98"/>
      <c r="D6" s="98"/>
      <c r="E6" s="98"/>
      <c r="F6" s="98"/>
      <c r="G6" s="98"/>
      <c r="H6" s="99"/>
    </row>
    <row r="7" spans="1:8" ht="50.25" customHeight="1" thickBot="1">
      <c r="A7" s="100" t="s">
        <v>4</v>
      </c>
      <c r="B7" s="101"/>
      <c r="C7" s="101"/>
      <c r="D7" s="101"/>
      <c r="E7" s="101"/>
      <c r="F7" s="101"/>
      <c r="G7" s="101"/>
      <c r="H7" s="102"/>
    </row>
    <row r="8" spans="1:8" ht="50.25" customHeight="1" thickBot="1">
      <c r="A8" s="117" t="s">
        <v>5</v>
      </c>
      <c r="B8" s="117"/>
      <c r="C8" s="117"/>
      <c r="D8" s="117"/>
      <c r="E8" s="117"/>
      <c r="F8" s="117"/>
      <c r="G8" s="117"/>
      <c r="H8" s="117"/>
    </row>
    <row r="9" spans="1:8" ht="15">
      <c r="A9" s="107" t="s">
        <v>6</v>
      </c>
      <c r="B9" s="107"/>
      <c r="C9" s="109">
        <v>0</v>
      </c>
      <c r="D9" s="111" t="s">
        <v>7</v>
      </c>
      <c r="E9" s="112"/>
      <c r="F9" s="115">
        <f>ROUND(C9/20,0)</f>
        <v>0</v>
      </c>
      <c r="G9" s="20"/>
      <c r="H9" s="20"/>
    </row>
    <row r="10" spans="1:8" ht="17.100000000000001" thickBot="1">
      <c r="A10" s="108"/>
      <c r="B10" s="108"/>
      <c r="C10" s="110"/>
      <c r="D10" s="113"/>
      <c r="E10" s="114"/>
      <c r="F10" s="116"/>
      <c r="G10" s="20"/>
      <c r="H10" s="20"/>
    </row>
    <row r="11" spans="1:8" ht="38.1" customHeight="1">
      <c r="A11" s="83" t="s">
        <v>8</v>
      </c>
      <c r="B11" s="84"/>
      <c r="C11" s="84"/>
      <c r="D11" s="84"/>
      <c r="E11" s="84"/>
      <c r="F11" s="84"/>
      <c r="G11" s="84"/>
      <c r="H11" s="85"/>
    </row>
    <row r="12" spans="1:8" ht="15" customHeight="1">
      <c r="A12" s="105" t="s">
        <v>9</v>
      </c>
      <c r="B12" s="106"/>
      <c r="C12" s="106"/>
      <c r="D12" s="106"/>
      <c r="E12" s="106"/>
      <c r="F12" s="106"/>
      <c r="G12" s="95" t="s">
        <v>10</v>
      </c>
      <c r="H12" s="96"/>
    </row>
    <row r="13" spans="1:8" ht="33.950000000000003">
      <c r="A13" s="21">
        <v>1</v>
      </c>
      <c r="B13" s="22" t="s">
        <v>11</v>
      </c>
      <c r="C13" s="22" t="s">
        <v>12</v>
      </c>
      <c r="D13" s="22" t="s">
        <v>13</v>
      </c>
      <c r="E13" s="22" t="s">
        <v>14</v>
      </c>
      <c r="F13" s="22" t="s">
        <v>15</v>
      </c>
      <c r="G13" s="23" t="s">
        <v>16</v>
      </c>
      <c r="H13" s="24" t="s">
        <v>17</v>
      </c>
    </row>
    <row r="14" spans="1:8" ht="75" customHeight="1">
      <c r="A14" s="25" t="s">
        <v>18</v>
      </c>
      <c r="B14" s="26" t="s">
        <v>19</v>
      </c>
      <c r="C14" s="26" t="s">
        <v>20</v>
      </c>
      <c r="D14" s="27">
        <v>1</v>
      </c>
      <c r="E14" s="27">
        <v>11</v>
      </c>
      <c r="F14" s="28">
        <v>1</v>
      </c>
      <c r="G14" s="8">
        <v>0</v>
      </c>
      <c r="H14" s="29">
        <f t="shared" ref="H14:H17" si="0">ROUND(D14*F14*G14*E14,2)</f>
        <v>0</v>
      </c>
    </row>
    <row r="15" spans="1:8" ht="75" customHeight="1">
      <c r="A15" s="25" t="s">
        <v>21</v>
      </c>
      <c r="B15" s="26" t="s">
        <v>22</v>
      </c>
      <c r="C15" s="26" t="s">
        <v>20</v>
      </c>
      <c r="D15" s="27">
        <v>1</v>
      </c>
      <c r="E15" s="27">
        <v>10</v>
      </c>
      <c r="F15" s="28">
        <v>0.5</v>
      </c>
      <c r="G15" s="8">
        <v>0</v>
      </c>
      <c r="H15" s="29">
        <f t="shared" si="0"/>
        <v>0</v>
      </c>
    </row>
    <row r="16" spans="1:8" ht="75" customHeight="1">
      <c r="A16" s="25" t="s">
        <v>23</v>
      </c>
      <c r="B16" s="26" t="s">
        <v>24</v>
      </c>
      <c r="C16" s="26" t="s">
        <v>20</v>
      </c>
      <c r="D16" s="27">
        <v>2</v>
      </c>
      <c r="E16" s="27">
        <v>8</v>
      </c>
      <c r="F16" s="28">
        <v>1</v>
      </c>
      <c r="G16" s="1">
        <v>0</v>
      </c>
      <c r="H16" s="29">
        <f t="shared" si="0"/>
        <v>0</v>
      </c>
    </row>
    <row r="17" spans="1:8" ht="75" customHeight="1">
      <c r="A17" s="25" t="s">
        <v>25</v>
      </c>
      <c r="B17" s="26" t="s">
        <v>26</v>
      </c>
      <c r="C17" s="26" t="s">
        <v>20</v>
      </c>
      <c r="D17" s="27">
        <v>1</v>
      </c>
      <c r="E17" s="27">
        <v>5</v>
      </c>
      <c r="F17" s="28">
        <v>0.5</v>
      </c>
      <c r="G17" s="1">
        <v>0</v>
      </c>
      <c r="H17" s="29">
        <f t="shared" si="0"/>
        <v>0</v>
      </c>
    </row>
    <row r="18" spans="1:8" ht="75" customHeight="1">
      <c r="A18" s="25" t="s">
        <v>27</v>
      </c>
      <c r="B18" s="26" t="s">
        <v>28</v>
      </c>
      <c r="C18" s="26" t="s">
        <v>20</v>
      </c>
      <c r="D18" s="30">
        <f>ROUND(C9/400,0)</f>
        <v>0</v>
      </c>
      <c r="E18" s="27">
        <v>8</v>
      </c>
      <c r="F18" s="28">
        <v>1</v>
      </c>
      <c r="G18" s="1">
        <v>0</v>
      </c>
      <c r="H18" s="29">
        <f>ROUND(D18*F18*G18*E18,2)</f>
        <v>0</v>
      </c>
    </row>
    <row r="19" spans="1:8" ht="75" customHeight="1">
      <c r="A19" s="25" t="s">
        <v>29</v>
      </c>
      <c r="B19" s="26" t="s">
        <v>30</v>
      </c>
      <c r="C19" s="26" t="s">
        <v>31</v>
      </c>
      <c r="D19" s="30">
        <f>F9*400</f>
        <v>0</v>
      </c>
      <c r="E19" s="118" t="s">
        <v>32</v>
      </c>
      <c r="F19" s="119"/>
      <c r="G19" s="1">
        <v>0</v>
      </c>
      <c r="H19" s="29">
        <f>ROUND(D19*G19,2)</f>
        <v>0</v>
      </c>
    </row>
    <row r="20" spans="1:8" ht="15" customHeight="1" thickBot="1">
      <c r="A20" s="103" t="s">
        <v>33</v>
      </c>
      <c r="B20" s="104"/>
      <c r="C20" s="104"/>
      <c r="D20" s="104"/>
      <c r="E20" s="104"/>
      <c r="F20" s="104"/>
      <c r="G20" s="104"/>
      <c r="H20" s="24">
        <f>SUM(H14:H19)</f>
        <v>0</v>
      </c>
    </row>
    <row r="21" spans="1:8" ht="38.1" customHeight="1">
      <c r="A21" s="83" t="s">
        <v>34</v>
      </c>
      <c r="B21" s="84"/>
      <c r="C21" s="84"/>
      <c r="D21" s="84"/>
      <c r="E21" s="84"/>
      <c r="F21" s="84"/>
      <c r="G21" s="84"/>
      <c r="H21" s="85"/>
    </row>
    <row r="22" spans="1:8" ht="47.25" customHeight="1">
      <c r="A22" s="31" t="s">
        <v>35</v>
      </c>
      <c r="B22" s="32" t="s">
        <v>36</v>
      </c>
      <c r="C22" s="22" t="s">
        <v>12</v>
      </c>
      <c r="D22" s="76" t="s">
        <v>13</v>
      </c>
      <c r="E22" s="77"/>
      <c r="F22" s="33" t="s">
        <v>37</v>
      </c>
      <c r="G22" s="23" t="s">
        <v>16</v>
      </c>
      <c r="H22" s="34" t="s">
        <v>38</v>
      </c>
    </row>
    <row r="23" spans="1:8" ht="57.75" customHeight="1">
      <c r="A23" s="35" t="s">
        <v>39</v>
      </c>
      <c r="B23" s="26" t="s">
        <v>40</v>
      </c>
      <c r="C23" s="26" t="s">
        <v>41</v>
      </c>
      <c r="D23" s="78">
        <v>12</v>
      </c>
      <c r="E23" s="79"/>
      <c r="F23" s="36">
        <v>2</v>
      </c>
      <c r="G23" s="5">
        <v>0</v>
      </c>
      <c r="H23" s="29">
        <f>D23*F23*G23</f>
        <v>0</v>
      </c>
    </row>
    <row r="24" spans="1:8" ht="57.75" customHeight="1">
      <c r="A24" s="35" t="s">
        <v>42</v>
      </c>
      <c r="B24" s="26" t="s">
        <v>43</v>
      </c>
      <c r="C24" s="26" t="s">
        <v>41</v>
      </c>
      <c r="D24" s="78">
        <v>12</v>
      </c>
      <c r="E24" s="79"/>
      <c r="F24" s="36">
        <v>1</v>
      </c>
      <c r="G24" s="5">
        <v>0</v>
      </c>
      <c r="H24" s="29">
        <f>D24*F24*G24</f>
        <v>0</v>
      </c>
    </row>
    <row r="25" spans="1:8" ht="47.25" customHeight="1">
      <c r="A25" s="31" t="s">
        <v>44</v>
      </c>
      <c r="B25" s="32" t="s">
        <v>45</v>
      </c>
      <c r="C25" s="22" t="s">
        <v>12</v>
      </c>
      <c r="D25" s="80" t="s">
        <v>46</v>
      </c>
      <c r="E25" s="81"/>
      <c r="F25" s="82"/>
      <c r="G25" s="23" t="s">
        <v>16</v>
      </c>
      <c r="H25" s="34" t="s">
        <v>38</v>
      </c>
    </row>
    <row r="26" spans="1:8" ht="57.75" customHeight="1">
      <c r="A26" s="37" t="s">
        <v>47</v>
      </c>
      <c r="B26" s="26" t="s">
        <v>48</v>
      </c>
      <c r="C26" s="26" t="s">
        <v>49</v>
      </c>
      <c r="D26" s="66">
        <f>F9</f>
        <v>0</v>
      </c>
      <c r="E26" s="67"/>
      <c r="F26" s="68"/>
      <c r="G26" s="5">
        <v>0</v>
      </c>
      <c r="H26" s="29">
        <f t="shared" ref="H26:H31" si="1">D26*G26</f>
        <v>0</v>
      </c>
    </row>
    <row r="27" spans="1:8" ht="57.75" customHeight="1">
      <c r="A27" s="38" t="s">
        <v>50</v>
      </c>
      <c r="B27" s="26" t="s">
        <v>51</v>
      </c>
      <c r="C27" s="26" t="s">
        <v>49</v>
      </c>
      <c r="D27" s="69">
        <f>C9</f>
        <v>0</v>
      </c>
      <c r="E27" s="69"/>
      <c r="F27" s="69"/>
      <c r="G27" s="5">
        <v>0</v>
      </c>
      <c r="H27" s="29">
        <f t="shared" si="1"/>
        <v>0</v>
      </c>
    </row>
    <row r="28" spans="1:8" ht="57.75" customHeight="1">
      <c r="A28" s="37" t="s">
        <v>52</v>
      </c>
      <c r="B28" s="26" t="s">
        <v>53</v>
      </c>
      <c r="C28" s="26" t="s">
        <v>49</v>
      </c>
      <c r="D28" s="70">
        <f>F9</f>
        <v>0</v>
      </c>
      <c r="E28" s="70"/>
      <c r="F28" s="70"/>
      <c r="G28" s="39">
        <f>'MATERIALES E INSUMOS'!F21</f>
        <v>0</v>
      </c>
      <c r="H28" s="29">
        <f t="shared" si="1"/>
        <v>0</v>
      </c>
    </row>
    <row r="29" spans="1:8" ht="57.75" customHeight="1">
      <c r="A29" s="38" t="s">
        <v>54</v>
      </c>
      <c r="B29" s="26" t="s">
        <v>55</v>
      </c>
      <c r="C29" s="26" t="s">
        <v>56</v>
      </c>
      <c r="D29" s="69">
        <f>C9</f>
        <v>0</v>
      </c>
      <c r="E29" s="69"/>
      <c r="F29" s="69"/>
      <c r="G29" s="39">
        <f>'MATERIALES E INSUMOS'!F41</f>
        <v>0</v>
      </c>
      <c r="H29" s="29">
        <f t="shared" si="1"/>
        <v>0</v>
      </c>
    </row>
    <row r="30" spans="1:8" ht="57.75" customHeight="1">
      <c r="A30" s="37" t="s">
        <v>57</v>
      </c>
      <c r="B30" s="26" t="s">
        <v>58</v>
      </c>
      <c r="C30" s="26" t="s">
        <v>56</v>
      </c>
      <c r="D30" s="69">
        <f>C9</f>
        <v>0</v>
      </c>
      <c r="E30" s="69"/>
      <c r="F30" s="69"/>
      <c r="G30" s="5">
        <v>0</v>
      </c>
      <c r="H30" s="29">
        <f t="shared" si="1"/>
        <v>0</v>
      </c>
    </row>
    <row r="31" spans="1:8" ht="57.75" customHeight="1">
      <c r="A31" s="38" t="s">
        <v>59</v>
      </c>
      <c r="B31" s="26" t="s">
        <v>60</v>
      </c>
      <c r="C31" s="26" t="s">
        <v>61</v>
      </c>
      <c r="D31" s="71">
        <f>F9</f>
        <v>0</v>
      </c>
      <c r="E31" s="71"/>
      <c r="F31" s="71"/>
      <c r="G31" s="5">
        <v>0</v>
      </c>
      <c r="H31" s="29">
        <f t="shared" si="1"/>
        <v>0</v>
      </c>
    </row>
    <row r="32" spans="1:8" ht="47.25" customHeight="1">
      <c r="A32" s="40" t="s">
        <v>62</v>
      </c>
      <c r="B32" s="32" t="s">
        <v>63</v>
      </c>
      <c r="C32" s="22" t="s">
        <v>12</v>
      </c>
      <c r="D32" s="72" t="s">
        <v>46</v>
      </c>
      <c r="E32" s="73"/>
      <c r="F32" s="41" t="s">
        <v>64</v>
      </c>
      <c r="G32" s="23" t="s">
        <v>16</v>
      </c>
      <c r="H32" s="42" t="s">
        <v>38</v>
      </c>
    </row>
    <row r="33" spans="1:8" ht="93" customHeight="1">
      <c r="A33" s="43" t="s">
        <v>65</v>
      </c>
      <c r="B33" s="44" t="s">
        <v>66</v>
      </c>
      <c r="C33" s="45" t="s">
        <v>67</v>
      </c>
      <c r="D33" s="74">
        <f>F9</f>
        <v>0</v>
      </c>
      <c r="E33" s="75"/>
      <c r="F33" s="46">
        <v>3</v>
      </c>
      <c r="G33" s="4">
        <v>0</v>
      </c>
      <c r="H33" s="29">
        <f>D33*F33*G33</f>
        <v>0</v>
      </c>
    </row>
    <row r="34" spans="1:8" ht="15" customHeight="1">
      <c r="A34" s="64" t="s">
        <v>68</v>
      </c>
      <c r="B34" s="65"/>
      <c r="C34" s="65"/>
      <c r="D34" s="65"/>
      <c r="E34" s="65"/>
      <c r="F34" s="65"/>
      <c r="G34" s="65"/>
      <c r="H34" s="47">
        <f>SUM(H23:H33)</f>
        <v>0</v>
      </c>
    </row>
    <row r="35" spans="1:8" ht="15" customHeight="1">
      <c r="A35" s="62" t="s">
        <v>69</v>
      </c>
      <c r="B35" s="63"/>
      <c r="C35" s="63"/>
      <c r="D35" s="63"/>
      <c r="E35" s="63"/>
      <c r="F35" s="63"/>
      <c r="G35" s="63"/>
      <c r="H35" s="48">
        <f>H20+H34</f>
        <v>0</v>
      </c>
    </row>
    <row r="36" spans="1:8" ht="15" customHeight="1">
      <c r="A36" s="126" t="s">
        <v>70</v>
      </c>
      <c r="B36" s="127"/>
      <c r="C36" s="127"/>
      <c r="D36" s="127"/>
      <c r="E36" s="127"/>
      <c r="F36" s="127"/>
      <c r="G36" s="127"/>
      <c r="H36" s="128"/>
    </row>
    <row r="37" spans="1:8" ht="15" customHeight="1">
      <c r="A37" s="105" t="s">
        <v>9</v>
      </c>
      <c r="B37" s="106"/>
      <c r="C37" s="106"/>
      <c r="D37" s="106"/>
      <c r="E37" s="106"/>
      <c r="F37" s="106"/>
      <c r="G37" s="95" t="s">
        <v>10</v>
      </c>
      <c r="H37" s="96"/>
    </row>
    <row r="38" spans="1:8" ht="33.950000000000003">
      <c r="A38" s="31">
        <v>3</v>
      </c>
      <c r="B38" s="130" t="s">
        <v>71</v>
      </c>
      <c r="C38" s="130"/>
      <c r="D38" s="130"/>
      <c r="E38" s="130"/>
      <c r="F38" s="130"/>
      <c r="G38" s="49" t="s">
        <v>72</v>
      </c>
      <c r="H38" s="34" t="s">
        <v>17</v>
      </c>
    </row>
    <row r="39" spans="1:8" ht="50.25" customHeight="1">
      <c r="A39" s="50" t="s">
        <v>73</v>
      </c>
      <c r="B39" s="131" t="s">
        <v>74</v>
      </c>
      <c r="C39" s="131"/>
      <c r="D39" s="131"/>
      <c r="E39" s="131"/>
      <c r="F39" s="131"/>
      <c r="G39" s="2">
        <v>0</v>
      </c>
      <c r="H39" s="51">
        <f>ROUND(H35*G39,2)</f>
        <v>0</v>
      </c>
    </row>
    <row r="40" spans="1:8" ht="15.75" customHeight="1">
      <c r="A40" s="129" t="s">
        <v>75</v>
      </c>
      <c r="B40" s="130"/>
      <c r="C40" s="130"/>
      <c r="D40" s="130"/>
      <c r="E40" s="130"/>
      <c r="F40" s="130"/>
      <c r="G40" s="130"/>
      <c r="H40" s="52">
        <f>SUM(H39:H39)</f>
        <v>0</v>
      </c>
    </row>
    <row r="41" spans="1:8" ht="27" customHeight="1">
      <c r="A41" s="132" t="s">
        <v>76</v>
      </c>
      <c r="B41" s="133"/>
      <c r="C41" s="133"/>
      <c r="D41" s="133"/>
      <c r="E41" s="133"/>
      <c r="F41" s="133"/>
      <c r="G41" s="137"/>
      <c r="H41" s="48">
        <f>ROUND(+H35+H40,2)</f>
        <v>0</v>
      </c>
    </row>
    <row r="42" spans="1:8" ht="27" customHeight="1">
      <c r="A42" s="54"/>
      <c r="B42" s="54"/>
      <c r="C42" s="54"/>
      <c r="D42" s="54"/>
      <c r="E42" s="54"/>
      <c r="F42" s="54"/>
      <c r="G42" s="55"/>
      <c r="H42" s="56"/>
    </row>
    <row r="43" spans="1:8" ht="27" customHeight="1" thickBot="1">
      <c r="A43" s="57"/>
      <c r="B43" s="57"/>
      <c r="C43" s="57"/>
      <c r="D43" s="57"/>
      <c r="E43" s="57"/>
      <c r="F43" s="54"/>
      <c r="G43" s="55"/>
      <c r="H43" s="56"/>
    </row>
    <row r="44" spans="1:8" ht="27" customHeight="1">
      <c r="A44" s="142" t="s">
        <v>77</v>
      </c>
      <c r="B44" s="143"/>
      <c r="C44" s="143"/>
      <c r="D44" s="143"/>
      <c r="E44" s="54"/>
      <c r="F44" s="54"/>
      <c r="G44" s="54"/>
      <c r="H44" s="54"/>
    </row>
    <row r="45" spans="1:8" ht="35.1" customHeight="1">
      <c r="A45" s="132" t="s">
        <v>78</v>
      </c>
      <c r="B45" s="133"/>
      <c r="C45" s="53" t="s">
        <v>79</v>
      </c>
      <c r="D45" s="58" t="s">
        <v>80</v>
      </c>
      <c r="E45" s="54"/>
      <c r="F45" s="54"/>
      <c r="G45" s="54"/>
      <c r="H45" s="54"/>
    </row>
    <row r="46" spans="1:8" ht="57.75" customHeight="1">
      <c r="A46" s="140" t="s">
        <v>81</v>
      </c>
      <c r="B46" s="141"/>
      <c r="C46" s="9">
        <f>C9</f>
        <v>0</v>
      </c>
      <c r="D46" s="61" t="e">
        <f>H41/C46</f>
        <v>#DIV/0!</v>
      </c>
      <c r="E46" s="54"/>
      <c r="F46" s="54"/>
      <c r="G46" s="54"/>
      <c r="H46" s="54"/>
    </row>
    <row r="47" spans="1:8" ht="48" customHeight="1" thickBot="1">
      <c r="A47" s="138" t="s">
        <v>82</v>
      </c>
      <c r="B47" s="138"/>
      <c r="C47" s="138"/>
      <c r="D47" s="138"/>
      <c r="E47" s="138"/>
      <c r="F47" s="139"/>
      <c r="G47" s="139"/>
      <c r="H47" s="139"/>
    </row>
    <row r="48" spans="1:8" ht="45" customHeight="1">
      <c r="A48" s="134" t="s">
        <v>83</v>
      </c>
      <c r="B48" s="135"/>
      <c r="C48" s="135"/>
      <c r="D48" s="135"/>
      <c r="E48" s="135"/>
      <c r="F48" s="135"/>
      <c r="G48" s="135"/>
      <c r="H48" s="136"/>
    </row>
    <row r="49" spans="1:8" ht="49.5" customHeight="1">
      <c r="A49" s="124" t="s">
        <v>84</v>
      </c>
      <c r="B49" s="125"/>
      <c r="C49" s="59"/>
      <c r="D49" s="122"/>
      <c r="E49" s="122"/>
      <c r="F49" s="122"/>
      <c r="G49" s="122"/>
      <c r="H49" s="123"/>
    </row>
    <row r="50" spans="1:8" ht="49.5" customHeight="1">
      <c r="A50" s="124" t="s">
        <v>85</v>
      </c>
      <c r="B50" s="125"/>
      <c r="C50" s="59"/>
      <c r="D50" s="122"/>
      <c r="E50" s="122"/>
      <c r="F50" s="122"/>
      <c r="G50" s="122"/>
      <c r="H50" s="123"/>
    </row>
    <row r="51" spans="1:8" ht="49.5" customHeight="1">
      <c r="A51" s="124" t="s">
        <v>86</v>
      </c>
      <c r="B51" s="125"/>
      <c r="C51" s="59"/>
      <c r="D51" s="122"/>
      <c r="E51" s="122"/>
      <c r="F51" s="122"/>
      <c r="G51" s="122"/>
      <c r="H51" s="123"/>
    </row>
    <row r="52" spans="1:8" ht="49.5" customHeight="1">
      <c r="A52" s="124" t="s">
        <v>87</v>
      </c>
      <c r="B52" s="125"/>
      <c r="C52" s="59"/>
      <c r="D52" s="122"/>
      <c r="E52" s="122"/>
      <c r="F52" s="122"/>
      <c r="G52" s="122"/>
      <c r="H52" s="123"/>
    </row>
    <row r="53" spans="1:8" ht="49.5" customHeight="1" thickBot="1">
      <c r="A53" s="120" t="s">
        <v>88</v>
      </c>
      <c r="B53" s="121"/>
      <c r="C53" s="60"/>
      <c r="D53" s="122"/>
      <c r="E53" s="122"/>
      <c r="F53" s="122"/>
      <c r="G53" s="122"/>
      <c r="H53" s="123"/>
    </row>
    <row r="54" spans="1:8" ht="14.1"/>
  </sheetData>
  <protectedRanges>
    <protectedRange sqref="G14:G19" name="Rango1"/>
    <protectedRange sqref="G39" name="Rango3"/>
    <protectedRange sqref="A48:H53" name="Rango4"/>
  </protectedRanges>
  <mergeCells count="53">
    <mergeCell ref="A36:H36"/>
    <mergeCell ref="A37:F37"/>
    <mergeCell ref="G37:H37"/>
    <mergeCell ref="A50:B50"/>
    <mergeCell ref="D50:H50"/>
    <mergeCell ref="A40:G40"/>
    <mergeCell ref="B39:F39"/>
    <mergeCell ref="A45:B45"/>
    <mergeCell ref="B38:F38"/>
    <mergeCell ref="A48:H48"/>
    <mergeCell ref="A49:B49"/>
    <mergeCell ref="D49:H49"/>
    <mergeCell ref="A41:G41"/>
    <mergeCell ref="A47:H47"/>
    <mergeCell ref="A46:B46"/>
    <mergeCell ref="A44:D44"/>
    <mergeCell ref="A53:B53"/>
    <mergeCell ref="D53:H53"/>
    <mergeCell ref="A51:B51"/>
    <mergeCell ref="D51:H51"/>
    <mergeCell ref="A52:B52"/>
    <mergeCell ref="D52:H52"/>
    <mergeCell ref="G12:H12"/>
    <mergeCell ref="A6:H6"/>
    <mergeCell ref="A7:H7"/>
    <mergeCell ref="A20:G20"/>
    <mergeCell ref="A12:F12"/>
    <mergeCell ref="A9:B10"/>
    <mergeCell ref="C9:C10"/>
    <mergeCell ref="D9:E10"/>
    <mergeCell ref="F9:F10"/>
    <mergeCell ref="A8:H8"/>
    <mergeCell ref="E19:F19"/>
    <mergeCell ref="D2:H2"/>
    <mergeCell ref="A2:B2"/>
    <mergeCell ref="A3:H3"/>
    <mergeCell ref="A5:H5"/>
    <mergeCell ref="A11:H11"/>
    <mergeCell ref="D22:E22"/>
    <mergeCell ref="D23:E23"/>
    <mergeCell ref="D24:E24"/>
    <mergeCell ref="D25:F25"/>
    <mergeCell ref="A21:H21"/>
    <mergeCell ref="A35:G35"/>
    <mergeCell ref="A34:G34"/>
    <mergeCell ref="D26:F26"/>
    <mergeCell ref="D27:F27"/>
    <mergeCell ref="D28:F28"/>
    <mergeCell ref="D29:F29"/>
    <mergeCell ref="D30:F30"/>
    <mergeCell ref="D31:F31"/>
    <mergeCell ref="D32:E32"/>
    <mergeCell ref="D33:E33"/>
  </mergeCells>
  <phoneticPr fontId="13" type="noConversion"/>
  <pageMargins left="0.70866141732283472" right="0.70866141732283472" top="0.74803149606299213" bottom="0.74803149606299213" header="0.31496062992125984" footer="0.31496062992125984"/>
  <pageSetup scale="31" orientation="portrait" r:id="rId1"/>
  <headerFooter>
    <oddHeader>&amp;CVerificación de requisitos habilitantes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707D-13C2-1742-89E9-06BECB0BCE7D}">
  <dimension ref="A3:F41"/>
  <sheetViews>
    <sheetView topLeftCell="A2" zoomScale="97" workbookViewId="0">
      <selection activeCell="B46" sqref="B46"/>
    </sheetView>
  </sheetViews>
  <sheetFormatPr defaultColWidth="11.42578125" defaultRowHeight="17.100000000000001" customHeight="1"/>
  <cols>
    <col min="1" max="1" width="42.140625" customWidth="1"/>
    <col min="2" max="4" width="16.85546875" customWidth="1"/>
    <col min="5" max="5" width="15.85546875" customWidth="1"/>
    <col min="6" max="6" width="14.7109375" customWidth="1"/>
  </cols>
  <sheetData>
    <row r="3" spans="1:6" ht="38.1" customHeight="1">
      <c r="A3" s="144" t="s">
        <v>53</v>
      </c>
      <c r="B3" s="144"/>
      <c r="C3" s="144"/>
      <c r="D3" s="144"/>
      <c r="E3" s="144"/>
      <c r="F3" s="144"/>
    </row>
    <row r="4" spans="1:6" ht="33.950000000000003" customHeight="1">
      <c r="A4" s="6" t="s">
        <v>89</v>
      </c>
      <c r="B4" s="6" t="s">
        <v>90</v>
      </c>
      <c r="C4" s="6" t="s">
        <v>91</v>
      </c>
      <c r="D4" s="6" t="s">
        <v>13</v>
      </c>
      <c r="E4" s="3" t="s">
        <v>92</v>
      </c>
      <c r="F4" s="3" t="s">
        <v>93</v>
      </c>
    </row>
    <row r="5" spans="1:6" ht="21.75" customHeight="1">
      <c r="A5" s="11" t="s">
        <v>94</v>
      </c>
      <c r="B5" s="12">
        <v>1</v>
      </c>
      <c r="C5" s="13" t="s">
        <v>95</v>
      </c>
      <c r="D5" s="12">
        <v>1</v>
      </c>
      <c r="E5" s="4">
        <v>0</v>
      </c>
      <c r="F5" s="14">
        <f t="shared" ref="F5:F20" si="0">E5*D5</f>
        <v>0</v>
      </c>
    </row>
    <row r="6" spans="1:6" ht="21.75" customHeight="1">
      <c r="A6" s="11" t="s">
        <v>96</v>
      </c>
      <c r="B6" s="12">
        <v>2</v>
      </c>
      <c r="C6" s="13" t="s">
        <v>56</v>
      </c>
      <c r="D6" s="12">
        <v>2</v>
      </c>
      <c r="E6" s="4">
        <v>0</v>
      </c>
      <c r="F6" s="14">
        <f t="shared" si="0"/>
        <v>0</v>
      </c>
    </row>
    <row r="7" spans="1:6" ht="26.25" customHeight="1">
      <c r="A7" s="11" t="s">
        <v>97</v>
      </c>
      <c r="B7" s="12">
        <v>3</v>
      </c>
      <c r="C7" s="13" t="s">
        <v>56</v>
      </c>
      <c r="D7" s="12">
        <v>2</v>
      </c>
      <c r="E7" s="4">
        <v>0</v>
      </c>
      <c r="F7" s="14">
        <f t="shared" si="0"/>
        <v>0</v>
      </c>
    </row>
    <row r="8" spans="1:6" ht="21.75" customHeight="1">
      <c r="A8" s="11" t="s">
        <v>98</v>
      </c>
      <c r="B8" s="12">
        <v>4</v>
      </c>
      <c r="C8" s="13" t="s">
        <v>56</v>
      </c>
      <c r="D8" s="12">
        <v>1</v>
      </c>
      <c r="E8" s="4">
        <v>0</v>
      </c>
      <c r="F8" s="14">
        <f t="shared" si="0"/>
        <v>0</v>
      </c>
    </row>
    <row r="9" spans="1:6" ht="21.75" customHeight="1">
      <c r="A9" s="11" t="s">
        <v>99</v>
      </c>
      <c r="B9" s="12">
        <v>5</v>
      </c>
      <c r="C9" s="13" t="s">
        <v>100</v>
      </c>
      <c r="D9" s="12">
        <v>1</v>
      </c>
      <c r="E9" s="4">
        <v>0</v>
      </c>
      <c r="F9" s="14">
        <f t="shared" si="0"/>
        <v>0</v>
      </c>
    </row>
    <row r="10" spans="1:6" ht="21.75" customHeight="1">
      <c r="A10" s="11" t="s">
        <v>101</v>
      </c>
      <c r="B10" s="12">
        <v>6</v>
      </c>
      <c r="C10" s="13" t="s">
        <v>102</v>
      </c>
      <c r="D10" s="12">
        <v>1</v>
      </c>
      <c r="E10" s="4">
        <v>0</v>
      </c>
      <c r="F10" s="14">
        <f t="shared" si="0"/>
        <v>0</v>
      </c>
    </row>
    <row r="11" spans="1:6" ht="21.75" customHeight="1">
      <c r="A11" s="11" t="s">
        <v>103</v>
      </c>
      <c r="B11" s="12">
        <v>7</v>
      </c>
      <c r="C11" s="13" t="s">
        <v>104</v>
      </c>
      <c r="D11" s="12">
        <v>1</v>
      </c>
      <c r="E11" s="4">
        <v>0</v>
      </c>
      <c r="F11" s="14">
        <f t="shared" si="0"/>
        <v>0</v>
      </c>
    </row>
    <row r="12" spans="1:6" ht="21.75" customHeight="1">
      <c r="A12" s="11" t="s">
        <v>105</v>
      </c>
      <c r="B12" s="12">
        <v>8</v>
      </c>
      <c r="C12" s="13" t="s">
        <v>106</v>
      </c>
      <c r="D12" s="12">
        <v>1</v>
      </c>
      <c r="E12" s="4">
        <v>0</v>
      </c>
      <c r="F12" s="14">
        <f t="shared" si="0"/>
        <v>0</v>
      </c>
    </row>
    <row r="13" spans="1:6" ht="47.25" customHeight="1">
      <c r="A13" s="11" t="s">
        <v>107</v>
      </c>
      <c r="B13" s="12">
        <v>9</v>
      </c>
      <c r="C13" s="13" t="s">
        <v>108</v>
      </c>
      <c r="D13" s="12">
        <v>2</v>
      </c>
      <c r="E13" s="4">
        <v>0</v>
      </c>
      <c r="F13" s="14">
        <f t="shared" si="0"/>
        <v>0</v>
      </c>
    </row>
    <row r="14" spans="1:6" ht="21.75" customHeight="1">
      <c r="A14" s="11" t="s">
        <v>109</v>
      </c>
      <c r="B14" s="12">
        <v>10</v>
      </c>
      <c r="C14" s="13" t="s">
        <v>110</v>
      </c>
      <c r="D14" s="12">
        <v>2</v>
      </c>
      <c r="E14" s="4">
        <v>0</v>
      </c>
      <c r="F14" s="14">
        <f t="shared" si="0"/>
        <v>0</v>
      </c>
    </row>
    <row r="15" spans="1:6" ht="21.75" customHeight="1">
      <c r="A15" s="11" t="s">
        <v>111</v>
      </c>
      <c r="B15" s="12">
        <v>11</v>
      </c>
      <c r="C15" s="13" t="s">
        <v>112</v>
      </c>
      <c r="D15" s="12">
        <v>2</v>
      </c>
      <c r="E15" s="4">
        <v>0</v>
      </c>
      <c r="F15" s="14">
        <f t="shared" si="0"/>
        <v>0</v>
      </c>
    </row>
    <row r="16" spans="1:6" ht="21.75" customHeight="1">
      <c r="A16" s="11" t="s">
        <v>113</v>
      </c>
      <c r="B16" s="12">
        <v>12</v>
      </c>
      <c r="C16" s="13" t="s">
        <v>56</v>
      </c>
      <c r="D16" s="12">
        <v>2</v>
      </c>
      <c r="E16" s="4">
        <v>0</v>
      </c>
      <c r="F16" s="14">
        <f t="shared" si="0"/>
        <v>0</v>
      </c>
    </row>
    <row r="17" spans="1:6" ht="21.75" customHeight="1">
      <c r="A17" s="11" t="s">
        <v>114</v>
      </c>
      <c r="B17" s="12">
        <v>13</v>
      </c>
      <c r="C17" s="13" t="s">
        <v>56</v>
      </c>
      <c r="D17" s="12">
        <v>1</v>
      </c>
      <c r="E17" s="4">
        <v>0</v>
      </c>
      <c r="F17" s="14">
        <f t="shared" si="0"/>
        <v>0</v>
      </c>
    </row>
    <row r="18" spans="1:6" ht="23.25" customHeight="1">
      <c r="A18" s="11" t="s">
        <v>115</v>
      </c>
      <c r="B18" s="12">
        <v>14</v>
      </c>
      <c r="C18" s="13" t="s">
        <v>56</v>
      </c>
      <c r="D18" s="12">
        <v>2</v>
      </c>
      <c r="E18" s="4">
        <v>0</v>
      </c>
      <c r="F18" s="14">
        <f t="shared" si="0"/>
        <v>0</v>
      </c>
    </row>
    <row r="19" spans="1:6" ht="26.25" customHeight="1">
      <c r="A19" s="11" t="s">
        <v>116</v>
      </c>
      <c r="B19" s="12">
        <v>15</v>
      </c>
      <c r="C19" s="13" t="s">
        <v>56</v>
      </c>
      <c r="D19" s="12">
        <v>2</v>
      </c>
      <c r="E19" s="4">
        <v>0</v>
      </c>
      <c r="F19" s="14">
        <f t="shared" si="0"/>
        <v>0</v>
      </c>
    </row>
    <row r="20" spans="1:6" ht="36" customHeight="1">
      <c r="A20" s="11" t="s">
        <v>117</v>
      </c>
      <c r="B20" s="12">
        <v>16</v>
      </c>
      <c r="C20" s="13" t="s">
        <v>108</v>
      </c>
      <c r="D20" s="12">
        <v>2</v>
      </c>
      <c r="E20" s="4">
        <v>0</v>
      </c>
      <c r="F20" s="14">
        <f t="shared" si="0"/>
        <v>0</v>
      </c>
    </row>
    <row r="21" spans="1:6" ht="17.100000000000001" customHeight="1">
      <c r="F21" s="7">
        <f>SUM(F5:F20)</f>
        <v>0</v>
      </c>
    </row>
    <row r="26" spans="1:6" ht="38.1" customHeight="1">
      <c r="A26" s="144" t="s">
        <v>55</v>
      </c>
      <c r="B26" s="144"/>
      <c r="C26" s="144"/>
      <c r="D26" s="144"/>
      <c r="E26" s="144"/>
      <c r="F26" s="144"/>
    </row>
    <row r="27" spans="1:6" ht="32.1" customHeight="1">
      <c r="A27" s="6" t="s">
        <v>89</v>
      </c>
      <c r="B27" s="6" t="s">
        <v>90</v>
      </c>
      <c r="C27" s="6" t="s">
        <v>91</v>
      </c>
      <c r="D27" s="6" t="s">
        <v>13</v>
      </c>
      <c r="E27" s="3" t="s">
        <v>92</v>
      </c>
      <c r="F27" s="3" t="s">
        <v>93</v>
      </c>
    </row>
    <row r="28" spans="1:6" ht="47.25" customHeight="1">
      <c r="A28" s="11" t="s">
        <v>118</v>
      </c>
      <c r="B28" s="12">
        <v>1</v>
      </c>
      <c r="C28" s="13" t="s">
        <v>106</v>
      </c>
      <c r="D28" s="12">
        <v>3</v>
      </c>
      <c r="E28" s="4">
        <v>0</v>
      </c>
      <c r="F28" s="14">
        <f>E28*D28</f>
        <v>0</v>
      </c>
    </row>
    <row r="29" spans="1:6" ht="47.25" customHeight="1">
      <c r="A29" s="11" t="s">
        <v>119</v>
      </c>
      <c r="B29" s="12">
        <v>2</v>
      </c>
      <c r="C29" s="13" t="s">
        <v>106</v>
      </c>
      <c r="D29" s="12">
        <v>1</v>
      </c>
      <c r="E29" s="4">
        <v>0</v>
      </c>
      <c r="F29" s="14">
        <f t="shared" ref="F29:F40" si="1">E29*D29</f>
        <v>0</v>
      </c>
    </row>
    <row r="30" spans="1:6" ht="47.25" customHeight="1">
      <c r="A30" s="11" t="s">
        <v>113</v>
      </c>
      <c r="B30" s="12">
        <v>3</v>
      </c>
      <c r="C30" s="13" t="s">
        <v>106</v>
      </c>
      <c r="D30" s="12">
        <v>2</v>
      </c>
      <c r="E30" s="4">
        <v>0</v>
      </c>
      <c r="F30" s="14">
        <f t="shared" si="1"/>
        <v>0</v>
      </c>
    </row>
    <row r="31" spans="1:6" ht="47.25" customHeight="1">
      <c r="A31" s="11" t="s">
        <v>120</v>
      </c>
      <c r="B31" s="12">
        <v>4</v>
      </c>
      <c r="C31" s="13" t="s">
        <v>106</v>
      </c>
      <c r="D31" s="12">
        <v>1</v>
      </c>
      <c r="E31" s="4">
        <v>0</v>
      </c>
      <c r="F31" s="14">
        <f t="shared" si="1"/>
        <v>0</v>
      </c>
    </row>
    <row r="32" spans="1:6" ht="47.25" customHeight="1">
      <c r="A32" s="11" t="s">
        <v>121</v>
      </c>
      <c r="B32" s="12">
        <v>5</v>
      </c>
      <c r="C32" s="13" t="s">
        <v>122</v>
      </c>
      <c r="D32" s="12">
        <v>1</v>
      </c>
      <c r="E32" s="4">
        <v>0</v>
      </c>
      <c r="F32" s="14">
        <f t="shared" si="1"/>
        <v>0</v>
      </c>
    </row>
    <row r="33" spans="1:6" ht="47.25" customHeight="1">
      <c r="A33" s="11" t="s">
        <v>105</v>
      </c>
      <c r="B33" s="12">
        <v>6</v>
      </c>
      <c r="C33" s="13" t="s">
        <v>106</v>
      </c>
      <c r="D33" s="12">
        <v>1</v>
      </c>
      <c r="E33" s="4">
        <v>0</v>
      </c>
      <c r="F33" s="14">
        <f t="shared" si="1"/>
        <v>0</v>
      </c>
    </row>
    <row r="34" spans="1:6" ht="47.25" customHeight="1">
      <c r="A34" s="11" t="s">
        <v>123</v>
      </c>
      <c r="B34" s="12">
        <v>7</v>
      </c>
      <c r="C34" s="13" t="s">
        <v>106</v>
      </c>
      <c r="D34" s="12">
        <v>1</v>
      </c>
      <c r="E34" s="4">
        <v>0</v>
      </c>
      <c r="F34" s="14">
        <f t="shared" si="1"/>
        <v>0</v>
      </c>
    </row>
    <row r="35" spans="1:6" ht="47.25" customHeight="1">
      <c r="A35" s="11" t="s">
        <v>124</v>
      </c>
      <c r="B35" s="12">
        <v>8</v>
      </c>
      <c r="C35" s="13" t="s">
        <v>106</v>
      </c>
      <c r="D35" s="12">
        <v>1</v>
      </c>
      <c r="E35" s="4">
        <v>0</v>
      </c>
      <c r="F35" s="14">
        <f t="shared" si="1"/>
        <v>0</v>
      </c>
    </row>
    <row r="36" spans="1:6" ht="47.25" customHeight="1">
      <c r="A36" s="11" t="s">
        <v>125</v>
      </c>
      <c r="B36" s="12">
        <v>9</v>
      </c>
      <c r="C36" s="13" t="s">
        <v>126</v>
      </c>
      <c r="D36" s="12">
        <v>1</v>
      </c>
      <c r="E36" s="4">
        <v>0</v>
      </c>
      <c r="F36" s="14">
        <f t="shared" si="1"/>
        <v>0</v>
      </c>
    </row>
    <row r="37" spans="1:6" ht="47.25" customHeight="1">
      <c r="A37" s="11" t="s">
        <v>127</v>
      </c>
      <c r="B37" s="12">
        <v>10</v>
      </c>
      <c r="C37" s="13" t="s">
        <v>106</v>
      </c>
      <c r="D37" s="12">
        <v>1</v>
      </c>
      <c r="E37" s="4">
        <v>0</v>
      </c>
      <c r="F37" s="14">
        <f t="shared" si="1"/>
        <v>0</v>
      </c>
    </row>
    <row r="38" spans="1:6" ht="47.25" customHeight="1">
      <c r="A38" s="11" t="s">
        <v>128</v>
      </c>
      <c r="B38" s="12">
        <v>11</v>
      </c>
      <c r="C38" s="13" t="s">
        <v>106</v>
      </c>
      <c r="D38" s="12">
        <v>1</v>
      </c>
      <c r="E38" s="4">
        <v>0</v>
      </c>
      <c r="F38" s="14">
        <f t="shared" si="1"/>
        <v>0</v>
      </c>
    </row>
    <row r="39" spans="1:6" ht="47.25" customHeight="1">
      <c r="A39" s="11" t="s">
        <v>129</v>
      </c>
      <c r="B39" s="12">
        <v>12</v>
      </c>
      <c r="C39" s="13" t="s">
        <v>106</v>
      </c>
      <c r="D39" s="12">
        <v>1</v>
      </c>
      <c r="E39" s="4">
        <v>0</v>
      </c>
      <c r="F39" s="14">
        <f t="shared" si="1"/>
        <v>0</v>
      </c>
    </row>
    <row r="40" spans="1:6" ht="47.25" customHeight="1">
      <c r="A40" s="11" t="s">
        <v>130</v>
      </c>
      <c r="B40" s="12">
        <v>13</v>
      </c>
      <c r="C40" s="13" t="s">
        <v>95</v>
      </c>
      <c r="D40" s="12">
        <v>1</v>
      </c>
      <c r="E40" s="4">
        <v>0</v>
      </c>
      <c r="F40" s="14">
        <f t="shared" si="1"/>
        <v>0</v>
      </c>
    </row>
    <row r="41" spans="1:6" ht="17.100000000000001" customHeight="1">
      <c r="A41" s="10"/>
      <c r="B41" s="12"/>
      <c r="F41" s="7">
        <f>SUM(F28:F40)</f>
        <v>0</v>
      </c>
    </row>
  </sheetData>
  <autoFilter ref="A4:F4" xr:uid="{04F3707D-13C2-1742-89E9-06BECB0BCE7D}">
    <sortState xmlns:xlrd2="http://schemas.microsoft.com/office/spreadsheetml/2017/richdata2" ref="A5:F21">
      <sortCondition ref="B4"/>
    </sortState>
  </autoFilter>
  <mergeCells count="2">
    <mergeCell ref="A26:F26"/>
    <mergeCell ref="A3:F3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E80CD4E8BEA64DAA0BC119D168BE53" ma:contentTypeVersion="18" ma:contentTypeDescription="Crear nuevo documento." ma:contentTypeScope="" ma:versionID="069f0894db08e73d79862fcb4dc8c79f">
  <xsd:schema xmlns:xsd="http://www.w3.org/2001/XMLSchema" xmlns:xs="http://www.w3.org/2001/XMLSchema" xmlns:p="http://schemas.microsoft.com/office/2006/metadata/properties" xmlns:ns2="12a53619-3bc0-412b-b090-bc6c4fb46350" xmlns:ns3="3619a110-e057-4ab1-8cc9-278e1bc9a60b" targetNamespace="http://schemas.microsoft.com/office/2006/metadata/properties" ma:root="true" ma:fieldsID="f0cf1387600356e9726c0d6141cb636b" ns2:_="" ns3:_="">
    <xsd:import namespace="12a53619-3bc0-412b-b090-bc6c4fb46350"/>
    <xsd:import namespace="3619a110-e057-4ab1-8cc9-278e1bc9a6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Actualizac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3619-3bc0-412b-b090-bc6c4fb4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Actualizacion" ma:index="24" nillable="true" ma:displayName="Actualizacion " ma:format="Dropdown" ma:internalName="Actualizacion">
      <xsd:simpleType>
        <xsd:restriction base="dms:Choice">
          <xsd:enumeration value="hora y fecha "/>
          <xsd:enumeration value="Opción 2"/>
          <xsd:enumeration value="Opción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9a110-e057-4ab1-8cc9-278e1bc9a6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84f623-b468-4ba9-89ef-683d8581f867}" ma:internalName="TaxCatchAll" ma:showField="CatchAllData" ma:web="3619a110-e057-4ab1-8cc9-278e1bc9a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53619-3bc0-412b-b090-bc6c4fb46350">
      <Terms xmlns="http://schemas.microsoft.com/office/infopath/2007/PartnerControls"/>
    </lcf76f155ced4ddcb4097134ff3c332f>
    <TaxCatchAll xmlns="3619a110-e057-4ab1-8cc9-278e1bc9a60b" xsi:nil="true"/>
    <Actualizacion xmlns="12a53619-3bc0-412b-b090-bc6c4fb46350" xsi:nil="true"/>
  </documentManagement>
</p:properties>
</file>

<file path=customXml/itemProps1.xml><?xml version="1.0" encoding="utf-8"?>
<ds:datastoreItem xmlns:ds="http://schemas.openxmlformats.org/officeDocument/2006/customXml" ds:itemID="{0D5CA648-1D49-49F1-B4D3-9E05EB5E1D6C}"/>
</file>

<file path=customXml/itemProps2.xml><?xml version="1.0" encoding="utf-8"?>
<ds:datastoreItem xmlns:ds="http://schemas.openxmlformats.org/officeDocument/2006/customXml" ds:itemID="{F968AB52-8C1B-4AA6-A107-4CC92D3E0B87}"/>
</file>

<file path=customXml/itemProps3.xml><?xml version="1.0" encoding="utf-8"?>
<ds:datastoreItem xmlns:ds="http://schemas.openxmlformats.org/officeDocument/2006/customXml" ds:itemID="{6957C36B-4E8D-4C0C-8BE9-33E8A3B29A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Rocio Barbosa</dc:creator>
  <cp:keywords/>
  <dc:description/>
  <cp:lastModifiedBy>Henry Alexander Venegas Barbosa</cp:lastModifiedBy>
  <cp:revision/>
  <dcterms:created xsi:type="dcterms:W3CDTF">2023-02-09T13:59:05Z</dcterms:created>
  <dcterms:modified xsi:type="dcterms:W3CDTF">2025-05-21T16:51:18Z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0x010100E6E80CD4E8BEA64DAA0BC119D168BE53</vt:lpwstr>
  </property>
  <property fmtid="{D5CDD505-2E9C-101B-9397-08002B2CF9AE}" pid="3" name="MediaServiceImageTags">
    <vt:lpwstr/>
  </property>
</Properties>
</file>