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acastrog_mineducacion_gov_co/Documents/Documentos/2025/PUBLICACIONES/"/>
    </mc:Choice>
  </mc:AlternateContent>
  <xr:revisionPtr revIDLastSave="8" documentId="8_{8A1F9A99-4F99-4253-9271-E689CA5DB25A}" xr6:coauthVersionLast="47" xr6:coauthVersionMax="47" xr10:uidLastSave="{5B884C23-0C6B-454E-850B-CD9DFA55D82F}"/>
  <bookViews>
    <workbookView xWindow="-120" yWindow="-120" windowWidth="29040" windowHeight="15840" xr2:uid="{58E872CE-2FB1-4B7F-AB4D-059A0B200900}"/>
  </bookViews>
  <sheets>
    <sheet name="Gratuidad IES Publicas" sheetId="1" r:id="rId1"/>
  </sheets>
  <externalReferences>
    <externalReference r:id="rId2"/>
  </externalReferences>
  <definedNames>
    <definedName name="_xlnm._FilterDatabase" localSheetId="0" hidden="1">'Gratuidad IES Publicas'!$A$12:$Y$71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1" l="1"/>
  <c r="C71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13" i="1"/>
  <c r="P72" i="1" l="1"/>
  <c r="O72" i="1" l="1"/>
  <c r="N72" i="1" l="1"/>
  <c r="L72" i="1" l="1"/>
  <c r="M72" i="1"/>
  <c r="Q69" i="1" l="1"/>
  <c r="S69" i="1"/>
  <c r="K72" i="1"/>
  <c r="J72" i="1"/>
  <c r="Q71" i="1"/>
  <c r="Q70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4" i="1"/>
  <c r="Q23" i="1"/>
  <c r="Q22" i="1"/>
  <c r="Q21" i="1"/>
  <c r="Q20" i="1"/>
  <c r="Q19" i="1"/>
  <c r="Q18" i="1"/>
  <c r="Q17" i="1"/>
  <c r="Q16" i="1"/>
  <c r="Q15" i="1"/>
  <c r="Q14" i="1"/>
  <c r="Q13" i="1"/>
  <c r="E72" i="1" l="1"/>
  <c r="Q25" i="1"/>
  <c r="S25" i="1" s="1"/>
  <c r="S14" i="1"/>
  <c r="S20" i="1"/>
  <c r="S22" i="1"/>
  <c r="S26" i="1"/>
  <c r="S29" i="1"/>
  <c r="S30" i="1"/>
  <c r="S31" i="1"/>
  <c r="S34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6" i="1"/>
  <c r="S57" i="1"/>
  <c r="S58" i="1"/>
  <c r="S59" i="1"/>
  <c r="S60" i="1"/>
  <c r="S61" i="1"/>
  <c r="S63" i="1"/>
  <c r="S64" i="1"/>
  <c r="S65" i="1"/>
  <c r="S66" i="1"/>
  <c r="S67" i="1"/>
  <c r="S68" i="1"/>
  <c r="S70" i="1"/>
  <c r="S71" i="1"/>
  <c r="S15" i="1"/>
  <c r="S19" i="1"/>
  <c r="S23" i="1"/>
  <c r="S28" i="1"/>
  <c r="S33" i="1"/>
  <c r="S16" i="1"/>
  <c r="S18" i="1"/>
  <c r="S21" i="1"/>
  <c r="S27" i="1"/>
  <c r="S32" i="1"/>
  <c r="S17" i="1"/>
  <c r="S35" i="1"/>
  <c r="S55" i="1"/>
  <c r="S24" i="1"/>
  <c r="S62" i="1"/>
  <c r="H72" i="1"/>
  <c r="I72" i="1"/>
  <c r="F72" i="1"/>
  <c r="G72" i="1"/>
  <c r="Q72" i="1" l="1"/>
  <c r="S13" i="1"/>
  <c r="S72" i="1" s="1"/>
</calcChain>
</file>

<file path=xl/sharedStrings.xml><?xml version="1.0" encoding="utf-8"?>
<sst xmlns="http://schemas.openxmlformats.org/spreadsheetml/2006/main" count="104" uniqueCount="104">
  <si>
    <t>Ministerio de Educación Nacional</t>
  </si>
  <si>
    <t>Subdirección de Gestión Financiera</t>
  </si>
  <si>
    <t>Grupo de Contabilidad</t>
  </si>
  <si>
    <t>Cuenta :</t>
  </si>
  <si>
    <t>542411-240206 subvenciones - gratuidad en los programas de pregrado en las
instituciones de educación superior públicas</t>
  </si>
  <si>
    <t>Periodo:</t>
  </si>
  <si>
    <t>Nombre Responsable</t>
  </si>
  <si>
    <t>Cons.</t>
  </si>
  <si>
    <t xml:space="preserve">NIT. Entidad </t>
  </si>
  <si>
    <t xml:space="preserve">Descripción entidad </t>
  </si>
  <si>
    <t xml:space="preserve"> RES. 5465 19/MAR/2025 </t>
  </si>
  <si>
    <t xml:space="preserve">RES. 8436 23/ABR/2025 </t>
  </si>
  <si>
    <t xml:space="preserve"> RES. 010411 23/MAY/2025 </t>
  </si>
  <si>
    <t>RES. 014910 16/JUL/2025</t>
  </si>
  <si>
    <t>RES. 015576 22/JUL/2025</t>
  </si>
  <si>
    <t xml:space="preserve">TOTAL CAUSADO CUENTA 542411 SUBVENCIONES </t>
  </si>
  <si>
    <t>CHIP</t>
  </si>
  <si>
    <t>A</t>
  </si>
  <si>
    <t>B</t>
  </si>
  <si>
    <t>C</t>
  </si>
  <si>
    <t>D</t>
  </si>
  <si>
    <t>E</t>
  </si>
  <si>
    <t>G</t>
  </si>
  <si>
    <t>COLEGIO MAYOR DE ANTIOQUIA</t>
  </si>
  <si>
    <t>CONSERVATORIO DEL TOLIMA</t>
  </si>
  <si>
    <t>TECNOLÓGICO DE ARTES DEBORA ARANGO INSTITUCIÓN</t>
  </si>
  <si>
    <t>INSTITUCIÓN DEPARTAMENTAL BELLAS ARTES</t>
  </si>
  <si>
    <t>INSTITUCIÓN UNIVERSITARIA ESCUELA NACIONAL DEL DEPORTE</t>
  </si>
  <si>
    <t>UNIVERSIDAD FRANCISCO DE PAULA SANTANDER - CÚCUTA</t>
  </si>
  <si>
    <t>INSTITUTO DE EDUCACION TECNICA PROFESIONAL DE ROLDANILLO</t>
  </si>
  <si>
    <t>INSTITUTO SUPERIOR DE EDUCACIÓN RURAL</t>
  </si>
  <si>
    <t>UNIDAD TECNICA PARA EL DESARROLLO PROFESIONAL -UTEDE</t>
  </si>
  <si>
    <t>INSTITUTO TECNOLÓGICO METROPOLITANO ITM</t>
  </si>
  <si>
    <t>INSTITUCIÓN UNIVERSITARIA DIGITAL D</t>
  </si>
  <si>
    <t>INSTITUCIÓN UNIVERSITARIA DE ENVIGADO</t>
  </si>
  <si>
    <t>INSTITUCIÓN UNIVERSITARIA ANTONIO JOSÉ CAMACHO</t>
  </si>
  <si>
    <t>INSTITUCIÓN UNIVERSITARIA PASCUAL BRAVO</t>
  </si>
  <si>
    <t>UNIVERSIDAD PEDAGÓGICA NACIONAL</t>
  </si>
  <si>
    <t>POLITÉCNICO COLOMBIANO JAIME ISAZA CADAVID</t>
  </si>
  <si>
    <t>TECNOLÓGICO DE ANTIOQUIA</t>
  </si>
  <si>
    <t>UNIVERSIDAD DE LA AMAZONIA</t>
  </si>
  <si>
    <t>UNIVERSIDAD DISTRITAL FRANCISCO JOSE DE CALDAS</t>
  </si>
  <si>
    <t>UNIVERSIDAD MILITAR NUEVA GRANADA</t>
  </si>
  <si>
    <t>UNIVERSIDAD DEL PACIFICO</t>
  </si>
  <si>
    <t>UNIVERSIDAD DE PAMPLONA</t>
  </si>
  <si>
    <t>UNIVERSIDAD DE SUCRE</t>
  </si>
  <si>
    <t>UNIVERSIDAD DEL VALLE</t>
  </si>
  <si>
    <t>UNIVERSIDAD DE ANTIOQUIA</t>
  </si>
  <si>
    <t>UNIDAD CENTRAL DEL VALLE DEL CAUCA</t>
  </si>
  <si>
    <t>UNIVERSIDAD INDUSTRIAL DE SANTANDER</t>
  </si>
  <si>
    <t>UNIVERSIDAD NACIONAL ABIERTA Y A DISTANCIA</t>
  </si>
  <si>
    <t>INSTITUTO UNIVERSITARIO DE LA PAZ</t>
  </si>
  <si>
    <t>UNIVERSIDAD INTERNACIONAL DEL TRÓPICO AMERICANO</t>
  </si>
  <si>
    <t>UNIVERSIDAD SURCOLOMBIANA</t>
  </si>
  <si>
    <t>UNIVERSIDAD DEL TOLIMA</t>
  </si>
  <si>
    <t>UNIDADES TECNOLÓGICAS DE SANTANDER</t>
  </si>
  <si>
    <t>COLEGIO INTEGRADO NACIONAL ORIENTE DE CALDAS</t>
  </si>
  <si>
    <t>INSTITUCIÓN UNIVERSITARIA COLEGIO MAYOR DEL CAUCA</t>
  </si>
  <si>
    <t>INSTITUTO DE FORMACIÓN TÉCNICA PROFESIONAL HUMBERTO VELASQUEZ GARCÍA INFOTEP CIENAGA</t>
  </si>
  <si>
    <t>INSTITUCIÓN UNIVERSITARIA BELLAS ARTES Y CIENCIAS DE BOLÍVAR</t>
  </si>
  <si>
    <t>INSTITUCIÓN UNIVERSITARIA DE BARRANQUILLA</t>
  </si>
  <si>
    <t>INSTITUCIÓN UNIVERSITARIA MAYOR DE CARTAGENA</t>
  </si>
  <si>
    <t>INSTITUTO TECNOLÓGICO DEL PUTUMAYO</t>
  </si>
  <si>
    <t>UNIVERSIDAD DE CARTAGENA</t>
  </si>
  <si>
    <t>UNIVERSIDAD DE CÓRDOBA</t>
  </si>
  <si>
    <t>UNIVERSIDAD DE LA GUAJIRA</t>
  </si>
  <si>
    <t>UNIVERSIDAD DE LOS LLANOS</t>
  </si>
  <si>
    <t>UNIVERSIDAD DE NARIÑO</t>
  </si>
  <si>
    <t>UNIVERSIDAD DEL ATLÁNTICO</t>
  </si>
  <si>
    <t>UNIVERSIDAD DEL CAUCA</t>
  </si>
  <si>
    <t>UNIVERSIDAD DEL MAGDALENA</t>
  </si>
  <si>
    <t>UNIVERSIDAD DEL QUINDÍO</t>
  </si>
  <si>
    <t>UNIVERSIDAD FRANCISCO DE PAULA SANTANDER OCAÑA</t>
  </si>
  <si>
    <t>UNIVERSIDAD PEDAGÓGICA Y TECNOLÓGICA DE COLOMBIA</t>
  </si>
  <si>
    <t>UNIVERSIDAD POPULAR DEL CESAR</t>
  </si>
  <si>
    <t>UNIVERSIDAD TECNOLÓGICA DE PEREIRA</t>
  </si>
  <si>
    <t>UNIVERSIDAD TECNOLÓGICA DEL CHOCO</t>
  </si>
  <si>
    <t>UNIVERSIDAD DE CUNDINAMARCA UDEC</t>
  </si>
  <si>
    <t>CONSEJO REGIONAL INDIGENA DEL CAUCA CRIC</t>
  </si>
  <si>
    <t>UNIVERSIDAD DE CALDAS</t>
  </si>
  <si>
    <t>UNIVERSIDAD COLEGIO MAYOR DE CUNDINAMARCA</t>
  </si>
  <si>
    <t>UNIVERSIDAD NACIONAL DE COLOMBIA</t>
  </si>
  <si>
    <t xml:space="preserve">TOTAL </t>
  </si>
  <si>
    <t>RES. 018084 27/AGO/2025</t>
  </si>
  <si>
    <t>RES. 018085 27/AGO/2025</t>
  </si>
  <si>
    <t>F</t>
  </si>
  <si>
    <t>I</t>
  </si>
  <si>
    <t>RES. 020925 24/OCT/2025</t>
  </si>
  <si>
    <t>RES.020926 24/OCT/2025</t>
  </si>
  <si>
    <t>RES. 022331 21/NOV/2025</t>
  </si>
  <si>
    <t>H</t>
  </si>
  <si>
    <t>J</t>
  </si>
  <si>
    <t>L</t>
  </si>
  <si>
    <t>TOTAL GIRADO DE MARZO A DICIEMBRE</t>
  </si>
  <si>
    <t>K</t>
  </si>
  <si>
    <t>M=A+B+C+D+E+F+G+H+I+J</t>
  </si>
  <si>
    <t>N</t>
  </si>
  <si>
    <t>O= (M-N)</t>
  </si>
  <si>
    <t>RES.023692 05/DIC/2025</t>
  </si>
  <si>
    <t>RES.023701 05/DIC/2025</t>
  </si>
  <si>
    <t xml:space="preserve"> A 31 DE DICIEMBRE-2025</t>
  </si>
  <si>
    <t>CODIGO CHIP</t>
  </si>
  <si>
    <t>SALDO X PAGAR CUENTA 240206 A 31-DIC -2025 Subvenciones x programas</t>
  </si>
  <si>
    <t xml:space="preserve">Subdirección financiera - Grupo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</si>
</sst>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rial"/>
      <family val="2"/>
    </font>
    <font>
      <sz val="9"/>
      <name val="Verdana"/>
      <family val="2"/>
    </font>
    <font>
      <sz val="9"/>
      <color rgb="FF000000"/>
      <name val="Verdana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49" fontId="2" fillId="2" borderId="1" xfId="0" quotePrefix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shrinkToFit="1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 applyAlignment="1">
      <alignment vertical="center" wrapText="1"/>
    </xf>
    <xf numFmtId="44" fontId="0" fillId="0" borderId="3" xfId="2" applyFont="1" applyBorder="1"/>
    <xf numFmtId="44" fontId="0" fillId="0" borderId="3" xfId="2" applyFont="1" applyFill="1" applyBorder="1"/>
    <xf numFmtId="0" fontId="2" fillId="5" borderId="3" xfId="0" applyFont="1" applyFill="1" applyBorder="1"/>
    <xf numFmtId="44" fontId="2" fillId="5" borderId="3" xfId="2" applyFont="1" applyFill="1" applyBorder="1"/>
    <xf numFmtId="43" fontId="0" fillId="0" borderId="0" xfId="1" applyFont="1"/>
    <xf numFmtId="44" fontId="0" fillId="0" borderId="0" xfId="0" applyNumberFormat="1"/>
    <xf numFmtId="0" fontId="2" fillId="7" borderId="3" xfId="0" applyFont="1" applyFill="1" applyBorder="1" applyAlignment="1">
      <alignment horizontal="center" vertical="center" wrapText="1"/>
    </xf>
    <xf numFmtId="44" fontId="0" fillId="7" borderId="3" xfId="2" applyFont="1" applyFill="1" applyBorder="1"/>
    <xf numFmtId="44" fontId="2" fillId="7" borderId="3" xfId="2" applyFont="1" applyFill="1" applyBorder="1"/>
    <xf numFmtId="0" fontId="2" fillId="8" borderId="3" xfId="0" applyFont="1" applyFill="1" applyBorder="1" applyAlignment="1">
      <alignment horizontal="center" vertical="center" wrapText="1"/>
    </xf>
    <xf numFmtId="44" fontId="0" fillId="8" borderId="3" xfId="2" applyFont="1" applyFill="1" applyBorder="1"/>
    <xf numFmtId="44" fontId="2" fillId="8" borderId="3" xfId="2" applyFont="1" applyFill="1" applyBorder="1"/>
    <xf numFmtId="0" fontId="2" fillId="6" borderId="3" xfId="0" applyFont="1" applyFill="1" applyBorder="1" applyAlignment="1">
      <alignment horizontal="center" vertical="center" wrapText="1"/>
    </xf>
    <xf numFmtId="44" fontId="0" fillId="6" borderId="3" xfId="2" applyFont="1" applyFill="1" applyBorder="1"/>
    <xf numFmtId="44" fontId="2" fillId="6" borderId="3" xfId="2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2548466</xdr:colOff>
      <xdr:row>1</xdr:row>
      <xdr:rowOff>5292</xdr:rowOff>
    </xdr:from>
    <xdr:to>
      <xdr:col>17</xdr:col>
      <xdr:colOff>1200150</xdr:colOff>
      <xdr:row>2</xdr:row>
      <xdr:rowOff>161926</xdr:rowOff>
    </xdr:to>
    <xdr:sp macro="" textlink="">
      <xdr:nvSpPr>
        <xdr:cNvPr id="2" name="1 Redondear rectángulo de esquina diagonal">
          <a:extLst>
            <a:ext uri="{FF2B5EF4-FFF2-40B4-BE49-F238E27FC236}">
              <a16:creationId xmlns:a16="http://schemas.microsoft.com/office/drawing/2014/main" id="{D0B728F8-1A58-4CC2-92A8-AC007A992CDE}"/>
            </a:ext>
          </a:extLst>
        </xdr:cNvPr>
        <xdr:cNvSpPr/>
      </xdr:nvSpPr>
      <xdr:spPr>
        <a:xfrm>
          <a:off x="4434416" y="195792"/>
          <a:ext cx="15225184" cy="347134"/>
        </a:xfrm>
        <a:prstGeom prst="round2DiagRect">
          <a:avLst/>
        </a:prstGeom>
        <a:ln w="31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solidFill>
                <a:sysClr val="windowText" lastClr="000000"/>
              </a:solidFill>
            </a:rPr>
            <a:t>REPORTE POLÍTICA</a:t>
          </a:r>
          <a:r>
            <a:rPr lang="es-CO" sz="1800" b="1" baseline="0">
              <a:solidFill>
                <a:sysClr val="windowText" lastClr="000000"/>
              </a:solidFill>
            </a:rPr>
            <a:t> DE </a:t>
          </a:r>
          <a:r>
            <a:rPr lang="es-CO" sz="1800" b="1">
              <a:solidFill>
                <a:sysClr val="windowText" lastClr="000000"/>
              </a:solidFill>
            </a:rPr>
            <a:t>GRATUIDAD IES PÚBLICAS</a:t>
          </a:r>
          <a:r>
            <a:rPr lang="es-CO" sz="1800" b="1" baseline="0">
              <a:solidFill>
                <a:sysClr val="windowText" lastClr="000000"/>
              </a:solidFill>
            </a:rPr>
            <a:t>  </a:t>
          </a:r>
        </a:p>
        <a:p>
          <a:pPr algn="ctr"/>
          <a:r>
            <a:rPr lang="es-CO" sz="1800" b="1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CO" sz="1800" b="1" baseline="0">
              <a:solidFill>
                <a:sysClr val="windowText" lastClr="000000"/>
              </a:solidFill>
            </a:rPr>
            <a:t> </a:t>
          </a:r>
          <a:endParaRPr lang="es-CO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161925</xdr:colOff>
      <xdr:row>0</xdr:row>
      <xdr:rowOff>105834</xdr:rowOff>
    </xdr:from>
    <xdr:to>
      <xdr:col>18</xdr:col>
      <xdr:colOff>1666875</xdr:colOff>
      <xdr:row>3</xdr:row>
      <xdr:rowOff>47626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C1BB0DC-C6E2-4F6F-AE5D-6A4D0C3B27E9}"/>
            </a:ext>
          </a:extLst>
        </xdr:cNvPr>
        <xdr:cNvSpPr/>
      </xdr:nvSpPr>
      <xdr:spPr>
        <a:xfrm>
          <a:off x="16954500" y="105834"/>
          <a:ext cx="1504950" cy="513292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endParaRPr lang="es-CO" sz="7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2</xdr:col>
      <xdr:colOff>581024</xdr:colOff>
      <xdr:row>4</xdr:row>
      <xdr:rowOff>123825</xdr:rowOff>
    </xdr:to>
    <xdr:pic>
      <xdr:nvPicPr>
        <xdr:cNvPr id="4" name="Imagen 14" descr="Imagen que contiene Texto&#10;&#10;Descripción generada automáticamente">
          <a:extLst>
            <a:ext uri="{FF2B5EF4-FFF2-40B4-BE49-F238E27FC236}">
              <a16:creationId xmlns:a16="http://schemas.microsoft.com/office/drawing/2014/main" id="{6D03B9DA-6D7E-4BD5-8F6E-1516BE6F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85950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acastrog_mineducacion_gov_co/Documents/Documentos/2025/PUBLICACIONES/Transferencias%20Gratuidad%20IES%20Publicas%20III%20Trimestre%202025.xlsx" TargetMode="External"/><Relationship Id="rId1" Type="http://schemas.openxmlformats.org/officeDocument/2006/relationships/externalLinkPath" Target="Transferencias%20Gratuidad%20IES%20Publicas%20III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tuidad IES Publicas"/>
    </sheetNames>
    <sheetDataSet>
      <sheetData sheetId="0">
        <row r="13">
          <cell r="B13">
            <v>890980134</v>
          </cell>
          <cell r="C13">
            <v>824505000</v>
          </cell>
        </row>
        <row r="14">
          <cell r="B14">
            <v>890700906</v>
          </cell>
          <cell r="C14">
            <v>128873000</v>
          </cell>
        </row>
        <row r="15">
          <cell r="B15">
            <v>811042967</v>
          </cell>
          <cell r="C15">
            <v>262305266</v>
          </cell>
        </row>
        <row r="16">
          <cell r="B16">
            <v>890325989</v>
          </cell>
          <cell r="C16">
            <v>121276000</v>
          </cell>
        </row>
        <row r="17">
          <cell r="B17">
            <v>805001868</v>
          </cell>
          <cell r="C17">
            <v>822576000</v>
          </cell>
        </row>
        <row r="18">
          <cell r="B18">
            <v>890500622</v>
          </cell>
          <cell r="C18">
            <v>125354000</v>
          </cell>
        </row>
        <row r="19">
          <cell r="B19">
            <v>891902811</v>
          </cell>
          <cell r="C19">
            <v>824376000</v>
          </cell>
        </row>
        <row r="20">
          <cell r="B20">
            <v>890501578</v>
          </cell>
          <cell r="C20">
            <v>824454000</v>
          </cell>
        </row>
        <row r="21">
          <cell r="B21">
            <v>800124023</v>
          </cell>
          <cell r="C21">
            <v>824276000</v>
          </cell>
        </row>
        <row r="22">
          <cell r="B22">
            <v>800214750</v>
          </cell>
          <cell r="C22">
            <v>260105001</v>
          </cell>
        </row>
        <row r="23">
          <cell r="B23">
            <v>901168222</v>
          </cell>
          <cell r="C23">
            <v>923272870</v>
          </cell>
        </row>
        <row r="24">
          <cell r="B24">
            <v>811000278</v>
          </cell>
          <cell r="C24">
            <v>262505266</v>
          </cell>
        </row>
        <row r="25">
          <cell r="B25">
            <v>805000889</v>
          </cell>
          <cell r="C25">
            <v>260176001</v>
          </cell>
        </row>
        <row r="26">
          <cell r="B26">
            <v>890980153</v>
          </cell>
          <cell r="C26">
            <v>821505000</v>
          </cell>
        </row>
        <row r="27">
          <cell r="B27">
            <v>899999124</v>
          </cell>
          <cell r="C27">
            <v>27500000</v>
          </cell>
        </row>
        <row r="28">
          <cell r="B28">
            <v>890980136</v>
          </cell>
          <cell r="C28">
            <v>120305000</v>
          </cell>
        </row>
        <row r="29">
          <cell r="B29">
            <v>890905419</v>
          </cell>
          <cell r="C29">
            <v>121705000</v>
          </cell>
        </row>
        <row r="30">
          <cell r="B30">
            <v>891190346</v>
          </cell>
          <cell r="C30">
            <v>26318000</v>
          </cell>
        </row>
        <row r="31">
          <cell r="B31">
            <v>899999230</v>
          </cell>
          <cell r="C31">
            <v>222711001</v>
          </cell>
        </row>
        <row r="32">
          <cell r="B32">
            <v>800225340</v>
          </cell>
          <cell r="C32">
            <v>821700000</v>
          </cell>
        </row>
        <row r="33">
          <cell r="B33">
            <v>835000300</v>
          </cell>
          <cell r="C33">
            <v>826076000</v>
          </cell>
        </row>
        <row r="34">
          <cell r="B34">
            <v>890501510</v>
          </cell>
          <cell r="C34">
            <v>125454000</v>
          </cell>
        </row>
        <row r="35">
          <cell r="B35">
            <v>892200323</v>
          </cell>
          <cell r="C35">
            <v>128870000</v>
          </cell>
        </row>
        <row r="36">
          <cell r="B36">
            <v>890399010</v>
          </cell>
          <cell r="C36">
            <v>120676000</v>
          </cell>
        </row>
        <row r="37">
          <cell r="B37">
            <v>890980040</v>
          </cell>
          <cell r="C37">
            <v>120205000</v>
          </cell>
        </row>
        <row r="38">
          <cell r="B38">
            <v>891900853</v>
          </cell>
          <cell r="C38">
            <v>124876000</v>
          </cell>
        </row>
        <row r="39">
          <cell r="B39">
            <v>890201213</v>
          </cell>
          <cell r="C39">
            <v>128868000</v>
          </cell>
        </row>
        <row r="40">
          <cell r="B40">
            <v>860512780</v>
          </cell>
          <cell r="C40">
            <v>822000000</v>
          </cell>
        </row>
        <row r="41">
          <cell r="B41">
            <v>800024581</v>
          </cell>
          <cell r="C41">
            <v>129168000</v>
          </cell>
        </row>
        <row r="42">
          <cell r="B42">
            <v>844002071</v>
          </cell>
          <cell r="C42">
            <v>220285001</v>
          </cell>
        </row>
        <row r="43">
          <cell r="B43">
            <v>891180084</v>
          </cell>
          <cell r="C43">
            <v>26141000</v>
          </cell>
        </row>
        <row r="44">
          <cell r="B44">
            <v>890700640</v>
          </cell>
          <cell r="C44">
            <v>129373000</v>
          </cell>
        </row>
        <row r="45">
          <cell r="B45">
            <v>890208727</v>
          </cell>
          <cell r="C45">
            <v>128068000</v>
          </cell>
        </row>
        <row r="46">
          <cell r="B46">
            <v>890802678</v>
          </cell>
          <cell r="C46">
            <v>825717000</v>
          </cell>
        </row>
        <row r="47">
          <cell r="B47">
            <v>891500759</v>
          </cell>
          <cell r="C47">
            <v>822719000</v>
          </cell>
        </row>
        <row r="48">
          <cell r="B48">
            <v>891701932</v>
          </cell>
          <cell r="C48">
            <v>823847000</v>
          </cell>
        </row>
        <row r="49">
          <cell r="B49">
            <v>890480308</v>
          </cell>
          <cell r="C49">
            <v>220113001</v>
          </cell>
        </row>
        <row r="50">
          <cell r="B50">
            <v>802011065</v>
          </cell>
          <cell r="C50">
            <v>64500000</v>
          </cell>
        </row>
        <row r="51">
          <cell r="B51">
            <v>890480054</v>
          </cell>
          <cell r="C51">
            <v>824613000</v>
          </cell>
        </row>
        <row r="52">
          <cell r="B52">
            <v>800247940</v>
          </cell>
          <cell r="C52">
            <v>824086000</v>
          </cell>
        </row>
        <row r="53">
          <cell r="B53">
            <v>890480123</v>
          </cell>
          <cell r="C53">
            <v>122613000</v>
          </cell>
        </row>
        <row r="54">
          <cell r="B54">
            <v>891080031</v>
          </cell>
          <cell r="C54">
            <v>27123000</v>
          </cell>
        </row>
        <row r="55">
          <cell r="B55">
            <v>892115029</v>
          </cell>
          <cell r="C55">
            <v>129444000</v>
          </cell>
        </row>
        <row r="56">
          <cell r="B56">
            <v>892000757</v>
          </cell>
          <cell r="C56">
            <v>28450000</v>
          </cell>
        </row>
        <row r="57">
          <cell r="B57">
            <v>800118954</v>
          </cell>
          <cell r="C57">
            <v>124552000</v>
          </cell>
        </row>
        <row r="58">
          <cell r="B58">
            <v>890102257</v>
          </cell>
          <cell r="C58">
            <v>121708000</v>
          </cell>
        </row>
        <row r="59">
          <cell r="B59">
            <v>891500319</v>
          </cell>
          <cell r="C59">
            <v>27219000</v>
          </cell>
        </row>
        <row r="60">
          <cell r="B60">
            <v>891780111</v>
          </cell>
          <cell r="C60">
            <v>121647000</v>
          </cell>
        </row>
        <row r="61">
          <cell r="B61">
            <v>890000432</v>
          </cell>
          <cell r="C61">
            <v>126663000</v>
          </cell>
        </row>
        <row r="62">
          <cell r="B62">
            <v>800163130</v>
          </cell>
          <cell r="C62">
            <v>129254000</v>
          </cell>
        </row>
        <row r="63">
          <cell r="B63">
            <v>891800330</v>
          </cell>
          <cell r="C63">
            <v>27615000</v>
          </cell>
        </row>
        <row r="64">
          <cell r="B64">
            <v>892300285</v>
          </cell>
          <cell r="C64">
            <v>821920000</v>
          </cell>
        </row>
        <row r="65">
          <cell r="B65">
            <v>891480035</v>
          </cell>
          <cell r="C65">
            <v>24666000</v>
          </cell>
        </row>
        <row r="66">
          <cell r="B66">
            <v>891680089</v>
          </cell>
          <cell r="C66">
            <v>28327000</v>
          </cell>
        </row>
        <row r="67">
          <cell r="B67">
            <v>890680062</v>
          </cell>
          <cell r="C67">
            <v>127625000</v>
          </cell>
        </row>
        <row r="68">
          <cell r="B68">
            <v>817002466</v>
          </cell>
          <cell r="C68" t="str">
            <v>-</v>
          </cell>
        </row>
        <row r="69">
          <cell r="B69">
            <v>890801063</v>
          </cell>
          <cell r="C69">
            <v>27017000</v>
          </cell>
        </row>
        <row r="70">
          <cell r="B70">
            <v>800144829</v>
          </cell>
          <cell r="C70">
            <v>821400000</v>
          </cell>
        </row>
        <row r="71">
          <cell r="B71">
            <v>899999063</v>
          </cell>
          <cell r="C71">
            <v>27400000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44C2-9881-41C4-9BD2-E14F7408FB28}">
  <dimension ref="A1:Y76"/>
  <sheetViews>
    <sheetView tabSelected="1" workbookViewId="0">
      <selection activeCell="J11" sqref="J11"/>
    </sheetView>
  </sheetViews>
  <sheetFormatPr baseColWidth="10" defaultRowHeight="15" x14ac:dyDescent="0.25"/>
  <cols>
    <col min="1" max="1" width="6" customWidth="1"/>
    <col min="2" max="2" width="22.42578125" customWidth="1"/>
    <col min="3" max="3" width="15.85546875" customWidth="1"/>
    <col min="4" max="4" width="47.42578125" customWidth="1"/>
    <col min="5" max="5" width="25.7109375" customWidth="1"/>
    <col min="6" max="6" width="25.140625" customWidth="1"/>
    <col min="7" max="16" width="24.42578125" customWidth="1"/>
    <col min="17" max="17" width="28.140625" customWidth="1"/>
    <col min="18" max="18" width="25.28515625" customWidth="1"/>
    <col min="19" max="19" width="26.42578125" customWidth="1"/>
    <col min="20" max="20" width="20" customWidth="1"/>
    <col min="21" max="21" width="20.28515625" customWidth="1"/>
  </cols>
  <sheetData>
    <row r="1" spans="1:25" s="3" customForma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x14ac:dyDescent="0.25">
      <c r="A2" s="1"/>
      <c r="B2" s="2"/>
      <c r="C2" s="1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/>
      <c r="U2" s="1"/>
      <c r="V2" s="1"/>
      <c r="W2" s="1"/>
      <c r="X2" s="1"/>
      <c r="Y2" s="1"/>
    </row>
    <row r="3" spans="1:25" s="3" customFormat="1" x14ac:dyDescent="0.25">
      <c r="A3" s="1"/>
      <c r="B3" s="2"/>
      <c r="C3" s="1"/>
      <c r="D3" s="5" t="s">
        <v>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s="3" customFormat="1" x14ac:dyDescent="0.25">
      <c r="A4" s="1"/>
      <c r="B4" s="2"/>
      <c r="C4" s="1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s="3" customFormat="1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3" customFormat="1" ht="45.75" customHeight="1" thickBot="1" x14ac:dyDescent="0.3">
      <c r="A6" s="1"/>
      <c r="B6" s="2" t="s">
        <v>3</v>
      </c>
      <c r="C6" s="30" t="s">
        <v>4</v>
      </c>
      <c r="D6" s="31"/>
      <c r="E6" s="31"/>
      <c r="F6" s="31"/>
      <c r="G6" s="31"/>
      <c r="H6" s="31"/>
      <c r="I6" s="32"/>
      <c r="J6" s="6"/>
      <c r="K6" s="6"/>
      <c r="L6" s="6"/>
      <c r="M6" s="6"/>
      <c r="N6" s="6"/>
      <c r="O6" s="6"/>
      <c r="P6" s="6"/>
      <c r="Q6" s="6"/>
      <c r="R6" s="5" t="s">
        <v>5</v>
      </c>
      <c r="S6" s="7" t="s">
        <v>100</v>
      </c>
      <c r="U6" s="1"/>
      <c r="V6" s="1"/>
      <c r="W6" s="1"/>
      <c r="X6" s="1"/>
      <c r="Y6" s="1"/>
    </row>
    <row r="7" spans="1:25" s="3" customFormat="1" ht="15.75" thickBot="1" x14ac:dyDescent="0.3">
      <c r="A7" s="1"/>
      <c r="B7" s="2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"/>
      <c r="V7" s="1"/>
      <c r="W7" s="1"/>
      <c r="X7" s="1"/>
      <c r="Y7" s="1"/>
    </row>
    <row r="8" spans="1:25" s="3" customFormat="1" x14ac:dyDescent="0.25">
      <c r="A8" s="1"/>
      <c r="B8" s="2" t="s">
        <v>6</v>
      </c>
      <c r="C8" s="37" t="s">
        <v>103</v>
      </c>
      <c r="D8" s="38"/>
      <c r="E8" s="38"/>
      <c r="F8" s="38"/>
      <c r="G8" s="38"/>
      <c r="H8" s="38"/>
      <c r="I8" s="39"/>
      <c r="J8" s="8"/>
      <c r="K8" s="8"/>
      <c r="L8" s="8"/>
      <c r="M8" s="8"/>
      <c r="N8" s="8"/>
      <c r="O8" s="8"/>
      <c r="P8" s="8"/>
      <c r="Q8" s="8"/>
      <c r="R8" s="8"/>
      <c r="S8" s="8"/>
      <c r="T8" s="5"/>
      <c r="U8" s="1"/>
      <c r="V8" s="1"/>
      <c r="W8" s="1"/>
      <c r="X8" s="1"/>
      <c r="Y8" s="1"/>
    </row>
    <row r="9" spans="1:25" s="9" customFormat="1" ht="15.75" thickBot="1" x14ac:dyDescent="0.3">
      <c r="B9" s="10"/>
      <c r="C9" s="40"/>
      <c r="D9" s="41"/>
      <c r="E9" s="41"/>
      <c r="F9" s="41"/>
      <c r="G9" s="41"/>
      <c r="H9" s="41"/>
      <c r="I9" s="42"/>
    </row>
    <row r="10" spans="1:25" s="9" customFormat="1" x14ac:dyDescent="0.25">
      <c r="B10" s="10"/>
    </row>
    <row r="11" spans="1:25" ht="46.5" customHeight="1" x14ac:dyDescent="0.25">
      <c r="A11" s="35" t="s">
        <v>7</v>
      </c>
      <c r="B11" s="33" t="s">
        <v>8</v>
      </c>
      <c r="C11" s="33" t="s">
        <v>101</v>
      </c>
      <c r="D11" s="35" t="s">
        <v>9</v>
      </c>
      <c r="E11" s="21" t="s">
        <v>10</v>
      </c>
      <c r="F11" s="21" t="s">
        <v>11</v>
      </c>
      <c r="G11" s="21" t="s">
        <v>12</v>
      </c>
      <c r="H11" s="21" t="s">
        <v>13</v>
      </c>
      <c r="I11" s="21" t="s">
        <v>14</v>
      </c>
      <c r="J11" s="21" t="s">
        <v>83</v>
      </c>
      <c r="K11" s="21" t="s">
        <v>84</v>
      </c>
      <c r="L11" s="21" t="s">
        <v>87</v>
      </c>
      <c r="M11" s="21" t="s">
        <v>88</v>
      </c>
      <c r="N11" s="21" t="s">
        <v>89</v>
      </c>
      <c r="O11" s="21" t="s">
        <v>98</v>
      </c>
      <c r="P11" s="21" t="s">
        <v>99</v>
      </c>
      <c r="Q11" s="21" t="s">
        <v>15</v>
      </c>
      <c r="R11" s="24" t="s">
        <v>93</v>
      </c>
      <c r="S11" s="27" t="s">
        <v>102</v>
      </c>
    </row>
    <row r="12" spans="1:25" x14ac:dyDescent="0.25">
      <c r="A12" s="36"/>
      <c r="B12" s="34"/>
      <c r="C12" s="34" t="s">
        <v>16</v>
      </c>
      <c r="D12" s="36"/>
      <c r="E12" s="21" t="s">
        <v>17</v>
      </c>
      <c r="F12" s="21" t="s">
        <v>18</v>
      </c>
      <c r="G12" s="21" t="s">
        <v>19</v>
      </c>
      <c r="H12" s="21" t="s">
        <v>20</v>
      </c>
      <c r="I12" s="21" t="s">
        <v>21</v>
      </c>
      <c r="J12" s="21" t="s">
        <v>85</v>
      </c>
      <c r="K12" s="21" t="s">
        <v>22</v>
      </c>
      <c r="L12" s="21" t="s">
        <v>90</v>
      </c>
      <c r="M12" s="21" t="s">
        <v>86</v>
      </c>
      <c r="N12" s="21" t="s">
        <v>91</v>
      </c>
      <c r="O12" s="21" t="s">
        <v>94</v>
      </c>
      <c r="P12" s="21" t="s">
        <v>92</v>
      </c>
      <c r="Q12" s="21" t="s">
        <v>95</v>
      </c>
      <c r="R12" s="24" t="s">
        <v>96</v>
      </c>
      <c r="S12" s="27" t="s">
        <v>97</v>
      </c>
    </row>
    <row r="13" spans="1:25" x14ac:dyDescent="0.25">
      <c r="A13" s="11">
        <v>1</v>
      </c>
      <c r="B13" s="12">
        <v>890980134</v>
      </c>
      <c r="C13" s="13">
        <f>VLOOKUP(B13,'[1]Gratuidad IES Publicas'!$B$13:$C$71,2,0)</f>
        <v>824505000</v>
      </c>
      <c r="D13" s="14" t="s">
        <v>23</v>
      </c>
      <c r="E13" s="15">
        <v>3291247681</v>
      </c>
      <c r="F13" s="16">
        <v>0</v>
      </c>
      <c r="G13" s="16">
        <v>2774448288</v>
      </c>
      <c r="H13" s="16">
        <v>0</v>
      </c>
      <c r="I13" s="16">
        <v>3939233516</v>
      </c>
      <c r="J13" s="16">
        <v>9167169146</v>
      </c>
      <c r="K13" s="16">
        <v>0</v>
      </c>
      <c r="L13" s="16">
        <v>0</v>
      </c>
      <c r="M13" s="16">
        <v>0</v>
      </c>
      <c r="N13" s="16">
        <v>0</v>
      </c>
      <c r="O13" s="16">
        <v>653792900</v>
      </c>
      <c r="P13" s="16">
        <v>1711469298</v>
      </c>
      <c r="Q13" s="22">
        <f>SUM(E13:P13)</f>
        <v>21537360829</v>
      </c>
      <c r="R13" s="25">
        <v>20905845179</v>
      </c>
      <c r="S13" s="28">
        <f>+Q13-R13</f>
        <v>631515650</v>
      </c>
      <c r="T13" s="20"/>
      <c r="U13" s="20"/>
    </row>
    <row r="14" spans="1:25" x14ac:dyDescent="0.25">
      <c r="A14" s="11">
        <v>2</v>
      </c>
      <c r="B14" s="12">
        <v>890700906</v>
      </c>
      <c r="C14" s="13">
        <f>VLOOKUP(B14,'[1]Gratuidad IES Publicas'!$B$13:$C$71,2,0)</f>
        <v>128873000</v>
      </c>
      <c r="D14" s="14" t="s">
        <v>24</v>
      </c>
      <c r="E14" s="15">
        <v>799130702</v>
      </c>
      <c r="F14" s="16">
        <v>0</v>
      </c>
      <c r="G14" s="16">
        <v>226764597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1937725437</v>
      </c>
      <c r="O14" s="16">
        <v>138196500</v>
      </c>
      <c r="P14" s="16">
        <v>1361429807</v>
      </c>
      <c r="Q14" s="22">
        <f t="shared" ref="Q14:Q71" si="0">SUM(E14:P14)</f>
        <v>4463247043</v>
      </c>
      <c r="R14" s="25">
        <v>4329759433</v>
      </c>
      <c r="S14" s="28">
        <f t="shared" ref="S14:S71" si="1">+Q14-R14</f>
        <v>133487610</v>
      </c>
      <c r="T14" s="20"/>
      <c r="U14" s="20"/>
    </row>
    <row r="15" spans="1:25" ht="22.5" x14ac:dyDescent="0.25">
      <c r="A15" s="11">
        <v>3</v>
      </c>
      <c r="B15" s="12">
        <v>811042967</v>
      </c>
      <c r="C15" s="13">
        <f>VLOOKUP(B15,'[1]Gratuidad IES Publicas'!$B$13:$C$71,2,0)</f>
        <v>262305266</v>
      </c>
      <c r="D15" s="14" t="s">
        <v>25</v>
      </c>
      <c r="E15" s="15">
        <v>758132367</v>
      </c>
      <c r="F15" s="16">
        <v>0</v>
      </c>
      <c r="G15" s="16">
        <v>0</v>
      </c>
      <c r="H15" s="16">
        <v>0</v>
      </c>
      <c r="I15" s="16">
        <v>0</v>
      </c>
      <c r="J15" s="16">
        <v>1933897987</v>
      </c>
      <c r="K15" s="16">
        <v>0</v>
      </c>
      <c r="L15" s="16">
        <v>0</v>
      </c>
      <c r="M15" s="16">
        <v>0</v>
      </c>
      <c r="N15" s="16">
        <v>0</v>
      </c>
      <c r="O15" s="16">
        <v>1916608835</v>
      </c>
      <c r="P15" s="16">
        <v>0</v>
      </c>
      <c r="Q15" s="22">
        <f t="shared" si="0"/>
        <v>4608639189</v>
      </c>
      <c r="R15" s="25">
        <v>4475415179</v>
      </c>
      <c r="S15" s="28">
        <f t="shared" si="1"/>
        <v>133224010</v>
      </c>
      <c r="T15" s="20"/>
      <c r="U15" s="20"/>
    </row>
    <row r="16" spans="1:25" x14ac:dyDescent="0.25">
      <c r="A16" s="11">
        <v>4</v>
      </c>
      <c r="B16" s="12">
        <v>890325989</v>
      </c>
      <c r="C16" s="13">
        <f>VLOOKUP(B16,'[1]Gratuidad IES Publicas'!$B$13:$C$71,2,0)</f>
        <v>121276000</v>
      </c>
      <c r="D16" s="14" t="s">
        <v>26</v>
      </c>
      <c r="E16" s="15">
        <v>1074322440</v>
      </c>
      <c r="F16" s="16">
        <v>0</v>
      </c>
      <c r="G16" s="16">
        <v>0</v>
      </c>
      <c r="H16" s="16">
        <v>0</v>
      </c>
      <c r="I16" s="16">
        <v>0</v>
      </c>
      <c r="J16" s="16">
        <v>1500562339</v>
      </c>
      <c r="K16" s="16">
        <v>323971260</v>
      </c>
      <c r="L16" s="16">
        <v>0</v>
      </c>
      <c r="M16" s="16">
        <v>0</v>
      </c>
      <c r="N16" s="16">
        <v>0</v>
      </c>
      <c r="O16" s="16">
        <v>289410961</v>
      </c>
      <c r="P16" s="16">
        <v>0</v>
      </c>
      <c r="Q16" s="22">
        <f t="shared" si="0"/>
        <v>3188267000</v>
      </c>
      <c r="R16" s="25">
        <v>3084895030</v>
      </c>
      <c r="S16" s="28">
        <f t="shared" si="1"/>
        <v>103371970</v>
      </c>
      <c r="T16" s="20"/>
      <c r="U16" s="20"/>
    </row>
    <row r="17" spans="1:21" ht="22.5" x14ac:dyDescent="0.25">
      <c r="A17" s="11">
        <v>5</v>
      </c>
      <c r="B17" s="12">
        <v>805001868</v>
      </c>
      <c r="C17" s="13">
        <f>VLOOKUP(B17,'[1]Gratuidad IES Publicas'!$B$13:$C$71,2,0)</f>
        <v>822576000</v>
      </c>
      <c r="D17" s="14" t="s">
        <v>27</v>
      </c>
      <c r="E17" s="15">
        <v>6440365242</v>
      </c>
      <c r="F17" s="16">
        <v>0</v>
      </c>
      <c r="G17" s="16">
        <v>0</v>
      </c>
      <c r="H17" s="16">
        <v>0</v>
      </c>
      <c r="I17" s="16">
        <v>4695009844</v>
      </c>
      <c r="J17" s="16">
        <v>15208411579</v>
      </c>
      <c r="K17" s="16">
        <v>0</v>
      </c>
      <c r="L17" s="16">
        <v>0</v>
      </c>
      <c r="M17" s="16">
        <v>0</v>
      </c>
      <c r="N17" s="16">
        <v>0</v>
      </c>
      <c r="O17" s="16">
        <v>3770619577</v>
      </c>
      <c r="P17" s="16">
        <v>0</v>
      </c>
      <c r="Q17" s="22">
        <f t="shared" si="0"/>
        <v>30114406242</v>
      </c>
      <c r="R17" s="25">
        <v>29107226372</v>
      </c>
      <c r="S17" s="28">
        <f t="shared" si="1"/>
        <v>1007179870</v>
      </c>
      <c r="T17" s="20"/>
      <c r="U17" s="20"/>
    </row>
    <row r="18" spans="1:21" ht="22.5" x14ac:dyDescent="0.25">
      <c r="A18" s="11">
        <v>6</v>
      </c>
      <c r="B18" s="12">
        <v>890500622</v>
      </c>
      <c r="C18" s="13">
        <f>VLOOKUP(B18,'[1]Gratuidad IES Publicas'!$B$13:$C$71,2,0)</f>
        <v>125354000</v>
      </c>
      <c r="D18" s="14" t="s">
        <v>28</v>
      </c>
      <c r="E18" s="15">
        <v>7416459808</v>
      </c>
      <c r="F18" s="16">
        <v>0</v>
      </c>
      <c r="G18" s="16">
        <v>3518325110</v>
      </c>
      <c r="H18" s="16">
        <v>0</v>
      </c>
      <c r="I18" s="16">
        <v>0</v>
      </c>
      <c r="J18" s="16">
        <v>0</v>
      </c>
      <c r="K18" s="16">
        <v>0</v>
      </c>
      <c r="L18" s="16">
        <v>2834833320</v>
      </c>
      <c r="M18" s="16">
        <v>0</v>
      </c>
      <c r="N18" s="16">
        <v>0</v>
      </c>
      <c r="O18" s="16">
        <v>2327698426</v>
      </c>
      <c r="P18" s="16">
        <v>0</v>
      </c>
      <c r="Q18" s="22">
        <f t="shared" si="0"/>
        <v>16097316664</v>
      </c>
      <c r="R18" s="25">
        <v>15091216024</v>
      </c>
      <c r="S18" s="28">
        <f t="shared" si="1"/>
        <v>1006100640</v>
      </c>
      <c r="T18" s="20"/>
      <c r="U18" s="20"/>
    </row>
    <row r="19" spans="1:21" ht="22.5" x14ac:dyDescent="0.25">
      <c r="A19" s="11">
        <v>7</v>
      </c>
      <c r="B19" s="12">
        <v>891902811</v>
      </c>
      <c r="C19" s="13">
        <f>VLOOKUP(B19,'[1]Gratuidad IES Publicas'!$B$13:$C$71,2,0)</f>
        <v>824376000</v>
      </c>
      <c r="D19" s="14" t="s">
        <v>29</v>
      </c>
      <c r="E19" s="15">
        <v>3815366490</v>
      </c>
      <c r="F19" s="16">
        <v>0</v>
      </c>
      <c r="G19" s="16">
        <v>0</v>
      </c>
      <c r="H19" s="16">
        <v>0</v>
      </c>
      <c r="I19" s="16">
        <v>0</v>
      </c>
      <c r="J19" s="16">
        <v>7514195806</v>
      </c>
      <c r="K19" s="16">
        <v>3470140692</v>
      </c>
      <c r="L19" s="16">
        <v>0</v>
      </c>
      <c r="M19" s="16">
        <v>0</v>
      </c>
      <c r="N19" s="16">
        <v>0</v>
      </c>
      <c r="O19" s="16">
        <v>535904600</v>
      </c>
      <c r="P19" s="16">
        <v>1126524536</v>
      </c>
      <c r="Q19" s="22">
        <f t="shared" si="0"/>
        <v>16462132124</v>
      </c>
      <c r="R19" s="25">
        <v>15944487864</v>
      </c>
      <c r="S19" s="28">
        <f t="shared" si="1"/>
        <v>517644260</v>
      </c>
      <c r="T19" s="20"/>
      <c r="U19" s="20"/>
    </row>
    <row r="20" spans="1:21" x14ac:dyDescent="0.25">
      <c r="A20" s="11">
        <v>8</v>
      </c>
      <c r="B20" s="12">
        <v>890501578</v>
      </c>
      <c r="C20" s="13">
        <f>VLOOKUP(B20,'[1]Gratuidad IES Publicas'!$B$13:$C$71,2,0)</f>
        <v>824454000</v>
      </c>
      <c r="D20" s="14" t="s">
        <v>30</v>
      </c>
      <c r="E20" s="15">
        <v>421971535</v>
      </c>
      <c r="F20" s="16">
        <v>186947065</v>
      </c>
      <c r="G20" s="16">
        <v>0</v>
      </c>
      <c r="H20" s="16">
        <v>0</v>
      </c>
      <c r="I20" s="16">
        <v>0</v>
      </c>
      <c r="J20" s="16">
        <v>2303466179</v>
      </c>
      <c r="K20" s="16">
        <v>1864676243</v>
      </c>
      <c r="L20" s="16">
        <v>0</v>
      </c>
      <c r="M20" s="16">
        <v>0</v>
      </c>
      <c r="N20" s="16">
        <v>0</v>
      </c>
      <c r="O20" s="16">
        <v>492551741</v>
      </c>
      <c r="P20" s="16">
        <v>0</v>
      </c>
      <c r="Q20" s="22">
        <f t="shared" si="0"/>
        <v>5269612763</v>
      </c>
      <c r="R20" s="25">
        <v>5110929643</v>
      </c>
      <c r="S20" s="28">
        <f t="shared" si="1"/>
        <v>158683120</v>
      </c>
      <c r="T20" s="20"/>
      <c r="U20" s="20"/>
    </row>
    <row r="21" spans="1:21" ht="22.5" x14ac:dyDescent="0.25">
      <c r="A21" s="11">
        <v>9</v>
      </c>
      <c r="B21" s="12">
        <v>800124023</v>
      </c>
      <c r="C21" s="13">
        <f>VLOOKUP(B21,'[1]Gratuidad IES Publicas'!$B$13:$C$71,2,0)</f>
        <v>824276000</v>
      </c>
      <c r="D21" s="14" t="s">
        <v>31</v>
      </c>
      <c r="E21" s="15">
        <v>1015243433</v>
      </c>
      <c r="F21" s="16">
        <v>0</v>
      </c>
      <c r="G21" s="16">
        <v>0</v>
      </c>
      <c r="H21" s="16">
        <v>1862619817</v>
      </c>
      <c r="I21" s="16">
        <v>0</v>
      </c>
      <c r="J21" s="16">
        <v>2858983093</v>
      </c>
      <c r="K21" s="16">
        <v>0</v>
      </c>
      <c r="L21" s="16">
        <v>0</v>
      </c>
      <c r="M21" s="16">
        <v>0</v>
      </c>
      <c r="N21" s="16">
        <v>0</v>
      </c>
      <c r="O21" s="16">
        <v>536044092</v>
      </c>
      <c r="P21" s="16">
        <v>0</v>
      </c>
      <c r="Q21" s="22">
        <f t="shared" si="0"/>
        <v>6272890435</v>
      </c>
      <c r="R21" s="25">
        <v>6075938385</v>
      </c>
      <c r="S21" s="28">
        <f t="shared" si="1"/>
        <v>196952050</v>
      </c>
      <c r="T21" s="20"/>
      <c r="U21" s="20"/>
    </row>
    <row r="22" spans="1:21" x14ac:dyDescent="0.25">
      <c r="A22" s="11">
        <v>10</v>
      </c>
      <c r="B22" s="12">
        <v>800214750</v>
      </c>
      <c r="C22" s="13">
        <f>VLOOKUP(B22,'[1]Gratuidad IES Publicas'!$B$13:$C$71,2,0)</f>
        <v>260105001</v>
      </c>
      <c r="D22" s="14" t="s">
        <v>32</v>
      </c>
      <c r="E22" s="15">
        <v>10167090595</v>
      </c>
      <c r="F22" s="16">
        <v>0</v>
      </c>
      <c r="G22" s="16">
        <v>0</v>
      </c>
      <c r="H22" s="16">
        <v>0</v>
      </c>
      <c r="I22" s="16">
        <v>5188746444</v>
      </c>
      <c r="J22" s="16">
        <v>21994736625</v>
      </c>
      <c r="K22" s="16">
        <v>0</v>
      </c>
      <c r="L22" s="16">
        <v>0</v>
      </c>
      <c r="M22" s="16">
        <v>0</v>
      </c>
      <c r="N22" s="16">
        <v>0</v>
      </c>
      <c r="O22" s="16">
        <v>1568641600</v>
      </c>
      <c r="P22" s="16">
        <v>3297440085</v>
      </c>
      <c r="Q22" s="22">
        <f t="shared" si="0"/>
        <v>42216655349</v>
      </c>
      <c r="R22" s="25">
        <v>40701463439</v>
      </c>
      <c r="S22" s="28">
        <f t="shared" si="1"/>
        <v>1515191910</v>
      </c>
      <c r="T22" s="20"/>
      <c r="U22" s="20"/>
    </row>
    <row r="23" spans="1:21" x14ac:dyDescent="0.25">
      <c r="A23" s="11">
        <v>11</v>
      </c>
      <c r="B23" s="12">
        <v>901168222</v>
      </c>
      <c r="C23" s="13">
        <f>VLOOKUP(B23,'[1]Gratuidad IES Publicas'!$B$13:$C$71,2,0)</f>
        <v>923272870</v>
      </c>
      <c r="D23" s="14" t="s">
        <v>33</v>
      </c>
      <c r="E23" s="15">
        <v>8715337392</v>
      </c>
      <c r="F23" s="16">
        <v>0</v>
      </c>
      <c r="G23" s="16">
        <v>0</v>
      </c>
      <c r="H23" s="16">
        <v>0</v>
      </c>
      <c r="I23" s="16">
        <v>0</v>
      </c>
      <c r="J23" s="16">
        <v>18318867207</v>
      </c>
      <c r="K23" s="16">
        <v>0</v>
      </c>
      <c r="L23" s="16">
        <v>6827412376</v>
      </c>
      <c r="M23" s="16">
        <v>0</v>
      </c>
      <c r="N23" s="16">
        <v>0</v>
      </c>
      <c r="O23" s="16">
        <v>1306482400</v>
      </c>
      <c r="P23" s="16">
        <v>5701754066</v>
      </c>
      <c r="Q23" s="22">
        <f t="shared" si="0"/>
        <v>40869853441</v>
      </c>
      <c r="R23" s="25">
        <v>39607887951</v>
      </c>
      <c r="S23" s="28">
        <f t="shared" si="1"/>
        <v>1261965490</v>
      </c>
      <c r="T23" s="20"/>
      <c r="U23" s="20"/>
    </row>
    <row r="24" spans="1:21" x14ac:dyDescent="0.25">
      <c r="A24" s="11">
        <v>12</v>
      </c>
      <c r="B24" s="12">
        <v>811000278</v>
      </c>
      <c r="C24" s="13">
        <f>VLOOKUP(B24,'[1]Gratuidad IES Publicas'!$B$13:$C$71,2,0)</f>
        <v>262505266</v>
      </c>
      <c r="D24" s="14" t="s">
        <v>34</v>
      </c>
      <c r="E24" s="15">
        <v>5217678158</v>
      </c>
      <c r="F24" s="16">
        <v>3306794699</v>
      </c>
      <c r="G24" s="16">
        <v>0</v>
      </c>
      <c r="H24" s="16">
        <v>0</v>
      </c>
      <c r="I24" s="16">
        <v>6067201677</v>
      </c>
      <c r="J24" s="16">
        <v>14371858476</v>
      </c>
      <c r="K24" s="16">
        <v>0</v>
      </c>
      <c r="L24" s="16">
        <v>0</v>
      </c>
      <c r="M24" s="16">
        <v>0</v>
      </c>
      <c r="N24" s="16">
        <v>0</v>
      </c>
      <c r="O24" s="16">
        <v>3647793579</v>
      </c>
      <c r="P24" s="16">
        <v>0</v>
      </c>
      <c r="Q24" s="22">
        <f t="shared" si="0"/>
        <v>32611326589</v>
      </c>
      <c r="R24" s="25">
        <v>31602125129</v>
      </c>
      <c r="S24" s="28">
        <f t="shared" si="1"/>
        <v>1009201460</v>
      </c>
      <c r="T24" s="20"/>
      <c r="U24" s="20"/>
    </row>
    <row r="25" spans="1:21" ht="22.5" x14ac:dyDescent="0.25">
      <c r="A25" s="11">
        <v>13</v>
      </c>
      <c r="B25" s="12">
        <v>805000889</v>
      </c>
      <c r="C25" s="13">
        <f>VLOOKUP(B25,'[1]Gratuidad IES Publicas'!$B$13:$C$71,2,0)</f>
        <v>260176001</v>
      </c>
      <c r="D25" s="14" t="s">
        <v>35</v>
      </c>
      <c r="E25" s="15">
        <v>22806995924.400002</v>
      </c>
      <c r="F25" s="16">
        <v>0</v>
      </c>
      <c r="G25" s="16">
        <v>0</v>
      </c>
      <c r="H25" s="16">
        <v>0</v>
      </c>
      <c r="I25" s="16">
        <v>0</v>
      </c>
      <c r="J25" s="16">
        <v>54870059213</v>
      </c>
      <c r="K25" s="16">
        <v>17748238475</v>
      </c>
      <c r="L25" s="16">
        <v>0</v>
      </c>
      <c r="M25" s="16">
        <v>0</v>
      </c>
      <c r="N25" s="16">
        <v>0</v>
      </c>
      <c r="O25" s="16">
        <v>3913275100</v>
      </c>
      <c r="P25" s="16">
        <v>10268283848</v>
      </c>
      <c r="Q25" s="22">
        <f t="shared" si="0"/>
        <v>109606852560.39999</v>
      </c>
      <c r="R25" s="25">
        <v>105826917890.39999</v>
      </c>
      <c r="S25" s="28">
        <f t="shared" si="1"/>
        <v>3779934670</v>
      </c>
      <c r="T25" s="20"/>
      <c r="U25" s="20"/>
    </row>
    <row r="26" spans="1:21" x14ac:dyDescent="0.25">
      <c r="A26" s="11">
        <v>14</v>
      </c>
      <c r="B26" s="12">
        <v>890980153</v>
      </c>
      <c r="C26" s="13">
        <f>VLOOKUP(B26,'[1]Gratuidad IES Publicas'!$B$13:$C$71,2,0)</f>
        <v>821505000</v>
      </c>
      <c r="D26" s="14" t="s">
        <v>36</v>
      </c>
      <c r="E26" s="15">
        <v>4639450551</v>
      </c>
      <c r="F26" s="16">
        <v>0</v>
      </c>
      <c r="G26" s="16">
        <v>3902559347</v>
      </c>
      <c r="H26" s="16">
        <v>0</v>
      </c>
      <c r="I26" s="16">
        <v>0</v>
      </c>
      <c r="J26" s="16">
        <v>13138697136</v>
      </c>
      <c r="K26" s="16">
        <v>0</v>
      </c>
      <c r="L26" s="16">
        <v>0</v>
      </c>
      <c r="M26" s="16">
        <v>0</v>
      </c>
      <c r="N26" s="16">
        <v>0</v>
      </c>
      <c r="O26" s="16">
        <v>12794004503</v>
      </c>
      <c r="P26" s="16">
        <v>0</v>
      </c>
      <c r="Q26" s="22">
        <f t="shared" si="0"/>
        <v>34474711537</v>
      </c>
      <c r="R26" s="25">
        <v>33569437357</v>
      </c>
      <c r="S26" s="28">
        <f t="shared" si="1"/>
        <v>905274180</v>
      </c>
      <c r="T26" s="20"/>
      <c r="U26" s="20"/>
    </row>
    <row r="27" spans="1:21" x14ac:dyDescent="0.25">
      <c r="A27" s="11">
        <v>15</v>
      </c>
      <c r="B27" s="12">
        <v>899999124</v>
      </c>
      <c r="C27" s="13">
        <f>VLOOKUP(B27,'[1]Gratuidad IES Publicas'!$B$13:$C$71,2,0)</f>
        <v>27500000</v>
      </c>
      <c r="D27" s="14" t="s">
        <v>37</v>
      </c>
      <c r="E27" s="15">
        <v>2797482651</v>
      </c>
      <c r="F27" s="16">
        <v>0</v>
      </c>
      <c r="G27" s="16">
        <v>97620320</v>
      </c>
      <c r="H27" s="16">
        <v>0</v>
      </c>
      <c r="I27" s="16">
        <v>0</v>
      </c>
      <c r="J27" s="16">
        <v>0</v>
      </c>
      <c r="K27" s="16">
        <v>0</v>
      </c>
      <c r="L27" s="16">
        <v>3109973192</v>
      </c>
      <c r="M27" s="16">
        <v>0</v>
      </c>
      <c r="N27" s="16">
        <v>0</v>
      </c>
      <c r="O27" s="16">
        <v>1249101587</v>
      </c>
      <c r="P27" s="16">
        <v>0</v>
      </c>
      <c r="Q27" s="22">
        <f t="shared" si="0"/>
        <v>7254177750</v>
      </c>
      <c r="R27" s="25">
        <v>6760698070</v>
      </c>
      <c r="S27" s="28">
        <f t="shared" si="1"/>
        <v>493479680</v>
      </c>
      <c r="T27" s="20"/>
      <c r="U27" s="20"/>
    </row>
    <row r="28" spans="1:21" x14ac:dyDescent="0.25">
      <c r="A28" s="11">
        <v>16</v>
      </c>
      <c r="B28" s="12">
        <v>890980136</v>
      </c>
      <c r="C28" s="13">
        <f>VLOOKUP(B28,'[1]Gratuidad IES Publicas'!$B$13:$C$71,2,0)</f>
        <v>120305000</v>
      </c>
      <c r="D28" s="14" t="s">
        <v>38</v>
      </c>
      <c r="E28" s="15">
        <v>4604071714</v>
      </c>
      <c r="F28" s="16">
        <v>0</v>
      </c>
      <c r="G28" s="16">
        <v>2356289246</v>
      </c>
      <c r="H28" s="16">
        <v>0</v>
      </c>
      <c r="I28" s="16">
        <v>0</v>
      </c>
      <c r="J28" s="16">
        <v>10875874643</v>
      </c>
      <c r="K28" s="16">
        <v>2744112406</v>
      </c>
      <c r="L28" s="16">
        <v>0</v>
      </c>
      <c r="M28" s="16">
        <v>0</v>
      </c>
      <c r="N28" s="16">
        <v>0</v>
      </c>
      <c r="O28" s="16">
        <v>670685800</v>
      </c>
      <c r="P28" s="16">
        <v>1861518232</v>
      </c>
      <c r="Q28" s="22">
        <f t="shared" si="0"/>
        <v>23112552041</v>
      </c>
      <c r="R28" s="25">
        <v>22464719101</v>
      </c>
      <c r="S28" s="28">
        <f t="shared" si="1"/>
        <v>647832940</v>
      </c>
      <c r="T28" s="20"/>
      <c r="U28" s="20"/>
    </row>
    <row r="29" spans="1:21" x14ac:dyDescent="0.25">
      <c r="A29" s="11">
        <v>17</v>
      </c>
      <c r="B29" s="12">
        <v>890905419</v>
      </c>
      <c r="C29" s="13">
        <f>VLOOKUP(B29,'[1]Gratuidad IES Publicas'!$B$13:$C$71,2,0)</f>
        <v>121705000</v>
      </c>
      <c r="D29" s="14" t="s">
        <v>39</v>
      </c>
      <c r="E29" s="15">
        <v>11980299949</v>
      </c>
      <c r="F29" s="16">
        <v>0</v>
      </c>
      <c r="G29" s="16">
        <v>16316961246</v>
      </c>
      <c r="H29" s="16">
        <v>0</v>
      </c>
      <c r="I29" s="16">
        <v>0</v>
      </c>
      <c r="J29" s="16">
        <v>42302667135</v>
      </c>
      <c r="K29" s="16">
        <v>0</v>
      </c>
      <c r="L29" s="16">
        <v>24238060969</v>
      </c>
      <c r="M29" s="16">
        <v>0</v>
      </c>
      <c r="N29" s="16">
        <v>0</v>
      </c>
      <c r="O29" s="16">
        <v>3016981900</v>
      </c>
      <c r="P29" s="16">
        <v>17608288029</v>
      </c>
      <c r="Q29" s="22">
        <f t="shared" si="0"/>
        <v>115463259228</v>
      </c>
      <c r="R29" s="25">
        <v>112549077578</v>
      </c>
      <c r="S29" s="28">
        <f t="shared" si="1"/>
        <v>2914181650</v>
      </c>
      <c r="T29" s="20"/>
      <c r="U29" s="20"/>
    </row>
    <row r="30" spans="1:21" x14ac:dyDescent="0.25">
      <c r="A30" s="11">
        <v>18</v>
      </c>
      <c r="B30" s="12">
        <v>891190346</v>
      </c>
      <c r="C30" s="13">
        <f>VLOOKUP(B30,'[1]Gratuidad IES Publicas'!$B$13:$C$71,2,0)</f>
        <v>26318000</v>
      </c>
      <c r="D30" s="14" t="s">
        <v>40</v>
      </c>
      <c r="E30" s="15">
        <v>3751398037</v>
      </c>
      <c r="F30" s="16">
        <v>0</v>
      </c>
      <c r="G30" s="16">
        <v>0</v>
      </c>
      <c r="H30" s="16">
        <v>0</v>
      </c>
      <c r="I30" s="16">
        <v>2307404488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1858200658</v>
      </c>
      <c r="P30" s="16">
        <v>0</v>
      </c>
      <c r="Q30" s="22">
        <f t="shared" si="0"/>
        <v>7917003183</v>
      </c>
      <c r="R30" s="25">
        <v>7333414763</v>
      </c>
      <c r="S30" s="28">
        <f t="shared" si="1"/>
        <v>583588420</v>
      </c>
      <c r="T30" s="20"/>
      <c r="U30" s="20"/>
    </row>
    <row r="31" spans="1:21" ht="22.5" x14ac:dyDescent="0.25">
      <c r="A31" s="11">
        <v>19</v>
      </c>
      <c r="B31" s="12">
        <v>899999230</v>
      </c>
      <c r="C31" s="13">
        <f>VLOOKUP(B31,'[1]Gratuidad IES Publicas'!$B$13:$C$71,2,0)</f>
        <v>222711001</v>
      </c>
      <c r="D31" s="14" t="s">
        <v>41</v>
      </c>
      <c r="E31" s="16">
        <v>3751444249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3855223128</v>
      </c>
      <c r="M31" s="16">
        <v>0</v>
      </c>
      <c r="N31" s="16">
        <v>0</v>
      </c>
      <c r="O31" s="16">
        <v>2132147406</v>
      </c>
      <c r="P31" s="16">
        <v>0</v>
      </c>
      <c r="Q31" s="22">
        <f t="shared" si="0"/>
        <v>9738814783</v>
      </c>
      <c r="R31" s="25">
        <v>9125538233</v>
      </c>
      <c r="S31" s="28">
        <f t="shared" si="1"/>
        <v>613276550</v>
      </c>
      <c r="T31" s="20"/>
      <c r="U31" s="20"/>
    </row>
    <row r="32" spans="1:21" x14ac:dyDescent="0.25">
      <c r="A32" s="11">
        <v>20</v>
      </c>
      <c r="B32" s="12">
        <v>800225340</v>
      </c>
      <c r="C32" s="13">
        <f>VLOOKUP(B32,'[1]Gratuidad IES Publicas'!$B$13:$C$71,2,0)</f>
        <v>821700000</v>
      </c>
      <c r="D32" s="14" t="s">
        <v>42</v>
      </c>
      <c r="E32" s="16">
        <v>39536757584</v>
      </c>
      <c r="F32" s="16">
        <v>0</v>
      </c>
      <c r="G32" s="16">
        <v>39307095645</v>
      </c>
      <c r="H32" s="16">
        <v>0</v>
      </c>
      <c r="I32" s="16">
        <v>0</v>
      </c>
      <c r="J32" s="16">
        <v>0</v>
      </c>
      <c r="K32" s="16">
        <v>0</v>
      </c>
      <c r="L32" s="16">
        <v>22165200</v>
      </c>
      <c r="M32" s="16">
        <v>33334131931</v>
      </c>
      <c r="N32" s="16">
        <v>0</v>
      </c>
      <c r="O32" s="16">
        <v>26671683184</v>
      </c>
      <c r="P32" s="16">
        <v>0</v>
      </c>
      <c r="Q32" s="22">
        <f t="shared" si="0"/>
        <v>138871833544</v>
      </c>
      <c r="R32" s="25">
        <v>132450615504</v>
      </c>
      <c r="S32" s="28">
        <f t="shared" si="1"/>
        <v>6421218040</v>
      </c>
      <c r="T32" s="20"/>
      <c r="U32" s="20"/>
    </row>
    <row r="33" spans="1:21" x14ac:dyDescent="0.25">
      <c r="A33" s="11">
        <v>21</v>
      </c>
      <c r="B33" s="12">
        <v>835000300</v>
      </c>
      <c r="C33" s="13">
        <f>VLOOKUP(B33,'[1]Gratuidad IES Publicas'!$B$13:$C$71,2,0)</f>
        <v>826076000</v>
      </c>
      <c r="D33" s="14" t="s">
        <v>43</v>
      </c>
      <c r="E33" s="15">
        <v>398518024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106269473</v>
      </c>
      <c r="L33" s="16">
        <v>0</v>
      </c>
      <c r="M33" s="16">
        <v>0</v>
      </c>
      <c r="N33" s="16">
        <v>0</v>
      </c>
      <c r="O33" s="16">
        <v>103521646</v>
      </c>
      <c r="P33" s="16">
        <v>0</v>
      </c>
      <c r="Q33" s="22">
        <f t="shared" si="0"/>
        <v>608309143</v>
      </c>
      <c r="R33" s="25">
        <v>554979393</v>
      </c>
      <c r="S33" s="28">
        <f t="shared" si="1"/>
        <v>53329750</v>
      </c>
      <c r="T33" s="20"/>
      <c r="U33" s="20"/>
    </row>
    <row r="34" spans="1:21" x14ac:dyDescent="0.25">
      <c r="A34" s="11">
        <v>22</v>
      </c>
      <c r="B34" s="12">
        <v>890501510</v>
      </c>
      <c r="C34" s="13">
        <f>VLOOKUP(B34,'[1]Gratuidad IES Publicas'!$B$13:$C$71,2,0)</f>
        <v>125454000</v>
      </c>
      <c r="D34" s="14" t="s">
        <v>44</v>
      </c>
      <c r="E34" s="15">
        <v>16140087553</v>
      </c>
      <c r="F34" s="16">
        <v>12347198529</v>
      </c>
      <c r="G34" s="16">
        <v>0</v>
      </c>
      <c r="H34" s="16">
        <v>0</v>
      </c>
      <c r="I34" s="16">
        <v>0</v>
      </c>
      <c r="J34" s="16">
        <v>0</v>
      </c>
      <c r="K34" s="16">
        <v>18525057095</v>
      </c>
      <c r="L34" s="16">
        <v>0</v>
      </c>
      <c r="M34" s="16">
        <v>0</v>
      </c>
      <c r="N34" s="16">
        <v>0</v>
      </c>
      <c r="O34" s="16">
        <v>10560106981</v>
      </c>
      <c r="P34" s="16">
        <v>0</v>
      </c>
      <c r="Q34" s="22">
        <f t="shared" si="0"/>
        <v>57572450158</v>
      </c>
      <c r="R34" s="25">
        <v>54524846968</v>
      </c>
      <c r="S34" s="28">
        <f t="shared" si="1"/>
        <v>3047603190</v>
      </c>
      <c r="T34" s="20"/>
      <c r="U34" s="20"/>
    </row>
    <row r="35" spans="1:21" x14ac:dyDescent="0.25">
      <c r="A35" s="11">
        <v>23</v>
      </c>
      <c r="B35" s="12">
        <v>892200323</v>
      </c>
      <c r="C35" s="13">
        <f>VLOOKUP(B35,'[1]Gratuidad IES Publicas'!$B$13:$C$71,2,0)</f>
        <v>128870000</v>
      </c>
      <c r="D35" s="14" t="s">
        <v>45</v>
      </c>
      <c r="E35" s="15">
        <v>3834179907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1200299910</v>
      </c>
      <c r="L35" s="16">
        <v>0</v>
      </c>
      <c r="M35" s="16">
        <v>0</v>
      </c>
      <c r="N35" s="16">
        <v>0</v>
      </c>
      <c r="O35" s="16">
        <v>544005800</v>
      </c>
      <c r="P35" s="16">
        <v>2118881105</v>
      </c>
      <c r="Q35" s="22">
        <f t="shared" si="0"/>
        <v>7697366722</v>
      </c>
      <c r="R35" s="25">
        <v>7171897302</v>
      </c>
      <c r="S35" s="28">
        <f t="shared" si="1"/>
        <v>525469420</v>
      </c>
      <c r="T35" s="20"/>
      <c r="U35" s="20"/>
    </row>
    <row r="36" spans="1:21" x14ac:dyDescent="0.25">
      <c r="A36" s="11">
        <v>24</v>
      </c>
      <c r="B36" s="12">
        <v>890399010</v>
      </c>
      <c r="C36" s="13">
        <f>VLOOKUP(B36,'[1]Gratuidad IES Publicas'!$B$13:$C$71,2,0)</f>
        <v>120676000</v>
      </c>
      <c r="D36" s="14" t="s">
        <v>46</v>
      </c>
      <c r="E36" s="15">
        <v>7173324845</v>
      </c>
      <c r="F36" s="16">
        <v>5115184687</v>
      </c>
      <c r="G36" s="16">
        <v>0</v>
      </c>
      <c r="H36" s="16">
        <v>0</v>
      </c>
      <c r="I36" s="16">
        <v>3313482031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2913549316</v>
      </c>
      <c r="P36" s="16">
        <v>0</v>
      </c>
      <c r="Q36" s="22">
        <f t="shared" si="0"/>
        <v>18515540879</v>
      </c>
      <c r="R36" s="25">
        <v>17521178369</v>
      </c>
      <c r="S36" s="28">
        <f t="shared" si="1"/>
        <v>994362510</v>
      </c>
      <c r="T36" s="20"/>
      <c r="U36" s="20"/>
    </row>
    <row r="37" spans="1:21" x14ac:dyDescent="0.25">
      <c r="A37" s="11">
        <v>25</v>
      </c>
      <c r="B37" s="12">
        <v>890980040</v>
      </c>
      <c r="C37" s="13">
        <f>VLOOKUP(B37,'[1]Gratuidad IES Publicas'!$B$13:$C$71,2,0)</f>
        <v>120205000</v>
      </c>
      <c r="D37" s="14" t="s">
        <v>47</v>
      </c>
      <c r="E37" s="15">
        <v>7055658861</v>
      </c>
      <c r="F37" s="16">
        <v>0</v>
      </c>
      <c r="G37" s="16">
        <v>0</v>
      </c>
      <c r="H37" s="16">
        <v>3432271637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7180564708</v>
      </c>
      <c r="P37" s="16">
        <v>2583041719</v>
      </c>
      <c r="Q37" s="22">
        <f t="shared" si="0"/>
        <v>20251536925</v>
      </c>
      <c r="R37" s="25">
        <v>19064615015</v>
      </c>
      <c r="S37" s="28">
        <f t="shared" si="1"/>
        <v>1186921910</v>
      </c>
      <c r="T37" s="20"/>
      <c r="U37" s="20"/>
    </row>
    <row r="38" spans="1:21" x14ac:dyDescent="0.25">
      <c r="A38" s="11">
        <v>26</v>
      </c>
      <c r="B38" s="12">
        <v>891900853</v>
      </c>
      <c r="C38" s="13">
        <f>VLOOKUP(B38,'[1]Gratuidad IES Publicas'!$B$13:$C$71,2,0)</f>
        <v>124876000</v>
      </c>
      <c r="D38" s="14" t="s">
        <v>48</v>
      </c>
      <c r="E38" s="15">
        <v>10300516452</v>
      </c>
      <c r="F38" s="16">
        <v>5027878086</v>
      </c>
      <c r="G38" s="16">
        <v>0</v>
      </c>
      <c r="H38" s="16">
        <v>0</v>
      </c>
      <c r="I38" s="16">
        <v>0</v>
      </c>
      <c r="J38" s="16">
        <v>24616513555</v>
      </c>
      <c r="K38" s="16">
        <v>7851588219</v>
      </c>
      <c r="L38" s="16">
        <v>0</v>
      </c>
      <c r="M38" s="16">
        <v>0</v>
      </c>
      <c r="N38" s="16">
        <v>0</v>
      </c>
      <c r="O38" s="16">
        <v>5278923024</v>
      </c>
      <c r="P38" s="16">
        <v>0</v>
      </c>
      <c r="Q38" s="22">
        <f t="shared" si="0"/>
        <v>53075419336</v>
      </c>
      <c r="R38" s="25">
        <v>51379616336</v>
      </c>
      <c r="S38" s="28">
        <f t="shared" si="1"/>
        <v>1695803000</v>
      </c>
      <c r="T38" s="20"/>
      <c r="U38" s="20"/>
    </row>
    <row r="39" spans="1:21" x14ac:dyDescent="0.25">
      <c r="A39" s="11">
        <v>27</v>
      </c>
      <c r="B39" s="12">
        <v>890201213</v>
      </c>
      <c r="C39" s="13">
        <f>VLOOKUP(B39,'[1]Gratuidad IES Publicas'!$B$13:$C$71,2,0)</f>
        <v>128868000</v>
      </c>
      <c r="D39" s="14" t="s">
        <v>49</v>
      </c>
      <c r="E39" s="15">
        <v>14702813603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9231917694</v>
      </c>
      <c r="L39" s="16">
        <v>0</v>
      </c>
      <c r="M39" s="16">
        <v>0</v>
      </c>
      <c r="N39" s="16">
        <v>0</v>
      </c>
      <c r="O39" s="16">
        <v>7228409596</v>
      </c>
      <c r="P39" s="16">
        <v>0</v>
      </c>
      <c r="Q39" s="22">
        <f t="shared" si="0"/>
        <v>31163140893</v>
      </c>
      <c r="R39" s="25">
        <v>29310286033</v>
      </c>
      <c r="S39" s="28">
        <f t="shared" si="1"/>
        <v>1852854860</v>
      </c>
      <c r="T39" s="20"/>
      <c r="U39" s="20"/>
    </row>
    <row r="40" spans="1:21" x14ac:dyDescent="0.25">
      <c r="A40" s="11">
        <v>28</v>
      </c>
      <c r="B40" s="12">
        <v>860512780</v>
      </c>
      <c r="C40" s="13">
        <f>VLOOKUP(B40,'[1]Gratuidad IES Publicas'!$B$13:$C$71,2,0)</f>
        <v>822000000</v>
      </c>
      <c r="D40" s="14" t="s">
        <v>50</v>
      </c>
      <c r="E40" s="15">
        <v>146100179716</v>
      </c>
      <c r="F40" s="16">
        <v>191329712253</v>
      </c>
      <c r="G40" s="16">
        <v>0</v>
      </c>
      <c r="H40" s="16">
        <v>0</v>
      </c>
      <c r="I40" s="16">
        <v>0</v>
      </c>
      <c r="J40" s="16">
        <v>0</v>
      </c>
      <c r="K40" s="16">
        <v>87312521693.800003</v>
      </c>
      <c r="L40" s="16">
        <v>4997769669.1999998</v>
      </c>
      <c r="M40" s="16">
        <v>0</v>
      </c>
      <c r="N40" s="16">
        <v>0</v>
      </c>
      <c r="O40" s="16">
        <v>124326187373</v>
      </c>
      <c r="P40" s="16">
        <v>0</v>
      </c>
      <c r="Q40" s="22">
        <f t="shared" si="0"/>
        <v>554066370705</v>
      </c>
      <c r="R40" s="25">
        <v>532818752995</v>
      </c>
      <c r="S40" s="28">
        <f t="shared" si="1"/>
        <v>21247617710</v>
      </c>
      <c r="T40" s="20"/>
      <c r="U40" s="20"/>
    </row>
    <row r="41" spans="1:21" x14ac:dyDescent="0.25">
      <c r="A41" s="11">
        <v>29</v>
      </c>
      <c r="B41" s="12">
        <v>800024581</v>
      </c>
      <c r="C41" s="13">
        <f>VLOOKUP(B41,'[1]Gratuidad IES Publicas'!$B$13:$C$71,2,0)</f>
        <v>129168000</v>
      </c>
      <c r="D41" s="14" t="s">
        <v>51</v>
      </c>
      <c r="E41" s="15">
        <v>2452382452</v>
      </c>
      <c r="F41" s="16">
        <v>0</v>
      </c>
      <c r="G41" s="16">
        <v>0</v>
      </c>
      <c r="H41" s="16">
        <v>0</v>
      </c>
      <c r="I41" s="16">
        <v>6123359055</v>
      </c>
      <c r="J41" s="16">
        <v>9719082186</v>
      </c>
      <c r="K41" s="16">
        <v>0</v>
      </c>
      <c r="L41" s="16">
        <v>0</v>
      </c>
      <c r="M41" s="16">
        <v>0</v>
      </c>
      <c r="N41" s="16">
        <v>0</v>
      </c>
      <c r="O41" s="16">
        <v>2101156421</v>
      </c>
      <c r="P41" s="16">
        <v>0</v>
      </c>
      <c r="Q41" s="22">
        <f t="shared" si="0"/>
        <v>20395980114</v>
      </c>
      <c r="R41" s="25">
        <v>19726443784</v>
      </c>
      <c r="S41" s="28">
        <f t="shared" si="1"/>
        <v>669536330</v>
      </c>
      <c r="T41" s="20"/>
      <c r="U41" s="20"/>
    </row>
    <row r="42" spans="1:21" ht="22.5" x14ac:dyDescent="0.25">
      <c r="A42" s="11">
        <v>30</v>
      </c>
      <c r="B42" s="12">
        <v>844002071</v>
      </c>
      <c r="C42" s="13">
        <f>VLOOKUP(B42,'[1]Gratuidad IES Publicas'!$B$13:$C$71,2,0)</f>
        <v>220285001</v>
      </c>
      <c r="D42" s="14" t="s">
        <v>52</v>
      </c>
      <c r="E42" s="15">
        <v>3758869502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2798640038</v>
      </c>
      <c r="N42" s="16">
        <v>0</v>
      </c>
      <c r="O42" s="16">
        <v>1617677089</v>
      </c>
      <c r="P42" s="16">
        <v>0</v>
      </c>
      <c r="Q42" s="22">
        <f t="shared" si="0"/>
        <v>8175186629</v>
      </c>
      <c r="R42" s="25">
        <v>7740235019</v>
      </c>
      <c r="S42" s="28">
        <f t="shared" si="1"/>
        <v>434951610</v>
      </c>
      <c r="T42" s="20"/>
      <c r="U42" s="20"/>
    </row>
    <row r="43" spans="1:21" x14ac:dyDescent="0.25">
      <c r="A43" s="11">
        <v>31</v>
      </c>
      <c r="B43" s="12">
        <v>891180084</v>
      </c>
      <c r="C43" s="13">
        <f>VLOOKUP(B43,'[1]Gratuidad IES Publicas'!$B$13:$C$71,2,0)</f>
        <v>26141000</v>
      </c>
      <c r="D43" s="14" t="s">
        <v>53</v>
      </c>
      <c r="E43" s="15">
        <v>6499963201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2165665193</v>
      </c>
      <c r="L43" s="16">
        <v>0</v>
      </c>
      <c r="M43" s="16">
        <v>0</v>
      </c>
      <c r="N43" s="16">
        <v>0</v>
      </c>
      <c r="O43" s="16">
        <v>669135500</v>
      </c>
      <c r="P43" s="16">
        <v>1562255344</v>
      </c>
      <c r="Q43" s="22">
        <f t="shared" si="0"/>
        <v>10897019238</v>
      </c>
      <c r="R43" s="25">
        <v>10250683778</v>
      </c>
      <c r="S43" s="28">
        <f t="shared" si="1"/>
        <v>646335460</v>
      </c>
      <c r="T43" s="20"/>
      <c r="U43" s="20"/>
    </row>
    <row r="44" spans="1:21" x14ac:dyDescent="0.25">
      <c r="A44" s="11">
        <v>32</v>
      </c>
      <c r="B44" s="12">
        <v>890700640</v>
      </c>
      <c r="C44" s="13">
        <f>VLOOKUP(B44,'[1]Gratuidad IES Publicas'!$B$13:$C$71,2,0)</f>
        <v>129373000</v>
      </c>
      <c r="D44" s="14" t="s">
        <v>54</v>
      </c>
      <c r="E44" s="15">
        <v>11420757635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11112791814</v>
      </c>
      <c r="L44" s="16">
        <v>0</v>
      </c>
      <c r="M44" s="16">
        <v>0</v>
      </c>
      <c r="N44" s="16">
        <v>0</v>
      </c>
      <c r="O44" s="16">
        <v>7923470119</v>
      </c>
      <c r="P44" s="16">
        <v>0</v>
      </c>
      <c r="Q44" s="22">
        <f t="shared" si="0"/>
        <v>30457019568</v>
      </c>
      <c r="R44" s="25">
        <v>28425281858</v>
      </c>
      <c r="S44" s="28">
        <f t="shared" si="1"/>
        <v>2031737710</v>
      </c>
      <c r="T44" s="20"/>
      <c r="U44" s="20"/>
    </row>
    <row r="45" spans="1:21" x14ac:dyDescent="0.25">
      <c r="A45" s="11">
        <v>33</v>
      </c>
      <c r="B45" s="12">
        <v>890208727</v>
      </c>
      <c r="C45" s="13">
        <f>VLOOKUP(B45,'[1]Gratuidad IES Publicas'!$B$13:$C$71,2,0)</f>
        <v>128068000</v>
      </c>
      <c r="D45" s="14" t="s">
        <v>55</v>
      </c>
      <c r="E45" s="15">
        <v>20913466120</v>
      </c>
      <c r="F45" s="16">
        <v>0</v>
      </c>
      <c r="G45" s="16">
        <v>0</v>
      </c>
      <c r="H45" s="16">
        <v>0</v>
      </c>
      <c r="I45" s="16">
        <v>19328362591</v>
      </c>
      <c r="J45" s="16">
        <v>53084180159</v>
      </c>
      <c r="K45" s="16">
        <v>0</v>
      </c>
      <c r="L45" s="16">
        <v>0</v>
      </c>
      <c r="M45" s="16">
        <v>0</v>
      </c>
      <c r="N45" s="16">
        <v>0</v>
      </c>
      <c r="O45" s="16">
        <v>3785908100</v>
      </c>
      <c r="P45" s="16">
        <v>8268298635</v>
      </c>
      <c r="Q45" s="22">
        <f t="shared" si="0"/>
        <v>105380215605</v>
      </c>
      <c r="R45" s="25">
        <v>101723308045</v>
      </c>
      <c r="S45" s="28">
        <f t="shared" si="1"/>
        <v>3656907560</v>
      </c>
      <c r="T45" s="20"/>
      <c r="U45" s="20"/>
    </row>
    <row r="46" spans="1:21" ht="22.5" x14ac:dyDescent="0.25">
      <c r="A46" s="11">
        <v>34</v>
      </c>
      <c r="B46" s="12">
        <v>890802678</v>
      </c>
      <c r="C46" s="13">
        <f>VLOOKUP(B46,'[1]Gratuidad IES Publicas'!$B$13:$C$71,2,0)</f>
        <v>825717000</v>
      </c>
      <c r="D46" s="14" t="s">
        <v>56</v>
      </c>
      <c r="E46" s="15">
        <v>381073266</v>
      </c>
      <c r="F46" s="16">
        <v>130070869</v>
      </c>
      <c r="G46" s="16">
        <v>0</v>
      </c>
      <c r="H46" s="16">
        <v>0</v>
      </c>
      <c r="I46" s="16">
        <v>0</v>
      </c>
      <c r="J46" s="16">
        <v>928068515</v>
      </c>
      <c r="K46" s="16">
        <v>308921361</v>
      </c>
      <c r="L46" s="16">
        <v>0</v>
      </c>
      <c r="M46" s="16">
        <v>0</v>
      </c>
      <c r="N46" s="16">
        <v>0</v>
      </c>
      <c r="O46" s="16">
        <v>112063985</v>
      </c>
      <c r="P46" s="16">
        <v>0</v>
      </c>
      <c r="Q46" s="22">
        <f t="shared" si="0"/>
        <v>1860197996</v>
      </c>
      <c r="R46" s="25">
        <v>1796264406</v>
      </c>
      <c r="S46" s="28">
        <f t="shared" si="1"/>
        <v>63933590</v>
      </c>
      <c r="T46" s="20"/>
      <c r="U46" s="20"/>
    </row>
    <row r="47" spans="1:21" ht="22.5" x14ac:dyDescent="0.25">
      <c r="A47" s="11">
        <v>35</v>
      </c>
      <c r="B47" s="12">
        <v>891500759</v>
      </c>
      <c r="C47" s="13">
        <f>VLOOKUP(B47,'[1]Gratuidad IES Publicas'!$B$13:$C$71,2,0)</f>
        <v>822719000</v>
      </c>
      <c r="D47" s="14" t="s">
        <v>57</v>
      </c>
      <c r="E47" s="15">
        <v>1169746454</v>
      </c>
      <c r="F47" s="16">
        <v>0</v>
      </c>
      <c r="G47" s="16">
        <v>0</v>
      </c>
      <c r="H47" s="16">
        <v>0</v>
      </c>
      <c r="I47" s="16">
        <v>675823666</v>
      </c>
      <c r="J47" s="16">
        <v>2601977662</v>
      </c>
      <c r="K47" s="16">
        <v>0</v>
      </c>
      <c r="L47" s="16">
        <v>0</v>
      </c>
      <c r="M47" s="16">
        <v>0</v>
      </c>
      <c r="N47" s="16">
        <v>0</v>
      </c>
      <c r="O47" s="16">
        <v>629698744</v>
      </c>
      <c r="P47" s="16">
        <v>0</v>
      </c>
      <c r="Q47" s="22">
        <f t="shared" si="0"/>
        <v>5077246526</v>
      </c>
      <c r="R47" s="25">
        <v>4904930036</v>
      </c>
      <c r="S47" s="28">
        <f t="shared" si="1"/>
        <v>172316490</v>
      </c>
      <c r="T47" s="20"/>
      <c r="U47" s="20"/>
    </row>
    <row r="48" spans="1:21" ht="33.75" x14ac:dyDescent="0.25">
      <c r="A48" s="11">
        <v>36</v>
      </c>
      <c r="B48" s="12">
        <v>891701932</v>
      </c>
      <c r="C48" s="13">
        <f>VLOOKUP(B48,'[1]Gratuidad IES Publicas'!$B$13:$C$71,2,0)</f>
        <v>823847000</v>
      </c>
      <c r="D48" s="14" t="s">
        <v>58</v>
      </c>
      <c r="E48" s="15">
        <v>1555958175</v>
      </c>
      <c r="F48" s="16">
        <v>0</v>
      </c>
      <c r="G48" s="16">
        <v>0</v>
      </c>
      <c r="H48" s="16">
        <v>0</v>
      </c>
      <c r="I48" s="16">
        <v>3625611479</v>
      </c>
      <c r="J48" s="16">
        <v>5931375827</v>
      </c>
      <c r="K48" s="16">
        <v>0</v>
      </c>
      <c r="L48" s="16">
        <v>0</v>
      </c>
      <c r="M48" s="16">
        <v>0</v>
      </c>
      <c r="N48" s="16">
        <v>0</v>
      </c>
      <c r="O48" s="16">
        <v>423019500</v>
      </c>
      <c r="P48" s="16">
        <v>2361928911</v>
      </c>
      <c r="Q48" s="22">
        <f t="shared" si="0"/>
        <v>13897893892</v>
      </c>
      <c r="R48" s="25">
        <v>13489288302</v>
      </c>
      <c r="S48" s="28">
        <f t="shared" si="1"/>
        <v>408605590</v>
      </c>
      <c r="T48" s="20"/>
      <c r="U48" s="20"/>
    </row>
    <row r="49" spans="1:21" ht="22.5" x14ac:dyDescent="0.25">
      <c r="A49" s="11">
        <v>37</v>
      </c>
      <c r="B49" s="12">
        <v>890480308</v>
      </c>
      <c r="C49" s="13">
        <f>VLOOKUP(B49,'[1]Gratuidad IES Publicas'!$B$13:$C$71,2,0)</f>
        <v>220113001</v>
      </c>
      <c r="D49" s="14" t="s">
        <v>59</v>
      </c>
      <c r="E49" s="15">
        <v>967946251</v>
      </c>
      <c r="F49" s="16">
        <v>0</v>
      </c>
      <c r="G49" s="16">
        <v>0</v>
      </c>
      <c r="H49" s="16">
        <v>0</v>
      </c>
      <c r="I49" s="16">
        <v>0</v>
      </c>
      <c r="J49" s="16">
        <v>2334128568</v>
      </c>
      <c r="K49" s="16">
        <v>0</v>
      </c>
      <c r="L49" s="16">
        <v>759053096</v>
      </c>
      <c r="M49" s="16">
        <v>0</v>
      </c>
      <c r="N49" s="16">
        <v>0</v>
      </c>
      <c r="O49" s="16">
        <v>552651423</v>
      </c>
      <c r="P49" s="16">
        <v>0</v>
      </c>
      <c r="Q49" s="22">
        <f t="shared" si="0"/>
        <v>4613779338</v>
      </c>
      <c r="R49" s="25">
        <v>4459201218</v>
      </c>
      <c r="S49" s="28">
        <f t="shared" si="1"/>
        <v>154578120</v>
      </c>
      <c r="T49" s="20"/>
      <c r="U49" s="20"/>
    </row>
    <row r="50" spans="1:21" x14ac:dyDescent="0.25">
      <c r="A50" s="11">
        <v>38</v>
      </c>
      <c r="B50" s="12">
        <v>802011065</v>
      </c>
      <c r="C50" s="13">
        <f>VLOOKUP(B50,'[1]Gratuidad IES Publicas'!$B$13:$C$71,2,0)</f>
        <v>64500000</v>
      </c>
      <c r="D50" s="14" t="s">
        <v>60</v>
      </c>
      <c r="E50" s="15">
        <v>8718845119</v>
      </c>
      <c r="F50" s="16">
        <v>0</v>
      </c>
      <c r="G50" s="16">
        <v>0</v>
      </c>
      <c r="H50" s="16">
        <v>628658316</v>
      </c>
      <c r="I50" s="16">
        <v>0</v>
      </c>
      <c r="J50" s="16">
        <v>22283907567</v>
      </c>
      <c r="K50" s="16">
        <v>0</v>
      </c>
      <c r="L50" s="16">
        <v>20732838252</v>
      </c>
      <c r="M50" s="16">
        <v>0</v>
      </c>
      <c r="N50" s="16">
        <v>0</v>
      </c>
      <c r="O50" s="16">
        <v>8470466335</v>
      </c>
      <c r="P50" s="16">
        <v>0</v>
      </c>
      <c r="Q50" s="22">
        <f t="shared" si="0"/>
        <v>60834715589</v>
      </c>
      <c r="R50" s="25">
        <v>54992713119</v>
      </c>
      <c r="S50" s="28">
        <f t="shared" si="1"/>
        <v>5842002470</v>
      </c>
      <c r="T50" s="20"/>
      <c r="U50" s="20"/>
    </row>
    <row r="51" spans="1:21" ht="22.5" x14ac:dyDescent="0.25">
      <c r="A51" s="11">
        <v>39</v>
      </c>
      <c r="B51" s="12">
        <v>890480054</v>
      </c>
      <c r="C51" s="13">
        <f>VLOOKUP(B51,'[1]Gratuidad IES Publicas'!$B$13:$C$71,2,0)</f>
        <v>824613000</v>
      </c>
      <c r="D51" s="14" t="s">
        <v>61</v>
      </c>
      <c r="E51" s="15">
        <v>2406532089</v>
      </c>
      <c r="F51" s="16">
        <v>327028151</v>
      </c>
      <c r="G51" s="16">
        <v>0</v>
      </c>
      <c r="H51" s="16">
        <v>0</v>
      </c>
      <c r="I51" s="16">
        <v>0</v>
      </c>
      <c r="J51" s="16">
        <v>6707454206</v>
      </c>
      <c r="K51" s="16">
        <v>2882096445</v>
      </c>
      <c r="L51" s="16">
        <v>0</v>
      </c>
      <c r="M51" s="16">
        <v>0</v>
      </c>
      <c r="N51" s="16">
        <v>0</v>
      </c>
      <c r="O51" s="16">
        <v>478368600</v>
      </c>
      <c r="P51" s="16">
        <v>2576563819</v>
      </c>
      <c r="Q51" s="22">
        <f t="shared" si="0"/>
        <v>15378043310</v>
      </c>
      <c r="R51" s="25">
        <v>14915974580</v>
      </c>
      <c r="S51" s="28">
        <f t="shared" si="1"/>
        <v>462068730</v>
      </c>
      <c r="T51" s="20"/>
      <c r="U51" s="20"/>
    </row>
    <row r="52" spans="1:21" x14ac:dyDescent="0.25">
      <c r="A52" s="11">
        <v>40</v>
      </c>
      <c r="B52" s="12">
        <v>800247940</v>
      </c>
      <c r="C52" s="13">
        <f>VLOOKUP(B52,'[1]Gratuidad IES Publicas'!$B$13:$C$71,2,0)</f>
        <v>824086000</v>
      </c>
      <c r="D52" s="14" t="s">
        <v>62</v>
      </c>
      <c r="E52" s="15">
        <v>941743525</v>
      </c>
      <c r="F52" s="16">
        <v>249071452</v>
      </c>
      <c r="G52" s="16">
        <v>0</v>
      </c>
      <c r="H52" s="16">
        <v>0</v>
      </c>
      <c r="I52" s="16">
        <v>0</v>
      </c>
      <c r="J52" s="16">
        <v>2059691266</v>
      </c>
      <c r="K52" s="16">
        <v>0</v>
      </c>
      <c r="L52" s="16">
        <v>0</v>
      </c>
      <c r="M52" s="16">
        <v>577354513</v>
      </c>
      <c r="N52" s="16">
        <v>0</v>
      </c>
      <c r="O52" s="16">
        <v>603645934</v>
      </c>
      <c r="P52" s="16">
        <v>0</v>
      </c>
      <c r="Q52" s="22">
        <f t="shared" si="0"/>
        <v>4431506690</v>
      </c>
      <c r="R52" s="25">
        <v>4295103240</v>
      </c>
      <c r="S52" s="28">
        <f t="shared" si="1"/>
        <v>136403450</v>
      </c>
      <c r="T52" s="20"/>
      <c r="U52" s="20"/>
    </row>
    <row r="53" spans="1:21" x14ac:dyDescent="0.25">
      <c r="A53" s="11">
        <v>41</v>
      </c>
      <c r="B53" s="12">
        <v>890480123</v>
      </c>
      <c r="C53" s="13">
        <f>VLOOKUP(B53,'[1]Gratuidad IES Publicas'!$B$13:$C$71,2,0)</f>
        <v>122613000</v>
      </c>
      <c r="D53" s="14" t="s">
        <v>63</v>
      </c>
      <c r="E53" s="15">
        <v>6580948545</v>
      </c>
      <c r="F53" s="16">
        <v>0</v>
      </c>
      <c r="G53" s="16">
        <v>0</v>
      </c>
      <c r="H53" s="16">
        <v>0</v>
      </c>
      <c r="I53" s="16">
        <v>4252515837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3170295841</v>
      </c>
      <c r="P53" s="16">
        <v>0</v>
      </c>
      <c r="Q53" s="22">
        <f t="shared" si="0"/>
        <v>14003760223</v>
      </c>
      <c r="R53" s="25">
        <v>13019656623</v>
      </c>
      <c r="S53" s="28">
        <f t="shared" si="1"/>
        <v>984103600</v>
      </c>
      <c r="T53" s="20"/>
      <c r="U53" s="20"/>
    </row>
    <row r="54" spans="1:21" x14ac:dyDescent="0.25">
      <c r="A54" s="11">
        <v>42</v>
      </c>
      <c r="B54" s="12">
        <v>891080031</v>
      </c>
      <c r="C54" s="13">
        <f>VLOOKUP(B54,'[1]Gratuidad IES Publicas'!$B$13:$C$71,2,0)</f>
        <v>27123000</v>
      </c>
      <c r="D54" s="14" t="s">
        <v>64</v>
      </c>
      <c r="E54" s="15">
        <v>4267623230</v>
      </c>
      <c r="F54" s="16">
        <v>0</v>
      </c>
      <c r="G54" s="16">
        <v>0</v>
      </c>
      <c r="H54" s="16">
        <v>1774285181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2444221633</v>
      </c>
      <c r="P54" s="16">
        <v>1337871594</v>
      </c>
      <c r="Q54" s="22">
        <f t="shared" si="0"/>
        <v>9824001638</v>
      </c>
      <c r="R54" s="25">
        <v>9209242298</v>
      </c>
      <c r="S54" s="28">
        <f t="shared" si="1"/>
        <v>614759340</v>
      </c>
      <c r="T54" s="20"/>
      <c r="U54" s="20"/>
    </row>
    <row r="55" spans="1:21" x14ac:dyDescent="0.25">
      <c r="A55" s="11">
        <v>43</v>
      </c>
      <c r="B55" s="12">
        <v>892115029</v>
      </c>
      <c r="C55" s="13">
        <f>VLOOKUP(B55,'[1]Gratuidad IES Publicas'!$B$13:$C$71,2,0)</f>
        <v>129444000</v>
      </c>
      <c r="D55" s="14" t="s">
        <v>65</v>
      </c>
      <c r="E55" s="15">
        <v>9533992468</v>
      </c>
      <c r="F55" s="16">
        <v>0</v>
      </c>
      <c r="G55" s="16">
        <v>4343237289</v>
      </c>
      <c r="H55" s="16">
        <v>0</v>
      </c>
      <c r="I55" s="16">
        <v>0</v>
      </c>
      <c r="J55" s="16">
        <v>0</v>
      </c>
      <c r="K55" s="16">
        <v>0</v>
      </c>
      <c r="L55" s="16">
        <v>4234682154</v>
      </c>
      <c r="M55" s="16">
        <v>0</v>
      </c>
      <c r="N55" s="16">
        <v>0</v>
      </c>
      <c r="O55" s="16">
        <v>1380544400</v>
      </c>
      <c r="P55" s="16">
        <v>2902041172</v>
      </c>
      <c r="Q55" s="22">
        <f t="shared" si="0"/>
        <v>22394497483</v>
      </c>
      <c r="R55" s="25">
        <v>21060993573</v>
      </c>
      <c r="S55" s="28">
        <f t="shared" si="1"/>
        <v>1333503910</v>
      </c>
      <c r="T55" s="20"/>
      <c r="U55" s="20"/>
    </row>
    <row r="56" spans="1:21" x14ac:dyDescent="0.25">
      <c r="A56" s="11">
        <v>44</v>
      </c>
      <c r="B56" s="12">
        <v>892000757</v>
      </c>
      <c r="C56" s="13">
        <f>VLOOKUP(B56,'[1]Gratuidad IES Publicas'!$B$13:$C$71,2,0)</f>
        <v>28450000</v>
      </c>
      <c r="D56" s="14" t="s">
        <v>66</v>
      </c>
      <c r="E56" s="15">
        <v>2617292830</v>
      </c>
      <c r="F56" s="16">
        <v>0</v>
      </c>
      <c r="G56" s="16">
        <v>1627133357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3583158143</v>
      </c>
      <c r="P56" s="16">
        <v>0</v>
      </c>
      <c r="Q56" s="22">
        <f t="shared" si="0"/>
        <v>7827584330</v>
      </c>
      <c r="R56" s="25">
        <v>7382590660</v>
      </c>
      <c r="S56" s="28">
        <f t="shared" si="1"/>
        <v>444993670</v>
      </c>
      <c r="T56" s="20"/>
      <c r="U56" s="20"/>
    </row>
    <row r="57" spans="1:21" x14ac:dyDescent="0.25">
      <c r="A57" s="11">
        <v>45</v>
      </c>
      <c r="B57" s="12">
        <v>800118954</v>
      </c>
      <c r="C57" s="13">
        <f>VLOOKUP(B57,'[1]Gratuidad IES Publicas'!$B$13:$C$71,2,0)</f>
        <v>124552000</v>
      </c>
      <c r="D57" s="14" t="s">
        <v>67</v>
      </c>
      <c r="E57" s="15">
        <v>2749983606</v>
      </c>
      <c r="F57" s="16">
        <v>1852957954</v>
      </c>
      <c r="G57" s="16">
        <v>0</v>
      </c>
      <c r="H57" s="16">
        <v>0</v>
      </c>
      <c r="I57" s="16">
        <v>0</v>
      </c>
      <c r="J57" s="16">
        <v>0</v>
      </c>
      <c r="K57" s="16">
        <v>1367632468</v>
      </c>
      <c r="L57" s="16">
        <v>0</v>
      </c>
      <c r="M57" s="16">
        <v>0</v>
      </c>
      <c r="N57" s="16">
        <v>0</v>
      </c>
      <c r="O57" s="16">
        <v>422745700</v>
      </c>
      <c r="P57" s="16">
        <v>1444162122</v>
      </c>
      <c r="Q57" s="22">
        <f t="shared" si="0"/>
        <v>7837481850</v>
      </c>
      <c r="R57" s="25">
        <v>7429140730</v>
      </c>
      <c r="S57" s="28">
        <f t="shared" si="1"/>
        <v>408341120</v>
      </c>
      <c r="T57" s="20"/>
      <c r="U57" s="20"/>
    </row>
    <row r="58" spans="1:21" x14ac:dyDescent="0.25">
      <c r="A58" s="11">
        <v>46</v>
      </c>
      <c r="B58" s="12">
        <v>890102257</v>
      </c>
      <c r="C58" s="13">
        <f>VLOOKUP(B58,'[1]Gratuidad IES Publicas'!$B$13:$C$71,2,0)</f>
        <v>121708000</v>
      </c>
      <c r="D58" s="14" t="s">
        <v>68</v>
      </c>
      <c r="E58" s="15">
        <v>2225223072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4894921879</v>
      </c>
      <c r="N58" s="16">
        <v>0</v>
      </c>
      <c r="O58" s="16">
        <v>0</v>
      </c>
      <c r="P58" s="16">
        <v>971969547</v>
      </c>
      <c r="Q58" s="22">
        <f t="shared" si="0"/>
        <v>8092114498</v>
      </c>
      <c r="R58" s="25">
        <v>8092114498</v>
      </c>
      <c r="S58" s="28">
        <f t="shared" si="1"/>
        <v>0</v>
      </c>
      <c r="T58" s="20"/>
      <c r="U58" s="20"/>
    </row>
    <row r="59" spans="1:21" x14ac:dyDescent="0.25">
      <c r="A59" s="11">
        <v>47</v>
      </c>
      <c r="B59" s="12">
        <v>891500319</v>
      </c>
      <c r="C59" s="13">
        <f>VLOOKUP(B59,'[1]Gratuidad IES Publicas'!$B$13:$C$71,2,0)</f>
        <v>27219000</v>
      </c>
      <c r="D59" s="14" t="s">
        <v>69</v>
      </c>
      <c r="E59" s="15">
        <v>2967508768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411369830</v>
      </c>
      <c r="L59" s="16">
        <v>0</v>
      </c>
      <c r="M59" s="16">
        <v>0</v>
      </c>
      <c r="N59" s="16">
        <v>0</v>
      </c>
      <c r="O59" s="16">
        <v>420926600</v>
      </c>
      <c r="P59" s="16">
        <v>884829435</v>
      </c>
      <c r="Q59" s="22">
        <f t="shared" si="0"/>
        <v>4684634633</v>
      </c>
      <c r="R59" s="25">
        <v>4278050633</v>
      </c>
      <c r="S59" s="28">
        <f t="shared" si="1"/>
        <v>406584000</v>
      </c>
      <c r="T59" s="20"/>
      <c r="U59" s="20"/>
    </row>
    <row r="60" spans="1:21" x14ac:dyDescent="0.25">
      <c r="A60" s="11">
        <v>48</v>
      </c>
      <c r="B60" s="12">
        <v>891780111</v>
      </c>
      <c r="C60" s="13">
        <f>VLOOKUP(B60,'[1]Gratuidad IES Publicas'!$B$13:$C$71,2,0)</f>
        <v>121647000</v>
      </c>
      <c r="D60" s="14" t="s">
        <v>70</v>
      </c>
      <c r="E60" s="15">
        <v>23007522020</v>
      </c>
      <c r="F60" s="16">
        <v>0</v>
      </c>
      <c r="G60" s="16">
        <v>0</v>
      </c>
      <c r="H60" s="16">
        <v>0</v>
      </c>
      <c r="I60" s="16">
        <v>12059975731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2401648800</v>
      </c>
      <c r="P60" s="16">
        <v>6202337488</v>
      </c>
      <c r="Q60" s="22">
        <f t="shared" si="0"/>
        <v>43671484039</v>
      </c>
      <c r="R60" s="25">
        <v>41351668709</v>
      </c>
      <c r="S60" s="28">
        <f t="shared" si="1"/>
        <v>2319815330</v>
      </c>
      <c r="T60" s="20"/>
      <c r="U60" s="20"/>
    </row>
    <row r="61" spans="1:21" x14ac:dyDescent="0.25">
      <c r="A61" s="11">
        <v>49</v>
      </c>
      <c r="B61" s="12">
        <v>890000432</v>
      </c>
      <c r="C61" s="13">
        <f>VLOOKUP(B61,'[1]Gratuidad IES Publicas'!$B$13:$C$71,2,0)</f>
        <v>126663000</v>
      </c>
      <c r="D61" s="14" t="s">
        <v>71</v>
      </c>
      <c r="E61" s="15">
        <v>6232010274</v>
      </c>
      <c r="F61" s="16">
        <v>0</v>
      </c>
      <c r="G61" s="16">
        <v>3445111348</v>
      </c>
      <c r="H61" s="16">
        <v>0</v>
      </c>
      <c r="I61" s="16">
        <v>0</v>
      </c>
      <c r="J61" s="16">
        <v>0</v>
      </c>
      <c r="K61" s="16">
        <v>0</v>
      </c>
      <c r="L61" s="16">
        <v>3662988089</v>
      </c>
      <c r="M61" s="16">
        <v>0</v>
      </c>
      <c r="N61" s="16">
        <v>0</v>
      </c>
      <c r="O61" s="16">
        <v>2724715941</v>
      </c>
      <c r="P61" s="16">
        <v>0</v>
      </c>
      <c r="Q61" s="22">
        <f t="shared" si="0"/>
        <v>16064825652</v>
      </c>
      <c r="R61" s="25">
        <v>15143807362</v>
      </c>
      <c r="S61" s="28">
        <f t="shared" si="1"/>
        <v>921018290</v>
      </c>
      <c r="T61" s="20"/>
      <c r="U61" s="20"/>
    </row>
    <row r="62" spans="1:21" ht="22.5" x14ac:dyDescent="0.25">
      <c r="A62" s="11">
        <v>50</v>
      </c>
      <c r="B62" s="12">
        <v>800163130</v>
      </c>
      <c r="C62" s="13">
        <f>VLOOKUP(B62,'[1]Gratuidad IES Publicas'!$B$13:$C$71,2,0)</f>
        <v>129254000</v>
      </c>
      <c r="D62" s="14" t="s">
        <v>72</v>
      </c>
      <c r="E62" s="15">
        <v>1961626618</v>
      </c>
      <c r="F62" s="16">
        <v>870662897</v>
      </c>
      <c r="G62" s="16">
        <v>0</v>
      </c>
      <c r="H62" s="16">
        <v>0</v>
      </c>
      <c r="I62" s="16">
        <v>0</v>
      </c>
      <c r="J62" s="16">
        <v>0</v>
      </c>
      <c r="K62" s="16">
        <v>1030677490</v>
      </c>
      <c r="L62" s="16">
        <v>0</v>
      </c>
      <c r="M62" s="16">
        <v>0</v>
      </c>
      <c r="N62" s="16">
        <v>0</v>
      </c>
      <c r="O62" s="16">
        <v>686716383</v>
      </c>
      <c r="P62" s="16">
        <v>0</v>
      </c>
      <c r="Q62" s="22">
        <f t="shared" si="0"/>
        <v>4549683388</v>
      </c>
      <c r="R62" s="25">
        <v>4255409838</v>
      </c>
      <c r="S62" s="28">
        <f t="shared" si="1"/>
        <v>294273550</v>
      </c>
      <c r="T62" s="20"/>
      <c r="U62" s="20"/>
    </row>
    <row r="63" spans="1:21" ht="22.5" x14ac:dyDescent="0.25">
      <c r="A63" s="11">
        <v>51</v>
      </c>
      <c r="B63" s="12">
        <v>891800330</v>
      </c>
      <c r="C63" s="13">
        <f>VLOOKUP(B63,'[1]Gratuidad IES Publicas'!$B$13:$C$71,2,0)</f>
        <v>27615000</v>
      </c>
      <c r="D63" s="14" t="s">
        <v>73</v>
      </c>
      <c r="E63" s="15">
        <v>9601436618</v>
      </c>
      <c r="F63" s="16">
        <v>4675507465</v>
      </c>
      <c r="G63" s="16">
        <v>0</v>
      </c>
      <c r="H63" s="16">
        <v>0</v>
      </c>
      <c r="I63" s="16">
        <v>0</v>
      </c>
      <c r="J63" s="16">
        <v>0</v>
      </c>
      <c r="K63" s="16">
        <v>4760888817</v>
      </c>
      <c r="L63" s="16">
        <v>0</v>
      </c>
      <c r="M63" s="16">
        <v>0</v>
      </c>
      <c r="N63" s="16">
        <v>0</v>
      </c>
      <c r="O63" s="16">
        <v>4689614231</v>
      </c>
      <c r="P63" s="16">
        <v>0</v>
      </c>
      <c r="Q63" s="22">
        <f t="shared" si="0"/>
        <v>23727447131</v>
      </c>
      <c r="R63" s="25">
        <v>22379073271</v>
      </c>
      <c r="S63" s="28">
        <f t="shared" si="1"/>
        <v>1348373860</v>
      </c>
      <c r="T63" s="20"/>
      <c r="U63" s="20"/>
    </row>
    <row r="64" spans="1:21" x14ac:dyDescent="0.25">
      <c r="A64" s="11">
        <v>52</v>
      </c>
      <c r="B64" s="12">
        <v>892300285</v>
      </c>
      <c r="C64" s="13">
        <f>VLOOKUP(B64,'[1]Gratuidad IES Publicas'!$B$13:$C$71,2,0)</f>
        <v>821920000</v>
      </c>
      <c r="D64" s="14" t="s">
        <v>74</v>
      </c>
      <c r="E64" s="15">
        <v>4357509508</v>
      </c>
      <c r="F64" s="16">
        <v>0</v>
      </c>
      <c r="G64" s="16">
        <v>0</v>
      </c>
      <c r="H64" s="16">
        <v>12020380293</v>
      </c>
      <c r="I64" s="16">
        <v>0</v>
      </c>
      <c r="J64" s="16">
        <v>0</v>
      </c>
      <c r="K64" s="16">
        <v>0</v>
      </c>
      <c r="L64" s="16">
        <v>13278014994</v>
      </c>
      <c r="M64" s="16">
        <v>0</v>
      </c>
      <c r="N64" s="16">
        <v>0</v>
      </c>
      <c r="O64" s="16">
        <v>1386295700</v>
      </c>
      <c r="P64" s="16">
        <v>2914131047</v>
      </c>
      <c r="Q64" s="22">
        <f t="shared" si="0"/>
        <v>33956331542</v>
      </c>
      <c r="R64" s="25">
        <v>32617272302</v>
      </c>
      <c r="S64" s="28">
        <f t="shared" si="1"/>
        <v>1339059240</v>
      </c>
      <c r="T64" s="20"/>
      <c r="U64" s="20"/>
    </row>
    <row r="65" spans="1:21" x14ac:dyDescent="0.25">
      <c r="A65" s="11">
        <v>53</v>
      </c>
      <c r="B65" s="12">
        <v>891480035</v>
      </c>
      <c r="C65" s="13">
        <f>VLOOKUP(B65,'[1]Gratuidad IES Publicas'!$B$13:$C$71,2,0)</f>
        <v>24666000</v>
      </c>
      <c r="D65" s="14" t="s">
        <v>75</v>
      </c>
      <c r="E65" s="15">
        <v>8480759147</v>
      </c>
      <c r="F65" s="16">
        <v>2819889405</v>
      </c>
      <c r="G65" s="16">
        <v>0</v>
      </c>
      <c r="H65" s="16">
        <v>5214017003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9639112398</v>
      </c>
      <c r="P65" s="16">
        <v>6783252000</v>
      </c>
      <c r="Q65" s="22">
        <f t="shared" si="0"/>
        <v>32937029953</v>
      </c>
      <c r="R65" s="25">
        <v>31486355433</v>
      </c>
      <c r="S65" s="28">
        <f t="shared" si="1"/>
        <v>1450674520</v>
      </c>
      <c r="T65" s="20"/>
      <c r="U65" s="20"/>
    </row>
    <row r="66" spans="1:21" x14ac:dyDescent="0.25">
      <c r="A66" s="11">
        <v>54</v>
      </c>
      <c r="B66" s="12">
        <v>891680089</v>
      </c>
      <c r="C66" s="13">
        <f>VLOOKUP(B66,'[1]Gratuidad IES Publicas'!$B$13:$C$71,2,0)</f>
        <v>28327000</v>
      </c>
      <c r="D66" s="14" t="s">
        <v>76</v>
      </c>
      <c r="E66" s="15">
        <v>7927218346</v>
      </c>
      <c r="F66" s="16">
        <v>0</v>
      </c>
      <c r="G66" s="16">
        <v>3286391446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1222229300</v>
      </c>
      <c r="P66" s="16">
        <v>3507635240</v>
      </c>
      <c r="Q66" s="22">
        <f t="shared" si="0"/>
        <v>15943474332</v>
      </c>
      <c r="R66" s="25">
        <v>14762891112</v>
      </c>
      <c r="S66" s="28">
        <f t="shared" si="1"/>
        <v>1180583220</v>
      </c>
      <c r="T66" s="20"/>
      <c r="U66" s="20"/>
    </row>
    <row r="67" spans="1:21" x14ac:dyDescent="0.25">
      <c r="A67" s="11">
        <v>55</v>
      </c>
      <c r="B67" s="12">
        <v>890680062</v>
      </c>
      <c r="C67" s="13">
        <f>VLOOKUP(B67,'[1]Gratuidad IES Publicas'!$B$13:$C$71,2,0)</f>
        <v>127625000</v>
      </c>
      <c r="D67" s="14" t="s">
        <v>77</v>
      </c>
      <c r="E67" s="15">
        <v>12927355619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4367059177</v>
      </c>
      <c r="L67" s="16">
        <v>0</v>
      </c>
      <c r="M67" s="16">
        <v>0</v>
      </c>
      <c r="N67" s="16">
        <v>0</v>
      </c>
      <c r="O67" s="16">
        <v>2882038465</v>
      </c>
      <c r="P67" s="16">
        <v>0</v>
      </c>
      <c r="Q67" s="22">
        <f t="shared" si="0"/>
        <v>20176453261</v>
      </c>
      <c r="R67" s="25">
        <v>19263624671</v>
      </c>
      <c r="S67" s="28">
        <f t="shared" si="1"/>
        <v>912828590</v>
      </c>
      <c r="T67" s="20"/>
      <c r="U67" s="20"/>
    </row>
    <row r="68" spans="1:21" x14ac:dyDescent="0.25">
      <c r="A68" s="11">
        <v>56</v>
      </c>
      <c r="B68" s="12">
        <v>817002466</v>
      </c>
      <c r="C68" s="13" t="str">
        <f>VLOOKUP(B68,'[1]Gratuidad IES Publicas'!$B$13:$C$71,2,0)</f>
        <v>-</v>
      </c>
      <c r="D68" s="14" t="s">
        <v>78</v>
      </c>
      <c r="E68" s="16">
        <v>178956500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31744400</v>
      </c>
      <c r="P68" s="16">
        <v>117495445</v>
      </c>
      <c r="Q68" s="22">
        <f t="shared" si="0"/>
        <v>328196345</v>
      </c>
      <c r="R68" s="25">
        <v>297533595</v>
      </c>
      <c r="S68" s="28">
        <f>+Q68-R68</f>
        <v>30662750</v>
      </c>
      <c r="T68" s="20"/>
      <c r="U68" s="20"/>
    </row>
    <row r="69" spans="1:21" x14ac:dyDescent="0.25">
      <c r="A69" s="11">
        <v>57</v>
      </c>
      <c r="B69" s="12">
        <v>890801063</v>
      </c>
      <c r="C69" s="13">
        <f>VLOOKUP(B69,'[1]Gratuidad IES Publicas'!$B$13:$C$71,2,0)</f>
        <v>27017000</v>
      </c>
      <c r="D69" s="14" t="s">
        <v>79</v>
      </c>
      <c r="E69" s="15">
        <v>6481682060</v>
      </c>
      <c r="F69" s="16">
        <v>0</v>
      </c>
      <c r="G69" s="16">
        <v>3428781429</v>
      </c>
      <c r="H69" s="16">
        <v>3680639022</v>
      </c>
      <c r="I69" s="16">
        <v>0</v>
      </c>
      <c r="J69" s="16">
        <v>0</v>
      </c>
      <c r="K69" s="16">
        <v>0</v>
      </c>
      <c r="L69" s="16">
        <v>0</v>
      </c>
      <c r="M69" s="16">
        <v>6279550650</v>
      </c>
      <c r="N69" s="16">
        <v>0</v>
      </c>
      <c r="O69" s="16">
        <v>618997700</v>
      </c>
      <c r="P69" s="16">
        <v>1301194509</v>
      </c>
      <c r="Q69" s="22">
        <f t="shared" si="0"/>
        <v>21790845370</v>
      </c>
      <c r="R69" s="25">
        <v>21192939320</v>
      </c>
      <c r="S69" s="28">
        <f t="shared" si="1"/>
        <v>597906050</v>
      </c>
      <c r="T69" s="20"/>
      <c r="U69" s="20"/>
    </row>
    <row r="70" spans="1:21" ht="22.5" x14ac:dyDescent="0.25">
      <c r="A70" s="11">
        <v>58</v>
      </c>
      <c r="B70" s="12">
        <v>800144829</v>
      </c>
      <c r="C70" s="13">
        <f>VLOOKUP(B70,'[1]Gratuidad IES Publicas'!$B$13:$C$71,2,0)</f>
        <v>821400000</v>
      </c>
      <c r="D70" s="14" t="s">
        <v>80</v>
      </c>
      <c r="E70" s="15">
        <v>0</v>
      </c>
      <c r="F70" s="16">
        <v>0</v>
      </c>
      <c r="G70" s="16">
        <v>11919780246</v>
      </c>
      <c r="H70" s="16">
        <v>2962967068</v>
      </c>
      <c r="I70" s="16">
        <v>2109483575</v>
      </c>
      <c r="J70" s="16">
        <v>0</v>
      </c>
      <c r="K70" s="16">
        <v>0</v>
      </c>
      <c r="L70" s="16">
        <v>0</v>
      </c>
      <c r="M70" s="16">
        <v>4382305754</v>
      </c>
      <c r="N70" s="16">
        <v>0</v>
      </c>
      <c r="O70" s="16">
        <v>3540587224.8000002</v>
      </c>
      <c r="P70" s="16">
        <v>0</v>
      </c>
      <c r="Q70" s="22">
        <f t="shared" si="0"/>
        <v>24915123867.799999</v>
      </c>
      <c r="R70" s="25">
        <v>23876088007.799999</v>
      </c>
      <c r="S70" s="28">
        <f t="shared" si="1"/>
        <v>1039035860</v>
      </c>
      <c r="T70" s="20"/>
      <c r="U70" s="20"/>
    </row>
    <row r="71" spans="1:21" x14ac:dyDescent="0.25">
      <c r="A71" s="11">
        <v>59</v>
      </c>
      <c r="B71" s="12">
        <v>899999063</v>
      </c>
      <c r="C71" s="13">
        <f>VLOOKUP(B71,'[1]Gratuidad IES Publicas'!$B$13:$C$71,2,0)</f>
        <v>27400000</v>
      </c>
      <c r="D71" s="14" t="s">
        <v>81</v>
      </c>
      <c r="E71" s="15"/>
      <c r="F71" s="16">
        <v>30920846006</v>
      </c>
      <c r="G71" s="16">
        <v>0</v>
      </c>
      <c r="H71" s="16">
        <v>672179726</v>
      </c>
      <c r="I71" s="16">
        <v>0</v>
      </c>
      <c r="J71" s="16">
        <v>0</v>
      </c>
      <c r="K71" s="16">
        <v>0</v>
      </c>
      <c r="L71" s="16">
        <v>6098686651</v>
      </c>
      <c r="M71" s="16">
        <v>1256802</v>
      </c>
      <c r="N71" s="16">
        <v>0</v>
      </c>
      <c r="O71" s="16">
        <v>2529941300</v>
      </c>
      <c r="P71" s="16">
        <v>5045085295</v>
      </c>
      <c r="Q71" s="22">
        <f t="shared" si="0"/>
        <v>45267995780</v>
      </c>
      <c r="R71" s="25">
        <v>42824259370</v>
      </c>
      <c r="S71" s="28">
        <f t="shared" si="1"/>
        <v>2443736410</v>
      </c>
      <c r="T71" s="20"/>
      <c r="U71" s="20"/>
    </row>
    <row r="72" spans="1:21" x14ac:dyDescent="0.25">
      <c r="A72" s="17"/>
      <c r="B72" s="17" t="s">
        <v>82</v>
      </c>
      <c r="C72" s="17"/>
      <c r="D72" s="17"/>
      <c r="E72" s="18">
        <f>SUM(E13:E70)</f>
        <v>521991458481.40002</v>
      </c>
      <c r="F72" s="18">
        <f>SUM(F13:F71)</f>
        <v>259159749518</v>
      </c>
      <c r="G72" s="18">
        <f t="shared" ref="G72" si="2">SUM(G13:G70)</f>
        <v>96550498914</v>
      </c>
      <c r="H72" s="18">
        <f>SUM(H13:H71)</f>
        <v>32248018063</v>
      </c>
      <c r="I72" s="18">
        <f>SUM(I13:I70)</f>
        <v>73686209934</v>
      </c>
      <c r="J72" s="18">
        <f t="shared" ref="J72:Q72" si="3">SUM(J13:J71)</f>
        <v>346625826075</v>
      </c>
      <c r="K72" s="18">
        <f t="shared" si="3"/>
        <v>178785895755.79999</v>
      </c>
      <c r="L72" s="18">
        <f t="shared" si="3"/>
        <v>94651701090.199997</v>
      </c>
      <c r="M72" s="18">
        <f t="shared" si="3"/>
        <v>52268161567</v>
      </c>
      <c r="N72" s="18">
        <f>SUM(N13:N71)</f>
        <v>1937725437</v>
      </c>
      <c r="O72" s="18">
        <f>SUM(O13:O71)</f>
        <v>298767889702.79999</v>
      </c>
      <c r="P72" s="18">
        <f>SUM(P13:P71)</f>
        <v>95819682328</v>
      </c>
      <c r="Q72" s="23">
        <f t="shared" si="3"/>
        <v>2052492816866.2</v>
      </c>
      <c r="R72" s="26">
        <f>SUM(R13:R71)</f>
        <v>1965105919926.2</v>
      </c>
      <c r="S72" s="29">
        <f>SUM(S13:S71)</f>
        <v>87386896940</v>
      </c>
      <c r="T72" s="20"/>
      <c r="U72" s="20"/>
    </row>
    <row r="73" spans="1:21" x14ac:dyDescent="0.25"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21" x14ac:dyDescent="0.25">
      <c r="F74" s="19"/>
      <c r="H74" s="20"/>
    </row>
    <row r="75" spans="1:21" x14ac:dyDescent="0.25">
      <c r="F75" s="19"/>
      <c r="Q75" s="20"/>
    </row>
    <row r="76" spans="1:21" x14ac:dyDescent="0.25">
      <c r="F76" s="19"/>
      <c r="G76" s="20"/>
      <c r="H76" s="20"/>
    </row>
  </sheetData>
  <mergeCells count="6">
    <mergeCell ref="C6:I6"/>
    <mergeCell ref="C11:C12"/>
    <mergeCell ref="A11:A12"/>
    <mergeCell ref="B11:B12"/>
    <mergeCell ref="D11:D12"/>
    <mergeCell ref="C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Gratuidad IES Publicas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Marina Castro Garcia</dc:creator>
  <cp:lastModifiedBy>Angela Marina Castro Garcia</cp:lastModifiedBy>
  <dcterms:created xsi:type="dcterms:W3CDTF">2025-10-07T20:55:48Z</dcterms:created>
  <dcterms:modified xsi:type="dcterms:W3CDTF">2026-01-22T15:46:29Z</dcterms:modified>
</cp:coreProperties>
</file>