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acastrog_mineducacion_gov_co/Documents/Documentos/PUBLICACIONES/"/>
    </mc:Choice>
  </mc:AlternateContent>
  <xr:revisionPtr revIDLastSave="19" documentId="8_{9B7BE3C3-DC7B-4C3D-9369-F37C9B06BF7C}" xr6:coauthVersionLast="47" xr6:coauthVersionMax="47" xr10:uidLastSave="{D8A24A0C-BC8B-4E27-8DC5-DE88A20354A6}"/>
  <bookViews>
    <workbookView xWindow="-120" yWindow="-120" windowWidth="29040" windowHeight="15840" xr2:uid="{58E872CE-2FB1-4B7F-AB4D-059A0B200900}"/>
  </bookViews>
  <sheets>
    <sheet name="Gratuidad IES Publica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9" i="1"/>
  <c r="C70" i="1"/>
  <c r="C71" i="1"/>
  <c r="C13" i="1"/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13" i="1"/>
  <c r="M72" i="1" l="1"/>
  <c r="K72" i="1"/>
  <c r="J72" i="1" l="1"/>
  <c r="E72" i="1"/>
  <c r="H72" i="1"/>
  <c r="I72" i="1" l="1"/>
  <c r="N41" i="1"/>
  <c r="N65" i="1"/>
  <c r="N69" i="1"/>
  <c r="N14" i="1"/>
  <c r="N17" i="1"/>
  <c r="N21" i="1"/>
  <c r="N29" i="1"/>
  <c r="N33" i="1"/>
  <c r="N45" i="1"/>
  <c r="N49" i="1"/>
  <c r="N61" i="1"/>
  <c r="N25" i="1"/>
  <c r="N37" i="1"/>
  <c r="N13" i="1"/>
  <c r="N53" i="1"/>
  <c r="N32" i="1"/>
  <c r="N40" i="1"/>
  <c r="N44" i="1"/>
  <c r="N48" i="1"/>
  <c r="N60" i="1"/>
  <c r="N68" i="1"/>
  <c r="N15" i="1"/>
  <c r="N16" i="1"/>
  <c r="N19" i="1"/>
  <c r="N20" i="1"/>
  <c r="N23" i="1"/>
  <c r="N27" i="1"/>
  <c r="N28" i="1"/>
  <c r="N31" i="1"/>
  <c r="N35" i="1"/>
  <c r="N36" i="1"/>
  <c r="N39" i="1"/>
  <c r="N43" i="1"/>
  <c r="N47" i="1"/>
  <c r="N52" i="1"/>
  <c r="N55" i="1"/>
  <c r="N56" i="1"/>
  <c r="N63" i="1"/>
  <c r="N64" i="1"/>
  <c r="N67" i="1"/>
  <c r="N71" i="1"/>
  <c r="F72" i="1"/>
  <c r="N18" i="1"/>
  <c r="N22" i="1"/>
  <c r="N34" i="1"/>
  <c r="N50" i="1"/>
  <c r="N66" i="1"/>
  <c r="G72" i="1"/>
  <c r="N24" i="1"/>
  <c r="N58" i="1" l="1"/>
  <c r="N42" i="1"/>
  <c r="N26" i="1"/>
  <c r="N59" i="1"/>
  <c r="N51" i="1"/>
  <c r="N57" i="1"/>
  <c r="N62" i="1"/>
  <c r="N46" i="1"/>
  <c r="N30" i="1"/>
  <c r="N70" i="1"/>
  <c r="N54" i="1"/>
  <c r="N38" i="1"/>
  <c r="L72" i="1"/>
  <c r="N72" i="1" l="1"/>
</calcChain>
</file>

<file path=xl/sharedStrings.xml><?xml version="1.0" encoding="utf-8"?>
<sst xmlns="http://schemas.openxmlformats.org/spreadsheetml/2006/main" count="95" uniqueCount="95">
  <si>
    <t>Ministerio de Educación Nacional</t>
  </si>
  <si>
    <t>Subdirección de Gestión Financiera</t>
  </si>
  <si>
    <t>Grupo de Contabilidad</t>
  </si>
  <si>
    <t>Cuenta :</t>
  </si>
  <si>
    <t>542411-240206 subvenciones - gratuidad en los programas de pregrado en las
instituciones de educación superior públicas</t>
  </si>
  <si>
    <t>Periodo:</t>
  </si>
  <si>
    <t>Nombre Responsable</t>
  </si>
  <si>
    <t xml:space="preserve">Grupo de Contabilidad </t>
  </si>
  <si>
    <t>Cons.</t>
  </si>
  <si>
    <t xml:space="preserve">NIT. Entidad </t>
  </si>
  <si>
    <t>CODIGO</t>
  </si>
  <si>
    <t xml:space="preserve">Descripción entidad </t>
  </si>
  <si>
    <t xml:space="preserve"> RES. 5465 19/MAR/2025 </t>
  </si>
  <si>
    <t xml:space="preserve">RES. 8436 23/ABR/2025 </t>
  </si>
  <si>
    <t xml:space="preserve"> RES. 010411 23/MAY/2025 </t>
  </si>
  <si>
    <t>RES. 014910 16/JUL/2025</t>
  </si>
  <si>
    <t>RES. 015576 22/JUL/2025</t>
  </si>
  <si>
    <t xml:space="preserve">TOTAL CAUSADO CUENTA 542411 SUBVENCIONES </t>
  </si>
  <si>
    <t>CHIP</t>
  </si>
  <si>
    <t>A</t>
  </si>
  <si>
    <t>B</t>
  </si>
  <si>
    <t>C</t>
  </si>
  <si>
    <t>D</t>
  </si>
  <si>
    <t>E</t>
  </si>
  <si>
    <t>G</t>
  </si>
  <si>
    <t>COLEGIO MAYOR DE ANTIOQUIA</t>
  </si>
  <si>
    <t>CONSERVATORIO DEL TOLIMA</t>
  </si>
  <si>
    <t>TECNOLÓGICO DE ARTES DEBORA ARANGO INSTITUCIÓN</t>
  </si>
  <si>
    <t>INSTITUCIÓN DEPARTAMENTAL BELLAS ARTES</t>
  </si>
  <si>
    <t>INSTITUCIÓN UNIVERSITARIA ESCUELA NACIONAL DEL DEPORTE</t>
  </si>
  <si>
    <t>UNIVERSIDAD FRANCISCO DE PAULA SANTANDER - CÚCUTA</t>
  </si>
  <si>
    <t>INSTITUTO DE EDUCACION TECNICA PROFESIONAL DE ROLDANILLO</t>
  </si>
  <si>
    <t>INSTITUTO SUPERIOR DE EDUCACIÓN RURAL</t>
  </si>
  <si>
    <t>UNIDAD TECNICA PARA EL DESARROLLO PROFESIONAL -UTEDE</t>
  </si>
  <si>
    <t>INSTITUTO TECNOLÓGICO METROPOLITANO ITM</t>
  </si>
  <si>
    <t>INSTITUCIÓN UNIVERSITARIA DIGITAL D</t>
  </si>
  <si>
    <t>INSTITUCIÓN UNIVERSITARIA DE ENVIGADO</t>
  </si>
  <si>
    <t>INSTITUCIÓN UNIVERSITARIA ANTONIO JOSÉ CAMACHO</t>
  </si>
  <si>
    <t>INSTITUCIÓN UNIVERSITARIA PASCUAL BRAVO</t>
  </si>
  <si>
    <t>UNIVERSIDAD PEDAGÓGICA NACIONAL</t>
  </si>
  <si>
    <t>POLITÉCNICO COLOMBIANO JAIME ISAZA CADAVID</t>
  </si>
  <si>
    <t>TECNOLÓGICO DE ANTIOQUIA</t>
  </si>
  <si>
    <t>UNIVERSIDAD DE LA AMAZONIA</t>
  </si>
  <si>
    <t>UNIVERSIDAD DISTRITAL FRANCISCO JOSE DE CALDAS</t>
  </si>
  <si>
    <t>UNIVERSIDAD MILITAR NUEVA GRANADA</t>
  </si>
  <si>
    <t>UNIVERSIDAD DEL PACIFICO</t>
  </si>
  <si>
    <t>UNIVERSIDAD DE PAMPLONA</t>
  </si>
  <si>
    <t>UNIVERSIDAD DE SUCRE</t>
  </si>
  <si>
    <t>UNIVERSIDAD DEL VALLE</t>
  </si>
  <si>
    <t>UNIVERSIDAD DE ANTIOQUIA</t>
  </si>
  <si>
    <t>UNIDAD CENTRAL DEL VALLE DEL CAUCA</t>
  </si>
  <si>
    <t>UNIVERSIDAD INDUSTRIAL DE SANTANDER</t>
  </si>
  <si>
    <t>UNIVERSIDAD NACIONAL ABIERTA Y A DISTANCIA</t>
  </si>
  <si>
    <t>INSTITUTO UNIVERSITARIO DE LA PAZ</t>
  </si>
  <si>
    <t>UNIVERSIDAD INTERNACIONAL DEL TRÓPICO AMERICANO</t>
  </si>
  <si>
    <t>UNIVERSIDAD SURCOLOMBIANA</t>
  </si>
  <si>
    <t>UNIVERSIDAD DEL TOLIMA</t>
  </si>
  <si>
    <t>UNIDADES TECNOLÓGICAS DE SANTANDER</t>
  </si>
  <si>
    <t>COLEGIO INTEGRADO NACIONAL ORIENTE DE CALDAS</t>
  </si>
  <si>
    <t>INSTITUCIÓN UNIVERSITARIA COLEGIO MAYOR DEL CAUCA</t>
  </si>
  <si>
    <t>INSTITUTO DE FORMACIÓN TÉCNICA PROFESIONAL HUMBERTO VELASQUEZ GARCÍA INFOTEP CIENAGA</t>
  </si>
  <si>
    <t>INSTITUCIÓN UNIVERSITARIA BELLAS ARTES Y CIENCIAS DE BOLÍVAR</t>
  </si>
  <si>
    <t>INSTITUCIÓN UNIVERSITARIA DE BARRANQUILLA</t>
  </si>
  <si>
    <t>INSTITUCIÓN UNIVERSITARIA MAYOR DE CARTAGENA</t>
  </si>
  <si>
    <t>INSTITUTO TECNOLÓGICO DEL PUTUMAYO</t>
  </si>
  <si>
    <t>UNIVERSIDAD DE CARTAGENA</t>
  </si>
  <si>
    <t>UNIVERSIDAD DE CÓRDOBA</t>
  </si>
  <si>
    <t>UNIVERSIDAD DE LA GUAJIRA</t>
  </si>
  <si>
    <t>UNIVERSIDAD DE LOS LLANOS</t>
  </si>
  <si>
    <t>UNIVERSIDAD DE NARIÑO</t>
  </si>
  <si>
    <t>UNIVERSIDAD DEL ATLÁNTICO</t>
  </si>
  <si>
    <t>UNIVERSIDAD DEL CAUCA</t>
  </si>
  <si>
    <t>UNIVERSIDAD DEL MAGDALENA</t>
  </si>
  <si>
    <t>UNIVERSIDAD DEL QUINDÍO</t>
  </si>
  <si>
    <t>UNIVERSIDAD FRANCISCO DE PAULA SANTANDER OCAÑA</t>
  </si>
  <si>
    <t>UNIVERSIDAD PEDAGÓGICA Y TECNOLÓGICA DE COLOMBIA</t>
  </si>
  <si>
    <t>UNIVERSIDAD POPULAR DEL CESAR</t>
  </si>
  <si>
    <t>UNIVERSIDAD TECNOLÓGICA DE PEREIRA</t>
  </si>
  <si>
    <t>UNIVERSIDAD TECNOLÓGICA DEL CHOCO</t>
  </si>
  <si>
    <t>UNIVERSIDAD DE CUNDINAMARCA UDEC</t>
  </si>
  <si>
    <t>CONSEJO REGIONAL INDIGENA DEL CAUCA CRIC</t>
  </si>
  <si>
    <t>UNIVERSIDAD DE CALDAS</t>
  </si>
  <si>
    <t>UNIVERSIDAD COLEGIO MAYOR DE CUNDINAMARCA</t>
  </si>
  <si>
    <t>UNIVERSIDAD NACIONAL DE COLOMBIA</t>
  </si>
  <si>
    <t xml:space="preserve">TOTAL </t>
  </si>
  <si>
    <t>RES. 018084 27/AGO/2025</t>
  </si>
  <si>
    <t>RES. 018085 27/AGO/2025</t>
  </si>
  <si>
    <t>F</t>
  </si>
  <si>
    <t>H=A+B+C+D+E+F+G</t>
  </si>
  <si>
    <t>I</t>
  </si>
  <si>
    <t>J = (H-I)</t>
  </si>
  <si>
    <t xml:space="preserve"> A 30 DE SEPTIEMBRE-2025</t>
  </si>
  <si>
    <t>TOTAL GIRADO DE MARZO A SEPTIEMBRE</t>
  </si>
  <si>
    <t>SALDO X GIRAR CUENTA 240206 A 30-SEP-2025 Subvenciones x programas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</si>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</sst>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rial"/>
      <family val="2"/>
    </font>
    <font>
      <sz val="9"/>
      <name val="Verdana"/>
      <family val="2"/>
    </font>
    <font>
      <sz val="9"/>
      <color rgb="FF000000"/>
      <name val="Verdana"/>
      <family val="2"/>
    </font>
  </fonts>
  <fills count="9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49" fontId="2" fillId="2" borderId="1" xfId="0" quotePrefix="1" applyNumberFormat="1" applyFont="1" applyFill="1" applyBorder="1" applyAlignment="1">
      <alignment vertical="center"/>
    </xf>
    <xf numFmtId="49" fontId="2" fillId="2" borderId="0" xfId="0" quotePrefix="1" applyNumberFormat="1" applyFont="1" applyFill="1" applyAlignment="1">
      <alignment vertical="center"/>
    </xf>
    <xf numFmtId="0" fontId="2" fillId="2" borderId="0" xfId="0" applyFont="1" applyFill="1" applyAlignment="1">
      <alignment vertical="center" shrinkToFit="1"/>
    </xf>
    <xf numFmtId="0" fontId="0" fillId="4" borderId="0" xfId="0" applyFill="1"/>
    <xf numFmtId="0" fontId="0" fillId="4" borderId="0" xfId="0" applyFill="1" applyAlignment="1">
      <alignment horizontal="center"/>
    </xf>
    <xf numFmtId="43" fontId="0" fillId="4" borderId="0" xfId="1" applyFont="1" applyFill="1" applyBorder="1"/>
    <xf numFmtId="0" fontId="5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Border="1" applyAlignment="1">
      <alignment vertical="center" wrapText="1"/>
    </xf>
    <xf numFmtId="44" fontId="0" fillId="0" borderId="3" xfId="2" applyFont="1" applyBorder="1"/>
    <xf numFmtId="44" fontId="0" fillId="0" borderId="3" xfId="2" applyFont="1" applyFill="1" applyBorder="1"/>
    <xf numFmtId="0" fontId="2" fillId="5" borderId="3" xfId="0" applyFont="1" applyFill="1" applyBorder="1"/>
    <xf numFmtId="44" fontId="2" fillId="5" borderId="3" xfId="2" applyFont="1" applyFill="1" applyBorder="1"/>
    <xf numFmtId="43" fontId="0" fillId="0" borderId="0" xfId="1" applyFont="1"/>
    <xf numFmtId="44" fontId="0" fillId="0" borderId="0" xfId="0" applyNumberFormat="1"/>
    <xf numFmtId="44" fontId="0" fillId="0" borderId="0" xfId="2" applyFont="1"/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44" fontId="0" fillId="7" borderId="3" xfId="2" applyFont="1" applyFill="1" applyBorder="1"/>
    <xf numFmtId="44" fontId="2" fillId="7" borderId="3" xfId="2" applyFont="1" applyFill="1" applyBorder="1"/>
    <xf numFmtId="0" fontId="2" fillId="8" borderId="3" xfId="0" applyFont="1" applyFill="1" applyBorder="1" applyAlignment="1">
      <alignment horizontal="center" vertical="center" wrapText="1"/>
    </xf>
    <xf numFmtId="44" fontId="0" fillId="8" borderId="3" xfId="2" applyFont="1" applyFill="1" applyBorder="1"/>
    <xf numFmtId="44" fontId="2" fillId="8" borderId="3" xfId="2" applyFont="1" applyFill="1" applyBorder="1"/>
    <xf numFmtId="0" fontId="2" fillId="6" borderId="3" xfId="0" applyFont="1" applyFill="1" applyBorder="1" applyAlignment="1">
      <alignment horizontal="center" vertical="center" wrapText="1"/>
    </xf>
    <xf numFmtId="44" fontId="0" fillId="6" borderId="3" xfId="2" applyFont="1" applyFill="1" applyBorder="1"/>
    <xf numFmtId="44" fontId="2" fillId="6" borderId="3" xfId="2" applyFont="1" applyFill="1" applyBorder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shrinkToFit="1"/>
    </xf>
    <xf numFmtId="1" fontId="4" fillId="6" borderId="2" xfId="0" applyNumberFormat="1" applyFont="1" applyFill="1" applyBorder="1" applyAlignment="1">
      <alignment horizontal="center"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6" fillId="0" borderId="3" xfId="0" applyFont="1" applyFill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2548466</xdr:colOff>
      <xdr:row>1</xdr:row>
      <xdr:rowOff>5292</xdr:rowOff>
    </xdr:from>
    <xdr:to>
      <xdr:col>12</xdr:col>
      <xdr:colOff>1200150</xdr:colOff>
      <xdr:row>2</xdr:row>
      <xdr:rowOff>161926</xdr:rowOff>
    </xdr:to>
    <xdr:sp macro="" textlink="">
      <xdr:nvSpPr>
        <xdr:cNvPr id="2" name="1 Redondear rectángulo de esquina diagonal">
          <a:extLst>
            <a:ext uri="{FF2B5EF4-FFF2-40B4-BE49-F238E27FC236}">
              <a16:creationId xmlns:a16="http://schemas.microsoft.com/office/drawing/2014/main" id="{D0B728F8-1A58-4CC2-92A8-AC007A992CDE}"/>
            </a:ext>
          </a:extLst>
        </xdr:cNvPr>
        <xdr:cNvSpPr/>
      </xdr:nvSpPr>
      <xdr:spPr>
        <a:xfrm>
          <a:off x="4434416" y="195792"/>
          <a:ext cx="15225184" cy="347134"/>
        </a:xfrm>
        <a:prstGeom prst="round2DiagRect">
          <a:avLst/>
        </a:prstGeom>
        <a:ln w="31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800" b="1">
              <a:solidFill>
                <a:sysClr val="windowText" lastClr="000000"/>
              </a:solidFill>
            </a:rPr>
            <a:t>REPORTE POLÍTICA</a:t>
          </a:r>
          <a:r>
            <a:rPr lang="es-CO" sz="1800" b="1" baseline="0">
              <a:solidFill>
                <a:sysClr val="windowText" lastClr="000000"/>
              </a:solidFill>
            </a:rPr>
            <a:t> DE </a:t>
          </a:r>
          <a:r>
            <a:rPr lang="es-CO" sz="1800" b="1">
              <a:solidFill>
                <a:sysClr val="windowText" lastClr="000000"/>
              </a:solidFill>
            </a:rPr>
            <a:t>GRATUIDAD IES PÚBLICAS</a:t>
          </a:r>
          <a:r>
            <a:rPr lang="es-CO" sz="1800" b="1" baseline="0">
              <a:solidFill>
                <a:sysClr val="windowText" lastClr="000000"/>
              </a:solidFill>
            </a:rPr>
            <a:t>  </a:t>
          </a:r>
        </a:p>
        <a:p>
          <a:pPr algn="ctr"/>
          <a:r>
            <a:rPr lang="es-CO" sz="1800" b="1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CO" sz="1800" b="1" baseline="0">
              <a:solidFill>
                <a:sysClr val="windowText" lastClr="000000"/>
              </a:solidFill>
            </a:rPr>
            <a:t> </a:t>
          </a:r>
          <a:endParaRPr lang="es-CO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161925</xdr:colOff>
      <xdr:row>0</xdr:row>
      <xdr:rowOff>105834</xdr:rowOff>
    </xdr:from>
    <xdr:to>
      <xdr:col>13</xdr:col>
      <xdr:colOff>1666875</xdr:colOff>
      <xdr:row>3</xdr:row>
      <xdr:rowOff>47626</xdr:rowOff>
    </xdr:to>
    <xdr:sp macro="" textlink="">
      <xdr:nvSpPr>
        <xdr:cNvPr id="3" name="4 Rectángulo redondeado">
          <a:extLst>
            <a:ext uri="{FF2B5EF4-FFF2-40B4-BE49-F238E27FC236}">
              <a16:creationId xmlns:a16="http://schemas.microsoft.com/office/drawing/2014/main" id="{1C1BB0DC-C6E2-4F6F-AE5D-6A4D0C3B27E9}"/>
            </a:ext>
          </a:extLst>
        </xdr:cNvPr>
        <xdr:cNvSpPr/>
      </xdr:nvSpPr>
      <xdr:spPr>
        <a:xfrm>
          <a:off x="16954500" y="105834"/>
          <a:ext cx="1504950" cy="513292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endParaRPr lang="es-CO" sz="700" b="1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2</xdr:col>
      <xdr:colOff>581024</xdr:colOff>
      <xdr:row>4</xdr:row>
      <xdr:rowOff>123825</xdr:rowOff>
    </xdr:to>
    <xdr:pic>
      <xdr:nvPicPr>
        <xdr:cNvPr id="4" name="Imagen 14" descr="Imagen que contiene Texto&#10;&#10;Descripción generada automáticamente">
          <a:extLst>
            <a:ext uri="{FF2B5EF4-FFF2-40B4-BE49-F238E27FC236}">
              <a16:creationId xmlns:a16="http://schemas.microsoft.com/office/drawing/2014/main" id="{6D03B9DA-6D7E-4BD5-8F6E-1516BE6F9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85950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astrog\AppData\Local\Microsoft\Windows\INetCache\Content.Outlook\6YDMBTBY\O.T.%20II%20Enero%20a%20junio%202025.xlsx" TargetMode="External"/><Relationship Id="rId1" Type="http://schemas.openxmlformats.org/officeDocument/2006/relationships/externalLinkPath" Target="file:///C:\Users\acastrog\AppData\Local\Microsoft\Windows\INetCache\Content.Outlook\6YDMBTBY\O.T.%20II%20Enero%20a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42302-Para Proy. Inversión"/>
      <sheetName val="542303-Para Gat. Funcionamiento"/>
      <sheetName val="542305- Para Educación"/>
    </sheetNames>
    <sheetDataSet>
      <sheetData sheetId="0"/>
      <sheetData sheetId="1"/>
      <sheetData sheetId="2">
        <row r="13">
          <cell r="B13">
            <v>800144829</v>
          </cell>
          <cell r="C13">
            <v>821400000</v>
          </cell>
        </row>
        <row r="14">
          <cell r="B14">
            <v>890980040</v>
          </cell>
          <cell r="C14">
            <v>120205000</v>
          </cell>
        </row>
        <row r="15">
          <cell r="B15">
            <v>890801063</v>
          </cell>
          <cell r="C15">
            <v>27017000</v>
          </cell>
        </row>
        <row r="16">
          <cell r="B16">
            <v>890480123</v>
          </cell>
          <cell r="C16">
            <v>122613000</v>
          </cell>
        </row>
        <row r="17">
          <cell r="B17">
            <v>891080031</v>
          </cell>
          <cell r="C17">
            <v>27123000</v>
          </cell>
        </row>
        <row r="18">
          <cell r="B18">
            <v>890680062</v>
          </cell>
          <cell r="C18">
            <v>127625000</v>
          </cell>
        </row>
        <row r="19">
          <cell r="B19">
            <v>891190346</v>
          </cell>
          <cell r="C19">
            <v>26318000</v>
          </cell>
        </row>
        <row r="20">
          <cell r="B20">
            <v>892115029</v>
          </cell>
          <cell r="C20">
            <v>129444000</v>
          </cell>
        </row>
        <row r="21">
          <cell r="B21">
            <v>892000757</v>
          </cell>
          <cell r="C21">
            <v>28450000</v>
          </cell>
        </row>
        <row r="22">
          <cell r="B22">
            <v>800118954</v>
          </cell>
          <cell r="C22">
            <v>124552000</v>
          </cell>
        </row>
        <row r="23">
          <cell r="B23">
            <v>890501510</v>
          </cell>
          <cell r="C23">
            <v>125454000</v>
          </cell>
        </row>
        <row r="24">
          <cell r="B24">
            <v>892200323</v>
          </cell>
          <cell r="C24">
            <v>128870000</v>
          </cell>
        </row>
        <row r="25">
          <cell r="B25">
            <v>890102257</v>
          </cell>
          <cell r="C25">
            <v>121708000</v>
          </cell>
        </row>
        <row r="26">
          <cell r="B26">
            <v>891500319</v>
          </cell>
          <cell r="C26">
            <v>27219000</v>
          </cell>
        </row>
        <row r="27">
          <cell r="B27">
            <v>891780111</v>
          </cell>
          <cell r="C27">
            <v>121647000</v>
          </cell>
        </row>
        <row r="28">
          <cell r="B28">
            <v>835000300</v>
          </cell>
          <cell r="C28">
            <v>826076000</v>
          </cell>
        </row>
        <row r="29">
          <cell r="B29">
            <v>890000432</v>
          </cell>
          <cell r="C29">
            <v>126663000</v>
          </cell>
        </row>
        <row r="30">
          <cell r="B30">
            <v>890700640</v>
          </cell>
          <cell r="C30">
            <v>129373000</v>
          </cell>
        </row>
        <row r="31">
          <cell r="B31">
            <v>890399010</v>
          </cell>
          <cell r="C31">
            <v>120676000</v>
          </cell>
        </row>
        <row r="32">
          <cell r="B32">
            <v>899999230</v>
          </cell>
          <cell r="C32">
            <v>222711001</v>
          </cell>
        </row>
        <row r="33">
          <cell r="B33">
            <v>890500622</v>
          </cell>
          <cell r="C33">
            <v>125354000</v>
          </cell>
        </row>
        <row r="34">
          <cell r="B34">
            <v>800163130</v>
          </cell>
          <cell r="C34">
            <v>129254000</v>
          </cell>
        </row>
        <row r="35">
          <cell r="B35">
            <v>890201213</v>
          </cell>
          <cell r="C35">
            <v>128868000</v>
          </cell>
        </row>
        <row r="36">
          <cell r="B36">
            <v>800225340</v>
          </cell>
          <cell r="C36">
            <v>821700000</v>
          </cell>
        </row>
        <row r="37">
          <cell r="B37">
            <v>899999063</v>
          </cell>
          <cell r="C37">
            <v>27400000</v>
          </cell>
        </row>
        <row r="38">
          <cell r="B38">
            <v>899999124</v>
          </cell>
          <cell r="C38">
            <v>27500000</v>
          </cell>
        </row>
        <row r="39">
          <cell r="B39">
            <v>891800330</v>
          </cell>
          <cell r="C39">
            <v>27615000</v>
          </cell>
        </row>
        <row r="40">
          <cell r="B40">
            <v>892300285</v>
          </cell>
          <cell r="C40">
            <v>821920000</v>
          </cell>
        </row>
        <row r="41">
          <cell r="B41">
            <v>891680089</v>
          </cell>
          <cell r="C41">
            <v>28327000</v>
          </cell>
        </row>
        <row r="42">
          <cell r="B42">
            <v>891180084</v>
          </cell>
          <cell r="C42">
            <v>26141000</v>
          </cell>
        </row>
        <row r="43">
          <cell r="B43">
            <v>891480035</v>
          </cell>
          <cell r="C43">
            <v>24666000</v>
          </cell>
        </row>
        <row r="44">
          <cell r="B44">
            <v>860512780</v>
          </cell>
          <cell r="C44">
            <v>822000000</v>
          </cell>
        </row>
        <row r="45">
          <cell r="B45">
            <v>891900853</v>
          </cell>
          <cell r="C45">
            <v>124876000</v>
          </cell>
        </row>
        <row r="46">
          <cell r="B46">
            <v>890980134</v>
          </cell>
          <cell r="C46">
            <v>824505000</v>
          </cell>
        </row>
        <row r="47">
          <cell r="B47">
            <v>891500759</v>
          </cell>
          <cell r="C47">
            <v>822719000</v>
          </cell>
        </row>
        <row r="48">
          <cell r="B48">
            <v>800247940</v>
          </cell>
          <cell r="C48">
            <v>824086000</v>
          </cell>
        </row>
        <row r="49">
          <cell r="B49">
            <v>891701932</v>
          </cell>
          <cell r="C49">
            <v>823847000</v>
          </cell>
        </row>
        <row r="50">
          <cell r="B50">
            <v>800124023</v>
          </cell>
          <cell r="C50">
            <v>824276000</v>
          </cell>
        </row>
        <row r="51">
          <cell r="B51">
            <v>890980153</v>
          </cell>
          <cell r="C51">
            <v>821505000</v>
          </cell>
        </row>
        <row r="52">
          <cell r="B52">
            <v>890480054</v>
          </cell>
          <cell r="C52">
            <v>824613000</v>
          </cell>
        </row>
        <row r="53">
          <cell r="B53">
            <v>802011065</v>
          </cell>
          <cell r="C53">
            <v>64500000</v>
          </cell>
        </row>
        <row r="54">
          <cell r="B54">
            <v>890501578</v>
          </cell>
          <cell r="C54">
            <v>824454000</v>
          </cell>
        </row>
        <row r="55">
          <cell r="B55">
            <v>891902811</v>
          </cell>
          <cell r="C55">
            <v>824376000</v>
          </cell>
        </row>
        <row r="56">
          <cell r="B56">
            <v>805001868</v>
          </cell>
          <cell r="C56">
            <v>822576000</v>
          </cell>
        </row>
        <row r="57">
          <cell r="B57">
            <v>890325989</v>
          </cell>
          <cell r="C57">
            <v>121276000</v>
          </cell>
        </row>
        <row r="58">
          <cell r="B58">
            <v>800024581</v>
          </cell>
          <cell r="C58">
            <v>129168000</v>
          </cell>
        </row>
        <row r="59">
          <cell r="B59">
            <v>890980136</v>
          </cell>
          <cell r="C59">
            <v>120305000</v>
          </cell>
        </row>
        <row r="60">
          <cell r="B60">
            <v>890480308</v>
          </cell>
          <cell r="C60">
            <v>220113001</v>
          </cell>
        </row>
        <row r="61">
          <cell r="B61">
            <v>811000278</v>
          </cell>
          <cell r="C61">
            <v>262505266</v>
          </cell>
        </row>
        <row r="62">
          <cell r="B62">
            <v>890208727</v>
          </cell>
          <cell r="C62">
            <v>128068000</v>
          </cell>
        </row>
        <row r="63">
          <cell r="B63">
            <v>890905419</v>
          </cell>
          <cell r="C63">
            <v>121705000</v>
          </cell>
        </row>
        <row r="64">
          <cell r="B64">
            <v>805000889</v>
          </cell>
          <cell r="C64">
            <v>260176001</v>
          </cell>
        </row>
        <row r="65">
          <cell r="B65">
            <v>800214750</v>
          </cell>
          <cell r="C65">
            <v>260105001</v>
          </cell>
        </row>
        <row r="66">
          <cell r="B66">
            <v>811042967</v>
          </cell>
          <cell r="C66">
            <v>262305266</v>
          </cell>
        </row>
        <row r="67">
          <cell r="B67">
            <v>890700906</v>
          </cell>
          <cell r="C67">
            <v>128873000</v>
          </cell>
        </row>
        <row r="68">
          <cell r="B68">
            <v>890802678</v>
          </cell>
          <cell r="C68">
            <v>825717000</v>
          </cell>
        </row>
        <row r="69">
          <cell r="B69">
            <v>817002466</v>
          </cell>
          <cell r="C69" t="e">
            <v>#N/A</v>
          </cell>
        </row>
        <row r="70">
          <cell r="B70">
            <v>901168222</v>
          </cell>
          <cell r="C70">
            <v>923272870</v>
          </cell>
        </row>
        <row r="71">
          <cell r="B71">
            <v>844002071</v>
          </cell>
          <cell r="C71">
            <v>220285001</v>
          </cell>
        </row>
        <row r="72">
          <cell r="B72">
            <v>800214750</v>
          </cell>
          <cell r="C72">
            <v>260105001</v>
          </cell>
        </row>
        <row r="73">
          <cell r="B73">
            <v>890905419</v>
          </cell>
          <cell r="C73">
            <v>121705000</v>
          </cell>
        </row>
        <row r="74">
          <cell r="B74">
            <v>890980136</v>
          </cell>
          <cell r="C74">
            <v>120305000</v>
          </cell>
        </row>
        <row r="75">
          <cell r="B75">
            <v>802011065</v>
          </cell>
          <cell r="C75">
            <v>64500000</v>
          </cell>
        </row>
        <row r="76">
          <cell r="B76">
            <v>805000889</v>
          </cell>
          <cell r="C76">
            <v>260176001</v>
          </cell>
        </row>
        <row r="77">
          <cell r="B77">
            <v>890208727</v>
          </cell>
          <cell r="C77">
            <v>128068000</v>
          </cell>
        </row>
        <row r="78">
          <cell r="B78">
            <v>891900853</v>
          </cell>
          <cell r="C78">
            <v>124876000</v>
          </cell>
        </row>
        <row r="79">
          <cell r="B79">
            <v>890980153</v>
          </cell>
          <cell r="C79">
            <v>821505000</v>
          </cell>
        </row>
        <row r="80">
          <cell r="B80">
            <v>890480308</v>
          </cell>
          <cell r="C80">
            <v>220113001</v>
          </cell>
        </row>
        <row r="81">
          <cell r="B81">
            <v>811000278</v>
          </cell>
          <cell r="C81">
            <v>262505266</v>
          </cell>
        </row>
        <row r="82">
          <cell r="B82">
            <v>800024581</v>
          </cell>
          <cell r="C82">
            <v>129168000</v>
          </cell>
        </row>
        <row r="83">
          <cell r="B83">
            <v>890325989</v>
          </cell>
          <cell r="C83">
            <v>121276000</v>
          </cell>
        </row>
        <row r="84">
          <cell r="B84">
            <v>890980134</v>
          </cell>
          <cell r="C84">
            <v>824505000</v>
          </cell>
        </row>
        <row r="85">
          <cell r="B85">
            <v>891902811</v>
          </cell>
          <cell r="C85">
            <v>824376000</v>
          </cell>
        </row>
        <row r="86">
          <cell r="B86">
            <v>891500759</v>
          </cell>
          <cell r="C86">
            <v>822719000</v>
          </cell>
        </row>
        <row r="87">
          <cell r="B87">
            <v>800247940</v>
          </cell>
          <cell r="C87">
            <v>824086000</v>
          </cell>
        </row>
        <row r="88">
          <cell r="B88">
            <v>890700906</v>
          </cell>
          <cell r="C88">
            <v>128873000</v>
          </cell>
        </row>
        <row r="89">
          <cell r="B89">
            <v>890501578</v>
          </cell>
          <cell r="C89">
            <v>824454000</v>
          </cell>
        </row>
        <row r="90">
          <cell r="B90">
            <v>890480054</v>
          </cell>
          <cell r="C90">
            <v>824613000</v>
          </cell>
        </row>
        <row r="91">
          <cell r="B91">
            <v>805001868</v>
          </cell>
          <cell r="C91">
            <v>822576000</v>
          </cell>
        </row>
        <row r="92">
          <cell r="B92">
            <v>890802678</v>
          </cell>
          <cell r="C92">
            <v>825717000</v>
          </cell>
        </row>
        <row r="93">
          <cell r="B93">
            <v>800124023</v>
          </cell>
          <cell r="C93">
            <v>824276000</v>
          </cell>
        </row>
        <row r="94">
          <cell r="B94">
            <v>811042967</v>
          </cell>
          <cell r="C94">
            <v>262305266</v>
          </cell>
        </row>
        <row r="95">
          <cell r="B95">
            <v>901168222</v>
          </cell>
          <cell r="C95">
            <v>923272870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44C2-9881-41C4-9BD2-E14F7408FB28}">
  <dimension ref="A1:Y76"/>
  <sheetViews>
    <sheetView tabSelected="1" topLeftCell="A8" workbookViewId="0">
      <selection activeCell="D21" sqref="D21"/>
    </sheetView>
  </sheetViews>
  <sheetFormatPr baseColWidth="10" defaultRowHeight="15" x14ac:dyDescent="0.25"/>
  <cols>
    <col min="1" max="1" width="7.85546875" customWidth="1"/>
    <col min="2" max="2" width="20.42578125" customWidth="1"/>
    <col min="3" max="3" width="13" customWidth="1"/>
    <col min="4" max="4" width="47.42578125" customWidth="1"/>
    <col min="5" max="5" width="25.7109375" customWidth="1"/>
    <col min="6" max="6" width="25.140625" customWidth="1"/>
    <col min="7" max="11" width="24.42578125" customWidth="1"/>
    <col min="12" max="12" width="28.140625" customWidth="1"/>
    <col min="13" max="13" width="23.85546875" customWidth="1"/>
    <col min="14" max="14" width="29.5703125" customWidth="1"/>
    <col min="15" max="15" width="23.140625" customWidth="1"/>
    <col min="16" max="16" width="23" customWidth="1"/>
  </cols>
  <sheetData>
    <row r="1" spans="1:25" s="3" customForma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 x14ac:dyDescent="0.25">
      <c r="A2" s="1"/>
      <c r="B2" s="2"/>
      <c r="C2" s="1"/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3" customFormat="1" x14ac:dyDescent="0.25">
      <c r="A3" s="1"/>
      <c r="B3" s="2"/>
      <c r="C3" s="1"/>
      <c r="D3" s="5" t="s">
        <v>1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3" customFormat="1" x14ac:dyDescent="0.25">
      <c r="A4" s="1"/>
      <c r="B4" s="2"/>
      <c r="C4" s="1"/>
      <c r="D4" s="5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3" customFormat="1" ht="15.75" thickBo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3" customFormat="1" ht="45.75" customHeight="1" thickBot="1" x14ac:dyDescent="0.3">
      <c r="A6" s="1"/>
      <c r="B6" s="2" t="s">
        <v>3</v>
      </c>
      <c r="C6" s="35" t="s">
        <v>4</v>
      </c>
      <c r="D6" s="35"/>
      <c r="E6" s="6"/>
      <c r="F6" s="6"/>
      <c r="G6" s="6"/>
      <c r="H6" s="6"/>
      <c r="I6" s="6"/>
      <c r="J6" s="6"/>
      <c r="K6" s="6"/>
      <c r="L6" s="6"/>
      <c r="M6" s="5" t="s">
        <v>5</v>
      </c>
      <c r="N6" s="7" t="s">
        <v>91</v>
      </c>
      <c r="O6" s="8"/>
      <c r="P6" s="6"/>
      <c r="Q6" s="5"/>
      <c r="U6" s="1"/>
      <c r="V6" s="1"/>
      <c r="W6" s="1"/>
      <c r="X6" s="1"/>
      <c r="Y6" s="1"/>
    </row>
    <row r="7" spans="1:25" s="3" customFormat="1" x14ac:dyDescent="0.25">
      <c r="A7" s="1"/>
      <c r="B7" s="2"/>
      <c r="C7" s="1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1"/>
      <c r="V7" s="1"/>
      <c r="W7" s="1"/>
      <c r="X7" s="1"/>
      <c r="Y7" s="1"/>
    </row>
    <row r="8" spans="1:25" s="3" customFormat="1" x14ac:dyDescent="0.25">
      <c r="A8" s="1"/>
      <c r="B8" s="2" t="s">
        <v>6</v>
      </c>
      <c r="C8" s="36" t="s">
        <v>7</v>
      </c>
      <c r="D8" s="36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5"/>
      <c r="R8" s="5"/>
      <c r="S8" s="5"/>
      <c r="T8" s="5"/>
      <c r="U8" s="1"/>
      <c r="V8" s="1"/>
      <c r="W8" s="1"/>
      <c r="X8" s="1"/>
      <c r="Y8" s="1"/>
    </row>
    <row r="9" spans="1:25" s="10" customFormat="1" x14ac:dyDescent="0.25">
      <c r="B9" s="11"/>
      <c r="Q9" s="12"/>
    </row>
    <row r="10" spans="1:25" s="10" customFormat="1" x14ac:dyDescent="0.25">
      <c r="B10" s="11"/>
      <c r="Q10" s="12"/>
    </row>
    <row r="11" spans="1:25" ht="46.5" customHeight="1" x14ac:dyDescent="0.25">
      <c r="A11" s="37" t="s">
        <v>8</v>
      </c>
      <c r="B11" s="39" t="s">
        <v>9</v>
      </c>
      <c r="C11" s="24" t="s">
        <v>10</v>
      </c>
      <c r="D11" s="37" t="s">
        <v>11</v>
      </c>
      <c r="E11" s="26" t="s">
        <v>12</v>
      </c>
      <c r="F11" s="26" t="s">
        <v>13</v>
      </c>
      <c r="G11" s="26" t="s">
        <v>14</v>
      </c>
      <c r="H11" s="26" t="s">
        <v>15</v>
      </c>
      <c r="I11" s="26" t="s">
        <v>16</v>
      </c>
      <c r="J11" s="26" t="s">
        <v>85</v>
      </c>
      <c r="K11" s="26" t="s">
        <v>86</v>
      </c>
      <c r="L11" s="26" t="s">
        <v>17</v>
      </c>
      <c r="M11" s="29" t="s">
        <v>92</v>
      </c>
      <c r="N11" s="32" t="s">
        <v>93</v>
      </c>
    </row>
    <row r="12" spans="1:25" x14ac:dyDescent="0.25">
      <c r="A12" s="38"/>
      <c r="B12" s="40"/>
      <c r="C12" s="25" t="s">
        <v>18</v>
      </c>
      <c r="D12" s="38"/>
      <c r="E12" s="26" t="s">
        <v>19</v>
      </c>
      <c r="F12" s="26" t="s">
        <v>20</v>
      </c>
      <c r="G12" s="26" t="s">
        <v>21</v>
      </c>
      <c r="H12" s="26" t="s">
        <v>22</v>
      </c>
      <c r="I12" s="26" t="s">
        <v>23</v>
      </c>
      <c r="J12" s="26" t="s">
        <v>87</v>
      </c>
      <c r="K12" s="26" t="s">
        <v>24</v>
      </c>
      <c r="L12" s="26" t="s">
        <v>88</v>
      </c>
      <c r="M12" s="29" t="s">
        <v>89</v>
      </c>
      <c r="N12" s="32" t="s">
        <v>90</v>
      </c>
    </row>
    <row r="13" spans="1:25" x14ac:dyDescent="0.25">
      <c r="A13" s="13">
        <v>1</v>
      </c>
      <c r="B13" s="14">
        <v>890980134</v>
      </c>
      <c r="C13" s="15">
        <f>VLOOKUP(B13,'[1]542305- Para Educación'!$B$13:$C$95,2,0)</f>
        <v>824505000</v>
      </c>
      <c r="D13" s="16" t="s">
        <v>25</v>
      </c>
      <c r="E13" s="17">
        <v>3291247681</v>
      </c>
      <c r="F13" s="18">
        <v>0</v>
      </c>
      <c r="G13" s="18">
        <v>2774448288</v>
      </c>
      <c r="H13" s="18">
        <v>0</v>
      </c>
      <c r="I13" s="18">
        <v>3939233516</v>
      </c>
      <c r="J13" s="18">
        <v>9167169146</v>
      </c>
      <c r="K13" s="18">
        <v>0</v>
      </c>
      <c r="L13" s="27">
        <f>SUM(E13:K13)</f>
        <v>19172098631</v>
      </c>
      <c r="M13" s="30">
        <v>17058481085</v>
      </c>
      <c r="N13" s="33">
        <f>+L13-M13</f>
        <v>2113617546</v>
      </c>
      <c r="O13" s="23"/>
      <c r="P13" s="22"/>
    </row>
    <row r="14" spans="1:25" x14ac:dyDescent="0.25">
      <c r="A14" s="13">
        <v>2</v>
      </c>
      <c r="B14" s="14">
        <v>890700906</v>
      </c>
      <c r="C14" s="15">
        <f>VLOOKUP(B14,'[1]542305- Para Educación'!$B$13:$C$95,2,0)</f>
        <v>128873000</v>
      </c>
      <c r="D14" s="16" t="s">
        <v>26</v>
      </c>
      <c r="E14" s="17">
        <v>799130702</v>
      </c>
      <c r="F14" s="18">
        <v>0</v>
      </c>
      <c r="G14" s="18">
        <v>226764597</v>
      </c>
      <c r="H14" s="18">
        <v>0</v>
      </c>
      <c r="I14" s="18">
        <v>0</v>
      </c>
      <c r="J14" s="18">
        <v>0</v>
      </c>
      <c r="K14" s="18">
        <v>0</v>
      </c>
      <c r="L14" s="27">
        <f t="shared" ref="L14:L71" si="0">SUM(E14:K14)</f>
        <v>1025895299</v>
      </c>
      <c r="M14" s="30">
        <v>1025895299</v>
      </c>
      <c r="N14" s="33">
        <f t="shared" ref="N14:N71" si="1">+L14-M14</f>
        <v>0</v>
      </c>
      <c r="O14" s="23"/>
      <c r="P14" s="22"/>
    </row>
    <row r="15" spans="1:25" ht="22.5" x14ac:dyDescent="0.25">
      <c r="A15" s="13">
        <v>3</v>
      </c>
      <c r="B15" s="14">
        <v>811042967</v>
      </c>
      <c r="C15" s="15">
        <f>VLOOKUP(B15,'[1]542305- Para Educación'!$B$13:$C$95,2,0)</f>
        <v>262305266</v>
      </c>
      <c r="D15" s="16" t="s">
        <v>27</v>
      </c>
      <c r="E15" s="17">
        <v>758132367</v>
      </c>
      <c r="F15" s="18">
        <v>0</v>
      </c>
      <c r="G15" s="18">
        <v>0</v>
      </c>
      <c r="H15" s="18">
        <v>0</v>
      </c>
      <c r="I15" s="18">
        <v>0</v>
      </c>
      <c r="J15" s="18">
        <v>1933897987</v>
      </c>
      <c r="K15" s="18">
        <v>0</v>
      </c>
      <c r="L15" s="27">
        <f t="shared" si="0"/>
        <v>2692030354</v>
      </c>
      <c r="M15" s="30">
        <v>2601299767</v>
      </c>
      <c r="N15" s="33">
        <f t="shared" si="1"/>
        <v>90730587</v>
      </c>
      <c r="O15" s="23"/>
      <c r="P15" s="22"/>
    </row>
    <row r="16" spans="1:25" x14ac:dyDescent="0.25">
      <c r="A16" s="13">
        <v>4</v>
      </c>
      <c r="B16" s="14">
        <v>890325989</v>
      </c>
      <c r="C16" s="15">
        <f>VLOOKUP(B16,'[1]542305- Para Educación'!$B$13:$C$95,2,0)</f>
        <v>121276000</v>
      </c>
      <c r="D16" s="16" t="s">
        <v>28</v>
      </c>
      <c r="E16" s="17">
        <v>1074322440</v>
      </c>
      <c r="F16" s="18">
        <v>0</v>
      </c>
      <c r="G16" s="18">
        <v>0</v>
      </c>
      <c r="H16" s="18">
        <v>0</v>
      </c>
      <c r="I16" s="18">
        <v>0</v>
      </c>
      <c r="J16" s="18">
        <v>1500562339</v>
      </c>
      <c r="K16" s="18">
        <v>323971260</v>
      </c>
      <c r="L16" s="27">
        <f t="shared" si="0"/>
        <v>2898856039</v>
      </c>
      <c r="M16" s="30">
        <v>2898856039</v>
      </c>
      <c r="N16" s="33">
        <f t="shared" si="1"/>
        <v>0</v>
      </c>
      <c r="O16" s="23"/>
      <c r="P16" s="22"/>
    </row>
    <row r="17" spans="1:16" ht="22.5" x14ac:dyDescent="0.25">
      <c r="A17" s="13">
        <v>5</v>
      </c>
      <c r="B17" s="14">
        <v>805001868</v>
      </c>
      <c r="C17" s="15">
        <f>VLOOKUP(B17,'[1]542305- Para Educación'!$B$13:$C$95,2,0)</f>
        <v>822576000</v>
      </c>
      <c r="D17" s="16" t="s">
        <v>29</v>
      </c>
      <c r="E17" s="17">
        <v>6440365242</v>
      </c>
      <c r="F17" s="18">
        <v>0</v>
      </c>
      <c r="G17" s="18">
        <v>0</v>
      </c>
      <c r="H17" s="18">
        <v>0</v>
      </c>
      <c r="I17" s="18">
        <v>4695009844</v>
      </c>
      <c r="J17" s="18">
        <v>15208411579</v>
      </c>
      <c r="K17" s="18">
        <v>0</v>
      </c>
      <c r="L17" s="27">
        <f t="shared" si="0"/>
        <v>26343786665</v>
      </c>
      <c r="M17" s="30">
        <v>22540649986</v>
      </c>
      <c r="N17" s="33">
        <f t="shared" si="1"/>
        <v>3803136679</v>
      </c>
      <c r="O17" s="23"/>
      <c r="P17" s="22"/>
    </row>
    <row r="18" spans="1:16" ht="22.5" x14ac:dyDescent="0.25">
      <c r="A18" s="13">
        <v>6</v>
      </c>
      <c r="B18" s="14">
        <v>890500622</v>
      </c>
      <c r="C18" s="15">
        <f>VLOOKUP(B18,'[1]542305- Para Educación'!$B$13:$C$95,2,0)</f>
        <v>125354000</v>
      </c>
      <c r="D18" s="16" t="s">
        <v>30</v>
      </c>
      <c r="E18" s="17">
        <v>7416459808</v>
      </c>
      <c r="F18" s="18">
        <v>0</v>
      </c>
      <c r="G18" s="18">
        <v>3518325110</v>
      </c>
      <c r="H18" s="18">
        <v>0</v>
      </c>
      <c r="I18" s="18">
        <v>0</v>
      </c>
      <c r="J18" s="18">
        <v>0</v>
      </c>
      <c r="K18" s="18">
        <v>0</v>
      </c>
      <c r="L18" s="27">
        <f t="shared" si="0"/>
        <v>10934784918</v>
      </c>
      <c r="M18" s="30">
        <v>10934784918</v>
      </c>
      <c r="N18" s="33">
        <f t="shared" si="1"/>
        <v>0</v>
      </c>
      <c r="O18" s="23"/>
      <c r="P18" s="22"/>
    </row>
    <row r="19" spans="1:16" ht="22.5" x14ac:dyDescent="0.25">
      <c r="A19" s="13">
        <v>7</v>
      </c>
      <c r="B19" s="14">
        <v>891902811</v>
      </c>
      <c r="C19" s="15">
        <f>VLOOKUP(B19,'[1]542305- Para Educación'!$B$13:$C$95,2,0)</f>
        <v>824376000</v>
      </c>
      <c r="D19" s="16" t="s">
        <v>31</v>
      </c>
      <c r="E19" s="17">
        <v>3815366490</v>
      </c>
      <c r="F19" s="18">
        <v>0</v>
      </c>
      <c r="G19" s="18">
        <v>0</v>
      </c>
      <c r="H19" s="18">
        <v>0</v>
      </c>
      <c r="I19" s="18">
        <v>0</v>
      </c>
      <c r="J19" s="18">
        <v>7514195806</v>
      </c>
      <c r="K19" s="18">
        <v>3470140692</v>
      </c>
      <c r="L19" s="27">
        <f t="shared" si="0"/>
        <v>14799702988</v>
      </c>
      <c r="M19" s="30">
        <v>13148362982</v>
      </c>
      <c r="N19" s="33">
        <f t="shared" si="1"/>
        <v>1651340006</v>
      </c>
      <c r="O19" s="23"/>
      <c r="P19" s="22"/>
    </row>
    <row r="20" spans="1:16" x14ac:dyDescent="0.25">
      <c r="A20" s="13">
        <v>8</v>
      </c>
      <c r="B20" s="14">
        <v>890501578</v>
      </c>
      <c r="C20" s="15">
        <f>VLOOKUP(B20,'[1]542305- Para Educación'!$B$13:$C$95,2,0)</f>
        <v>824454000</v>
      </c>
      <c r="D20" s="16" t="s">
        <v>32</v>
      </c>
      <c r="E20" s="17">
        <v>421971535</v>
      </c>
      <c r="F20" s="18">
        <v>186947065</v>
      </c>
      <c r="G20" s="18">
        <v>0</v>
      </c>
      <c r="H20" s="18">
        <v>0</v>
      </c>
      <c r="I20" s="18">
        <v>0</v>
      </c>
      <c r="J20" s="18">
        <v>2303466179</v>
      </c>
      <c r="K20" s="18">
        <v>1864676243</v>
      </c>
      <c r="L20" s="27">
        <f t="shared" si="0"/>
        <v>4777061022</v>
      </c>
      <c r="M20" s="30">
        <v>4582975443</v>
      </c>
      <c r="N20" s="33">
        <f t="shared" si="1"/>
        <v>194085579</v>
      </c>
      <c r="O20" s="23"/>
      <c r="P20" s="22"/>
    </row>
    <row r="21" spans="1:16" ht="22.5" x14ac:dyDescent="0.25">
      <c r="A21" s="13">
        <v>9</v>
      </c>
      <c r="B21" s="14">
        <v>800124023</v>
      </c>
      <c r="C21" s="15">
        <f>VLOOKUP(B21,'[1]542305- Para Educación'!$B$13:$C$95,2,0)</f>
        <v>824276000</v>
      </c>
      <c r="D21" s="16" t="s">
        <v>33</v>
      </c>
      <c r="E21" s="17">
        <v>1015243433</v>
      </c>
      <c r="F21" s="18">
        <v>0</v>
      </c>
      <c r="G21" s="18">
        <v>0</v>
      </c>
      <c r="H21" s="18">
        <v>1862619817</v>
      </c>
      <c r="I21" s="18">
        <v>0</v>
      </c>
      <c r="J21" s="18">
        <v>2858983093</v>
      </c>
      <c r="K21" s="18">
        <v>0</v>
      </c>
      <c r="L21" s="27">
        <f t="shared" si="0"/>
        <v>5736846343</v>
      </c>
      <c r="M21" s="30">
        <v>5387402650</v>
      </c>
      <c r="N21" s="33">
        <f t="shared" si="1"/>
        <v>349443693</v>
      </c>
      <c r="O21" s="23"/>
      <c r="P21" s="22"/>
    </row>
    <row r="22" spans="1:16" x14ac:dyDescent="0.25">
      <c r="A22" s="13">
        <v>10</v>
      </c>
      <c r="B22" s="14">
        <v>800214750</v>
      </c>
      <c r="C22" s="15">
        <f>VLOOKUP(B22,'[1]542305- Para Educación'!$B$13:$C$95,2,0)</f>
        <v>260105001</v>
      </c>
      <c r="D22" s="16" t="s">
        <v>34</v>
      </c>
      <c r="E22" s="17">
        <v>10167090595</v>
      </c>
      <c r="F22" s="18">
        <v>0</v>
      </c>
      <c r="G22" s="18">
        <v>0</v>
      </c>
      <c r="H22" s="18">
        <v>0</v>
      </c>
      <c r="I22" s="18">
        <v>5188746444</v>
      </c>
      <c r="J22" s="18">
        <v>21994736625</v>
      </c>
      <c r="K22" s="18">
        <v>0</v>
      </c>
      <c r="L22" s="27">
        <f t="shared" si="0"/>
        <v>37350573664</v>
      </c>
      <c r="M22" s="30">
        <v>31679999739</v>
      </c>
      <c r="N22" s="33">
        <f t="shared" si="1"/>
        <v>5670573925</v>
      </c>
      <c r="O22" s="23"/>
      <c r="P22" s="22"/>
    </row>
    <row r="23" spans="1:16" x14ac:dyDescent="0.25">
      <c r="A23" s="13">
        <v>11</v>
      </c>
      <c r="B23" s="14">
        <v>901168222</v>
      </c>
      <c r="C23" s="15">
        <f>VLOOKUP(B23,'[1]542305- Para Educación'!$B$13:$C$95,2,0)</f>
        <v>923272870</v>
      </c>
      <c r="D23" s="16" t="s">
        <v>35</v>
      </c>
      <c r="E23" s="17">
        <v>8715337392</v>
      </c>
      <c r="F23" s="18">
        <v>0</v>
      </c>
      <c r="G23" s="18">
        <v>0</v>
      </c>
      <c r="H23" s="18">
        <v>0</v>
      </c>
      <c r="I23" s="18">
        <v>0</v>
      </c>
      <c r="J23" s="18">
        <v>18318867207</v>
      </c>
      <c r="K23" s="18">
        <v>0</v>
      </c>
      <c r="L23" s="27">
        <f t="shared" si="0"/>
        <v>27034204599</v>
      </c>
      <c r="M23" s="30">
        <v>22361184792</v>
      </c>
      <c r="N23" s="33">
        <f t="shared" si="1"/>
        <v>4673019807</v>
      </c>
      <c r="O23" s="23"/>
      <c r="P23" s="22"/>
    </row>
    <row r="24" spans="1:16" x14ac:dyDescent="0.25">
      <c r="A24" s="13">
        <v>12</v>
      </c>
      <c r="B24" s="14">
        <v>811000278</v>
      </c>
      <c r="C24" s="15">
        <f>VLOOKUP(B24,'[1]542305- Para Educación'!$B$13:$C$95,2,0)</f>
        <v>262505266</v>
      </c>
      <c r="D24" s="16" t="s">
        <v>36</v>
      </c>
      <c r="E24" s="17">
        <v>5217678158</v>
      </c>
      <c r="F24" s="18">
        <v>3306794699</v>
      </c>
      <c r="G24" s="18">
        <v>0</v>
      </c>
      <c r="H24" s="18">
        <v>0</v>
      </c>
      <c r="I24" s="18">
        <v>6067201677</v>
      </c>
      <c r="J24" s="18">
        <v>14371858476</v>
      </c>
      <c r="K24" s="18">
        <v>0</v>
      </c>
      <c r="L24" s="27">
        <f t="shared" si="0"/>
        <v>28963533010</v>
      </c>
      <c r="M24" s="30">
        <v>14591674534</v>
      </c>
      <c r="N24" s="33">
        <f t="shared" si="1"/>
        <v>14371858476</v>
      </c>
      <c r="O24" s="23"/>
      <c r="P24" s="22"/>
    </row>
    <row r="25" spans="1:16" ht="22.5" x14ac:dyDescent="0.25">
      <c r="A25" s="13">
        <v>13</v>
      </c>
      <c r="B25" s="14">
        <v>805000889</v>
      </c>
      <c r="C25" s="15">
        <f>VLOOKUP(B25,'[1]542305- Para Educación'!$B$13:$C$95,2,0)</f>
        <v>260176001</v>
      </c>
      <c r="D25" s="16" t="s">
        <v>37</v>
      </c>
      <c r="E25" s="17">
        <v>22806995924.400002</v>
      </c>
      <c r="F25" s="18">
        <v>0</v>
      </c>
      <c r="G25" s="18">
        <v>0</v>
      </c>
      <c r="H25" s="18">
        <v>0</v>
      </c>
      <c r="I25" s="18">
        <v>0</v>
      </c>
      <c r="J25" s="18">
        <v>54870059213</v>
      </c>
      <c r="K25" s="18">
        <v>17748238475</v>
      </c>
      <c r="L25" s="27">
        <f t="shared" si="0"/>
        <v>95425293612.399994</v>
      </c>
      <c r="M25" s="30">
        <v>80530214099.399994</v>
      </c>
      <c r="N25" s="33">
        <f t="shared" si="1"/>
        <v>14895079513</v>
      </c>
      <c r="O25" s="23"/>
      <c r="P25" s="22"/>
    </row>
    <row r="26" spans="1:16" x14ac:dyDescent="0.25">
      <c r="A26" s="13">
        <v>14</v>
      </c>
      <c r="B26" s="14">
        <v>890980153</v>
      </c>
      <c r="C26" s="15">
        <f>VLOOKUP(B26,'[1]542305- Para Educación'!$B$13:$C$95,2,0)</f>
        <v>821505000</v>
      </c>
      <c r="D26" s="16" t="s">
        <v>38</v>
      </c>
      <c r="E26" s="17">
        <v>4639450551</v>
      </c>
      <c r="F26" s="18">
        <v>0</v>
      </c>
      <c r="G26" s="18">
        <v>3902559347</v>
      </c>
      <c r="H26" s="18">
        <v>0</v>
      </c>
      <c r="I26" s="18">
        <v>0</v>
      </c>
      <c r="J26" s="18">
        <v>13138697136</v>
      </c>
      <c r="K26" s="18">
        <v>0</v>
      </c>
      <c r="L26" s="27">
        <f t="shared" si="0"/>
        <v>21680707034</v>
      </c>
      <c r="M26" s="30">
        <v>18456395298</v>
      </c>
      <c r="N26" s="33">
        <f t="shared" si="1"/>
        <v>3224311736</v>
      </c>
      <c r="O26" s="23"/>
      <c r="P26" s="22"/>
    </row>
    <row r="27" spans="1:16" x14ac:dyDescent="0.25">
      <c r="A27" s="13">
        <v>15</v>
      </c>
      <c r="B27" s="14">
        <v>899999124</v>
      </c>
      <c r="C27" s="15">
        <f>VLOOKUP(B27,'[1]542305- Para Educación'!$B$13:$C$95,2,0)</f>
        <v>27500000</v>
      </c>
      <c r="D27" s="16" t="s">
        <v>39</v>
      </c>
      <c r="E27" s="17">
        <v>2797482651</v>
      </c>
      <c r="F27" s="18">
        <v>0</v>
      </c>
      <c r="G27" s="18">
        <v>97620320</v>
      </c>
      <c r="H27" s="18">
        <v>0</v>
      </c>
      <c r="I27" s="18">
        <v>0</v>
      </c>
      <c r="J27" s="18">
        <v>0</v>
      </c>
      <c r="K27" s="18">
        <v>0</v>
      </c>
      <c r="L27" s="27">
        <f t="shared" si="0"/>
        <v>2895102971</v>
      </c>
      <c r="M27" s="30">
        <v>2895102971</v>
      </c>
      <c r="N27" s="33">
        <f t="shared" si="1"/>
        <v>0</v>
      </c>
      <c r="O27" s="23"/>
      <c r="P27" s="22"/>
    </row>
    <row r="28" spans="1:16" x14ac:dyDescent="0.25">
      <c r="A28" s="13">
        <v>16</v>
      </c>
      <c r="B28" s="14">
        <v>890980136</v>
      </c>
      <c r="C28" s="15">
        <f>VLOOKUP(B28,'[1]542305- Para Educación'!$B$13:$C$95,2,0)</f>
        <v>120305000</v>
      </c>
      <c r="D28" s="16" t="s">
        <v>40</v>
      </c>
      <c r="E28" s="17">
        <v>4604071714</v>
      </c>
      <c r="F28" s="18">
        <v>0</v>
      </c>
      <c r="G28" s="18">
        <v>2356289246</v>
      </c>
      <c r="H28" s="18">
        <v>0</v>
      </c>
      <c r="I28" s="18">
        <v>0</v>
      </c>
      <c r="J28" s="18">
        <v>10875874643</v>
      </c>
      <c r="K28" s="18">
        <v>2744112406</v>
      </c>
      <c r="L28" s="27">
        <f t="shared" si="0"/>
        <v>20580348009</v>
      </c>
      <c r="M28" s="30">
        <v>17988866766</v>
      </c>
      <c r="N28" s="33">
        <f t="shared" si="1"/>
        <v>2591481243</v>
      </c>
      <c r="O28" s="23"/>
      <c r="P28" s="22"/>
    </row>
    <row r="29" spans="1:16" x14ac:dyDescent="0.25">
      <c r="A29" s="13">
        <v>17</v>
      </c>
      <c r="B29" s="14">
        <v>890905419</v>
      </c>
      <c r="C29" s="15">
        <f>VLOOKUP(B29,'[1]542305- Para Educación'!$B$13:$C$95,2,0)</f>
        <v>121705000</v>
      </c>
      <c r="D29" s="16" t="s">
        <v>41</v>
      </c>
      <c r="E29" s="17">
        <v>11980299949</v>
      </c>
      <c r="F29" s="18">
        <v>0</v>
      </c>
      <c r="G29" s="18">
        <v>16316961246</v>
      </c>
      <c r="H29" s="18">
        <v>0</v>
      </c>
      <c r="I29" s="18">
        <v>0</v>
      </c>
      <c r="J29" s="18">
        <v>42302667135</v>
      </c>
      <c r="K29" s="18">
        <v>0</v>
      </c>
      <c r="L29" s="27">
        <f t="shared" si="0"/>
        <v>70599928330</v>
      </c>
      <c r="M29" s="30">
        <v>59219498395</v>
      </c>
      <c r="N29" s="33">
        <f t="shared" si="1"/>
        <v>11380429935</v>
      </c>
      <c r="O29" s="23"/>
      <c r="P29" s="22"/>
    </row>
    <row r="30" spans="1:16" x14ac:dyDescent="0.25">
      <c r="A30" s="13">
        <v>18</v>
      </c>
      <c r="B30" s="14">
        <v>891190346</v>
      </c>
      <c r="C30" s="15">
        <f>VLOOKUP(B30,'[1]542305- Para Educación'!$B$13:$C$95,2,0)</f>
        <v>26318000</v>
      </c>
      <c r="D30" s="16" t="s">
        <v>42</v>
      </c>
      <c r="E30" s="17">
        <v>3751398037</v>
      </c>
      <c r="F30" s="18">
        <v>0</v>
      </c>
      <c r="G30" s="18">
        <v>0</v>
      </c>
      <c r="H30" s="18">
        <v>0</v>
      </c>
      <c r="I30" s="18">
        <v>2307404488</v>
      </c>
      <c r="J30" s="18">
        <v>0</v>
      </c>
      <c r="K30" s="18">
        <v>0</v>
      </c>
      <c r="L30" s="27">
        <f t="shared" si="0"/>
        <v>6058802525</v>
      </c>
      <c r="M30" s="30">
        <v>6058802525</v>
      </c>
      <c r="N30" s="33">
        <f t="shared" si="1"/>
        <v>0</v>
      </c>
      <c r="O30" s="23"/>
      <c r="P30" s="22"/>
    </row>
    <row r="31" spans="1:16" ht="22.5" x14ac:dyDescent="0.25">
      <c r="A31" s="13">
        <v>19</v>
      </c>
      <c r="B31" s="14">
        <v>899999230</v>
      </c>
      <c r="C31" s="15">
        <f>VLOOKUP(B31,'[1]542305- Para Educación'!$B$13:$C$95,2,0)</f>
        <v>222711001</v>
      </c>
      <c r="D31" s="16" t="s">
        <v>43</v>
      </c>
      <c r="E31" s="17">
        <v>3751444249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27">
        <f t="shared" si="0"/>
        <v>3751444249</v>
      </c>
      <c r="M31" s="30">
        <v>3751444249</v>
      </c>
      <c r="N31" s="33">
        <f t="shared" si="1"/>
        <v>0</v>
      </c>
      <c r="O31" s="23"/>
      <c r="P31" s="22"/>
    </row>
    <row r="32" spans="1:16" x14ac:dyDescent="0.25">
      <c r="A32" s="13">
        <v>20</v>
      </c>
      <c r="B32" s="14">
        <v>800225340</v>
      </c>
      <c r="C32" s="15">
        <f>VLOOKUP(B32,'[1]542305- Para Educación'!$B$13:$C$95,2,0)</f>
        <v>821700000</v>
      </c>
      <c r="D32" s="16" t="s">
        <v>44</v>
      </c>
      <c r="E32" s="17">
        <v>39536757584</v>
      </c>
      <c r="F32" s="18">
        <v>0</v>
      </c>
      <c r="G32" s="18">
        <v>39307095645</v>
      </c>
      <c r="H32" s="18">
        <v>0</v>
      </c>
      <c r="I32" s="18">
        <v>0</v>
      </c>
      <c r="J32" s="18">
        <v>0</v>
      </c>
      <c r="K32" s="18">
        <v>0</v>
      </c>
      <c r="L32" s="27">
        <f t="shared" si="0"/>
        <v>78843853229</v>
      </c>
      <c r="M32" s="30">
        <v>78843853229</v>
      </c>
      <c r="N32" s="33">
        <f t="shared" si="1"/>
        <v>0</v>
      </c>
      <c r="O32" s="23"/>
      <c r="P32" s="22"/>
    </row>
    <row r="33" spans="1:16" x14ac:dyDescent="0.25">
      <c r="A33" s="13">
        <v>21</v>
      </c>
      <c r="B33" s="14">
        <v>835000300</v>
      </c>
      <c r="C33" s="15">
        <f>VLOOKUP(B33,'[1]542305- Para Educación'!$B$13:$C$95,2,0)</f>
        <v>826076000</v>
      </c>
      <c r="D33" s="16" t="s">
        <v>45</v>
      </c>
      <c r="E33" s="17">
        <v>398518024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106269473</v>
      </c>
      <c r="L33" s="27">
        <f t="shared" si="0"/>
        <v>504787497</v>
      </c>
      <c r="M33" s="30">
        <v>504787497</v>
      </c>
      <c r="N33" s="33">
        <f t="shared" si="1"/>
        <v>0</v>
      </c>
      <c r="O33" s="23"/>
      <c r="P33" s="22"/>
    </row>
    <row r="34" spans="1:16" x14ac:dyDescent="0.25">
      <c r="A34" s="13">
        <v>22</v>
      </c>
      <c r="B34" s="14">
        <v>890501510</v>
      </c>
      <c r="C34" s="15">
        <f>VLOOKUP(B34,'[1]542305- Para Educación'!$B$13:$C$95,2,0)</f>
        <v>125454000</v>
      </c>
      <c r="D34" s="16" t="s">
        <v>46</v>
      </c>
      <c r="E34" s="17">
        <v>16140087553</v>
      </c>
      <c r="F34" s="18">
        <v>12347198529</v>
      </c>
      <c r="G34" s="18">
        <v>0</v>
      </c>
      <c r="H34" s="18">
        <v>0</v>
      </c>
      <c r="I34" s="18">
        <v>0</v>
      </c>
      <c r="J34" s="18">
        <v>0</v>
      </c>
      <c r="K34" s="18">
        <v>18525057095</v>
      </c>
      <c r="L34" s="27">
        <f t="shared" si="0"/>
        <v>47012343177</v>
      </c>
      <c r="M34" s="30">
        <v>47012343177</v>
      </c>
      <c r="N34" s="33">
        <f t="shared" si="1"/>
        <v>0</v>
      </c>
      <c r="O34" s="23"/>
      <c r="P34" s="22"/>
    </row>
    <row r="35" spans="1:16" x14ac:dyDescent="0.25">
      <c r="A35" s="13">
        <v>23</v>
      </c>
      <c r="B35" s="14">
        <v>892200323</v>
      </c>
      <c r="C35" s="15">
        <f>VLOOKUP(B35,'[1]542305- Para Educación'!$B$13:$C$95,2,0)</f>
        <v>128870000</v>
      </c>
      <c r="D35" s="16" t="s">
        <v>47</v>
      </c>
      <c r="E35" s="17">
        <v>3834179907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1200299910</v>
      </c>
      <c r="L35" s="27">
        <f t="shared" si="0"/>
        <v>5034479817</v>
      </c>
      <c r="M35" s="30">
        <v>5034479817</v>
      </c>
      <c r="N35" s="33">
        <f t="shared" si="1"/>
        <v>0</v>
      </c>
      <c r="O35" s="23"/>
      <c r="P35" s="22"/>
    </row>
    <row r="36" spans="1:16" x14ac:dyDescent="0.25">
      <c r="A36" s="13">
        <v>24</v>
      </c>
      <c r="B36" s="14">
        <v>890399010</v>
      </c>
      <c r="C36" s="15">
        <f>VLOOKUP(B36,'[1]542305- Para Educación'!$B$13:$C$95,2,0)</f>
        <v>120676000</v>
      </c>
      <c r="D36" s="16" t="s">
        <v>48</v>
      </c>
      <c r="E36" s="17">
        <v>7173324845</v>
      </c>
      <c r="F36" s="18">
        <v>5115184687</v>
      </c>
      <c r="G36" s="18">
        <v>0</v>
      </c>
      <c r="H36" s="18">
        <v>0</v>
      </c>
      <c r="I36" s="18">
        <v>3313482031</v>
      </c>
      <c r="J36" s="18">
        <v>0</v>
      </c>
      <c r="K36" s="18">
        <v>0</v>
      </c>
      <c r="L36" s="27">
        <f t="shared" si="0"/>
        <v>15601991563</v>
      </c>
      <c r="M36" s="30">
        <v>15601991563</v>
      </c>
      <c r="N36" s="33">
        <f t="shared" si="1"/>
        <v>0</v>
      </c>
      <c r="O36" s="23"/>
      <c r="P36" s="22"/>
    </row>
    <row r="37" spans="1:16" x14ac:dyDescent="0.25">
      <c r="A37" s="13">
        <v>25</v>
      </c>
      <c r="B37" s="14">
        <v>890980040</v>
      </c>
      <c r="C37" s="15">
        <f>VLOOKUP(B37,'[1]542305- Para Educación'!$B$13:$C$95,2,0)</f>
        <v>120205000</v>
      </c>
      <c r="D37" s="16" t="s">
        <v>49</v>
      </c>
      <c r="E37" s="17">
        <v>7055658861</v>
      </c>
      <c r="F37" s="18">
        <v>0</v>
      </c>
      <c r="G37" s="18">
        <v>0</v>
      </c>
      <c r="H37" s="18">
        <v>3432271637</v>
      </c>
      <c r="I37" s="18">
        <v>0</v>
      </c>
      <c r="J37" s="18">
        <v>0</v>
      </c>
      <c r="K37" s="18">
        <v>0</v>
      </c>
      <c r="L37" s="27">
        <f t="shared" si="0"/>
        <v>10487930498</v>
      </c>
      <c r="M37" s="30">
        <v>10487930498</v>
      </c>
      <c r="N37" s="33">
        <f t="shared" si="1"/>
        <v>0</v>
      </c>
      <c r="O37" s="23"/>
      <c r="P37" s="22"/>
    </row>
    <row r="38" spans="1:16" x14ac:dyDescent="0.25">
      <c r="A38" s="13">
        <v>26</v>
      </c>
      <c r="B38" s="14">
        <v>891900853</v>
      </c>
      <c r="C38" s="15">
        <f>VLOOKUP(B38,'[1]542305- Para Educación'!$B$13:$C$95,2,0)</f>
        <v>124876000</v>
      </c>
      <c r="D38" s="16" t="s">
        <v>50</v>
      </c>
      <c r="E38" s="17">
        <v>10300516452</v>
      </c>
      <c r="F38" s="18">
        <v>5027878086</v>
      </c>
      <c r="G38" s="18">
        <v>0</v>
      </c>
      <c r="H38" s="18">
        <v>0</v>
      </c>
      <c r="I38" s="18">
        <v>0</v>
      </c>
      <c r="J38" s="18">
        <v>24616513555</v>
      </c>
      <c r="K38" s="18">
        <v>7851588219</v>
      </c>
      <c r="L38" s="27">
        <f t="shared" si="0"/>
        <v>47796496312</v>
      </c>
      <c r="M38" s="30">
        <v>41552817047</v>
      </c>
      <c r="N38" s="33">
        <f t="shared" si="1"/>
        <v>6243679265</v>
      </c>
      <c r="O38" s="23"/>
      <c r="P38" s="22"/>
    </row>
    <row r="39" spans="1:16" x14ac:dyDescent="0.25">
      <c r="A39" s="13">
        <v>27</v>
      </c>
      <c r="B39" s="14">
        <v>890201213</v>
      </c>
      <c r="C39" s="15">
        <f>VLOOKUP(B39,'[1]542305- Para Educación'!$B$13:$C$95,2,0)</f>
        <v>128868000</v>
      </c>
      <c r="D39" s="16" t="s">
        <v>51</v>
      </c>
      <c r="E39" s="17">
        <v>14702813603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9231917694</v>
      </c>
      <c r="L39" s="27">
        <f t="shared" si="0"/>
        <v>23934731297</v>
      </c>
      <c r="M39" s="30">
        <v>23934731297</v>
      </c>
      <c r="N39" s="33">
        <f t="shared" si="1"/>
        <v>0</v>
      </c>
      <c r="O39" s="23"/>
      <c r="P39" s="22"/>
    </row>
    <row r="40" spans="1:16" x14ac:dyDescent="0.25">
      <c r="A40" s="13">
        <v>28</v>
      </c>
      <c r="B40" s="14">
        <v>860512780</v>
      </c>
      <c r="C40" s="15">
        <f>VLOOKUP(B40,'[1]542305- Para Educación'!$B$13:$C$95,2,0)</f>
        <v>822000000</v>
      </c>
      <c r="D40" s="16" t="s">
        <v>52</v>
      </c>
      <c r="E40" s="17">
        <v>146100179716</v>
      </c>
      <c r="F40" s="18">
        <v>191329712253</v>
      </c>
      <c r="G40" s="18">
        <v>0</v>
      </c>
      <c r="H40" s="18">
        <v>0</v>
      </c>
      <c r="I40" s="18">
        <v>0</v>
      </c>
      <c r="J40" s="18">
        <v>0</v>
      </c>
      <c r="K40" s="18">
        <v>87312521693.800003</v>
      </c>
      <c r="L40" s="27">
        <f t="shared" si="0"/>
        <v>424742413662.79999</v>
      </c>
      <c r="M40" s="30">
        <v>424742413662.79999</v>
      </c>
      <c r="N40" s="33">
        <f t="shared" si="1"/>
        <v>0</v>
      </c>
      <c r="O40" s="23"/>
      <c r="P40" s="22"/>
    </row>
    <row r="41" spans="1:16" x14ac:dyDescent="0.25">
      <c r="A41" s="13">
        <v>29</v>
      </c>
      <c r="B41" s="14">
        <v>800024581</v>
      </c>
      <c r="C41" s="15">
        <f>VLOOKUP(B41,'[1]542305- Para Educación'!$B$13:$C$95,2,0)</f>
        <v>129168000</v>
      </c>
      <c r="D41" s="16" t="s">
        <v>53</v>
      </c>
      <c r="E41" s="17">
        <v>2452382452</v>
      </c>
      <c r="F41" s="18">
        <v>0</v>
      </c>
      <c r="G41" s="18">
        <v>0</v>
      </c>
      <c r="H41" s="18">
        <v>0</v>
      </c>
      <c r="I41" s="18">
        <v>6123359055</v>
      </c>
      <c r="J41" s="18">
        <v>9719082186</v>
      </c>
      <c r="K41" s="18">
        <v>0</v>
      </c>
      <c r="L41" s="27">
        <f t="shared" si="0"/>
        <v>18294823693</v>
      </c>
      <c r="M41" s="30">
        <v>16026855907</v>
      </c>
      <c r="N41" s="33">
        <f t="shared" si="1"/>
        <v>2267967786</v>
      </c>
      <c r="O41" s="23"/>
      <c r="P41" s="22"/>
    </row>
    <row r="42" spans="1:16" ht="22.5" x14ac:dyDescent="0.25">
      <c r="A42" s="13">
        <v>30</v>
      </c>
      <c r="B42" s="14">
        <v>844002071</v>
      </c>
      <c r="C42" s="15">
        <f>VLOOKUP(B42,'[1]542305- Para Educación'!$B$13:$C$95,2,0)</f>
        <v>220285001</v>
      </c>
      <c r="D42" s="16" t="s">
        <v>54</v>
      </c>
      <c r="E42" s="17">
        <v>3758869502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27">
        <f t="shared" si="0"/>
        <v>3758869502</v>
      </c>
      <c r="M42" s="30">
        <v>3758869502</v>
      </c>
      <c r="N42" s="33">
        <f t="shared" si="1"/>
        <v>0</v>
      </c>
      <c r="O42" s="23"/>
      <c r="P42" s="22"/>
    </row>
    <row r="43" spans="1:16" x14ac:dyDescent="0.25">
      <c r="A43" s="13">
        <v>31</v>
      </c>
      <c r="B43" s="14">
        <v>891180084</v>
      </c>
      <c r="C43" s="15">
        <f>VLOOKUP(B43,'[1]542305- Para Educación'!$B$13:$C$95,2,0)</f>
        <v>26141000</v>
      </c>
      <c r="D43" s="16" t="s">
        <v>55</v>
      </c>
      <c r="E43" s="17">
        <v>6499963201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2165665193</v>
      </c>
      <c r="L43" s="27">
        <f t="shared" si="0"/>
        <v>8665628394</v>
      </c>
      <c r="M43" s="30">
        <v>8665628394</v>
      </c>
      <c r="N43" s="33">
        <f t="shared" si="1"/>
        <v>0</v>
      </c>
      <c r="O43" s="23"/>
      <c r="P43" s="22"/>
    </row>
    <row r="44" spans="1:16" x14ac:dyDescent="0.25">
      <c r="A44" s="13">
        <v>32</v>
      </c>
      <c r="B44" s="14">
        <v>890700640</v>
      </c>
      <c r="C44" s="15">
        <f>VLOOKUP(B44,'[1]542305- Para Educación'!$B$13:$C$95,2,0)</f>
        <v>129373000</v>
      </c>
      <c r="D44" s="16" t="s">
        <v>56</v>
      </c>
      <c r="E44" s="17">
        <v>11420757635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11112791814</v>
      </c>
      <c r="L44" s="27">
        <f t="shared" si="0"/>
        <v>22533549449</v>
      </c>
      <c r="M44" s="30">
        <v>22533549449</v>
      </c>
      <c r="N44" s="33">
        <f t="shared" si="1"/>
        <v>0</v>
      </c>
      <c r="O44" s="23"/>
      <c r="P44" s="22"/>
    </row>
    <row r="45" spans="1:16" x14ac:dyDescent="0.25">
      <c r="A45" s="13">
        <v>33</v>
      </c>
      <c r="B45" s="14">
        <v>890208727</v>
      </c>
      <c r="C45" s="15">
        <f>VLOOKUP(B45,'[1]542305- Para Educación'!$B$13:$C$95,2,0)</f>
        <v>128068000</v>
      </c>
      <c r="D45" s="16" t="s">
        <v>57</v>
      </c>
      <c r="E45" s="17">
        <v>20913466120</v>
      </c>
      <c r="F45" s="18">
        <v>0</v>
      </c>
      <c r="G45" s="18">
        <v>0</v>
      </c>
      <c r="H45" s="18">
        <v>0</v>
      </c>
      <c r="I45" s="18">
        <v>19328362591</v>
      </c>
      <c r="J45" s="18">
        <v>53084180159</v>
      </c>
      <c r="K45" s="18">
        <v>0</v>
      </c>
      <c r="L45" s="27">
        <f t="shared" si="0"/>
        <v>93326008870</v>
      </c>
      <c r="M45" s="30">
        <v>78930375811</v>
      </c>
      <c r="N45" s="33">
        <f t="shared" si="1"/>
        <v>14395633059</v>
      </c>
      <c r="O45" s="23"/>
      <c r="P45" s="22"/>
    </row>
    <row r="46" spans="1:16" ht="22.5" x14ac:dyDescent="0.25">
      <c r="A46" s="13">
        <v>34</v>
      </c>
      <c r="B46" s="14">
        <v>890802678</v>
      </c>
      <c r="C46" s="15">
        <f>VLOOKUP(B46,'[1]542305- Para Educación'!$B$13:$C$95,2,0)</f>
        <v>825717000</v>
      </c>
      <c r="D46" s="16" t="s">
        <v>58</v>
      </c>
      <c r="E46" s="17">
        <v>381073266</v>
      </c>
      <c r="F46" s="18">
        <v>130070869</v>
      </c>
      <c r="G46" s="18">
        <v>0</v>
      </c>
      <c r="H46" s="18">
        <v>0</v>
      </c>
      <c r="I46" s="18">
        <v>0</v>
      </c>
      <c r="J46" s="18">
        <v>928068515</v>
      </c>
      <c r="K46" s="18">
        <v>308921361</v>
      </c>
      <c r="L46" s="27">
        <f t="shared" si="0"/>
        <v>1748134011</v>
      </c>
      <c r="M46" s="30">
        <v>1748134011</v>
      </c>
      <c r="N46" s="33">
        <f t="shared" si="1"/>
        <v>0</v>
      </c>
      <c r="O46" s="23"/>
      <c r="P46" s="22"/>
    </row>
    <row r="47" spans="1:16" ht="22.5" x14ac:dyDescent="0.25">
      <c r="A47" s="13">
        <v>35</v>
      </c>
      <c r="B47" s="14">
        <v>891500759</v>
      </c>
      <c r="C47" s="15">
        <f>VLOOKUP(B47,'[1]542305- Para Educación'!$B$13:$C$95,2,0)</f>
        <v>822719000</v>
      </c>
      <c r="D47" s="16" t="s">
        <v>59</v>
      </c>
      <c r="E47" s="17">
        <v>1169746454</v>
      </c>
      <c r="F47" s="18">
        <v>0</v>
      </c>
      <c r="G47" s="18">
        <v>0</v>
      </c>
      <c r="H47" s="18">
        <v>0</v>
      </c>
      <c r="I47" s="18">
        <v>675823666</v>
      </c>
      <c r="J47" s="18">
        <v>2601977662</v>
      </c>
      <c r="K47" s="18">
        <v>0</v>
      </c>
      <c r="L47" s="27">
        <f t="shared" si="0"/>
        <v>4447547782</v>
      </c>
      <c r="M47" s="30">
        <v>4169979320</v>
      </c>
      <c r="N47" s="33">
        <f t="shared" si="1"/>
        <v>277568462</v>
      </c>
      <c r="O47" s="23"/>
      <c r="P47" s="22"/>
    </row>
    <row r="48" spans="1:16" ht="33.75" x14ac:dyDescent="0.25">
      <c r="A48" s="13">
        <v>36</v>
      </c>
      <c r="B48" s="14">
        <v>891701932</v>
      </c>
      <c r="C48" s="15">
        <f>VLOOKUP(B48,'[1]542305- Para Educación'!$B$13:$C$95,2,0)</f>
        <v>823847000</v>
      </c>
      <c r="D48" s="16" t="s">
        <v>60</v>
      </c>
      <c r="E48" s="17">
        <v>1555958175</v>
      </c>
      <c r="F48" s="18">
        <v>0</v>
      </c>
      <c r="G48" s="18">
        <v>0</v>
      </c>
      <c r="H48" s="18">
        <v>0</v>
      </c>
      <c r="I48" s="18">
        <v>3625611479</v>
      </c>
      <c r="J48" s="18">
        <v>5931375827</v>
      </c>
      <c r="K48" s="18">
        <v>0</v>
      </c>
      <c r="L48" s="27">
        <f t="shared" si="0"/>
        <v>11112945481</v>
      </c>
      <c r="M48" s="30">
        <v>9904263554</v>
      </c>
      <c r="N48" s="33">
        <f t="shared" si="1"/>
        <v>1208681927</v>
      </c>
      <c r="O48" s="23"/>
      <c r="P48" s="22"/>
    </row>
    <row r="49" spans="1:16" ht="22.5" x14ac:dyDescent="0.25">
      <c r="A49" s="13">
        <v>37</v>
      </c>
      <c r="B49" s="14">
        <v>890480308</v>
      </c>
      <c r="C49" s="15">
        <f>VLOOKUP(B49,'[1]542305- Para Educación'!$B$13:$C$95,2,0)</f>
        <v>220113001</v>
      </c>
      <c r="D49" s="16" t="s">
        <v>61</v>
      </c>
      <c r="E49" s="17">
        <v>967946251</v>
      </c>
      <c r="F49" s="18">
        <v>0</v>
      </c>
      <c r="G49" s="18">
        <v>0</v>
      </c>
      <c r="H49" s="18">
        <v>0</v>
      </c>
      <c r="I49" s="18">
        <v>0</v>
      </c>
      <c r="J49" s="18">
        <v>2334128568</v>
      </c>
      <c r="K49" s="18">
        <v>0</v>
      </c>
      <c r="L49" s="27">
        <f t="shared" si="0"/>
        <v>3302074819</v>
      </c>
      <c r="M49" s="30">
        <v>3099414151</v>
      </c>
      <c r="N49" s="33">
        <f t="shared" si="1"/>
        <v>202660668</v>
      </c>
      <c r="O49" s="23"/>
      <c r="P49" s="22"/>
    </row>
    <row r="50" spans="1:16" x14ac:dyDescent="0.25">
      <c r="A50" s="13">
        <v>38</v>
      </c>
      <c r="B50" s="14">
        <v>802011065</v>
      </c>
      <c r="C50" s="15">
        <f>VLOOKUP(B50,'[1]542305- Para Educación'!$B$13:$C$95,2,0)</f>
        <v>64500000</v>
      </c>
      <c r="D50" s="16" t="s">
        <v>62</v>
      </c>
      <c r="E50" s="17">
        <v>8718845119</v>
      </c>
      <c r="F50" s="18">
        <v>0</v>
      </c>
      <c r="G50" s="18">
        <v>0</v>
      </c>
      <c r="H50" s="18">
        <v>628658316</v>
      </c>
      <c r="I50" s="18">
        <v>0</v>
      </c>
      <c r="J50" s="18">
        <v>22283907567</v>
      </c>
      <c r="K50" s="18">
        <v>0</v>
      </c>
      <c r="L50" s="27">
        <f t="shared" si="0"/>
        <v>31631411002</v>
      </c>
      <c r="M50" s="30">
        <v>25849511435</v>
      </c>
      <c r="N50" s="33">
        <f t="shared" si="1"/>
        <v>5781899567</v>
      </c>
      <c r="O50" s="23"/>
      <c r="P50" s="22"/>
    </row>
    <row r="51" spans="1:16" ht="22.5" x14ac:dyDescent="0.25">
      <c r="A51" s="13">
        <v>39</v>
      </c>
      <c r="B51" s="14">
        <v>890480054</v>
      </c>
      <c r="C51" s="15">
        <f>VLOOKUP(B51,'[1]542305- Para Educación'!$B$13:$C$95,2,0)</f>
        <v>824613000</v>
      </c>
      <c r="D51" s="16" t="s">
        <v>63</v>
      </c>
      <c r="E51" s="17">
        <v>2406532089</v>
      </c>
      <c r="F51" s="18">
        <v>327028151</v>
      </c>
      <c r="G51" s="18">
        <v>0</v>
      </c>
      <c r="H51" s="18">
        <v>0</v>
      </c>
      <c r="I51" s="18">
        <v>0</v>
      </c>
      <c r="J51" s="18">
        <v>6707454206</v>
      </c>
      <c r="K51" s="18">
        <v>2882096445</v>
      </c>
      <c r="L51" s="27">
        <f t="shared" si="0"/>
        <v>12323110891</v>
      </c>
      <c r="M51" s="30">
        <v>10897387585</v>
      </c>
      <c r="N51" s="33">
        <f t="shared" si="1"/>
        <v>1425723306</v>
      </c>
      <c r="O51" s="23"/>
      <c r="P51" s="22"/>
    </row>
    <row r="52" spans="1:16" x14ac:dyDescent="0.25">
      <c r="A52" s="13">
        <v>40</v>
      </c>
      <c r="B52" s="14">
        <v>800247940</v>
      </c>
      <c r="C52" s="15">
        <f>VLOOKUP(B52,'[1]542305- Para Educación'!$B$13:$C$95,2,0)</f>
        <v>824086000</v>
      </c>
      <c r="D52" s="16" t="s">
        <v>64</v>
      </c>
      <c r="E52" s="17">
        <v>941743525</v>
      </c>
      <c r="F52" s="18">
        <v>249071452</v>
      </c>
      <c r="G52" s="18">
        <v>0</v>
      </c>
      <c r="H52" s="18">
        <v>0</v>
      </c>
      <c r="I52" s="18">
        <v>0</v>
      </c>
      <c r="J52" s="18">
        <v>2059691266</v>
      </c>
      <c r="K52" s="18">
        <v>0</v>
      </c>
      <c r="L52" s="27">
        <f t="shared" si="0"/>
        <v>3250506243</v>
      </c>
      <c r="M52" s="30">
        <v>3124595877</v>
      </c>
      <c r="N52" s="33">
        <f t="shared" si="1"/>
        <v>125910366</v>
      </c>
      <c r="O52" s="23"/>
      <c r="P52" s="22"/>
    </row>
    <row r="53" spans="1:16" x14ac:dyDescent="0.25">
      <c r="A53" s="13">
        <v>41</v>
      </c>
      <c r="B53" s="14">
        <v>890480123</v>
      </c>
      <c r="C53" s="15">
        <f>VLOOKUP(B53,'[1]542305- Para Educación'!$B$13:$C$95,2,0)</f>
        <v>122613000</v>
      </c>
      <c r="D53" s="16" t="s">
        <v>65</v>
      </c>
      <c r="E53" s="17">
        <v>6580948545</v>
      </c>
      <c r="F53" s="18">
        <v>0</v>
      </c>
      <c r="G53" s="18">
        <v>0</v>
      </c>
      <c r="H53" s="18">
        <v>0</v>
      </c>
      <c r="I53" s="18">
        <v>4252515837</v>
      </c>
      <c r="J53" s="18">
        <v>0</v>
      </c>
      <c r="K53" s="18">
        <v>0</v>
      </c>
      <c r="L53" s="27">
        <f t="shared" si="0"/>
        <v>10833464382</v>
      </c>
      <c r="M53" s="30">
        <v>10833464382</v>
      </c>
      <c r="N53" s="33">
        <f t="shared" si="1"/>
        <v>0</v>
      </c>
      <c r="O53" s="23"/>
      <c r="P53" s="22"/>
    </row>
    <row r="54" spans="1:16" x14ac:dyDescent="0.25">
      <c r="A54" s="13">
        <v>42</v>
      </c>
      <c r="B54" s="14">
        <v>891080031</v>
      </c>
      <c r="C54" s="15">
        <f>VLOOKUP(B54,'[1]542305- Para Educación'!$B$13:$C$95,2,0)</f>
        <v>27123000</v>
      </c>
      <c r="D54" s="16" t="s">
        <v>66</v>
      </c>
      <c r="E54" s="17">
        <v>4267623230</v>
      </c>
      <c r="F54" s="18">
        <v>0</v>
      </c>
      <c r="G54" s="18">
        <v>0</v>
      </c>
      <c r="H54" s="18">
        <v>1774285181</v>
      </c>
      <c r="I54" s="18">
        <v>0</v>
      </c>
      <c r="J54" s="18">
        <v>0</v>
      </c>
      <c r="K54" s="18">
        <v>0</v>
      </c>
      <c r="L54" s="27">
        <f t="shared" si="0"/>
        <v>6041908411</v>
      </c>
      <c r="M54" s="30">
        <v>6041908411</v>
      </c>
      <c r="N54" s="33">
        <f t="shared" si="1"/>
        <v>0</v>
      </c>
      <c r="O54" s="23"/>
      <c r="P54" s="22"/>
    </row>
    <row r="55" spans="1:16" x14ac:dyDescent="0.25">
      <c r="A55" s="13">
        <v>43</v>
      </c>
      <c r="B55" s="14">
        <v>892115029</v>
      </c>
      <c r="C55" s="15">
        <f>VLOOKUP(B55,'[1]542305- Para Educación'!$B$13:$C$95,2,0)</f>
        <v>129444000</v>
      </c>
      <c r="D55" s="16" t="s">
        <v>67</v>
      </c>
      <c r="E55" s="17">
        <v>9533992468</v>
      </c>
      <c r="F55" s="18">
        <v>0</v>
      </c>
      <c r="G55" s="18">
        <v>4343237289</v>
      </c>
      <c r="H55" s="18">
        <v>0</v>
      </c>
      <c r="I55" s="18">
        <v>0</v>
      </c>
      <c r="J55" s="18">
        <v>0</v>
      </c>
      <c r="K55" s="18">
        <v>0</v>
      </c>
      <c r="L55" s="27">
        <f t="shared" si="0"/>
        <v>13877229757</v>
      </c>
      <c r="M55" s="30">
        <v>13877229757</v>
      </c>
      <c r="N55" s="33">
        <f t="shared" si="1"/>
        <v>0</v>
      </c>
      <c r="O55" s="23"/>
      <c r="P55" s="22"/>
    </row>
    <row r="56" spans="1:16" x14ac:dyDescent="0.25">
      <c r="A56" s="13">
        <v>44</v>
      </c>
      <c r="B56" s="14">
        <v>892000757</v>
      </c>
      <c r="C56" s="15">
        <f>VLOOKUP(B56,'[1]542305- Para Educación'!$B$13:$C$95,2,0)</f>
        <v>28450000</v>
      </c>
      <c r="D56" s="16" t="s">
        <v>68</v>
      </c>
      <c r="E56" s="17">
        <v>2617292830</v>
      </c>
      <c r="F56" s="18">
        <v>0</v>
      </c>
      <c r="G56" s="18">
        <v>1627133357</v>
      </c>
      <c r="H56" s="18">
        <v>0</v>
      </c>
      <c r="I56" s="18">
        <v>0</v>
      </c>
      <c r="J56" s="18">
        <v>0</v>
      </c>
      <c r="K56" s="18">
        <v>0</v>
      </c>
      <c r="L56" s="27">
        <f t="shared" si="0"/>
        <v>4244426187</v>
      </c>
      <c r="M56" s="30">
        <v>4244426187</v>
      </c>
      <c r="N56" s="33">
        <f t="shared" si="1"/>
        <v>0</v>
      </c>
      <c r="O56" s="23"/>
      <c r="P56" s="22"/>
    </row>
    <row r="57" spans="1:16" x14ac:dyDescent="0.25">
      <c r="A57" s="13">
        <v>45</v>
      </c>
      <c r="B57" s="14">
        <v>800118954</v>
      </c>
      <c r="C57" s="15">
        <f>VLOOKUP(B57,'[1]542305- Para Educación'!$B$13:$C$95,2,0)</f>
        <v>124552000</v>
      </c>
      <c r="D57" s="16" t="s">
        <v>69</v>
      </c>
      <c r="E57" s="17">
        <v>2749983606</v>
      </c>
      <c r="F57" s="18">
        <v>1852957954</v>
      </c>
      <c r="G57" s="18">
        <v>0</v>
      </c>
      <c r="H57" s="18">
        <v>0</v>
      </c>
      <c r="I57" s="18">
        <v>0</v>
      </c>
      <c r="J57" s="18">
        <v>0</v>
      </c>
      <c r="K57" s="18">
        <v>1367632468</v>
      </c>
      <c r="L57" s="27">
        <f t="shared" si="0"/>
        <v>5970574028</v>
      </c>
      <c r="M57" s="30">
        <v>5970574028</v>
      </c>
      <c r="N57" s="33">
        <f t="shared" si="1"/>
        <v>0</v>
      </c>
      <c r="O57" s="23"/>
      <c r="P57" s="22"/>
    </row>
    <row r="58" spans="1:16" x14ac:dyDescent="0.25">
      <c r="A58" s="13">
        <v>46</v>
      </c>
      <c r="B58" s="14">
        <v>890102257</v>
      </c>
      <c r="C58" s="15">
        <f>VLOOKUP(B58,'[1]542305- Para Educación'!$B$13:$C$95,2,0)</f>
        <v>121708000</v>
      </c>
      <c r="D58" s="16" t="s">
        <v>70</v>
      </c>
      <c r="E58" s="17">
        <v>2225223072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27">
        <f t="shared" si="0"/>
        <v>2225223072</v>
      </c>
      <c r="M58" s="30">
        <v>2225223072</v>
      </c>
      <c r="N58" s="33">
        <f t="shared" si="1"/>
        <v>0</v>
      </c>
      <c r="O58" s="23"/>
      <c r="P58" s="22"/>
    </row>
    <row r="59" spans="1:16" x14ac:dyDescent="0.25">
      <c r="A59" s="13">
        <v>47</v>
      </c>
      <c r="B59" s="14">
        <v>891500319</v>
      </c>
      <c r="C59" s="15">
        <f>VLOOKUP(B59,'[1]542305- Para Educación'!$B$13:$C$95,2,0)</f>
        <v>27219000</v>
      </c>
      <c r="D59" s="16" t="s">
        <v>71</v>
      </c>
      <c r="E59" s="17">
        <v>2967508768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411369830</v>
      </c>
      <c r="L59" s="27">
        <f t="shared" si="0"/>
        <v>3378878598</v>
      </c>
      <c r="M59" s="30">
        <v>3378878598</v>
      </c>
      <c r="N59" s="33">
        <f t="shared" si="1"/>
        <v>0</v>
      </c>
      <c r="O59" s="23"/>
      <c r="P59" s="22"/>
    </row>
    <row r="60" spans="1:16" x14ac:dyDescent="0.25">
      <c r="A60" s="13">
        <v>48</v>
      </c>
      <c r="B60" s="14">
        <v>891780111</v>
      </c>
      <c r="C60" s="15">
        <f>VLOOKUP(B60,'[1]542305- Para Educación'!$B$13:$C$95,2,0)</f>
        <v>121647000</v>
      </c>
      <c r="D60" s="16" t="s">
        <v>72</v>
      </c>
      <c r="E60" s="17">
        <v>23007522020</v>
      </c>
      <c r="F60" s="18">
        <v>0</v>
      </c>
      <c r="G60" s="18">
        <v>0</v>
      </c>
      <c r="H60" s="18">
        <v>0</v>
      </c>
      <c r="I60" s="18">
        <v>12059975731</v>
      </c>
      <c r="J60" s="18">
        <v>0</v>
      </c>
      <c r="K60" s="18">
        <v>0</v>
      </c>
      <c r="L60" s="27">
        <f t="shared" si="0"/>
        <v>35067497751</v>
      </c>
      <c r="M60" s="30">
        <v>35067497751</v>
      </c>
      <c r="N60" s="33">
        <f t="shared" si="1"/>
        <v>0</v>
      </c>
      <c r="O60" s="23"/>
      <c r="P60" s="22"/>
    </row>
    <row r="61" spans="1:16" x14ac:dyDescent="0.25">
      <c r="A61" s="13">
        <v>49</v>
      </c>
      <c r="B61" s="14">
        <v>890000432</v>
      </c>
      <c r="C61" s="15">
        <f>VLOOKUP(B61,'[1]542305- Para Educación'!$B$13:$C$95,2,0)</f>
        <v>126663000</v>
      </c>
      <c r="D61" s="16" t="s">
        <v>73</v>
      </c>
      <c r="E61" s="17">
        <v>6232010274</v>
      </c>
      <c r="F61" s="18">
        <v>0</v>
      </c>
      <c r="G61" s="18">
        <v>3445111348</v>
      </c>
      <c r="H61" s="18">
        <v>0</v>
      </c>
      <c r="I61" s="18">
        <v>0</v>
      </c>
      <c r="J61" s="18">
        <v>0</v>
      </c>
      <c r="K61" s="18">
        <v>0</v>
      </c>
      <c r="L61" s="27">
        <f t="shared" si="0"/>
        <v>9677121622</v>
      </c>
      <c r="M61" s="30">
        <v>9677121622</v>
      </c>
      <c r="N61" s="33">
        <f t="shared" si="1"/>
        <v>0</v>
      </c>
      <c r="O61" s="23"/>
      <c r="P61" s="22"/>
    </row>
    <row r="62" spans="1:16" ht="22.5" x14ac:dyDescent="0.25">
      <c r="A62" s="13">
        <v>50</v>
      </c>
      <c r="B62" s="14">
        <v>800163130</v>
      </c>
      <c r="C62" s="15">
        <f>VLOOKUP(B62,'[1]542305- Para Educación'!$B$13:$C$95,2,0)</f>
        <v>129254000</v>
      </c>
      <c r="D62" s="16" t="s">
        <v>74</v>
      </c>
      <c r="E62" s="17">
        <v>1961626618</v>
      </c>
      <c r="F62" s="18">
        <v>870662897</v>
      </c>
      <c r="G62" s="18">
        <v>0</v>
      </c>
      <c r="H62" s="18">
        <v>0</v>
      </c>
      <c r="I62" s="18">
        <v>0</v>
      </c>
      <c r="J62" s="18">
        <v>0</v>
      </c>
      <c r="K62" s="18">
        <v>1030677490</v>
      </c>
      <c r="L62" s="27">
        <f t="shared" si="0"/>
        <v>3862967005</v>
      </c>
      <c r="M62" s="30">
        <v>3862967005</v>
      </c>
      <c r="N62" s="33">
        <f t="shared" si="1"/>
        <v>0</v>
      </c>
      <c r="O62" s="23"/>
      <c r="P62" s="22"/>
    </row>
    <row r="63" spans="1:16" ht="22.5" x14ac:dyDescent="0.25">
      <c r="A63" s="13">
        <v>51</v>
      </c>
      <c r="B63" s="14">
        <v>891800330</v>
      </c>
      <c r="C63" s="15">
        <f>VLOOKUP(B63,'[1]542305- Para Educación'!$B$13:$C$95,2,0)</f>
        <v>27615000</v>
      </c>
      <c r="D63" s="16" t="s">
        <v>75</v>
      </c>
      <c r="E63" s="17">
        <v>9601436618</v>
      </c>
      <c r="F63" s="18">
        <v>4675507465</v>
      </c>
      <c r="G63" s="18">
        <v>0</v>
      </c>
      <c r="H63" s="18">
        <v>0</v>
      </c>
      <c r="I63" s="18">
        <v>0</v>
      </c>
      <c r="J63" s="18">
        <v>0</v>
      </c>
      <c r="K63" s="18">
        <v>4760888817</v>
      </c>
      <c r="L63" s="27">
        <f t="shared" si="0"/>
        <v>19037832900</v>
      </c>
      <c r="M63" s="30">
        <v>19037832900</v>
      </c>
      <c r="N63" s="33">
        <f t="shared" si="1"/>
        <v>0</v>
      </c>
      <c r="O63" s="23"/>
      <c r="P63" s="22"/>
    </row>
    <row r="64" spans="1:16" x14ac:dyDescent="0.25">
      <c r="A64" s="13">
        <v>52</v>
      </c>
      <c r="B64" s="14">
        <v>892300285</v>
      </c>
      <c r="C64" s="15">
        <f>VLOOKUP(B64,'[1]542305- Para Educación'!$B$13:$C$95,2,0)</f>
        <v>821920000</v>
      </c>
      <c r="D64" s="16" t="s">
        <v>76</v>
      </c>
      <c r="E64" s="17">
        <v>4357509508</v>
      </c>
      <c r="F64" s="18">
        <v>0</v>
      </c>
      <c r="G64" s="18">
        <v>0</v>
      </c>
      <c r="H64" s="18">
        <v>12020380293</v>
      </c>
      <c r="I64" s="18">
        <v>0</v>
      </c>
      <c r="J64" s="18">
        <v>0</v>
      </c>
      <c r="K64" s="18">
        <v>0</v>
      </c>
      <c r="L64" s="27">
        <f t="shared" si="0"/>
        <v>16377889801</v>
      </c>
      <c r="M64" s="30">
        <v>16377889801</v>
      </c>
      <c r="N64" s="33">
        <f t="shared" si="1"/>
        <v>0</v>
      </c>
      <c r="O64" s="23"/>
      <c r="P64" s="22"/>
    </row>
    <row r="65" spans="1:16" x14ac:dyDescent="0.25">
      <c r="A65" s="13">
        <v>53</v>
      </c>
      <c r="B65" s="14">
        <v>891480035</v>
      </c>
      <c r="C65" s="15">
        <f>VLOOKUP(B65,'[1]542305- Para Educación'!$B$13:$C$95,2,0)</f>
        <v>24666000</v>
      </c>
      <c r="D65" s="16" t="s">
        <v>77</v>
      </c>
      <c r="E65" s="17">
        <v>8480759147</v>
      </c>
      <c r="F65" s="18">
        <v>2819889405</v>
      </c>
      <c r="G65" s="18">
        <v>0</v>
      </c>
      <c r="H65" s="18">
        <v>5214017003</v>
      </c>
      <c r="I65" s="18">
        <v>0</v>
      </c>
      <c r="J65" s="18">
        <v>0</v>
      </c>
      <c r="K65" s="18">
        <v>0</v>
      </c>
      <c r="L65" s="27">
        <f t="shared" si="0"/>
        <v>16514665555</v>
      </c>
      <c r="M65" s="30">
        <v>16514665555</v>
      </c>
      <c r="N65" s="33">
        <f t="shared" si="1"/>
        <v>0</v>
      </c>
      <c r="O65" s="23"/>
      <c r="P65" s="22"/>
    </row>
    <row r="66" spans="1:16" x14ac:dyDescent="0.25">
      <c r="A66" s="13">
        <v>54</v>
      </c>
      <c r="B66" s="14">
        <v>891680089</v>
      </c>
      <c r="C66" s="15">
        <f>VLOOKUP(B66,'[1]542305- Para Educación'!$B$13:$C$95,2,0)</f>
        <v>28327000</v>
      </c>
      <c r="D66" s="16" t="s">
        <v>78</v>
      </c>
      <c r="E66" s="17">
        <v>7927218346</v>
      </c>
      <c r="F66" s="18">
        <v>0</v>
      </c>
      <c r="G66" s="18">
        <v>3286391446</v>
      </c>
      <c r="H66" s="18">
        <v>0</v>
      </c>
      <c r="I66" s="18">
        <v>0</v>
      </c>
      <c r="J66" s="18">
        <v>0</v>
      </c>
      <c r="K66" s="18">
        <v>0</v>
      </c>
      <c r="L66" s="27">
        <f t="shared" si="0"/>
        <v>11213609792</v>
      </c>
      <c r="M66" s="30">
        <v>11213609792</v>
      </c>
      <c r="N66" s="33">
        <f t="shared" si="1"/>
        <v>0</v>
      </c>
      <c r="O66" s="23"/>
      <c r="P66" s="22"/>
    </row>
    <row r="67" spans="1:16" x14ac:dyDescent="0.25">
      <c r="A67" s="13">
        <v>55</v>
      </c>
      <c r="B67" s="14">
        <v>890680062</v>
      </c>
      <c r="C67" s="15">
        <f>VLOOKUP(B67,'[1]542305- Para Educación'!$B$13:$C$95,2,0)</f>
        <v>127625000</v>
      </c>
      <c r="D67" s="16" t="s">
        <v>79</v>
      </c>
      <c r="E67" s="17">
        <v>12927355619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4367059177</v>
      </c>
      <c r="L67" s="27">
        <f t="shared" si="0"/>
        <v>17294414796</v>
      </c>
      <c r="M67" s="30">
        <v>17294414796</v>
      </c>
      <c r="N67" s="33">
        <f t="shared" si="1"/>
        <v>0</v>
      </c>
      <c r="O67" s="23"/>
      <c r="P67" s="22"/>
    </row>
    <row r="68" spans="1:16" x14ac:dyDescent="0.25">
      <c r="A68" s="41">
        <v>56</v>
      </c>
      <c r="B68" s="42">
        <v>817002466</v>
      </c>
      <c r="C68" s="43" t="s">
        <v>94</v>
      </c>
      <c r="D68" s="44" t="s">
        <v>80</v>
      </c>
      <c r="E68" s="18">
        <v>178956500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f t="shared" si="0"/>
        <v>178956500</v>
      </c>
      <c r="M68" s="18">
        <v>178956500</v>
      </c>
      <c r="N68" s="18">
        <f t="shared" si="1"/>
        <v>0</v>
      </c>
      <c r="O68" s="23"/>
      <c r="P68" s="22"/>
    </row>
    <row r="69" spans="1:16" x14ac:dyDescent="0.25">
      <c r="A69" s="13">
        <v>57</v>
      </c>
      <c r="B69" s="14">
        <v>890801063</v>
      </c>
      <c r="C69" s="15">
        <f>VLOOKUP(B69,'[1]542305- Para Educación'!$B$13:$C$95,2,0)</f>
        <v>27017000</v>
      </c>
      <c r="D69" s="16" t="s">
        <v>81</v>
      </c>
      <c r="E69" s="17">
        <v>6481682060</v>
      </c>
      <c r="F69" s="18">
        <v>0</v>
      </c>
      <c r="G69" s="18">
        <v>3428781429</v>
      </c>
      <c r="H69" s="18">
        <v>3680639022</v>
      </c>
      <c r="I69" s="18">
        <v>0</v>
      </c>
      <c r="J69" s="18">
        <v>0</v>
      </c>
      <c r="K69" s="18">
        <v>0</v>
      </c>
      <c r="L69" s="27">
        <f t="shared" si="0"/>
        <v>13591102511</v>
      </c>
      <c r="M69" s="30">
        <v>13591102511</v>
      </c>
      <c r="N69" s="33">
        <f t="shared" si="1"/>
        <v>0</v>
      </c>
      <c r="O69" s="23"/>
      <c r="P69" s="22"/>
    </row>
    <row r="70" spans="1:16" ht="22.5" x14ac:dyDescent="0.25">
      <c r="A70" s="13">
        <v>58</v>
      </c>
      <c r="B70" s="14">
        <v>800144829</v>
      </c>
      <c r="C70" s="15">
        <f>VLOOKUP(B70,'[1]542305- Para Educación'!$B$13:$C$95,2,0)</f>
        <v>821400000</v>
      </c>
      <c r="D70" s="16" t="s">
        <v>82</v>
      </c>
      <c r="E70" s="17">
        <v>0</v>
      </c>
      <c r="F70" s="18">
        <v>0</v>
      </c>
      <c r="G70" s="18">
        <v>11919780246</v>
      </c>
      <c r="H70" s="18">
        <v>2962967068</v>
      </c>
      <c r="I70" s="18">
        <v>2109483575</v>
      </c>
      <c r="J70" s="18">
        <v>0</v>
      </c>
      <c r="K70" s="18">
        <v>0</v>
      </c>
      <c r="L70" s="27">
        <f t="shared" si="0"/>
        <v>16992230889</v>
      </c>
      <c r="M70" s="30">
        <v>16992230889</v>
      </c>
      <c r="N70" s="33">
        <f t="shared" si="1"/>
        <v>0</v>
      </c>
      <c r="O70" s="23"/>
      <c r="P70" s="22"/>
    </row>
    <row r="71" spans="1:16" x14ac:dyDescent="0.25">
      <c r="A71" s="13">
        <v>59</v>
      </c>
      <c r="B71" s="14">
        <v>899999063</v>
      </c>
      <c r="C71" s="15">
        <f>VLOOKUP(B71,'[1]542305- Para Educación'!$B$13:$C$95,2,0)</f>
        <v>27400000</v>
      </c>
      <c r="D71" s="16" t="s">
        <v>83</v>
      </c>
      <c r="E71" s="17"/>
      <c r="F71" s="18">
        <v>30920846006</v>
      </c>
      <c r="G71" s="18">
        <v>0</v>
      </c>
      <c r="H71" s="18">
        <v>672179726</v>
      </c>
      <c r="I71" s="18">
        <v>0</v>
      </c>
      <c r="J71" s="18">
        <v>0</v>
      </c>
      <c r="K71" s="18">
        <v>0</v>
      </c>
      <c r="L71" s="27">
        <f t="shared" si="0"/>
        <v>31593025732</v>
      </c>
      <c r="M71" s="30">
        <v>31593025732</v>
      </c>
      <c r="N71" s="33">
        <f t="shared" si="1"/>
        <v>0</v>
      </c>
      <c r="O71" s="23"/>
      <c r="P71" s="22"/>
    </row>
    <row r="72" spans="1:16" x14ac:dyDescent="0.25">
      <c r="A72" s="19"/>
      <c r="B72" s="19" t="s">
        <v>84</v>
      </c>
      <c r="C72" s="19"/>
      <c r="D72" s="19"/>
      <c r="E72" s="20">
        <f>SUM(E13:E70)</f>
        <v>521991458481.40002</v>
      </c>
      <c r="F72" s="20">
        <f>SUM(F13:F71)</f>
        <v>259159749518</v>
      </c>
      <c r="G72" s="20">
        <f t="shared" ref="G72" si="2">SUM(G13:G70)</f>
        <v>96550498914</v>
      </c>
      <c r="H72" s="20">
        <f>SUM(H13:H71)</f>
        <v>32248018063</v>
      </c>
      <c r="I72" s="20">
        <f>SUM(I13:I70)</f>
        <v>73686209934</v>
      </c>
      <c r="J72" s="20">
        <f>SUM(J13:J71)</f>
        <v>346625826075</v>
      </c>
      <c r="K72" s="20">
        <f>SUM(K13:K71)</f>
        <v>178785895755.79999</v>
      </c>
      <c r="L72" s="28">
        <f>SUM(L13:L71)</f>
        <v>1509047656741.2</v>
      </c>
      <c r="M72" s="31">
        <f>SUM(M13:M71)</f>
        <v>1412108823610.2</v>
      </c>
      <c r="N72" s="34">
        <f>SUM(N13:N69)</f>
        <v>96938833131</v>
      </c>
      <c r="O72" s="22"/>
      <c r="P72" s="22"/>
    </row>
    <row r="73" spans="1:16" x14ac:dyDescent="0.25">
      <c r="E73" s="21"/>
      <c r="F73" s="21"/>
      <c r="G73" s="22"/>
      <c r="H73" s="22"/>
      <c r="I73" s="22"/>
      <c r="J73" s="22"/>
      <c r="K73" s="22"/>
      <c r="L73" s="22"/>
      <c r="M73" s="22"/>
    </row>
    <row r="74" spans="1:16" x14ac:dyDescent="0.25">
      <c r="F74" s="21"/>
      <c r="H74" s="22"/>
      <c r="L74" s="22"/>
    </row>
    <row r="75" spans="1:16" x14ac:dyDescent="0.25">
      <c r="F75" s="21"/>
      <c r="L75" s="22"/>
    </row>
    <row r="76" spans="1:16" x14ac:dyDescent="0.25">
      <c r="F76" s="21"/>
      <c r="G76" s="22"/>
      <c r="H76" s="22"/>
      <c r="L76" s="22"/>
    </row>
  </sheetData>
  <mergeCells count="5">
    <mergeCell ref="C6:D6"/>
    <mergeCell ref="C8:D8"/>
    <mergeCell ref="A11:A12"/>
    <mergeCell ref="B11:B12"/>
    <mergeCell ref="D11:D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Gratuidad IES Publicas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Marina Castro Garcia</dc:creator>
  <cp:lastModifiedBy>Angela Marina Castro Garcia</cp:lastModifiedBy>
  <dcterms:created xsi:type="dcterms:W3CDTF">2025-10-07T20:55:48Z</dcterms:created>
  <dcterms:modified xsi:type="dcterms:W3CDTF">2025-10-20T19:50:22Z</dcterms:modified>
</cp:coreProperties>
</file>