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mineducaciongovco-my.sharepoint.com/personal/jreyesd_mineducacion_gov_co/Documents/2025/PAI 2/SDO/Corte_Septiembre/"/>
    </mc:Choice>
  </mc:AlternateContent>
  <xr:revisionPtr revIDLastSave="208" documentId="14_{3853451C-825E-F348-902D-7B8E58010A20}" xr6:coauthVersionLast="47" xr6:coauthVersionMax="47" xr10:uidLastSave="{05229AEF-6F0D-45D7-9735-D7E9CE76331C}"/>
  <bookViews>
    <workbookView xWindow="1185" yWindow="705" windowWidth="25980" windowHeight="14460" xr2:uid="{EB20E294-3D9C-A44D-B66C-30186161E972}"/>
  </bookViews>
  <sheets>
    <sheet name="Indicadores" sheetId="3" r:id="rId1"/>
    <sheet name="Resumen | dimensiones" sheetId="2" r:id="rId2"/>
    <sheet name="Direccionamiento Estratégico." sheetId="4" r:id="rId3"/>
    <sheet name="Gestión con valores para result" sheetId="5" r:id="rId4"/>
    <sheet name="Gestión del conocimiento" sheetId="6" r:id="rId5"/>
    <sheet name="Información y comunicación." sheetId="7" r:id="rId6"/>
    <sheet name="Talento Humano." sheetId="8" r:id="rId7"/>
    <sheet name="Todas las dimensiones." sheetId="9" r:id="rId8"/>
    <sheet name="Control Interno" sheetId="10" r:id="rId9"/>
  </sheets>
  <externalReferences>
    <externalReference r:id="rId10"/>
  </externalReferences>
  <definedNames>
    <definedName name="_xlnm._FilterDatabase" localSheetId="8" hidden="1">'Control Interno'!$E$2:$G$6</definedName>
    <definedName name="_xlnm._FilterDatabase" localSheetId="2" hidden="1">'Direccionamiento Estratégico.'!$B$2:$EI$128</definedName>
    <definedName name="_xlnm._FilterDatabase" localSheetId="3" hidden="1">'Gestión con valores para result'!$B$2:$EI$27</definedName>
    <definedName name="_xlnm._FilterDatabase" localSheetId="4" hidden="1">'Gestión del conocimiento'!$B$2:$EJ$8</definedName>
    <definedName name="_xlnm._FilterDatabase" localSheetId="0" hidden="1">Indicadores!$B$2:$EI$166</definedName>
    <definedName name="_xlnm._FilterDatabase" localSheetId="5" hidden="1">'Información y comunicación.'!$B$2:$EI$5</definedName>
    <definedName name="_xlnm._FilterDatabase" localSheetId="6" hidden="1">'Talento Humano.'!$B$2:$EI$6</definedName>
    <definedName name="_xlnm._FilterDatabase" localSheetId="7" hidden="1">'Todas las dimensiones.'!$B$2:$EI$5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F6" i="10" l="1"/>
  <c r="DY6" i="10"/>
  <c r="DR6" i="10"/>
  <c r="DL6" i="10"/>
  <c r="DS6" i="10" s="1"/>
  <c r="DZ6" i="10" s="1"/>
  <c r="EG6" i="10" s="1"/>
  <c r="DK6" i="10"/>
  <c r="DE6" i="10"/>
  <c r="DD6" i="10"/>
  <c r="CX6" i="10"/>
  <c r="CW6" i="10"/>
  <c r="CQ6" i="10"/>
  <c r="CP6" i="10"/>
  <c r="CJ6" i="10"/>
  <c r="CI6" i="10"/>
  <c r="CC6" i="10"/>
  <c r="CB6" i="10"/>
  <c r="BV6" i="10"/>
  <c r="BU6" i="10"/>
  <c r="BO6" i="10"/>
  <c r="BN6" i="10"/>
  <c r="BH6" i="10"/>
  <c r="BG6" i="10"/>
  <c r="EF5" i="10"/>
  <c r="DY5" i="10"/>
  <c r="DR5" i="10"/>
  <c r="DL5" i="10"/>
  <c r="DS5" i="10" s="1"/>
  <c r="DZ5" i="10" s="1"/>
  <c r="EG5" i="10" s="1"/>
  <c r="DK5" i="10"/>
  <c r="DE5" i="10"/>
  <c r="DD5" i="10"/>
  <c r="CX5" i="10"/>
  <c r="CW5" i="10"/>
  <c r="CQ5" i="10"/>
  <c r="CP5" i="10"/>
  <c r="CJ5" i="10"/>
  <c r="CI5" i="10"/>
  <c r="CC5" i="10"/>
  <c r="CB5" i="10"/>
  <c r="BV5" i="10"/>
  <c r="BU5" i="10"/>
  <c r="BO5" i="10"/>
  <c r="BN5" i="10"/>
  <c r="BH5" i="10"/>
  <c r="BG5" i="10"/>
  <c r="EF4" i="10"/>
  <c r="DY4" i="10"/>
  <c r="DR4" i="10"/>
  <c r="DL4" i="10"/>
  <c r="DS4" i="10" s="1"/>
  <c r="DZ4" i="10" s="1"/>
  <c r="EG4" i="10" s="1"/>
  <c r="DK4" i="10"/>
  <c r="DE4" i="10"/>
  <c r="DD4" i="10"/>
  <c r="CX4" i="10"/>
  <c r="CW4" i="10"/>
  <c r="CQ4" i="10"/>
  <c r="CP4" i="10"/>
  <c r="CJ4" i="10"/>
  <c r="CI4" i="10"/>
  <c r="CC4" i="10"/>
  <c r="CB4" i="10"/>
  <c r="BV4" i="10"/>
  <c r="BU4" i="10"/>
  <c r="BO4" i="10"/>
  <c r="BN4" i="10"/>
  <c r="BH4" i="10"/>
  <c r="BG4" i="10"/>
  <c r="EF5" i="9"/>
  <c r="DY5" i="9"/>
  <c r="DR5" i="9"/>
  <c r="DL5" i="9"/>
  <c r="DS5" i="9" s="1"/>
  <c r="DZ5" i="9" s="1"/>
  <c r="EG5" i="9" s="1"/>
  <c r="DK5" i="9"/>
  <c r="DE5" i="9"/>
  <c r="DD5" i="9"/>
  <c r="CX5" i="9"/>
  <c r="CW5" i="9"/>
  <c r="CQ5" i="9"/>
  <c r="CP5" i="9"/>
  <c r="CJ5" i="9"/>
  <c r="CI5" i="9"/>
  <c r="CC5" i="9"/>
  <c r="CB5" i="9"/>
  <c r="BV5" i="9"/>
  <c r="BU5" i="9"/>
  <c r="BN5" i="9"/>
  <c r="BH5" i="9"/>
  <c r="BO5" i="9" s="1"/>
  <c r="BG5" i="9"/>
  <c r="EF4" i="9"/>
  <c r="DY4" i="9"/>
  <c r="DR4" i="9"/>
  <c r="DL4" i="9"/>
  <c r="DS4" i="9" s="1"/>
  <c r="DZ4" i="9" s="1"/>
  <c r="EG4" i="9" s="1"/>
  <c r="DK4" i="9"/>
  <c r="DE4" i="9"/>
  <c r="DD4" i="9"/>
  <c r="CX4" i="9"/>
  <c r="CW4" i="9"/>
  <c r="CQ4" i="9"/>
  <c r="CP4" i="9"/>
  <c r="CJ4" i="9"/>
  <c r="CI4" i="9"/>
  <c r="CC4" i="9"/>
  <c r="CB4" i="9"/>
  <c r="BV4" i="9"/>
  <c r="BU4" i="9"/>
  <c r="BN4" i="9"/>
  <c r="BH4" i="9"/>
  <c r="BO4" i="9" s="1"/>
  <c r="BG4" i="9"/>
  <c r="EF6" i="8"/>
  <c r="DY6" i="8"/>
  <c r="DR6" i="8"/>
  <c r="DK6" i="8"/>
  <c r="DE6" i="8"/>
  <c r="DL6" i="8" s="1"/>
  <c r="DS6" i="8" s="1"/>
  <c r="DZ6" i="8" s="1"/>
  <c r="EG6" i="8" s="1"/>
  <c r="DD6" i="8"/>
  <c r="CX6" i="8"/>
  <c r="CW6" i="8"/>
  <c r="CQ6" i="8"/>
  <c r="CP6" i="8"/>
  <c r="CI6" i="8"/>
  <c r="CB6" i="8"/>
  <c r="BU6" i="8"/>
  <c r="BN6" i="8"/>
  <c r="BH6" i="8"/>
  <c r="BO6" i="8" s="1"/>
  <c r="BV6" i="8" s="1"/>
  <c r="CC6" i="8" s="1"/>
  <c r="CJ6" i="8" s="1"/>
  <c r="BG6" i="8"/>
  <c r="EF5" i="8"/>
  <c r="DY5" i="8"/>
  <c r="DR5" i="8"/>
  <c r="DK5" i="8"/>
  <c r="DE5" i="8"/>
  <c r="DL5" i="8" s="1"/>
  <c r="DS5" i="8" s="1"/>
  <c r="DZ5" i="8" s="1"/>
  <c r="EG5" i="8" s="1"/>
  <c r="DD5" i="8"/>
  <c r="CX5" i="8"/>
  <c r="CW5" i="8"/>
  <c r="CQ5" i="8"/>
  <c r="CP5" i="8"/>
  <c r="CI5" i="8"/>
  <c r="CB5" i="8"/>
  <c r="BU5" i="8"/>
  <c r="BN5" i="8"/>
  <c r="BH5" i="8"/>
  <c r="BO5" i="8" s="1"/>
  <c r="BV5" i="8" s="1"/>
  <c r="CC5" i="8" s="1"/>
  <c r="CJ5" i="8" s="1"/>
  <c r="BG5" i="8"/>
  <c r="EF4" i="8"/>
  <c r="DY4" i="8"/>
  <c r="DR4" i="8"/>
  <c r="DL4" i="8"/>
  <c r="DS4" i="8" s="1"/>
  <c r="DZ4" i="8" s="1"/>
  <c r="EG4" i="8" s="1"/>
  <c r="DK4" i="8"/>
  <c r="DE4" i="8"/>
  <c r="DD4" i="8"/>
  <c r="CX4" i="8"/>
  <c r="CW4" i="8"/>
  <c r="CQ4" i="8"/>
  <c r="CP4" i="8"/>
  <c r="CJ4" i="8"/>
  <c r="CI4" i="8"/>
  <c r="CC4" i="8"/>
  <c r="CB4" i="8"/>
  <c r="BV4" i="8"/>
  <c r="BU4" i="8"/>
  <c r="BO4" i="8"/>
  <c r="BN4" i="8"/>
  <c r="BH4" i="8"/>
  <c r="BG4" i="8"/>
  <c r="EF5" i="7"/>
  <c r="DY5" i="7"/>
  <c r="DR5" i="7"/>
  <c r="DL5" i="7"/>
  <c r="DS5" i="7" s="1"/>
  <c r="DZ5" i="7" s="1"/>
  <c r="EG5" i="7" s="1"/>
  <c r="DK5" i="7"/>
  <c r="DE5" i="7"/>
  <c r="DD5" i="7"/>
  <c r="CX5" i="7"/>
  <c r="CW5" i="7"/>
  <c r="CQ5" i="7"/>
  <c r="CP5" i="7"/>
  <c r="CI5" i="7"/>
  <c r="CG5" i="7"/>
  <c r="CJ5" i="7" s="1"/>
  <c r="CC5" i="7"/>
  <c r="CB5" i="7"/>
  <c r="BV5" i="7"/>
  <c r="BU5" i="7"/>
  <c r="BN5" i="7"/>
  <c r="BH5" i="7"/>
  <c r="BO5" i="7" s="1"/>
  <c r="BG5" i="7"/>
  <c r="EF4" i="7"/>
  <c r="DY4" i="7"/>
  <c r="DR4" i="7"/>
  <c r="DL4" i="7"/>
  <c r="DS4" i="7" s="1"/>
  <c r="DZ4" i="7" s="1"/>
  <c r="EG4" i="7" s="1"/>
  <c r="DK4" i="7"/>
  <c r="DE4" i="7"/>
  <c r="DD4" i="7"/>
  <c r="CX4" i="7"/>
  <c r="CW4" i="7"/>
  <c r="CQ4" i="7"/>
  <c r="CP4" i="7"/>
  <c r="CJ4" i="7"/>
  <c r="CI4" i="7"/>
  <c r="CC4" i="7"/>
  <c r="CB4" i="7"/>
  <c r="BU4" i="7"/>
  <c r="BN4" i="7"/>
  <c r="BH4" i="7"/>
  <c r="BO4" i="7" s="1"/>
  <c r="BV4" i="7" s="1"/>
  <c r="BG4" i="7"/>
  <c r="EF8" i="6"/>
  <c r="DY8" i="6"/>
  <c r="DR8" i="6"/>
  <c r="DK8" i="6"/>
  <c r="DD8" i="6"/>
  <c r="CW8" i="6"/>
  <c r="CP8" i="6"/>
  <c r="CJ8" i="6"/>
  <c r="CQ8" i="6" s="1"/>
  <c r="CX8" i="6" s="1"/>
  <c r="DE8" i="6" s="1"/>
  <c r="DL8" i="6" s="1"/>
  <c r="DS8" i="6" s="1"/>
  <c r="DZ8" i="6" s="1"/>
  <c r="EG8" i="6" s="1"/>
  <c r="CI8" i="6"/>
  <c r="CC8" i="6"/>
  <c r="CB8" i="6"/>
  <c r="BV8" i="6"/>
  <c r="BU8" i="6"/>
  <c r="BN8" i="6"/>
  <c r="BH8" i="6"/>
  <c r="BO8" i="6" s="1"/>
  <c r="BG8" i="6"/>
  <c r="EF7" i="6"/>
  <c r="DY7" i="6"/>
  <c r="DR7" i="6"/>
  <c r="DL7" i="6"/>
  <c r="DS7" i="6" s="1"/>
  <c r="DZ7" i="6" s="1"/>
  <c r="EG7" i="6" s="1"/>
  <c r="DK7" i="6"/>
  <c r="DE7" i="6"/>
  <c r="DD7" i="6"/>
  <c r="CX7" i="6"/>
  <c r="CW7" i="6"/>
  <c r="CQ7" i="6"/>
  <c r="CP7" i="6"/>
  <c r="CJ7" i="6"/>
  <c r="CI7" i="6"/>
  <c r="CC7" i="6"/>
  <c r="CB7" i="6"/>
  <c r="BV7" i="6"/>
  <c r="BU7" i="6"/>
  <c r="BN7" i="6"/>
  <c r="BH7" i="6"/>
  <c r="BO7" i="6" s="1"/>
  <c r="BG7" i="6"/>
  <c r="EF6" i="6"/>
  <c r="DY6" i="6"/>
  <c r="DR6" i="6"/>
  <c r="DL6" i="6"/>
  <c r="DS6" i="6" s="1"/>
  <c r="DZ6" i="6" s="1"/>
  <c r="EG6" i="6" s="1"/>
  <c r="DK6" i="6"/>
  <c r="DE6" i="6"/>
  <c r="DD6" i="6"/>
  <c r="CX6" i="6"/>
  <c r="CW6" i="6"/>
  <c r="CQ6" i="6"/>
  <c r="CP6" i="6"/>
  <c r="CJ6" i="6"/>
  <c r="CI6" i="6"/>
  <c r="CC6" i="6"/>
  <c r="CB6" i="6"/>
  <c r="BV6" i="6"/>
  <c r="BU6" i="6"/>
  <c r="BN6" i="6"/>
  <c r="BH6" i="6"/>
  <c r="BO6" i="6" s="1"/>
  <c r="BG6" i="6"/>
  <c r="EF5" i="6"/>
  <c r="DY5" i="6"/>
  <c r="DR5" i="6"/>
  <c r="DK5" i="6"/>
  <c r="DD5" i="6"/>
  <c r="CW5" i="6"/>
  <c r="CP5" i="6"/>
  <c r="CJ5" i="6"/>
  <c r="CQ5" i="6" s="1"/>
  <c r="CX5" i="6" s="1"/>
  <c r="DE5" i="6" s="1"/>
  <c r="DL5" i="6" s="1"/>
  <c r="DS5" i="6" s="1"/>
  <c r="DZ5" i="6" s="1"/>
  <c r="EG5" i="6" s="1"/>
  <c r="CI5" i="6"/>
  <c r="CC5" i="6"/>
  <c r="CB5" i="6"/>
  <c r="BV5" i="6"/>
  <c r="BU5" i="6"/>
  <c r="BN5" i="6"/>
  <c r="BH5" i="6"/>
  <c r="BO5" i="6" s="1"/>
  <c r="BG5" i="6"/>
  <c r="EF4" i="6"/>
  <c r="DY4" i="6"/>
  <c r="DR4" i="6"/>
  <c r="DL4" i="6"/>
  <c r="DS4" i="6" s="1"/>
  <c r="DZ4" i="6" s="1"/>
  <c r="EG4" i="6" s="1"/>
  <c r="DK4" i="6"/>
  <c r="DD4" i="6"/>
  <c r="CW4" i="6"/>
  <c r="CQ4" i="6"/>
  <c r="CX4" i="6" s="1"/>
  <c r="DE4" i="6" s="1"/>
  <c r="CP4" i="6"/>
  <c r="CI4" i="6"/>
  <c r="CB4" i="6"/>
  <c r="BV4" i="6"/>
  <c r="CC4" i="6" s="1"/>
  <c r="CJ4" i="6" s="1"/>
  <c r="BU4" i="6"/>
  <c r="BN4" i="6"/>
  <c r="BH4" i="6"/>
  <c r="BO4" i="6" s="1"/>
  <c r="BG4" i="6"/>
  <c r="EF27" i="5"/>
  <c r="DY27" i="5"/>
  <c r="DR27" i="5"/>
  <c r="DL27" i="5"/>
  <c r="DS27" i="5" s="1"/>
  <c r="DZ27" i="5" s="1"/>
  <c r="EG27" i="5" s="1"/>
  <c r="DK27" i="5"/>
  <c r="DE27" i="5"/>
  <c r="DD27" i="5"/>
  <c r="CX27" i="5"/>
  <c r="CW27" i="5"/>
  <c r="CQ27" i="5"/>
  <c r="CP27" i="5"/>
  <c r="CJ27" i="5"/>
  <c r="CI27" i="5"/>
  <c r="CC27" i="5"/>
  <c r="CB27" i="5"/>
  <c r="BV27" i="5"/>
  <c r="BU27" i="5"/>
  <c r="BO27" i="5"/>
  <c r="BN27" i="5"/>
  <c r="BH27" i="5"/>
  <c r="BG27" i="5"/>
  <c r="EF26" i="5"/>
  <c r="DY26" i="5"/>
  <c r="DR26" i="5"/>
  <c r="DL26" i="5"/>
  <c r="DS26" i="5" s="1"/>
  <c r="DZ26" i="5" s="1"/>
  <c r="EG26" i="5" s="1"/>
  <c r="DK26" i="5"/>
  <c r="DE26" i="5"/>
  <c r="DD26" i="5"/>
  <c r="CX26" i="5"/>
  <c r="CW26" i="5"/>
  <c r="CQ26" i="5"/>
  <c r="CP26" i="5"/>
  <c r="CJ26" i="5"/>
  <c r="CI26" i="5"/>
  <c r="CC26" i="5"/>
  <c r="CB26" i="5"/>
  <c r="BV26" i="5"/>
  <c r="BU26" i="5"/>
  <c r="BO26" i="5"/>
  <c r="BN26" i="5"/>
  <c r="BH26" i="5"/>
  <c r="BG26" i="5"/>
  <c r="EF25" i="5"/>
  <c r="DY25" i="5"/>
  <c r="DR25" i="5"/>
  <c r="DL25" i="5"/>
  <c r="DS25" i="5" s="1"/>
  <c r="DZ25" i="5" s="1"/>
  <c r="EG25" i="5" s="1"/>
  <c r="DK25" i="5"/>
  <c r="DE25" i="5"/>
  <c r="DD25" i="5"/>
  <c r="CX25" i="5"/>
  <c r="CW25" i="5"/>
  <c r="CQ25" i="5"/>
  <c r="CP25" i="5"/>
  <c r="CJ25" i="5"/>
  <c r="CI25" i="5"/>
  <c r="CC25" i="5"/>
  <c r="CB25" i="5"/>
  <c r="BV25" i="5"/>
  <c r="BU25" i="5"/>
  <c r="BO25" i="5"/>
  <c r="BN25" i="5"/>
  <c r="BH25" i="5"/>
  <c r="BG25" i="5"/>
  <c r="EF24" i="5"/>
  <c r="DY24" i="5"/>
  <c r="DR24" i="5"/>
  <c r="DL24" i="5"/>
  <c r="DS24" i="5" s="1"/>
  <c r="DZ24" i="5" s="1"/>
  <c r="EG24" i="5" s="1"/>
  <c r="DK24" i="5"/>
  <c r="DE24" i="5"/>
  <c r="DD24" i="5"/>
  <c r="CX24" i="5"/>
  <c r="CW24" i="5"/>
  <c r="CQ24" i="5"/>
  <c r="CP24" i="5"/>
  <c r="CJ24" i="5"/>
  <c r="CI24" i="5"/>
  <c r="CC24" i="5"/>
  <c r="CB24" i="5"/>
  <c r="BV24" i="5"/>
  <c r="BU24" i="5"/>
  <c r="BO24" i="5"/>
  <c r="BN24" i="5"/>
  <c r="BH24" i="5"/>
  <c r="BG24" i="5"/>
  <c r="EF23" i="5"/>
  <c r="DY23" i="5"/>
  <c r="DR23" i="5"/>
  <c r="DL23" i="5"/>
  <c r="DS23" i="5" s="1"/>
  <c r="DZ23" i="5" s="1"/>
  <c r="EG23" i="5" s="1"/>
  <c r="DK23" i="5"/>
  <c r="DE23" i="5"/>
  <c r="DD23" i="5"/>
  <c r="CX23" i="5"/>
  <c r="CW23" i="5"/>
  <c r="CQ23" i="5"/>
  <c r="CP23" i="5"/>
  <c r="CJ23" i="5"/>
  <c r="CI23" i="5"/>
  <c r="CC23" i="5"/>
  <c r="CB23" i="5"/>
  <c r="BV23" i="5"/>
  <c r="BU23" i="5"/>
  <c r="BN23" i="5"/>
  <c r="BH23" i="5"/>
  <c r="BO23" i="5" s="1"/>
  <c r="BG23" i="5"/>
  <c r="EF22" i="5"/>
  <c r="DY22" i="5"/>
  <c r="DR22" i="5"/>
  <c r="DL22" i="5"/>
  <c r="DS22" i="5" s="1"/>
  <c r="DZ22" i="5" s="1"/>
  <c r="EG22" i="5" s="1"/>
  <c r="DK22" i="5"/>
  <c r="DE22" i="5"/>
  <c r="DD22" i="5"/>
  <c r="CX22" i="5"/>
  <c r="CW22" i="5"/>
  <c r="CQ22" i="5"/>
  <c r="CP22" i="5"/>
  <c r="CJ22" i="5"/>
  <c r="CI22" i="5"/>
  <c r="CC22" i="5"/>
  <c r="CB22" i="5"/>
  <c r="BV22" i="5"/>
  <c r="BU22" i="5"/>
  <c r="BN22" i="5"/>
  <c r="BH22" i="5"/>
  <c r="BO22" i="5" s="1"/>
  <c r="BG22" i="5"/>
  <c r="EF21" i="5"/>
  <c r="DY21" i="5"/>
  <c r="DR21" i="5"/>
  <c r="DL21" i="5"/>
  <c r="DS21" i="5" s="1"/>
  <c r="DZ21" i="5" s="1"/>
  <c r="EG21" i="5" s="1"/>
  <c r="DK21" i="5"/>
  <c r="DE21" i="5"/>
  <c r="DD21" i="5"/>
  <c r="CX21" i="5"/>
  <c r="CW21" i="5"/>
  <c r="CQ21" i="5"/>
  <c r="CP21" i="5"/>
  <c r="CJ21" i="5"/>
  <c r="CI21" i="5"/>
  <c r="CC21" i="5"/>
  <c r="CB21" i="5"/>
  <c r="BV21" i="5"/>
  <c r="BU21" i="5"/>
  <c r="BN21" i="5"/>
  <c r="BH21" i="5"/>
  <c r="BO21" i="5" s="1"/>
  <c r="BG21" i="5"/>
  <c r="EF20" i="5"/>
  <c r="DY20" i="5"/>
  <c r="DR20" i="5"/>
  <c r="DL20" i="5"/>
  <c r="DS20" i="5" s="1"/>
  <c r="DZ20" i="5" s="1"/>
  <c r="EG20" i="5" s="1"/>
  <c r="DK20" i="5"/>
  <c r="DE20" i="5"/>
  <c r="DD20" i="5"/>
  <c r="CX20" i="5"/>
  <c r="CW20" i="5"/>
  <c r="CQ20" i="5"/>
  <c r="CP20" i="5"/>
  <c r="CJ20" i="5"/>
  <c r="CI20" i="5"/>
  <c r="CC20" i="5"/>
  <c r="CB20" i="5"/>
  <c r="BV20" i="5"/>
  <c r="BU20" i="5"/>
  <c r="BN20" i="5"/>
  <c r="BH20" i="5"/>
  <c r="BO20" i="5" s="1"/>
  <c r="BG20" i="5"/>
  <c r="EF19" i="5"/>
  <c r="DY19" i="5"/>
  <c r="DR19" i="5"/>
  <c r="DL19" i="5"/>
  <c r="DS19" i="5" s="1"/>
  <c r="DZ19" i="5" s="1"/>
  <c r="EG19" i="5" s="1"/>
  <c r="DK19" i="5"/>
  <c r="DE19" i="5"/>
  <c r="DD19" i="5"/>
  <c r="CX19" i="5"/>
  <c r="CW19" i="5"/>
  <c r="CQ19" i="5"/>
  <c r="CP19" i="5"/>
  <c r="CJ19" i="5"/>
  <c r="CI19" i="5"/>
  <c r="CC19" i="5"/>
  <c r="CB19" i="5"/>
  <c r="BV19" i="5"/>
  <c r="BU19" i="5"/>
  <c r="BN19" i="5"/>
  <c r="BH19" i="5"/>
  <c r="BO19" i="5" s="1"/>
  <c r="BG19" i="5"/>
  <c r="EF18" i="5"/>
  <c r="DY18" i="5"/>
  <c r="DR18" i="5"/>
  <c r="DL18" i="5"/>
  <c r="DS18" i="5" s="1"/>
  <c r="DZ18" i="5" s="1"/>
  <c r="EG18" i="5" s="1"/>
  <c r="DK18" i="5"/>
  <c r="DE18" i="5"/>
  <c r="DD18" i="5"/>
  <c r="CX18" i="5"/>
  <c r="CW18" i="5"/>
  <c r="CQ18" i="5"/>
  <c r="CP18" i="5"/>
  <c r="CJ18" i="5"/>
  <c r="CI18" i="5"/>
  <c r="CC18" i="5"/>
  <c r="CB18" i="5"/>
  <c r="BV18" i="5"/>
  <c r="BU18" i="5"/>
  <c r="BN18" i="5"/>
  <c r="BH18" i="5"/>
  <c r="BO18" i="5" s="1"/>
  <c r="BG18" i="5"/>
  <c r="EF17" i="5"/>
  <c r="DY17" i="5"/>
  <c r="DR17" i="5"/>
  <c r="DL17" i="5"/>
  <c r="DS17" i="5" s="1"/>
  <c r="DZ17" i="5" s="1"/>
  <c r="EG17" i="5" s="1"/>
  <c r="DK17" i="5"/>
  <c r="DE17" i="5"/>
  <c r="DD17" i="5"/>
  <c r="CX17" i="5"/>
  <c r="CW17" i="5"/>
  <c r="CQ17" i="5"/>
  <c r="CP17" i="5"/>
  <c r="CJ17" i="5"/>
  <c r="CI17" i="5"/>
  <c r="CC17" i="5"/>
  <c r="CB17" i="5"/>
  <c r="BV17" i="5"/>
  <c r="BU17" i="5"/>
  <c r="BN17" i="5"/>
  <c r="BH17" i="5"/>
  <c r="BO17" i="5" s="1"/>
  <c r="BG17" i="5"/>
  <c r="EF16" i="5"/>
  <c r="DY16" i="5"/>
  <c r="DR16" i="5"/>
  <c r="DL16" i="5"/>
  <c r="DS16" i="5" s="1"/>
  <c r="DZ16" i="5" s="1"/>
  <c r="EG16" i="5" s="1"/>
  <c r="DK16" i="5"/>
  <c r="DE16" i="5"/>
  <c r="DD16" i="5"/>
  <c r="CX16" i="5"/>
  <c r="CW16" i="5"/>
  <c r="CQ16" i="5"/>
  <c r="CP16" i="5"/>
  <c r="CJ16" i="5"/>
  <c r="CI16" i="5"/>
  <c r="CC16" i="5"/>
  <c r="CB16" i="5"/>
  <c r="BV16" i="5"/>
  <c r="BU16" i="5"/>
  <c r="BN16" i="5"/>
  <c r="BH16" i="5"/>
  <c r="BO16" i="5" s="1"/>
  <c r="BG16" i="5"/>
  <c r="EF15" i="5"/>
  <c r="DY15" i="5"/>
  <c r="DR15" i="5"/>
  <c r="DL15" i="5"/>
  <c r="DS15" i="5" s="1"/>
  <c r="DZ15" i="5" s="1"/>
  <c r="EG15" i="5" s="1"/>
  <c r="DK15" i="5"/>
  <c r="DE15" i="5"/>
  <c r="DD15" i="5"/>
  <c r="CX15" i="5"/>
  <c r="CW15" i="5"/>
  <c r="CQ15" i="5"/>
  <c r="CP15" i="5"/>
  <c r="CJ15" i="5"/>
  <c r="CI15" i="5"/>
  <c r="CC15" i="5"/>
  <c r="CB15" i="5"/>
  <c r="BV15" i="5"/>
  <c r="BU15" i="5"/>
  <c r="BN15" i="5"/>
  <c r="BH15" i="5"/>
  <c r="BO15" i="5" s="1"/>
  <c r="BG15" i="5"/>
  <c r="EF14" i="5"/>
  <c r="DY14" i="5"/>
  <c r="DR14" i="5"/>
  <c r="DL14" i="5"/>
  <c r="DS14" i="5" s="1"/>
  <c r="DZ14" i="5" s="1"/>
  <c r="EG14" i="5" s="1"/>
  <c r="DK14" i="5"/>
  <c r="DE14" i="5"/>
  <c r="DD14" i="5"/>
  <c r="CX14" i="5"/>
  <c r="CW14" i="5"/>
  <c r="CP14" i="5"/>
  <c r="CJ14" i="5"/>
  <c r="CQ14" i="5" s="1"/>
  <c r="CI14" i="5"/>
  <c r="CC14" i="5"/>
  <c r="CB14" i="5"/>
  <c r="BU14" i="5"/>
  <c r="BO14" i="5"/>
  <c r="BV14" i="5" s="1"/>
  <c r="BN14" i="5"/>
  <c r="BH14" i="5"/>
  <c r="BG14" i="5"/>
  <c r="EF13" i="5"/>
  <c r="DY13" i="5"/>
  <c r="DR13" i="5"/>
  <c r="DL13" i="5"/>
  <c r="DS13" i="5" s="1"/>
  <c r="DZ13" i="5" s="1"/>
  <c r="EG13" i="5" s="1"/>
  <c r="DK13" i="5"/>
  <c r="DE13" i="5"/>
  <c r="DD13" i="5"/>
  <c r="CX13" i="5"/>
  <c r="CW13" i="5"/>
  <c r="CQ13" i="5"/>
  <c r="CP13" i="5"/>
  <c r="CJ13" i="5"/>
  <c r="CI13" i="5"/>
  <c r="CC13" i="5"/>
  <c r="CB13" i="5"/>
  <c r="BV13" i="5"/>
  <c r="BU13" i="5"/>
  <c r="BO13" i="5"/>
  <c r="BN13" i="5"/>
  <c r="BH13" i="5"/>
  <c r="BG13" i="5"/>
  <c r="EF12" i="5"/>
  <c r="DY12" i="5"/>
  <c r="DR12" i="5"/>
  <c r="DL12" i="5"/>
  <c r="DS12" i="5" s="1"/>
  <c r="DZ12" i="5" s="1"/>
  <c r="EG12" i="5" s="1"/>
  <c r="DK12" i="5"/>
  <c r="DE12" i="5"/>
  <c r="DD12" i="5"/>
  <c r="CX12" i="5"/>
  <c r="CW12" i="5"/>
  <c r="CQ12" i="5"/>
  <c r="CP12" i="5"/>
  <c r="CJ12" i="5"/>
  <c r="CI12" i="5"/>
  <c r="CC12" i="5"/>
  <c r="CB12" i="5"/>
  <c r="BV12" i="5"/>
  <c r="BU12" i="5"/>
  <c r="BO12" i="5"/>
  <c r="BN12" i="5"/>
  <c r="BH12" i="5"/>
  <c r="BG12" i="5"/>
  <c r="EF11" i="5"/>
  <c r="DY11" i="5"/>
  <c r="DR11" i="5"/>
  <c r="DL11" i="5"/>
  <c r="DS11" i="5" s="1"/>
  <c r="DZ11" i="5" s="1"/>
  <c r="EG11" i="5" s="1"/>
  <c r="DK11" i="5"/>
  <c r="DE11" i="5"/>
  <c r="DD11" i="5"/>
  <c r="CX11" i="5"/>
  <c r="CW11" i="5"/>
  <c r="CQ11" i="5"/>
  <c r="CP11" i="5"/>
  <c r="CJ11" i="5"/>
  <c r="CI11" i="5"/>
  <c r="CC11" i="5"/>
  <c r="CB11" i="5"/>
  <c r="BV11" i="5"/>
  <c r="BU11" i="5"/>
  <c r="BN11" i="5"/>
  <c r="BH11" i="5"/>
  <c r="BO11" i="5" s="1"/>
  <c r="BG11" i="5"/>
  <c r="EF10" i="5"/>
  <c r="DY10" i="5"/>
  <c r="DR10" i="5"/>
  <c r="DL10" i="5"/>
  <c r="DS10" i="5" s="1"/>
  <c r="DZ10" i="5" s="1"/>
  <c r="EG10" i="5" s="1"/>
  <c r="DK10" i="5"/>
  <c r="DE10" i="5"/>
  <c r="DD10" i="5"/>
  <c r="CX10" i="5"/>
  <c r="CW10" i="5"/>
  <c r="CQ10" i="5"/>
  <c r="CP10" i="5"/>
  <c r="CJ10" i="5"/>
  <c r="CI10" i="5"/>
  <c r="CC10" i="5"/>
  <c r="CB10" i="5"/>
  <c r="BV10" i="5"/>
  <c r="BU10" i="5"/>
  <c r="BO10" i="5"/>
  <c r="BN10" i="5"/>
  <c r="BH10" i="5"/>
  <c r="BG10" i="5"/>
  <c r="EF9" i="5"/>
  <c r="DY9" i="5"/>
  <c r="DR9" i="5"/>
  <c r="DL9" i="5"/>
  <c r="DS9" i="5" s="1"/>
  <c r="DZ9" i="5" s="1"/>
  <c r="EG9" i="5" s="1"/>
  <c r="DK9" i="5"/>
  <c r="DE9" i="5"/>
  <c r="DD9" i="5"/>
  <c r="CX9" i="5"/>
  <c r="CW9" i="5"/>
  <c r="CQ9" i="5"/>
  <c r="CP9" i="5"/>
  <c r="CJ9" i="5"/>
  <c r="CI9" i="5"/>
  <c r="CC9" i="5"/>
  <c r="CB9" i="5"/>
  <c r="BV9" i="5"/>
  <c r="BU9" i="5"/>
  <c r="BO9" i="5"/>
  <c r="BN9" i="5"/>
  <c r="BH9" i="5"/>
  <c r="BG9" i="5"/>
  <c r="EF8" i="5"/>
  <c r="DY8" i="5"/>
  <c r="DR8" i="5"/>
  <c r="DL8" i="5"/>
  <c r="DS8" i="5" s="1"/>
  <c r="DZ8" i="5" s="1"/>
  <c r="EG8" i="5" s="1"/>
  <c r="DK8" i="5"/>
  <c r="DE8" i="5"/>
  <c r="DD8" i="5"/>
  <c r="CX8" i="5"/>
  <c r="CW8" i="5"/>
  <c r="CQ8" i="5"/>
  <c r="CP8" i="5"/>
  <c r="CJ8" i="5"/>
  <c r="CI8" i="5"/>
  <c r="CC8" i="5"/>
  <c r="CB8" i="5"/>
  <c r="BV8" i="5"/>
  <c r="BU8" i="5"/>
  <c r="BO8" i="5"/>
  <c r="BN8" i="5"/>
  <c r="BH8" i="5"/>
  <c r="BG8" i="5"/>
  <c r="EF7" i="5"/>
  <c r="DY7" i="5"/>
  <c r="DR7" i="5"/>
  <c r="DL7" i="5"/>
  <c r="DS7" i="5" s="1"/>
  <c r="DZ7" i="5" s="1"/>
  <c r="EG7" i="5" s="1"/>
  <c r="DK7" i="5"/>
  <c r="DE7" i="5"/>
  <c r="DD7" i="5"/>
  <c r="CX7" i="5"/>
  <c r="CW7" i="5"/>
  <c r="CQ7" i="5"/>
  <c r="CP7" i="5"/>
  <c r="CJ7" i="5"/>
  <c r="CI7" i="5"/>
  <c r="CC7" i="5"/>
  <c r="CB7" i="5"/>
  <c r="BV7" i="5"/>
  <c r="BU7" i="5"/>
  <c r="BO7" i="5"/>
  <c r="BN7" i="5"/>
  <c r="BH7" i="5"/>
  <c r="BG7" i="5"/>
  <c r="EF6" i="5"/>
  <c r="DY6" i="5"/>
  <c r="DR6" i="5"/>
  <c r="DL6" i="5"/>
  <c r="DS6" i="5" s="1"/>
  <c r="DZ6" i="5" s="1"/>
  <c r="EG6" i="5" s="1"/>
  <c r="DK6" i="5"/>
  <c r="DE6" i="5"/>
  <c r="DD6" i="5"/>
  <c r="CX6" i="5"/>
  <c r="CW6" i="5"/>
  <c r="CQ6" i="5"/>
  <c r="CP6" i="5"/>
  <c r="CJ6" i="5"/>
  <c r="CI6" i="5"/>
  <c r="CC6" i="5"/>
  <c r="CB6" i="5"/>
  <c r="BV6" i="5"/>
  <c r="BU6" i="5"/>
  <c r="BO6" i="5"/>
  <c r="BN6" i="5"/>
  <c r="BH6" i="5"/>
  <c r="BG6" i="5"/>
  <c r="EF5" i="5"/>
  <c r="DY5" i="5"/>
  <c r="DR5" i="5"/>
  <c r="DK5" i="5"/>
  <c r="DD5" i="5"/>
  <c r="CW5" i="5"/>
  <c r="CP5" i="5"/>
  <c r="CI5" i="5"/>
  <c r="CB5" i="5"/>
  <c r="BU5" i="5"/>
  <c r="BN5" i="5"/>
  <c r="BH5" i="5"/>
  <c r="BO5" i="5" s="1"/>
  <c r="BV5" i="5" s="1"/>
  <c r="CC5" i="5" s="1"/>
  <c r="CJ5" i="5" s="1"/>
  <c r="CQ5" i="5" s="1"/>
  <c r="CX5" i="5" s="1"/>
  <c r="DE5" i="5" s="1"/>
  <c r="DL5" i="5" s="1"/>
  <c r="DS5" i="5" s="1"/>
  <c r="DZ5" i="5" s="1"/>
  <c r="EG5" i="5" s="1"/>
  <c r="BG5" i="5"/>
  <c r="EF4" i="5"/>
  <c r="DY4" i="5"/>
  <c r="DR4" i="5"/>
  <c r="DK4" i="5"/>
  <c r="DD4" i="5"/>
  <c r="CW4" i="5"/>
  <c r="CP4" i="5"/>
  <c r="CI4" i="5"/>
  <c r="CB4" i="5"/>
  <c r="BU4" i="5"/>
  <c r="BN4" i="5"/>
  <c r="BH4" i="5"/>
  <c r="BO4" i="5" s="1"/>
  <c r="BV4" i="5" s="1"/>
  <c r="CC4" i="5" s="1"/>
  <c r="CJ4" i="5" s="1"/>
  <c r="CQ4" i="5" s="1"/>
  <c r="CX4" i="5" s="1"/>
  <c r="DE4" i="5" s="1"/>
  <c r="DL4" i="5" s="1"/>
  <c r="DS4" i="5" s="1"/>
  <c r="DZ4" i="5" s="1"/>
  <c r="EG4" i="5" s="1"/>
  <c r="BG4" i="5"/>
  <c r="EF128" i="4"/>
  <c r="DY128" i="4"/>
  <c r="DR128" i="4"/>
  <c r="DK128" i="4"/>
  <c r="DD128" i="4"/>
  <c r="CW128" i="4"/>
  <c r="CP128" i="4"/>
  <c r="CI128" i="4"/>
  <c r="CB128" i="4"/>
  <c r="BU128" i="4"/>
  <c r="BN128" i="4"/>
  <c r="BH128" i="4"/>
  <c r="BO128" i="4" s="1"/>
  <c r="BV128" i="4" s="1"/>
  <c r="CC128" i="4" s="1"/>
  <c r="CJ128" i="4" s="1"/>
  <c r="CQ128" i="4" s="1"/>
  <c r="CX128" i="4" s="1"/>
  <c r="DE128" i="4" s="1"/>
  <c r="DL128" i="4" s="1"/>
  <c r="DS128" i="4" s="1"/>
  <c r="DZ128" i="4" s="1"/>
  <c r="EG128" i="4" s="1"/>
  <c r="BG128" i="4"/>
  <c r="EF127" i="4"/>
  <c r="DY127" i="4"/>
  <c r="DR127" i="4"/>
  <c r="DK127" i="4"/>
  <c r="DD127" i="4"/>
  <c r="CW127" i="4"/>
  <c r="CP127" i="4"/>
  <c r="CI127" i="4"/>
  <c r="CB127" i="4"/>
  <c r="BU127" i="4"/>
  <c r="BN127" i="4"/>
  <c r="BH127" i="4"/>
  <c r="BO127" i="4" s="1"/>
  <c r="BV127" i="4" s="1"/>
  <c r="CC127" i="4" s="1"/>
  <c r="CJ127" i="4" s="1"/>
  <c r="CQ127" i="4" s="1"/>
  <c r="CX127" i="4" s="1"/>
  <c r="DE127" i="4" s="1"/>
  <c r="DL127" i="4" s="1"/>
  <c r="DS127" i="4" s="1"/>
  <c r="DZ127" i="4" s="1"/>
  <c r="EG127" i="4" s="1"/>
  <c r="BG127" i="4"/>
  <c r="EF126" i="4"/>
  <c r="DY126" i="4"/>
  <c r="DR126" i="4"/>
  <c r="DK126" i="4"/>
  <c r="DD126" i="4"/>
  <c r="CW126" i="4"/>
  <c r="CP126" i="4"/>
  <c r="CI126" i="4"/>
  <c r="CB126" i="4"/>
  <c r="BU126" i="4"/>
  <c r="BN126" i="4"/>
  <c r="BH126" i="4"/>
  <c r="BO126" i="4" s="1"/>
  <c r="BV126" i="4" s="1"/>
  <c r="CC126" i="4" s="1"/>
  <c r="CJ126" i="4" s="1"/>
  <c r="CQ126" i="4" s="1"/>
  <c r="CX126" i="4" s="1"/>
  <c r="DE126" i="4" s="1"/>
  <c r="DL126" i="4" s="1"/>
  <c r="DS126" i="4" s="1"/>
  <c r="DZ126" i="4" s="1"/>
  <c r="EG126" i="4" s="1"/>
  <c r="BG126" i="4"/>
  <c r="EF125" i="4"/>
  <c r="DY125" i="4"/>
  <c r="DR125" i="4"/>
  <c r="DK125" i="4"/>
  <c r="DD125" i="4"/>
  <c r="CW125" i="4"/>
  <c r="CP125" i="4"/>
  <c r="CI125" i="4"/>
  <c r="CB125" i="4"/>
  <c r="BU125" i="4"/>
  <c r="BN125" i="4"/>
  <c r="BH125" i="4"/>
  <c r="BO125" i="4" s="1"/>
  <c r="BV125" i="4" s="1"/>
  <c r="CC125" i="4" s="1"/>
  <c r="CJ125" i="4" s="1"/>
  <c r="CQ125" i="4" s="1"/>
  <c r="CX125" i="4" s="1"/>
  <c r="DE125" i="4" s="1"/>
  <c r="DL125" i="4" s="1"/>
  <c r="DS125" i="4" s="1"/>
  <c r="DZ125" i="4" s="1"/>
  <c r="EG125" i="4" s="1"/>
  <c r="BG125" i="4"/>
  <c r="EF124" i="4"/>
  <c r="DY124" i="4"/>
  <c r="DR124" i="4"/>
  <c r="DK124" i="4"/>
  <c r="DD124" i="4"/>
  <c r="CW124" i="4"/>
  <c r="CP124" i="4"/>
  <c r="CI124" i="4"/>
  <c r="CB124" i="4"/>
  <c r="BU124" i="4"/>
  <c r="BN124" i="4"/>
  <c r="BH124" i="4"/>
  <c r="BO124" i="4" s="1"/>
  <c r="BV124" i="4" s="1"/>
  <c r="CC124" i="4" s="1"/>
  <c r="CJ124" i="4" s="1"/>
  <c r="CQ124" i="4" s="1"/>
  <c r="CX124" i="4" s="1"/>
  <c r="DE124" i="4" s="1"/>
  <c r="DL124" i="4" s="1"/>
  <c r="DS124" i="4" s="1"/>
  <c r="DZ124" i="4" s="1"/>
  <c r="EG124" i="4" s="1"/>
  <c r="BG124" i="4"/>
  <c r="EF123" i="4"/>
  <c r="DY123" i="4"/>
  <c r="DR123" i="4"/>
  <c r="DK123" i="4"/>
  <c r="DD123" i="4"/>
  <c r="CW123" i="4"/>
  <c r="CP123" i="4"/>
  <c r="CJ123" i="4"/>
  <c r="CQ123" i="4" s="1"/>
  <c r="CX123" i="4" s="1"/>
  <c r="DE123" i="4" s="1"/>
  <c r="DL123" i="4" s="1"/>
  <c r="DS123" i="4" s="1"/>
  <c r="DZ123" i="4" s="1"/>
  <c r="EG123" i="4" s="1"/>
  <c r="CI123" i="4"/>
  <c r="CC123" i="4"/>
  <c r="CB123" i="4"/>
  <c r="BV123" i="4"/>
  <c r="BU123" i="4"/>
  <c r="BO123" i="4"/>
  <c r="BN123" i="4"/>
  <c r="BH123" i="4"/>
  <c r="BG123" i="4"/>
  <c r="EF122" i="4"/>
  <c r="DY122" i="4"/>
  <c r="DR122" i="4"/>
  <c r="DK122" i="4"/>
  <c r="DD122" i="4"/>
  <c r="CW122" i="4"/>
  <c r="CQ122" i="4"/>
  <c r="CX122" i="4" s="1"/>
  <c r="DE122" i="4" s="1"/>
  <c r="DL122" i="4" s="1"/>
  <c r="DS122" i="4" s="1"/>
  <c r="DZ122" i="4" s="1"/>
  <c r="EG122" i="4" s="1"/>
  <c r="CP122" i="4"/>
  <c r="CJ122" i="4"/>
  <c r="CI122" i="4"/>
  <c r="CC122" i="4"/>
  <c r="CB122" i="4"/>
  <c r="BV122" i="4"/>
  <c r="BU122" i="4"/>
  <c r="BO122" i="4"/>
  <c r="BN122" i="4"/>
  <c r="BH122" i="4"/>
  <c r="BG122" i="4"/>
  <c r="EF121" i="4"/>
  <c r="DY121" i="4"/>
  <c r="DR121" i="4"/>
  <c r="DK121" i="4"/>
  <c r="DD121" i="4"/>
  <c r="CW121" i="4"/>
  <c r="CQ121" i="4"/>
  <c r="CX121" i="4" s="1"/>
  <c r="DE121" i="4" s="1"/>
  <c r="DL121" i="4" s="1"/>
  <c r="DS121" i="4" s="1"/>
  <c r="DZ121" i="4" s="1"/>
  <c r="EG121" i="4" s="1"/>
  <c r="CP121" i="4"/>
  <c r="CJ121" i="4"/>
  <c r="CI121" i="4"/>
  <c r="CC121" i="4"/>
  <c r="CB121" i="4"/>
  <c r="BV121" i="4"/>
  <c r="BU121" i="4"/>
  <c r="BO121" i="4"/>
  <c r="BN121" i="4"/>
  <c r="BH121" i="4"/>
  <c r="BG121" i="4"/>
  <c r="EF120" i="4"/>
  <c r="DY120" i="4"/>
  <c r="DR120" i="4"/>
  <c r="DK120" i="4"/>
  <c r="DD120" i="4"/>
  <c r="CX120" i="4"/>
  <c r="DE120" i="4" s="1"/>
  <c r="DL120" i="4" s="1"/>
  <c r="DS120" i="4" s="1"/>
  <c r="DZ120" i="4" s="1"/>
  <c r="EG120" i="4" s="1"/>
  <c r="CW120" i="4"/>
  <c r="CQ120" i="4"/>
  <c r="CP120" i="4"/>
  <c r="CJ120" i="4"/>
  <c r="CI120" i="4"/>
  <c r="CC120" i="4"/>
  <c r="CB120" i="4"/>
  <c r="BV120" i="4"/>
  <c r="BU120" i="4"/>
  <c r="BO120" i="4"/>
  <c r="BN120" i="4"/>
  <c r="BH120" i="4"/>
  <c r="BG120" i="4"/>
  <c r="EF119" i="4"/>
  <c r="DY119" i="4"/>
  <c r="DR119" i="4"/>
  <c r="DK119" i="4"/>
  <c r="DD119" i="4"/>
  <c r="CW119" i="4"/>
  <c r="CP119" i="4"/>
  <c r="CI119" i="4"/>
  <c r="CB119" i="4"/>
  <c r="BU119" i="4"/>
  <c r="BN119" i="4"/>
  <c r="BH119" i="4"/>
  <c r="BO119" i="4" s="1"/>
  <c r="BV119" i="4" s="1"/>
  <c r="CC119" i="4" s="1"/>
  <c r="CJ119" i="4" s="1"/>
  <c r="CQ119" i="4" s="1"/>
  <c r="CX119" i="4" s="1"/>
  <c r="DE119" i="4" s="1"/>
  <c r="DL119" i="4" s="1"/>
  <c r="DS119" i="4" s="1"/>
  <c r="DZ119" i="4" s="1"/>
  <c r="EG119" i="4" s="1"/>
  <c r="BG119" i="4"/>
  <c r="EF118" i="4"/>
  <c r="DY118" i="4"/>
  <c r="DR118" i="4"/>
  <c r="DK118" i="4"/>
  <c r="DD118" i="4"/>
  <c r="CW118" i="4"/>
  <c r="CP118" i="4"/>
  <c r="CI118" i="4"/>
  <c r="CB118" i="4"/>
  <c r="BU118" i="4"/>
  <c r="BN118" i="4"/>
  <c r="BH118" i="4"/>
  <c r="BO118" i="4" s="1"/>
  <c r="BV118" i="4" s="1"/>
  <c r="CC118" i="4" s="1"/>
  <c r="CJ118" i="4" s="1"/>
  <c r="CQ118" i="4" s="1"/>
  <c r="CX118" i="4" s="1"/>
  <c r="DE118" i="4" s="1"/>
  <c r="DL118" i="4" s="1"/>
  <c r="DS118" i="4" s="1"/>
  <c r="DZ118" i="4" s="1"/>
  <c r="EG118" i="4" s="1"/>
  <c r="BG118" i="4"/>
  <c r="EF117" i="4"/>
  <c r="DY117" i="4"/>
  <c r="DR117" i="4"/>
  <c r="DL117" i="4"/>
  <c r="DS117" i="4" s="1"/>
  <c r="DZ117" i="4" s="1"/>
  <c r="EG117" i="4" s="1"/>
  <c r="DK117" i="4"/>
  <c r="DE117" i="4"/>
  <c r="DD117" i="4"/>
  <c r="CX117" i="4"/>
  <c r="CW117" i="4"/>
  <c r="CQ117" i="4"/>
  <c r="CP117" i="4"/>
  <c r="CJ117" i="4"/>
  <c r="CI117" i="4"/>
  <c r="CC117" i="4"/>
  <c r="CB117" i="4"/>
  <c r="BV117" i="4"/>
  <c r="BU117" i="4"/>
  <c r="BO117" i="4"/>
  <c r="BN117" i="4"/>
  <c r="BH117" i="4"/>
  <c r="BG117" i="4"/>
  <c r="EF116" i="4"/>
  <c r="DY116" i="4"/>
  <c r="DR116" i="4"/>
  <c r="DL116" i="4"/>
  <c r="DS116" i="4" s="1"/>
  <c r="DZ116" i="4" s="1"/>
  <c r="EG116" i="4" s="1"/>
  <c r="DK116" i="4"/>
  <c r="DE116" i="4"/>
  <c r="DD116" i="4"/>
  <c r="CX116" i="4"/>
  <c r="CW116" i="4"/>
  <c r="CQ116" i="4"/>
  <c r="CP116" i="4"/>
  <c r="CJ116" i="4"/>
  <c r="CI116" i="4"/>
  <c r="CC116" i="4"/>
  <c r="CB116" i="4"/>
  <c r="BV116" i="4"/>
  <c r="BU116" i="4"/>
  <c r="BN116" i="4"/>
  <c r="BH116" i="4"/>
  <c r="BO116" i="4" s="1"/>
  <c r="BG116" i="4"/>
  <c r="EF115" i="4"/>
  <c r="DY115" i="4"/>
  <c r="DR115" i="4"/>
  <c r="DL115" i="4"/>
  <c r="DS115" i="4" s="1"/>
  <c r="DZ115" i="4" s="1"/>
  <c r="EG115" i="4" s="1"/>
  <c r="DK115" i="4"/>
  <c r="DE115" i="4"/>
  <c r="DD115" i="4"/>
  <c r="CX115" i="4"/>
  <c r="CW115" i="4"/>
  <c r="CQ115" i="4"/>
  <c r="CP115" i="4"/>
  <c r="CJ115" i="4"/>
  <c r="CI115" i="4"/>
  <c r="CC115" i="4"/>
  <c r="CB115" i="4"/>
  <c r="BV115" i="4"/>
  <c r="BU115" i="4"/>
  <c r="BN115" i="4"/>
  <c r="BH115" i="4"/>
  <c r="BO115" i="4" s="1"/>
  <c r="BG115" i="4"/>
  <c r="EF114" i="4"/>
  <c r="DY114" i="4"/>
  <c r="DR114" i="4"/>
  <c r="DL114" i="4"/>
  <c r="DS114" i="4" s="1"/>
  <c r="DZ114" i="4" s="1"/>
  <c r="EG114" i="4" s="1"/>
  <c r="DK114" i="4"/>
  <c r="DE114" i="4"/>
  <c r="DD114" i="4"/>
  <c r="CX114" i="4"/>
  <c r="CW114" i="4"/>
  <c r="CQ114" i="4"/>
  <c r="CP114" i="4"/>
  <c r="CJ114" i="4"/>
  <c r="CI114" i="4"/>
  <c r="CC114" i="4"/>
  <c r="CB114" i="4"/>
  <c r="BV114" i="4"/>
  <c r="BU114" i="4"/>
  <c r="BN114" i="4"/>
  <c r="BH114" i="4"/>
  <c r="BO114" i="4" s="1"/>
  <c r="BG114" i="4"/>
  <c r="EF113" i="4"/>
  <c r="DY113" i="4"/>
  <c r="DR113" i="4"/>
  <c r="DK113" i="4"/>
  <c r="DE113" i="4"/>
  <c r="DL113" i="4" s="1"/>
  <c r="DS113" i="4" s="1"/>
  <c r="DZ113" i="4" s="1"/>
  <c r="EG113" i="4" s="1"/>
  <c r="DD113" i="4"/>
  <c r="CW113" i="4"/>
  <c r="CQ113" i="4"/>
  <c r="CX113" i="4" s="1"/>
  <c r="CP113" i="4"/>
  <c r="CJ113" i="4"/>
  <c r="CI113" i="4"/>
  <c r="CC113" i="4"/>
  <c r="CB113" i="4"/>
  <c r="BV113" i="4"/>
  <c r="BU113" i="4"/>
  <c r="BO113" i="4"/>
  <c r="BN113" i="4"/>
  <c r="BH113" i="4"/>
  <c r="BG113" i="4"/>
  <c r="EF112" i="4"/>
  <c r="DY112" i="4"/>
  <c r="DR112" i="4"/>
  <c r="DL112" i="4"/>
  <c r="DS112" i="4" s="1"/>
  <c r="DZ112" i="4" s="1"/>
  <c r="EG112" i="4" s="1"/>
  <c r="DK112" i="4"/>
  <c r="DE112" i="4"/>
  <c r="DD112" i="4"/>
  <c r="CX112" i="4"/>
  <c r="CW112" i="4"/>
  <c r="CQ112" i="4"/>
  <c r="CP112" i="4"/>
  <c r="CJ112" i="4"/>
  <c r="CI112" i="4"/>
  <c r="CC112" i="4"/>
  <c r="CB112" i="4"/>
  <c r="BV112" i="4"/>
  <c r="BU112" i="4"/>
  <c r="BO112" i="4"/>
  <c r="BN112" i="4"/>
  <c r="BH112" i="4"/>
  <c r="BG112" i="4"/>
  <c r="EF111" i="4"/>
  <c r="DY111" i="4"/>
  <c r="DR111" i="4"/>
  <c r="DL111" i="4"/>
  <c r="DS111" i="4" s="1"/>
  <c r="DZ111" i="4" s="1"/>
  <c r="EG111" i="4" s="1"/>
  <c r="DK111" i="4"/>
  <c r="DE111" i="4"/>
  <c r="DD111" i="4"/>
  <c r="CX111" i="4"/>
  <c r="CW111" i="4"/>
  <c r="CQ111" i="4"/>
  <c r="CP111" i="4"/>
  <c r="CJ111" i="4"/>
  <c r="CI111" i="4"/>
  <c r="CC111" i="4"/>
  <c r="CB111" i="4"/>
  <c r="BV111" i="4"/>
  <c r="BU111" i="4"/>
  <c r="BO111" i="4"/>
  <c r="BN111" i="4"/>
  <c r="BH111" i="4"/>
  <c r="BG111" i="4"/>
  <c r="EF110" i="4"/>
  <c r="DY110" i="4"/>
  <c r="DR110" i="4"/>
  <c r="DK110" i="4"/>
  <c r="DD110" i="4"/>
  <c r="CW110" i="4"/>
  <c r="CP110" i="4"/>
  <c r="CI110" i="4"/>
  <c r="CB110" i="4"/>
  <c r="BU110" i="4"/>
  <c r="BN110" i="4"/>
  <c r="BH110" i="4"/>
  <c r="BO110" i="4" s="1"/>
  <c r="BV110" i="4" s="1"/>
  <c r="CC110" i="4" s="1"/>
  <c r="CJ110" i="4" s="1"/>
  <c r="CQ110" i="4" s="1"/>
  <c r="CX110" i="4" s="1"/>
  <c r="DE110" i="4" s="1"/>
  <c r="DL110" i="4" s="1"/>
  <c r="DS110" i="4" s="1"/>
  <c r="DZ110" i="4" s="1"/>
  <c r="EG110" i="4" s="1"/>
  <c r="BG110" i="4"/>
  <c r="EF109" i="4"/>
  <c r="DY109" i="4"/>
  <c r="DR109" i="4"/>
  <c r="DK109" i="4"/>
  <c r="DD109" i="4"/>
  <c r="CW109" i="4"/>
  <c r="CP109" i="4"/>
  <c r="CI109" i="4"/>
  <c r="CB109" i="4"/>
  <c r="BU109" i="4"/>
  <c r="BN109" i="4"/>
  <c r="BH109" i="4"/>
  <c r="BO109" i="4" s="1"/>
  <c r="BV109" i="4" s="1"/>
  <c r="CC109" i="4" s="1"/>
  <c r="CJ109" i="4" s="1"/>
  <c r="CQ109" i="4" s="1"/>
  <c r="CX109" i="4" s="1"/>
  <c r="DE109" i="4" s="1"/>
  <c r="DL109" i="4" s="1"/>
  <c r="DS109" i="4" s="1"/>
  <c r="DZ109" i="4" s="1"/>
  <c r="EG109" i="4" s="1"/>
  <c r="BG109" i="4"/>
  <c r="EF108" i="4"/>
  <c r="DY108" i="4"/>
  <c r="DR108" i="4"/>
  <c r="DL108" i="4"/>
  <c r="DS108" i="4" s="1"/>
  <c r="DZ108" i="4" s="1"/>
  <c r="EG108" i="4" s="1"/>
  <c r="DK108" i="4"/>
  <c r="DE108" i="4"/>
  <c r="DD108" i="4"/>
  <c r="CX108" i="4"/>
  <c r="CW108" i="4"/>
  <c r="CQ108" i="4"/>
  <c r="CP108" i="4"/>
  <c r="CJ108" i="4"/>
  <c r="CI108" i="4"/>
  <c r="CC108" i="4"/>
  <c r="CB108" i="4"/>
  <c r="BV108" i="4"/>
  <c r="BU108" i="4"/>
  <c r="BO108" i="4"/>
  <c r="BN108" i="4"/>
  <c r="BH108" i="4"/>
  <c r="BG108" i="4"/>
  <c r="EF107" i="4"/>
  <c r="DY107" i="4"/>
  <c r="DR107" i="4"/>
  <c r="DL107" i="4"/>
  <c r="DS107" i="4" s="1"/>
  <c r="DZ107" i="4" s="1"/>
  <c r="EG107" i="4" s="1"/>
  <c r="DK107" i="4"/>
  <c r="DE107" i="4"/>
  <c r="DD107" i="4"/>
  <c r="CX107" i="4"/>
  <c r="CW107" i="4"/>
  <c r="CQ107" i="4"/>
  <c r="CP107" i="4"/>
  <c r="CJ107" i="4"/>
  <c r="CI107" i="4"/>
  <c r="CC107" i="4"/>
  <c r="CB107" i="4"/>
  <c r="BV107" i="4"/>
  <c r="BU107" i="4"/>
  <c r="BN107" i="4"/>
  <c r="BH107" i="4"/>
  <c r="BO107" i="4" s="1"/>
  <c r="BG107" i="4"/>
  <c r="EF106" i="4"/>
  <c r="DY106" i="4"/>
  <c r="DR106" i="4"/>
  <c r="DL106" i="4"/>
  <c r="DS106" i="4" s="1"/>
  <c r="DZ106" i="4" s="1"/>
  <c r="EG106" i="4" s="1"/>
  <c r="DK106" i="4"/>
  <c r="DE106" i="4"/>
  <c r="DD106" i="4"/>
  <c r="CX106" i="4"/>
  <c r="CW106" i="4"/>
  <c r="CQ106" i="4"/>
  <c r="CP106" i="4"/>
  <c r="CJ106" i="4"/>
  <c r="CI106" i="4"/>
  <c r="CC106" i="4"/>
  <c r="CB106" i="4"/>
  <c r="BV106" i="4"/>
  <c r="BU106" i="4"/>
  <c r="BN106" i="4"/>
  <c r="BH106" i="4"/>
  <c r="BO106" i="4" s="1"/>
  <c r="BG106" i="4"/>
  <c r="EF105" i="4"/>
  <c r="DY105" i="4"/>
  <c r="DR105" i="4"/>
  <c r="DL105" i="4"/>
  <c r="DS105" i="4" s="1"/>
  <c r="DZ105" i="4" s="1"/>
  <c r="EG105" i="4" s="1"/>
  <c r="DK105" i="4"/>
  <c r="DE105" i="4"/>
  <c r="DD105" i="4"/>
  <c r="CX105" i="4"/>
  <c r="CW105" i="4"/>
  <c r="CQ105" i="4"/>
  <c r="CP105" i="4"/>
  <c r="CJ105" i="4"/>
  <c r="CI105" i="4"/>
  <c r="CC105" i="4"/>
  <c r="CB105" i="4"/>
  <c r="BV105" i="4"/>
  <c r="BU105" i="4"/>
  <c r="BN105" i="4"/>
  <c r="BH105" i="4"/>
  <c r="BO105" i="4" s="1"/>
  <c r="BG105" i="4"/>
  <c r="EF104" i="4"/>
  <c r="DY104" i="4"/>
  <c r="DR104" i="4"/>
  <c r="DE104" i="4"/>
  <c r="DL104" i="4" s="1"/>
  <c r="DS104" i="4" s="1"/>
  <c r="DZ104" i="4" s="1"/>
  <c r="EG104" i="4" s="1"/>
  <c r="CX104" i="4"/>
  <c r="CQ104" i="4"/>
  <c r="CP104" i="4"/>
  <c r="CJ104" i="4"/>
  <c r="CI104" i="4"/>
  <c r="CC104" i="4"/>
  <c r="CB104" i="4"/>
  <c r="BU104" i="4"/>
  <c r="BO104" i="4"/>
  <c r="BV104" i="4" s="1"/>
  <c r="BN104" i="4"/>
  <c r="BH104" i="4"/>
  <c r="BG104" i="4"/>
  <c r="EF103" i="4"/>
  <c r="DY103" i="4"/>
  <c r="DR103" i="4"/>
  <c r="DL103" i="4"/>
  <c r="DS103" i="4" s="1"/>
  <c r="DZ103" i="4" s="1"/>
  <c r="EG103" i="4" s="1"/>
  <c r="DE103" i="4"/>
  <c r="CX103" i="4"/>
  <c r="CQ103" i="4"/>
  <c r="CP103" i="4"/>
  <c r="CJ103" i="4"/>
  <c r="CI103" i="4"/>
  <c r="CB103" i="4"/>
  <c r="BU103" i="4"/>
  <c r="BN103" i="4"/>
  <c r="BH103" i="4"/>
  <c r="BO103" i="4" s="1"/>
  <c r="BV103" i="4" s="1"/>
  <c r="CC103" i="4" s="1"/>
  <c r="BG103" i="4"/>
  <c r="EF102" i="4"/>
  <c r="DY102" i="4"/>
  <c r="DR102" i="4"/>
  <c r="DL102" i="4"/>
  <c r="DS102" i="4" s="1"/>
  <c r="DZ102" i="4" s="1"/>
  <c r="EG102" i="4" s="1"/>
  <c r="DE102" i="4"/>
  <c r="CX102" i="4"/>
  <c r="CQ102" i="4"/>
  <c r="CP102" i="4"/>
  <c r="CJ102" i="4"/>
  <c r="CI102" i="4"/>
  <c r="CC102" i="4"/>
  <c r="CB102" i="4"/>
  <c r="BV102" i="4"/>
  <c r="BU102" i="4"/>
  <c r="BN102" i="4"/>
  <c r="BH102" i="4"/>
  <c r="BO102" i="4" s="1"/>
  <c r="BG102" i="4"/>
  <c r="EF101" i="4"/>
  <c r="DY101" i="4"/>
  <c r="DR101" i="4"/>
  <c r="DL101" i="4"/>
  <c r="DS101" i="4" s="1"/>
  <c r="DZ101" i="4" s="1"/>
  <c r="EG101" i="4" s="1"/>
  <c r="DE101" i="4"/>
  <c r="CX101" i="4"/>
  <c r="CQ101" i="4"/>
  <c r="CP101" i="4"/>
  <c r="CJ101" i="4"/>
  <c r="CI101" i="4"/>
  <c r="CC101" i="4"/>
  <c r="CB101" i="4"/>
  <c r="BV101" i="4"/>
  <c r="BU101" i="4"/>
  <c r="BN101" i="4"/>
  <c r="BH101" i="4"/>
  <c r="BO101" i="4" s="1"/>
  <c r="BG101" i="4"/>
  <c r="EF100" i="4"/>
  <c r="DY100" i="4"/>
  <c r="DR100" i="4"/>
  <c r="DL100" i="4"/>
  <c r="DS100" i="4" s="1"/>
  <c r="DZ100" i="4" s="1"/>
  <c r="EG100" i="4" s="1"/>
  <c r="DE100" i="4"/>
  <c r="CX100" i="4"/>
  <c r="CQ100" i="4"/>
  <c r="CP100" i="4"/>
  <c r="CJ100" i="4"/>
  <c r="CI100" i="4"/>
  <c r="CC100" i="4"/>
  <c r="CB100" i="4"/>
  <c r="BV100" i="4"/>
  <c r="BU100" i="4"/>
  <c r="BO100" i="4"/>
  <c r="BN100" i="4"/>
  <c r="BH100" i="4"/>
  <c r="BG100" i="4"/>
  <c r="EF99" i="4"/>
  <c r="DY99" i="4"/>
  <c r="DR99" i="4"/>
  <c r="DL99" i="4"/>
  <c r="DS99" i="4" s="1"/>
  <c r="DZ99" i="4" s="1"/>
  <c r="EG99" i="4" s="1"/>
  <c r="DE99" i="4"/>
  <c r="CX99" i="4"/>
  <c r="CQ99" i="4"/>
  <c r="CP99" i="4"/>
  <c r="CJ99" i="4"/>
  <c r="CI99" i="4"/>
  <c r="CC99" i="4"/>
  <c r="CB99" i="4"/>
  <c r="BV99" i="4"/>
  <c r="BU99" i="4"/>
  <c r="BN99" i="4"/>
  <c r="BH99" i="4"/>
  <c r="BO99" i="4" s="1"/>
  <c r="BG99" i="4"/>
  <c r="EF98" i="4"/>
  <c r="DY98" i="4"/>
  <c r="DR98" i="4"/>
  <c r="DL98" i="4"/>
  <c r="DS98" i="4" s="1"/>
  <c r="DZ98" i="4" s="1"/>
  <c r="EG98" i="4" s="1"/>
  <c r="DE98" i="4"/>
  <c r="CX98" i="4"/>
  <c r="CQ98" i="4"/>
  <c r="CP98" i="4"/>
  <c r="CJ98" i="4"/>
  <c r="CI98" i="4"/>
  <c r="CB98" i="4"/>
  <c r="BU98" i="4"/>
  <c r="BN98" i="4"/>
  <c r="BH98" i="4"/>
  <c r="BO98" i="4" s="1"/>
  <c r="BV98" i="4" s="1"/>
  <c r="CC98" i="4" s="1"/>
  <c r="BG98" i="4"/>
  <c r="EF97" i="4"/>
  <c r="DY97" i="4"/>
  <c r="DR97" i="4"/>
  <c r="DL97" i="4"/>
  <c r="DS97" i="4" s="1"/>
  <c r="DZ97" i="4" s="1"/>
  <c r="EG97" i="4" s="1"/>
  <c r="DE97" i="4"/>
  <c r="CX97" i="4"/>
  <c r="CQ97" i="4"/>
  <c r="CP97" i="4"/>
  <c r="CJ97" i="4"/>
  <c r="CI97" i="4"/>
  <c r="CB97" i="4"/>
  <c r="BU97" i="4"/>
  <c r="BN97" i="4"/>
  <c r="BH97" i="4"/>
  <c r="BO97" i="4" s="1"/>
  <c r="BV97" i="4" s="1"/>
  <c r="CC97" i="4" s="1"/>
  <c r="BG97" i="4"/>
  <c r="EF96" i="4"/>
  <c r="DY96" i="4"/>
  <c r="DR96" i="4"/>
  <c r="DL96" i="4"/>
  <c r="DS96" i="4" s="1"/>
  <c r="DZ96" i="4" s="1"/>
  <c r="EG96" i="4" s="1"/>
  <c r="DE96" i="4"/>
  <c r="CX96" i="4"/>
  <c r="CQ96" i="4"/>
  <c r="CP96" i="4"/>
  <c r="CJ96" i="4"/>
  <c r="CI96" i="4"/>
  <c r="CC96" i="4"/>
  <c r="CB96" i="4"/>
  <c r="BV96" i="4"/>
  <c r="BU96" i="4"/>
  <c r="BN96" i="4"/>
  <c r="BH96" i="4"/>
  <c r="BO96" i="4" s="1"/>
  <c r="BG96" i="4"/>
  <c r="EF95" i="4"/>
  <c r="DY95" i="4"/>
  <c r="DR95" i="4"/>
  <c r="DL95" i="4"/>
  <c r="DS95" i="4" s="1"/>
  <c r="DZ95" i="4" s="1"/>
  <c r="EG95" i="4" s="1"/>
  <c r="DE95" i="4"/>
  <c r="CX95" i="4"/>
  <c r="CQ95" i="4"/>
  <c r="CP95" i="4"/>
  <c r="CJ95" i="4"/>
  <c r="CI95" i="4"/>
  <c r="CC95" i="4"/>
  <c r="CB95" i="4"/>
  <c r="BV95" i="4"/>
  <c r="BU95" i="4"/>
  <c r="BO95" i="4"/>
  <c r="BN95" i="4"/>
  <c r="BH95" i="4"/>
  <c r="BG95" i="4"/>
  <c r="EF94" i="4"/>
  <c r="DY94" i="4"/>
  <c r="DR94" i="4"/>
  <c r="DL94" i="4"/>
  <c r="DS94" i="4" s="1"/>
  <c r="DZ94" i="4" s="1"/>
  <c r="EG94" i="4" s="1"/>
  <c r="DE94" i="4"/>
  <c r="CX94" i="4"/>
  <c r="CQ94" i="4"/>
  <c r="CP94" i="4"/>
  <c r="CJ94" i="4"/>
  <c r="CI94" i="4"/>
  <c r="CC94" i="4"/>
  <c r="CB94" i="4"/>
  <c r="BV94" i="4"/>
  <c r="BU94" i="4"/>
  <c r="BN94" i="4"/>
  <c r="BH94" i="4"/>
  <c r="BO94" i="4" s="1"/>
  <c r="BG94" i="4"/>
  <c r="EF93" i="4"/>
  <c r="DY93" i="4"/>
  <c r="DR93" i="4"/>
  <c r="CP93" i="4"/>
  <c r="CI93" i="4"/>
  <c r="CB93" i="4"/>
  <c r="BU93" i="4"/>
  <c r="BN93" i="4"/>
  <c r="BH93" i="4"/>
  <c r="BO93" i="4" s="1"/>
  <c r="BV93" i="4" s="1"/>
  <c r="CC93" i="4" s="1"/>
  <c r="CJ93" i="4" s="1"/>
  <c r="CQ93" i="4" s="1"/>
  <c r="CX93" i="4" s="1"/>
  <c r="DE93" i="4" s="1"/>
  <c r="DL93" i="4" s="1"/>
  <c r="DS93" i="4" s="1"/>
  <c r="DZ93" i="4" s="1"/>
  <c r="EG93" i="4" s="1"/>
  <c r="BG93" i="4"/>
  <c r="EF92" i="4"/>
  <c r="DY92" i="4"/>
  <c r="DR92" i="4"/>
  <c r="CP92" i="4"/>
  <c r="CI92" i="4"/>
  <c r="CB92" i="4"/>
  <c r="BU92" i="4"/>
  <c r="BN92" i="4"/>
  <c r="BH92" i="4"/>
  <c r="BO92" i="4" s="1"/>
  <c r="BV92" i="4" s="1"/>
  <c r="CC92" i="4" s="1"/>
  <c r="CJ92" i="4" s="1"/>
  <c r="CQ92" i="4" s="1"/>
  <c r="CX92" i="4" s="1"/>
  <c r="DE92" i="4" s="1"/>
  <c r="DL92" i="4" s="1"/>
  <c r="DS92" i="4" s="1"/>
  <c r="DZ92" i="4" s="1"/>
  <c r="EG92" i="4" s="1"/>
  <c r="BG92" i="4"/>
  <c r="EF91" i="4"/>
  <c r="DY91" i="4"/>
  <c r="DR91" i="4"/>
  <c r="CP91" i="4"/>
  <c r="CI91" i="4"/>
  <c r="CB91" i="4"/>
  <c r="BU91" i="4"/>
  <c r="BN91" i="4"/>
  <c r="BH91" i="4"/>
  <c r="BO91" i="4" s="1"/>
  <c r="BV91" i="4" s="1"/>
  <c r="CC91" i="4" s="1"/>
  <c r="CJ91" i="4" s="1"/>
  <c r="CQ91" i="4" s="1"/>
  <c r="CX91" i="4" s="1"/>
  <c r="DE91" i="4" s="1"/>
  <c r="DL91" i="4" s="1"/>
  <c r="DS91" i="4" s="1"/>
  <c r="DZ91" i="4" s="1"/>
  <c r="EG91" i="4" s="1"/>
  <c r="BG91" i="4"/>
  <c r="EF90" i="4"/>
  <c r="DY90" i="4"/>
  <c r="DR90" i="4"/>
  <c r="CP90" i="4"/>
  <c r="CI90" i="4"/>
  <c r="CB90" i="4"/>
  <c r="BU90" i="4"/>
  <c r="BN90" i="4"/>
  <c r="BH90" i="4"/>
  <c r="BO90" i="4" s="1"/>
  <c r="BV90" i="4" s="1"/>
  <c r="CC90" i="4" s="1"/>
  <c r="CJ90" i="4" s="1"/>
  <c r="CQ90" i="4" s="1"/>
  <c r="CX90" i="4" s="1"/>
  <c r="DE90" i="4" s="1"/>
  <c r="DL90" i="4" s="1"/>
  <c r="DS90" i="4" s="1"/>
  <c r="DZ90" i="4" s="1"/>
  <c r="EG90" i="4" s="1"/>
  <c r="BG90" i="4"/>
  <c r="EF89" i="4"/>
  <c r="DY89" i="4"/>
  <c r="DR89" i="4"/>
  <c r="DK89" i="4"/>
  <c r="DD89" i="4"/>
  <c r="CW89" i="4"/>
  <c r="CP89" i="4"/>
  <c r="CI89" i="4"/>
  <c r="CB89" i="4"/>
  <c r="BU89" i="4"/>
  <c r="BN89" i="4"/>
  <c r="BH89" i="4"/>
  <c r="BO89" i="4" s="1"/>
  <c r="BV89" i="4" s="1"/>
  <c r="CC89" i="4" s="1"/>
  <c r="CJ89" i="4" s="1"/>
  <c r="CQ89" i="4" s="1"/>
  <c r="CX89" i="4" s="1"/>
  <c r="DE89" i="4" s="1"/>
  <c r="DL89" i="4" s="1"/>
  <c r="DS89" i="4" s="1"/>
  <c r="DZ89" i="4" s="1"/>
  <c r="EG89" i="4" s="1"/>
  <c r="BG89" i="4"/>
  <c r="EF88" i="4"/>
  <c r="DY88" i="4"/>
  <c r="DR88" i="4"/>
  <c r="DL88" i="4"/>
  <c r="DS88" i="4" s="1"/>
  <c r="DZ88" i="4" s="1"/>
  <c r="EG88" i="4" s="1"/>
  <c r="DK88" i="4"/>
  <c r="DD88" i="4"/>
  <c r="CW88" i="4"/>
  <c r="CQ88" i="4"/>
  <c r="CX88" i="4" s="1"/>
  <c r="DE88" i="4" s="1"/>
  <c r="CP88" i="4"/>
  <c r="CJ88" i="4"/>
  <c r="CI88" i="4"/>
  <c r="CC88" i="4"/>
  <c r="CB88" i="4"/>
  <c r="BV88" i="4"/>
  <c r="BU88" i="4"/>
  <c r="BO88" i="4"/>
  <c r="BN88" i="4"/>
  <c r="BH88" i="4"/>
  <c r="BG88" i="4"/>
  <c r="EF87" i="4"/>
  <c r="DY87" i="4"/>
  <c r="DR87" i="4"/>
  <c r="DL87" i="4"/>
  <c r="DS87" i="4" s="1"/>
  <c r="DZ87" i="4" s="1"/>
  <c r="EG87" i="4" s="1"/>
  <c r="DK87" i="4"/>
  <c r="DE87" i="4"/>
  <c r="DD87" i="4"/>
  <c r="CX87" i="4"/>
  <c r="CW87" i="4"/>
  <c r="CQ87" i="4"/>
  <c r="CP87" i="4"/>
  <c r="CJ87" i="4"/>
  <c r="CI87" i="4"/>
  <c r="CC87" i="4"/>
  <c r="CB87" i="4"/>
  <c r="BV87" i="4"/>
  <c r="BU87" i="4"/>
  <c r="BO87" i="4"/>
  <c r="BN87" i="4"/>
  <c r="BH87" i="4"/>
  <c r="BG87" i="4"/>
  <c r="EF86" i="4"/>
  <c r="DY86" i="4"/>
  <c r="DR86" i="4"/>
  <c r="DL86" i="4"/>
  <c r="DS86" i="4" s="1"/>
  <c r="DZ86" i="4" s="1"/>
  <c r="EG86" i="4" s="1"/>
  <c r="DK86" i="4"/>
  <c r="DE86" i="4"/>
  <c r="DD86" i="4"/>
  <c r="CX86" i="4"/>
  <c r="CW86" i="4"/>
  <c r="CQ86" i="4"/>
  <c r="CP86" i="4"/>
  <c r="CI86" i="4"/>
  <c r="CC86" i="4"/>
  <c r="CJ86" i="4" s="1"/>
  <c r="CB86" i="4"/>
  <c r="BV86" i="4"/>
  <c r="BU86" i="4"/>
  <c r="BN86" i="4"/>
  <c r="BH86" i="4"/>
  <c r="BO86" i="4" s="1"/>
  <c r="BG86" i="4"/>
  <c r="EF85" i="4"/>
  <c r="DY85" i="4"/>
  <c r="DR85" i="4"/>
  <c r="DL85" i="4"/>
  <c r="DS85" i="4" s="1"/>
  <c r="DZ85" i="4" s="1"/>
  <c r="EG85" i="4" s="1"/>
  <c r="DK85" i="4"/>
  <c r="DE85" i="4"/>
  <c r="DD85" i="4"/>
  <c r="CX85" i="4"/>
  <c r="CW85" i="4"/>
  <c r="CQ85" i="4"/>
  <c r="CP85" i="4"/>
  <c r="CJ85" i="4"/>
  <c r="CI85" i="4"/>
  <c r="CC85" i="4"/>
  <c r="CB85" i="4"/>
  <c r="BV85" i="4"/>
  <c r="BU85" i="4"/>
  <c r="BN85" i="4"/>
  <c r="BH85" i="4"/>
  <c r="BO85" i="4" s="1"/>
  <c r="BG85" i="4"/>
  <c r="EF84" i="4"/>
  <c r="DY84" i="4"/>
  <c r="DR84" i="4"/>
  <c r="DL84" i="4"/>
  <c r="DS84" i="4" s="1"/>
  <c r="DZ84" i="4" s="1"/>
  <c r="EG84" i="4" s="1"/>
  <c r="DK84" i="4"/>
  <c r="DE84" i="4"/>
  <c r="DD84" i="4"/>
  <c r="CX84" i="4"/>
  <c r="CW84" i="4"/>
  <c r="CQ84" i="4"/>
  <c r="CP84" i="4"/>
  <c r="CJ84" i="4"/>
  <c r="CI84" i="4"/>
  <c r="CC84" i="4"/>
  <c r="CB84" i="4"/>
  <c r="BV84" i="4"/>
  <c r="BU84" i="4"/>
  <c r="BN84" i="4"/>
  <c r="BH84" i="4"/>
  <c r="BO84" i="4" s="1"/>
  <c r="BG84" i="4"/>
  <c r="EF83" i="4"/>
  <c r="DY83" i="4"/>
  <c r="DR83" i="4"/>
  <c r="DL83" i="4"/>
  <c r="DS83" i="4" s="1"/>
  <c r="DZ83" i="4" s="1"/>
  <c r="EG83" i="4" s="1"/>
  <c r="DK83" i="4"/>
  <c r="DD83" i="4"/>
  <c r="CW83" i="4"/>
  <c r="CQ83" i="4"/>
  <c r="CX83" i="4" s="1"/>
  <c r="DE83" i="4" s="1"/>
  <c r="CP83" i="4"/>
  <c r="CI83" i="4"/>
  <c r="CB83" i="4"/>
  <c r="BV83" i="4"/>
  <c r="CC83" i="4" s="1"/>
  <c r="CJ83" i="4" s="1"/>
  <c r="BU83" i="4"/>
  <c r="BN83" i="4"/>
  <c r="BH83" i="4"/>
  <c r="BO83" i="4" s="1"/>
  <c r="BG83" i="4"/>
  <c r="EF82" i="4"/>
  <c r="DY82" i="4"/>
  <c r="DR82" i="4"/>
  <c r="DL82" i="4"/>
  <c r="DS82" i="4" s="1"/>
  <c r="DZ82" i="4" s="1"/>
  <c r="EG82" i="4" s="1"/>
  <c r="DK82" i="4"/>
  <c r="DD82" i="4"/>
  <c r="CX82" i="4"/>
  <c r="DE82" i="4" s="1"/>
  <c r="CW82" i="4"/>
  <c r="CQ82" i="4"/>
  <c r="CP82" i="4"/>
  <c r="CI82" i="4"/>
  <c r="CB82" i="4"/>
  <c r="BV82" i="4"/>
  <c r="CC82" i="4" s="1"/>
  <c r="CJ82" i="4" s="1"/>
  <c r="BU82" i="4"/>
  <c r="BN82" i="4"/>
  <c r="BH82" i="4"/>
  <c r="BO82" i="4" s="1"/>
  <c r="BG82" i="4"/>
  <c r="EF81" i="4"/>
  <c r="DY81" i="4"/>
  <c r="DR81" i="4"/>
  <c r="DK81" i="4"/>
  <c r="DD81" i="4"/>
  <c r="CW81" i="4"/>
  <c r="CQ81" i="4"/>
  <c r="CX81" i="4" s="1"/>
  <c r="DE81" i="4" s="1"/>
  <c r="DL81" i="4" s="1"/>
  <c r="DS81" i="4" s="1"/>
  <c r="DZ81" i="4" s="1"/>
  <c r="EG81" i="4" s="1"/>
  <c r="CP81" i="4"/>
  <c r="CI81" i="4"/>
  <c r="CB81" i="4"/>
  <c r="BV81" i="4"/>
  <c r="CC81" i="4" s="1"/>
  <c r="CJ81" i="4" s="1"/>
  <c r="BU81" i="4"/>
  <c r="BN81" i="4"/>
  <c r="BH81" i="4"/>
  <c r="BO81" i="4" s="1"/>
  <c r="BG81" i="4"/>
  <c r="EF80" i="4"/>
  <c r="DY80" i="4"/>
  <c r="DR80" i="4"/>
  <c r="DK80" i="4"/>
  <c r="DD80" i="4"/>
  <c r="CW80" i="4"/>
  <c r="CP80" i="4"/>
  <c r="CI80" i="4"/>
  <c r="CB80" i="4"/>
  <c r="BU80" i="4"/>
  <c r="BN80" i="4"/>
  <c r="BH80" i="4"/>
  <c r="BO80" i="4" s="1"/>
  <c r="BV80" i="4" s="1"/>
  <c r="CC80" i="4" s="1"/>
  <c r="CJ80" i="4" s="1"/>
  <c r="CQ80" i="4" s="1"/>
  <c r="CX80" i="4" s="1"/>
  <c r="DE80" i="4" s="1"/>
  <c r="DL80" i="4" s="1"/>
  <c r="DS80" i="4" s="1"/>
  <c r="DZ80" i="4" s="1"/>
  <c r="EG80" i="4" s="1"/>
  <c r="BG80" i="4"/>
  <c r="EF79" i="4"/>
  <c r="DY79" i="4"/>
  <c r="DR79" i="4"/>
  <c r="DL79" i="4"/>
  <c r="DS79" i="4" s="1"/>
  <c r="DZ79" i="4" s="1"/>
  <c r="EG79" i="4" s="1"/>
  <c r="DK79" i="4"/>
  <c r="DE79" i="4"/>
  <c r="DD79" i="4"/>
  <c r="CX79" i="4"/>
  <c r="CW79" i="4"/>
  <c r="CQ79" i="4"/>
  <c r="CP79" i="4"/>
  <c r="CI79" i="4"/>
  <c r="CB79" i="4"/>
  <c r="BU79" i="4"/>
  <c r="BN79" i="4"/>
  <c r="BH79" i="4"/>
  <c r="BO79" i="4" s="1"/>
  <c r="BV79" i="4" s="1"/>
  <c r="CC79" i="4" s="1"/>
  <c r="CJ79" i="4" s="1"/>
  <c r="BG79" i="4"/>
  <c r="EF78" i="4"/>
  <c r="DY78" i="4"/>
  <c r="DR78" i="4"/>
  <c r="DK78" i="4"/>
  <c r="DD78" i="4"/>
  <c r="CW78" i="4"/>
  <c r="CP78" i="4"/>
  <c r="CI78" i="4"/>
  <c r="CB78" i="4"/>
  <c r="BU78" i="4"/>
  <c r="BN78" i="4"/>
  <c r="BH78" i="4"/>
  <c r="BO78" i="4" s="1"/>
  <c r="BV78" i="4" s="1"/>
  <c r="CC78" i="4" s="1"/>
  <c r="CJ78" i="4" s="1"/>
  <c r="CQ78" i="4" s="1"/>
  <c r="CX78" i="4" s="1"/>
  <c r="DE78" i="4" s="1"/>
  <c r="DL78" i="4" s="1"/>
  <c r="DS78" i="4" s="1"/>
  <c r="DZ78" i="4" s="1"/>
  <c r="EG78" i="4" s="1"/>
  <c r="BG78" i="4"/>
  <c r="EF77" i="4"/>
  <c r="DY77" i="4"/>
  <c r="DR77" i="4"/>
  <c r="DL77" i="4"/>
  <c r="DS77" i="4" s="1"/>
  <c r="DZ77" i="4" s="1"/>
  <c r="EG77" i="4" s="1"/>
  <c r="DK77" i="4"/>
  <c r="DE77" i="4"/>
  <c r="DD77" i="4"/>
  <c r="CX77" i="4"/>
  <c r="CW77" i="4"/>
  <c r="CP77" i="4"/>
  <c r="CJ77" i="4"/>
  <c r="CQ77" i="4" s="1"/>
  <c r="CI77" i="4"/>
  <c r="CC77" i="4"/>
  <c r="CB77" i="4"/>
  <c r="BU77" i="4"/>
  <c r="BN77" i="4"/>
  <c r="BH77" i="4"/>
  <c r="BO77" i="4" s="1"/>
  <c r="BV77" i="4" s="1"/>
  <c r="BG77" i="4"/>
  <c r="EF76" i="4"/>
  <c r="DY76" i="4"/>
  <c r="DR76" i="4"/>
  <c r="DL76" i="4"/>
  <c r="DS76" i="4" s="1"/>
  <c r="DZ76" i="4" s="1"/>
  <c r="EG76" i="4" s="1"/>
  <c r="DK76" i="4"/>
  <c r="DE76" i="4"/>
  <c r="DD76" i="4"/>
  <c r="CX76" i="4"/>
  <c r="CW76" i="4"/>
  <c r="CP76" i="4"/>
  <c r="CJ76" i="4"/>
  <c r="CQ76" i="4" s="1"/>
  <c r="CI76" i="4"/>
  <c r="CC76" i="4"/>
  <c r="CB76" i="4"/>
  <c r="BV76" i="4"/>
  <c r="BU76" i="4"/>
  <c r="BN76" i="4"/>
  <c r="BH76" i="4"/>
  <c r="BO76" i="4" s="1"/>
  <c r="BG76" i="4"/>
  <c r="EF75" i="4"/>
  <c r="DY75" i="4"/>
  <c r="DR75" i="4"/>
  <c r="DL75" i="4"/>
  <c r="DS75" i="4" s="1"/>
  <c r="DZ75" i="4" s="1"/>
  <c r="EG75" i="4" s="1"/>
  <c r="DK75" i="4"/>
  <c r="DE75" i="4"/>
  <c r="DD75" i="4"/>
  <c r="CX75" i="4"/>
  <c r="CW75" i="4"/>
  <c r="CP75" i="4"/>
  <c r="CJ75" i="4"/>
  <c r="CQ75" i="4" s="1"/>
  <c r="CI75" i="4"/>
  <c r="CC75" i="4"/>
  <c r="CB75" i="4"/>
  <c r="BV75" i="4"/>
  <c r="BU75" i="4"/>
  <c r="BN75" i="4"/>
  <c r="BH75" i="4"/>
  <c r="BO75" i="4" s="1"/>
  <c r="BG75" i="4"/>
  <c r="EF74" i="4"/>
  <c r="DY74" i="4"/>
  <c r="DR74" i="4"/>
  <c r="DK74" i="4"/>
  <c r="DD74" i="4"/>
  <c r="CW74" i="4"/>
  <c r="CP74" i="4"/>
  <c r="CI74" i="4"/>
  <c r="CB74" i="4"/>
  <c r="BU74" i="4"/>
  <c r="BN74" i="4"/>
  <c r="BH74" i="4"/>
  <c r="BO74" i="4" s="1"/>
  <c r="BV74" i="4" s="1"/>
  <c r="CC74" i="4" s="1"/>
  <c r="CJ74" i="4" s="1"/>
  <c r="CQ74" i="4" s="1"/>
  <c r="CX74" i="4" s="1"/>
  <c r="DE74" i="4" s="1"/>
  <c r="DL74" i="4" s="1"/>
  <c r="DS74" i="4" s="1"/>
  <c r="DZ74" i="4" s="1"/>
  <c r="EG74" i="4" s="1"/>
  <c r="BG74" i="4"/>
  <c r="EF73" i="4"/>
  <c r="DY73" i="4"/>
  <c r="DR73" i="4"/>
  <c r="DK73" i="4"/>
  <c r="DD73" i="4"/>
  <c r="CW73" i="4"/>
  <c r="CP73" i="4"/>
  <c r="CI73" i="4"/>
  <c r="CB73" i="4"/>
  <c r="BU73" i="4"/>
  <c r="BN73" i="4"/>
  <c r="BH73" i="4"/>
  <c r="BO73" i="4" s="1"/>
  <c r="BV73" i="4" s="1"/>
  <c r="CC73" i="4" s="1"/>
  <c r="CJ73" i="4" s="1"/>
  <c r="CQ73" i="4" s="1"/>
  <c r="CX73" i="4" s="1"/>
  <c r="DE73" i="4" s="1"/>
  <c r="DL73" i="4" s="1"/>
  <c r="DS73" i="4" s="1"/>
  <c r="DZ73" i="4" s="1"/>
  <c r="EG73" i="4" s="1"/>
  <c r="BG73" i="4"/>
  <c r="EF72" i="4"/>
  <c r="DY72" i="4"/>
  <c r="DR72" i="4"/>
  <c r="DK72" i="4"/>
  <c r="DD72" i="4"/>
  <c r="CW72" i="4"/>
  <c r="CP72" i="4"/>
  <c r="CI72" i="4"/>
  <c r="CB72" i="4"/>
  <c r="BU72" i="4"/>
  <c r="BN72" i="4"/>
  <c r="BH72" i="4"/>
  <c r="BO72" i="4" s="1"/>
  <c r="BV72" i="4" s="1"/>
  <c r="CC72" i="4" s="1"/>
  <c r="CJ72" i="4" s="1"/>
  <c r="CQ72" i="4" s="1"/>
  <c r="CX72" i="4" s="1"/>
  <c r="DE72" i="4" s="1"/>
  <c r="DL72" i="4" s="1"/>
  <c r="DS72" i="4" s="1"/>
  <c r="DZ72" i="4" s="1"/>
  <c r="EG72" i="4" s="1"/>
  <c r="BG72" i="4"/>
  <c r="EF71" i="4"/>
  <c r="DY71" i="4"/>
  <c r="DR71" i="4"/>
  <c r="DK71" i="4"/>
  <c r="DD71" i="4"/>
  <c r="CW71" i="4"/>
  <c r="CP71" i="4"/>
  <c r="CI71" i="4"/>
  <c r="CB71" i="4"/>
  <c r="BU71" i="4"/>
  <c r="BN71" i="4"/>
  <c r="BH71" i="4"/>
  <c r="BO71" i="4" s="1"/>
  <c r="BV71" i="4" s="1"/>
  <c r="CC71" i="4" s="1"/>
  <c r="CJ71" i="4" s="1"/>
  <c r="CQ71" i="4" s="1"/>
  <c r="CX71" i="4" s="1"/>
  <c r="DE71" i="4" s="1"/>
  <c r="DL71" i="4" s="1"/>
  <c r="DS71" i="4" s="1"/>
  <c r="DZ71" i="4" s="1"/>
  <c r="EG71" i="4" s="1"/>
  <c r="BG71" i="4"/>
  <c r="EF70" i="4"/>
  <c r="DY70" i="4"/>
  <c r="DR70" i="4"/>
  <c r="DK70" i="4"/>
  <c r="DD70" i="4"/>
  <c r="CW70" i="4"/>
  <c r="CP70" i="4"/>
  <c r="CI70" i="4"/>
  <c r="CB70" i="4"/>
  <c r="BU70" i="4"/>
  <c r="BN70" i="4"/>
  <c r="BH70" i="4"/>
  <c r="BO70" i="4" s="1"/>
  <c r="BV70" i="4" s="1"/>
  <c r="CC70" i="4" s="1"/>
  <c r="CJ70" i="4" s="1"/>
  <c r="CQ70" i="4" s="1"/>
  <c r="CX70" i="4" s="1"/>
  <c r="DE70" i="4" s="1"/>
  <c r="DL70" i="4" s="1"/>
  <c r="DS70" i="4" s="1"/>
  <c r="DZ70" i="4" s="1"/>
  <c r="EG70" i="4" s="1"/>
  <c r="BG70" i="4"/>
  <c r="EF69" i="4"/>
  <c r="DY69" i="4"/>
  <c r="DR69" i="4"/>
  <c r="DK69" i="4"/>
  <c r="DD69" i="4"/>
  <c r="CW69" i="4"/>
  <c r="CP69" i="4"/>
  <c r="CI69" i="4"/>
  <c r="CB69" i="4"/>
  <c r="BU69" i="4"/>
  <c r="BN69" i="4"/>
  <c r="BH69" i="4"/>
  <c r="BO69" i="4" s="1"/>
  <c r="BV69" i="4" s="1"/>
  <c r="CC69" i="4" s="1"/>
  <c r="CJ69" i="4" s="1"/>
  <c r="CQ69" i="4" s="1"/>
  <c r="CX69" i="4" s="1"/>
  <c r="DE69" i="4" s="1"/>
  <c r="DL69" i="4" s="1"/>
  <c r="DS69" i="4" s="1"/>
  <c r="DZ69" i="4" s="1"/>
  <c r="EG69" i="4" s="1"/>
  <c r="BG69" i="4"/>
  <c r="EF68" i="4"/>
  <c r="DY68" i="4"/>
  <c r="DR68" i="4"/>
  <c r="DK68" i="4"/>
  <c r="DD68" i="4"/>
  <c r="CW68" i="4"/>
  <c r="CP68" i="4"/>
  <c r="CI68" i="4"/>
  <c r="CB68" i="4"/>
  <c r="BU68" i="4"/>
  <c r="BN68" i="4"/>
  <c r="BH68" i="4"/>
  <c r="BO68" i="4" s="1"/>
  <c r="BV68" i="4" s="1"/>
  <c r="CC68" i="4" s="1"/>
  <c r="CJ68" i="4" s="1"/>
  <c r="CQ68" i="4" s="1"/>
  <c r="CX68" i="4" s="1"/>
  <c r="DE68" i="4" s="1"/>
  <c r="DL68" i="4" s="1"/>
  <c r="DS68" i="4" s="1"/>
  <c r="DZ68" i="4" s="1"/>
  <c r="EG68" i="4" s="1"/>
  <c r="BG68" i="4"/>
  <c r="EF67" i="4"/>
  <c r="DY67" i="4"/>
  <c r="DR67" i="4"/>
  <c r="DK67" i="4"/>
  <c r="DD67" i="4"/>
  <c r="CW67" i="4"/>
  <c r="CP67" i="4"/>
  <c r="CI67" i="4"/>
  <c r="CB67" i="4"/>
  <c r="BU67" i="4"/>
  <c r="BN67" i="4"/>
  <c r="BH67" i="4"/>
  <c r="BO67" i="4" s="1"/>
  <c r="BV67" i="4" s="1"/>
  <c r="CC67" i="4" s="1"/>
  <c r="CJ67" i="4" s="1"/>
  <c r="CQ67" i="4" s="1"/>
  <c r="CX67" i="4" s="1"/>
  <c r="DE67" i="4" s="1"/>
  <c r="DL67" i="4" s="1"/>
  <c r="DS67" i="4" s="1"/>
  <c r="DZ67" i="4" s="1"/>
  <c r="EG67" i="4" s="1"/>
  <c r="BG67" i="4"/>
  <c r="EF66" i="4"/>
  <c r="DY66" i="4"/>
  <c r="DR66" i="4"/>
  <c r="DK66" i="4"/>
  <c r="DD66" i="4"/>
  <c r="CW66" i="4"/>
  <c r="CP66" i="4"/>
  <c r="CI66" i="4"/>
  <c r="CB66" i="4"/>
  <c r="BU66" i="4"/>
  <c r="BN66" i="4"/>
  <c r="BH66" i="4"/>
  <c r="BO66" i="4" s="1"/>
  <c r="BV66" i="4" s="1"/>
  <c r="CC66" i="4" s="1"/>
  <c r="CJ66" i="4" s="1"/>
  <c r="CQ66" i="4" s="1"/>
  <c r="CX66" i="4" s="1"/>
  <c r="DE66" i="4" s="1"/>
  <c r="DL66" i="4" s="1"/>
  <c r="DS66" i="4" s="1"/>
  <c r="DZ66" i="4" s="1"/>
  <c r="EG66" i="4" s="1"/>
  <c r="BG66" i="4"/>
  <c r="EF65" i="4"/>
  <c r="DY65" i="4"/>
  <c r="DR65" i="4"/>
  <c r="DK65" i="4"/>
  <c r="DD65" i="4"/>
  <c r="CW65" i="4"/>
  <c r="CP65" i="4"/>
  <c r="CI65" i="4"/>
  <c r="CB65" i="4"/>
  <c r="BU65" i="4"/>
  <c r="BN65" i="4"/>
  <c r="BH65" i="4"/>
  <c r="BO65" i="4" s="1"/>
  <c r="BV65" i="4" s="1"/>
  <c r="CC65" i="4" s="1"/>
  <c r="CJ65" i="4" s="1"/>
  <c r="CQ65" i="4" s="1"/>
  <c r="CX65" i="4" s="1"/>
  <c r="DE65" i="4" s="1"/>
  <c r="DL65" i="4" s="1"/>
  <c r="DS65" i="4" s="1"/>
  <c r="DZ65" i="4" s="1"/>
  <c r="EG65" i="4" s="1"/>
  <c r="BG65" i="4"/>
  <c r="EF64" i="4"/>
  <c r="DY64" i="4"/>
  <c r="DR64" i="4"/>
  <c r="DL64" i="4"/>
  <c r="DS64" i="4" s="1"/>
  <c r="DZ64" i="4" s="1"/>
  <c r="EG64" i="4" s="1"/>
  <c r="DK64" i="4"/>
  <c r="DE64" i="4"/>
  <c r="DD64" i="4"/>
  <c r="CX64" i="4"/>
  <c r="CW64" i="4"/>
  <c r="CQ64" i="4"/>
  <c r="CP64" i="4"/>
  <c r="CJ64" i="4"/>
  <c r="CI64" i="4"/>
  <c r="CC64" i="4"/>
  <c r="CB64" i="4"/>
  <c r="BV64" i="4"/>
  <c r="BU64" i="4"/>
  <c r="BO64" i="4"/>
  <c r="BN64" i="4"/>
  <c r="BH64" i="4"/>
  <c r="BG64" i="4"/>
  <c r="EF63" i="4"/>
  <c r="DY63" i="4"/>
  <c r="DR63" i="4"/>
  <c r="DL63" i="4"/>
  <c r="DS63" i="4" s="1"/>
  <c r="DZ63" i="4" s="1"/>
  <c r="EG63" i="4" s="1"/>
  <c r="DK63" i="4"/>
  <c r="DE63" i="4"/>
  <c r="DD63" i="4"/>
  <c r="CX63" i="4"/>
  <c r="CW63" i="4"/>
  <c r="CQ63" i="4"/>
  <c r="CP63" i="4"/>
  <c r="CJ63" i="4"/>
  <c r="CI63" i="4"/>
  <c r="CC63" i="4"/>
  <c r="CB63" i="4"/>
  <c r="BV63" i="4"/>
  <c r="BU63" i="4"/>
  <c r="BO63" i="4"/>
  <c r="BN63" i="4"/>
  <c r="BH63" i="4"/>
  <c r="BG63" i="4"/>
  <c r="EF62" i="4"/>
  <c r="DY62" i="4"/>
  <c r="DR62" i="4"/>
  <c r="DL62" i="4"/>
  <c r="DS62" i="4" s="1"/>
  <c r="DZ62" i="4" s="1"/>
  <c r="EG62" i="4" s="1"/>
  <c r="DK62" i="4"/>
  <c r="DE62" i="4"/>
  <c r="DD62" i="4"/>
  <c r="CX62" i="4"/>
  <c r="CW62" i="4"/>
  <c r="CQ62" i="4"/>
  <c r="CP62" i="4"/>
  <c r="CJ62" i="4"/>
  <c r="CI62" i="4"/>
  <c r="CC62" i="4"/>
  <c r="CB62" i="4"/>
  <c r="BV62" i="4"/>
  <c r="BU62" i="4"/>
  <c r="BO62" i="4"/>
  <c r="BN62" i="4"/>
  <c r="BH62" i="4"/>
  <c r="BG62" i="4"/>
  <c r="EF61" i="4"/>
  <c r="DY61" i="4"/>
  <c r="DR61" i="4"/>
  <c r="DK61" i="4"/>
  <c r="DD61" i="4"/>
  <c r="CW61" i="4"/>
  <c r="CP61" i="4"/>
  <c r="CI61" i="4"/>
  <c r="CB61" i="4"/>
  <c r="BU61" i="4"/>
  <c r="BN61" i="4"/>
  <c r="BH61" i="4"/>
  <c r="BO61" i="4" s="1"/>
  <c r="BV61" i="4" s="1"/>
  <c r="CC61" i="4" s="1"/>
  <c r="CJ61" i="4" s="1"/>
  <c r="CQ61" i="4" s="1"/>
  <c r="CX61" i="4" s="1"/>
  <c r="DE61" i="4" s="1"/>
  <c r="DL61" i="4" s="1"/>
  <c r="DS61" i="4" s="1"/>
  <c r="DZ61" i="4" s="1"/>
  <c r="EG61" i="4" s="1"/>
  <c r="BG61" i="4"/>
  <c r="EF60" i="4"/>
  <c r="DY60" i="4"/>
  <c r="DR60" i="4"/>
  <c r="DK60" i="4"/>
  <c r="DD60" i="4"/>
  <c r="CW60" i="4"/>
  <c r="CP60" i="4"/>
  <c r="CI60" i="4"/>
  <c r="CB60" i="4"/>
  <c r="BU60" i="4"/>
  <c r="BN60" i="4"/>
  <c r="BH60" i="4"/>
  <c r="BO60" i="4" s="1"/>
  <c r="BV60" i="4" s="1"/>
  <c r="CC60" i="4" s="1"/>
  <c r="CJ60" i="4" s="1"/>
  <c r="CQ60" i="4" s="1"/>
  <c r="CX60" i="4" s="1"/>
  <c r="DE60" i="4" s="1"/>
  <c r="DL60" i="4" s="1"/>
  <c r="DS60" i="4" s="1"/>
  <c r="DZ60" i="4" s="1"/>
  <c r="EG60" i="4" s="1"/>
  <c r="BG60" i="4"/>
  <c r="EF59" i="4"/>
  <c r="DY59" i="4"/>
  <c r="DR59" i="4"/>
  <c r="DK59" i="4"/>
  <c r="DD59" i="4"/>
  <c r="CW59" i="4"/>
  <c r="CP59" i="4"/>
  <c r="CI59" i="4"/>
  <c r="CB59" i="4"/>
  <c r="BU59" i="4"/>
  <c r="BN59" i="4"/>
  <c r="BH59" i="4"/>
  <c r="BO59" i="4" s="1"/>
  <c r="BV59" i="4" s="1"/>
  <c r="CC59" i="4" s="1"/>
  <c r="CJ59" i="4" s="1"/>
  <c r="CQ59" i="4" s="1"/>
  <c r="CX59" i="4" s="1"/>
  <c r="DE59" i="4" s="1"/>
  <c r="DL59" i="4" s="1"/>
  <c r="DS59" i="4" s="1"/>
  <c r="DZ59" i="4" s="1"/>
  <c r="EG59" i="4" s="1"/>
  <c r="BG59" i="4"/>
  <c r="EF58" i="4"/>
  <c r="DY58" i="4"/>
  <c r="DR58" i="4"/>
  <c r="DK58" i="4"/>
  <c r="DD58" i="4"/>
  <c r="CW58" i="4"/>
  <c r="CP58" i="4"/>
  <c r="CI58" i="4"/>
  <c r="CB58" i="4"/>
  <c r="BU58" i="4"/>
  <c r="BN58" i="4"/>
  <c r="BH58" i="4"/>
  <c r="BO58" i="4" s="1"/>
  <c r="BV58" i="4" s="1"/>
  <c r="CC58" i="4" s="1"/>
  <c r="CJ58" i="4" s="1"/>
  <c r="CQ58" i="4" s="1"/>
  <c r="CX58" i="4" s="1"/>
  <c r="DE58" i="4" s="1"/>
  <c r="DL58" i="4" s="1"/>
  <c r="DS58" i="4" s="1"/>
  <c r="DZ58" i="4" s="1"/>
  <c r="EG58" i="4" s="1"/>
  <c r="BG58" i="4"/>
  <c r="EF57" i="4"/>
  <c r="DY57" i="4"/>
  <c r="DR57" i="4"/>
  <c r="DK57" i="4"/>
  <c r="DD57" i="4"/>
  <c r="CW57" i="4"/>
  <c r="CP57" i="4"/>
  <c r="CI57" i="4"/>
  <c r="CB57" i="4"/>
  <c r="BU57" i="4"/>
  <c r="BN57" i="4"/>
  <c r="BH57" i="4"/>
  <c r="BO57" i="4" s="1"/>
  <c r="BV57" i="4" s="1"/>
  <c r="CC57" i="4" s="1"/>
  <c r="CJ57" i="4" s="1"/>
  <c r="CQ57" i="4" s="1"/>
  <c r="CX57" i="4" s="1"/>
  <c r="DE57" i="4" s="1"/>
  <c r="DL57" i="4" s="1"/>
  <c r="DS57" i="4" s="1"/>
  <c r="DZ57" i="4" s="1"/>
  <c r="EG57" i="4" s="1"/>
  <c r="BG57" i="4"/>
  <c r="EF56" i="4"/>
  <c r="DY56" i="4"/>
  <c r="DR56" i="4"/>
  <c r="DK56" i="4"/>
  <c r="DD56" i="4"/>
  <c r="CW56" i="4"/>
  <c r="CP56" i="4"/>
  <c r="CI56" i="4"/>
  <c r="CB56" i="4"/>
  <c r="BU56" i="4"/>
  <c r="BN56" i="4"/>
  <c r="BH56" i="4"/>
  <c r="BO56" i="4" s="1"/>
  <c r="BV56" i="4" s="1"/>
  <c r="CC56" i="4" s="1"/>
  <c r="CJ56" i="4" s="1"/>
  <c r="CQ56" i="4" s="1"/>
  <c r="CX56" i="4" s="1"/>
  <c r="DE56" i="4" s="1"/>
  <c r="DL56" i="4" s="1"/>
  <c r="DS56" i="4" s="1"/>
  <c r="DZ56" i="4" s="1"/>
  <c r="EG56" i="4" s="1"/>
  <c r="BG56" i="4"/>
  <c r="EF55" i="4"/>
  <c r="DY55" i="4"/>
  <c r="DR55" i="4"/>
  <c r="DK55" i="4"/>
  <c r="DE55" i="4"/>
  <c r="DL55" i="4" s="1"/>
  <c r="DS55" i="4" s="1"/>
  <c r="DZ55" i="4" s="1"/>
  <c r="EG55" i="4" s="1"/>
  <c r="DD55" i="4"/>
  <c r="CX55" i="4"/>
  <c r="CW55" i="4"/>
  <c r="CQ55" i="4"/>
  <c r="CP55" i="4"/>
  <c r="CJ55" i="4"/>
  <c r="CI55" i="4"/>
  <c r="CC55" i="4"/>
  <c r="CB55" i="4"/>
  <c r="BV55" i="4"/>
  <c r="BU55" i="4"/>
  <c r="BO55" i="4"/>
  <c r="BN55" i="4"/>
  <c r="BH55" i="4"/>
  <c r="BG55" i="4"/>
  <c r="EF54" i="4"/>
  <c r="DY54" i="4"/>
  <c r="DR54" i="4"/>
  <c r="DK54" i="4"/>
  <c r="DE54" i="4"/>
  <c r="DL54" i="4" s="1"/>
  <c r="DS54" i="4" s="1"/>
  <c r="DZ54" i="4" s="1"/>
  <c r="EG54" i="4" s="1"/>
  <c r="DD54" i="4"/>
  <c r="CX54" i="4"/>
  <c r="CW54" i="4"/>
  <c r="CQ54" i="4"/>
  <c r="CP54" i="4"/>
  <c r="CJ54" i="4"/>
  <c r="CI54" i="4"/>
  <c r="CC54" i="4"/>
  <c r="CB54" i="4"/>
  <c r="BV54" i="4"/>
  <c r="BU54" i="4"/>
  <c r="BO54" i="4"/>
  <c r="BN54" i="4"/>
  <c r="BH54" i="4"/>
  <c r="BG54" i="4"/>
  <c r="EF53" i="4"/>
  <c r="DY53" i="4"/>
  <c r="DR53" i="4"/>
  <c r="DK53" i="4"/>
  <c r="DE53" i="4"/>
  <c r="DL53" i="4" s="1"/>
  <c r="DS53" i="4" s="1"/>
  <c r="DZ53" i="4" s="1"/>
  <c r="EG53" i="4" s="1"/>
  <c r="DD53" i="4"/>
  <c r="CX53" i="4"/>
  <c r="CW53" i="4"/>
  <c r="CQ53" i="4"/>
  <c r="CP53" i="4"/>
  <c r="CJ53" i="4"/>
  <c r="CI53" i="4"/>
  <c r="CC53" i="4"/>
  <c r="CB53" i="4"/>
  <c r="BV53" i="4"/>
  <c r="BU53" i="4"/>
  <c r="BO53" i="4"/>
  <c r="BN53" i="4"/>
  <c r="BH53" i="4"/>
  <c r="BG53" i="4"/>
  <c r="EF52" i="4"/>
  <c r="DY52" i="4"/>
  <c r="DR52" i="4"/>
  <c r="DK52" i="4"/>
  <c r="DE52" i="4"/>
  <c r="DL52" i="4" s="1"/>
  <c r="DS52" i="4" s="1"/>
  <c r="DZ52" i="4" s="1"/>
  <c r="EG52" i="4" s="1"/>
  <c r="DD52" i="4"/>
  <c r="CX52" i="4"/>
  <c r="CW52" i="4"/>
  <c r="CQ52" i="4"/>
  <c r="CP52" i="4"/>
  <c r="CJ52" i="4"/>
  <c r="CI52" i="4"/>
  <c r="CC52" i="4"/>
  <c r="CB52" i="4"/>
  <c r="BV52" i="4"/>
  <c r="BU52" i="4"/>
  <c r="BO52" i="4"/>
  <c r="BN52" i="4"/>
  <c r="BH52" i="4"/>
  <c r="BG52" i="4"/>
  <c r="EF51" i="4"/>
  <c r="DY51" i="4"/>
  <c r="DR51" i="4"/>
  <c r="DK51" i="4"/>
  <c r="DD51" i="4"/>
  <c r="CW51" i="4"/>
  <c r="CQ51" i="4"/>
  <c r="CX51" i="4" s="1"/>
  <c r="DE51" i="4" s="1"/>
  <c r="DL51" i="4" s="1"/>
  <c r="DS51" i="4" s="1"/>
  <c r="DZ51" i="4" s="1"/>
  <c r="EG51" i="4" s="1"/>
  <c r="CP51" i="4"/>
  <c r="CI51" i="4"/>
  <c r="CB51" i="4"/>
  <c r="BV51" i="4"/>
  <c r="CC51" i="4" s="1"/>
  <c r="CJ51" i="4" s="1"/>
  <c r="BU51" i="4"/>
  <c r="BN51" i="4"/>
  <c r="BH51" i="4"/>
  <c r="BO51" i="4" s="1"/>
  <c r="BG51" i="4"/>
  <c r="EF50" i="4"/>
  <c r="DV50" i="4"/>
  <c r="DY50" i="4" s="1"/>
  <c r="DO50" i="4"/>
  <c r="DR50" i="4" s="1"/>
  <c r="DH50" i="4"/>
  <c r="DK50" i="4" s="1"/>
  <c r="DE50" i="4"/>
  <c r="DL50" i="4" s="1"/>
  <c r="DS50" i="4" s="1"/>
  <c r="DZ50" i="4" s="1"/>
  <c r="EG50" i="4" s="1"/>
  <c r="DA50" i="4"/>
  <c r="DD50" i="4" s="1"/>
  <c r="CX50" i="4"/>
  <c r="CT50" i="4"/>
  <c r="CW50" i="4" s="1"/>
  <c r="CQ50" i="4"/>
  <c r="CM50" i="4"/>
  <c r="CP50" i="4" s="1"/>
  <c r="CJ50" i="4"/>
  <c r="CF50" i="4"/>
  <c r="CI50" i="4" s="1"/>
  <c r="CC50" i="4"/>
  <c r="BY50" i="4"/>
  <c r="CB50" i="4" s="1"/>
  <c r="BV50" i="4"/>
  <c r="BR50" i="4"/>
  <c r="BU50" i="4" s="1"/>
  <c r="BO50" i="4"/>
  <c r="BK50" i="4"/>
  <c r="BN50" i="4" s="1"/>
  <c r="BH50" i="4"/>
  <c r="BD50" i="4"/>
  <c r="BG50" i="4" s="1"/>
  <c r="EF49" i="4"/>
  <c r="DY49" i="4"/>
  <c r="DV49" i="4"/>
  <c r="DO49" i="4"/>
  <c r="DR49" i="4" s="1"/>
  <c r="DH49" i="4"/>
  <c r="DK49" i="4" s="1"/>
  <c r="DE49" i="4"/>
  <c r="DL49" i="4" s="1"/>
  <c r="DS49" i="4" s="1"/>
  <c r="DZ49" i="4" s="1"/>
  <c r="EG49" i="4" s="1"/>
  <c r="DA49" i="4"/>
  <c r="DD49" i="4" s="1"/>
  <c r="CX49" i="4"/>
  <c r="CT49" i="4"/>
  <c r="CW49" i="4" s="1"/>
  <c r="CQ49" i="4"/>
  <c r="CM49" i="4"/>
  <c r="CP49" i="4" s="1"/>
  <c r="CJ49" i="4"/>
  <c r="CF49" i="4"/>
  <c r="CI49" i="4" s="1"/>
  <c r="CC49" i="4"/>
  <c r="BY49" i="4"/>
  <c r="CB49" i="4" s="1"/>
  <c r="BV49" i="4"/>
  <c r="BU49" i="4"/>
  <c r="BR49" i="4"/>
  <c r="BO49" i="4"/>
  <c r="BK49" i="4"/>
  <c r="BN49" i="4" s="1"/>
  <c r="BH49" i="4"/>
  <c r="BD49" i="4"/>
  <c r="BG49" i="4" s="1"/>
  <c r="EF48" i="4"/>
  <c r="DY48" i="4"/>
  <c r="DR48" i="4"/>
  <c r="DK48" i="4"/>
  <c r="DE48" i="4"/>
  <c r="DL48" i="4" s="1"/>
  <c r="DS48" i="4" s="1"/>
  <c r="DZ48" i="4" s="1"/>
  <c r="EG48" i="4" s="1"/>
  <c r="DD48" i="4"/>
  <c r="CX48" i="4"/>
  <c r="CW48" i="4"/>
  <c r="CQ48" i="4"/>
  <c r="CP48" i="4"/>
  <c r="CJ48" i="4"/>
  <c r="CI48" i="4"/>
  <c r="CC48" i="4"/>
  <c r="CB48" i="4"/>
  <c r="BV48" i="4"/>
  <c r="BU48" i="4"/>
  <c r="BO48" i="4"/>
  <c r="BN48" i="4"/>
  <c r="BH48" i="4"/>
  <c r="BG48" i="4"/>
  <c r="EF47" i="4"/>
  <c r="DY47" i="4"/>
  <c r="DR47" i="4"/>
  <c r="DK47" i="4"/>
  <c r="DD47" i="4"/>
  <c r="CW47" i="4"/>
  <c r="CP47" i="4"/>
  <c r="CI47" i="4"/>
  <c r="CB47" i="4"/>
  <c r="BU47" i="4"/>
  <c r="BN47" i="4"/>
  <c r="BH47" i="4"/>
  <c r="BO47" i="4" s="1"/>
  <c r="BV47" i="4" s="1"/>
  <c r="CC47" i="4" s="1"/>
  <c r="CJ47" i="4" s="1"/>
  <c r="CQ47" i="4" s="1"/>
  <c r="CX47" i="4" s="1"/>
  <c r="DE47" i="4" s="1"/>
  <c r="DL47" i="4" s="1"/>
  <c r="DS47" i="4" s="1"/>
  <c r="DZ47" i="4" s="1"/>
  <c r="EG47" i="4" s="1"/>
  <c r="BG47" i="4"/>
  <c r="EF46" i="4"/>
  <c r="DV46" i="4"/>
  <c r="DY46" i="4" s="1"/>
  <c r="DO46" i="4"/>
  <c r="DR46" i="4" s="1"/>
  <c r="DH46" i="4"/>
  <c r="DK46" i="4" s="1"/>
  <c r="DA46" i="4"/>
  <c r="DD46" i="4" s="1"/>
  <c r="CT46" i="4"/>
  <c r="CW46" i="4" s="1"/>
  <c r="CM46" i="4"/>
  <c r="CP46" i="4" s="1"/>
  <c r="CF46" i="4"/>
  <c r="CI46" i="4" s="1"/>
  <c r="BY46" i="4"/>
  <c r="CB46" i="4" s="1"/>
  <c r="BR46" i="4"/>
  <c r="BU46" i="4" s="1"/>
  <c r="BN46" i="4"/>
  <c r="BK46" i="4"/>
  <c r="BH46" i="4"/>
  <c r="BO46" i="4" s="1"/>
  <c r="BV46" i="4" s="1"/>
  <c r="CC46" i="4" s="1"/>
  <c r="CJ46" i="4" s="1"/>
  <c r="CQ46" i="4" s="1"/>
  <c r="CX46" i="4" s="1"/>
  <c r="DE46" i="4" s="1"/>
  <c r="DL46" i="4" s="1"/>
  <c r="DS46" i="4" s="1"/>
  <c r="DZ46" i="4" s="1"/>
  <c r="EG46" i="4" s="1"/>
  <c r="BD46" i="4"/>
  <c r="BG46" i="4" s="1"/>
  <c r="EF45" i="4"/>
  <c r="DV45" i="4"/>
  <c r="DY45" i="4" s="1"/>
  <c r="DO45" i="4"/>
  <c r="DR45" i="4" s="1"/>
  <c r="DH45" i="4"/>
  <c r="DK45" i="4" s="1"/>
  <c r="DA45" i="4"/>
  <c r="DD45" i="4" s="1"/>
  <c r="CT45" i="4"/>
  <c r="CW45" i="4" s="1"/>
  <c r="CM45" i="4"/>
  <c r="CP45" i="4" s="1"/>
  <c r="CF45" i="4"/>
  <c r="CI45" i="4" s="1"/>
  <c r="BY45" i="4"/>
  <c r="CB45" i="4" s="1"/>
  <c r="BU45" i="4"/>
  <c r="BR45" i="4"/>
  <c r="BK45" i="4"/>
  <c r="BN45" i="4" s="1"/>
  <c r="BH45" i="4"/>
  <c r="BO45" i="4" s="1"/>
  <c r="BV45" i="4" s="1"/>
  <c r="CC45" i="4" s="1"/>
  <c r="CJ45" i="4" s="1"/>
  <c r="CQ45" i="4" s="1"/>
  <c r="CX45" i="4" s="1"/>
  <c r="DE45" i="4" s="1"/>
  <c r="DL45" i="4" s="1"/>
  <c r="DS45" i="4" s="1"/>
  <c r="DZ45" i="4" s="1"/>
  <c r="EG45" i="4" s="1"/>
  <c r="BD45" i="4"/>
  <c r="BG45" i="4" s="1"/>
  <c r="EF44" i="4"/>
  <c r="DY44" i="4"/>
  <c r="DR44" i="4"/>
  <c r="DK44" i="4"/>
  <c r="DD44" i="4"/>
  <c r="CW44" i="4"/>
  <c r="CP44" i="4"/>
  <c r="CI44" i="4"/>
  <c r="CB44" i="4"/>
  <c r="BU44" i="4"/>
  <c r="BN44" i="4"/>
  <c r="BH44" i="4"/>
  <c r="BO44" i="4" s="1"/>
  <c r="BV44" i="4" s="1"/>
  <c r="CC44" i="4" s="1"/>
  <c r="CJ44" i="4" s="1"/>
  <c r="CQ44" i="4" s="1"/>
  <c r="CX44" i="4" s="1"/>
  <c r="DE44" i="4" s="1"/>
  <c r="DL44" i="4" s="1"/>
  <c r="DS44" i="4" s="1"/>
  <c r="DZ44" i="4" s="1"/>
  <c r="EG44" i="4" s="1"/>
  <c r="BG44" i="4"/>
  <c r="EF43" i="4"/>
  <c r="DY43" i="4"/>
  <c r="DR43" i="4"/>
  <c r="DK43" i="4"/>
  <c r="DD43" i="4"/>
  <c r="CW43" i="4"/>
  <c r="CP43" i="4"/>
  <c r="CI43" i="4"/>
  <c r="CB43" i="4"/>
  <c r="BU43" i="4"/>
  <c r="BN43" i="4"/>
  <c r="BH43" i="4"/>
  <c r="BO43" i="4" s="1"/>
  <c r="BV43" i="4" s="1"/>
  <c r="CC43" i="4" s="1"/>
  <c r="CJ43" i="4" s="1"/>
  <c r="CQ43" i="4" s="1"/>
  <c r="CX43" i="4" s="1"/>
  <c r="DE43" i="4" s="1"/>
  <c r="DL43" i="4" s="1"/>
  <c r="DS43" i="4" s="1"/>
  <c r="DZ43" i="4" s="1"/>
  <c r="EG43" i="4" s="1"/>
  <c r="BG43" i="4"/>
  <c r="EF42" i="4"/>
  <c r="DY42" i="4"/>
  <c r="DR42" i="4"/>
  <c r="DK42" i="4"/>
  <c r="DD42" i="4"/>
  <c r="CW42" i="4"/>
  <c r="CP42" i="4"/>
  <c r="CI42" i="4"/>
  <c r="CB42" i="4"/>
  <c r="BV42" i="4"/>
  <c r="CC42" i="4" s="1"/>
  <c r="CJ42" i="4" s="1"/>
  <c r="CQ42" i="4" s="1"/>
  <c r="CX42" i="4" s="1"/>
  <c r="DE42" i="4" s="1"/>
  <c r="DL42" i="4" s="1"/>
  <c r="DS42" i="4" s="1"/>
  <c r="DZ42" i="4" s="1"/>
  <c r="EG42" i="4" s="1"/>
  <c r="BU42" i="4"/>
  <c r="BN42" i="4"/>
  <c r="BH42" i="4"/>
  <c r="BO42" i="4" s="1"/>
  <c r="BG42" i="4"/>
  <c r="EF41" i="4"/>
  <c r="DY41" i="4"/>
  <c r="DR41" i="4"/>
  <c r="DK41" i="4"/>
  <c r="DD41" i="4"/>
  <c r="CW41" i="4"/>
  <c r="CP41" i="4"/>
  <c r="CI41" i="4"/>
  <c r="CB41" i="4"/>
  <c r="BU41" i="4"/>
  <c r="BN41" i="4"/>
  <c r="BH41" i="4"/>
  <c r="BO41" i="4" s="1"/>
  <c r="BV41" i="4" s="1"/>
  <c r="CC41" i="4" s="1"/>
  <c r="CJ41" i="4" s="1"/>
  <c r="CQ41" i="4" s="1"/>
  <c r="CX41" i="4" s="1"/>
  <c r="DE41" i="4" s="1"/>
  <c r="DL41" i="4" s="1"/>
  <c r="DS41" i="4" s="1"/>
  <c r="DZ41" i="4" s="1"/>
  <c r="EG41" i="4" s="1"/>
  <c r="BG41" i="4"/>
  <c r="EF40" i="4"/>
  <c r="DY40" i="4"/>
  <c r="DR40" i="4"/>
  <c r="DK40" i="4"/>
  <c r="DD40" i="4"/>
  <c r="CW40" i="4"/>
  <c r="CP40" i="4"/>
  <c r="CI40" i="4"/>
  <c r="CB40" i="4"/>
  <c r="BU40" i="4"/>
  <c r="BN40" i="4"/>
  <c r="BH40" i="4"/>
  <c r="BO40" i="4" s="1"/>
  <c r="BV40" i="4" s="1"/>
  <c r="CC40" i="4" s="1"/>
  <c r="CJ40" i="4" s="1"/>
  <c r="CQ40" i="4" s="1"/>
  <c r="CX40" i="4" s="1"/>
  <c r="DE40" i="4" s="1"/>
  <c r="DL40" i="4" s="1"/>
  <c r="DS40" i="4" s="1"/>
  <c r="DZ40" i="4" s="1"/>
  <c r="EG40" i="4" s="1"/>
  <c r="BG40" i="4"/>
  <c r="EF39" i="4"/>
  <c r="DY39" i="4"/>
  <c r="DR39" i="4"/>
  <c r="DK39" i="4"/>
  <c r="DD39" i="4"/>
  <c r="CW39" i="4"/>
  <c r="CP39" i="4"/>
  <c r="CI39" i="4"/>
  <c r="CB39" i="4"/>
  <c r="BV39" i="4"/>
  <c r="CC39" i="4" s="1"/>
  <c r="CJ39" i="4" s="1"/>
  <c r="CQ39" i="4" s="1"/>
  <c r="CX39" i="4" s="1"/>
  <c r="DE39" i="4" s="1"/>
  <c r="DL39" i="4" s="1"/>
  <c r="DS39" i="4" s="1"/>
  <c r="DZ39" i="4" s="1"/>
  <c r="EG39" i="4" s="1"/>
  <c r="BU39" i="4"/>
  <c r="BN39" i="4"/>
  <c r="BH39" i="4"/>
  <c r="BO39" i="4" s="1"/>
  <c r="BG39" i="4"/>
  <c r="EF38" i="4"/>
  <c r="DY38" i="4"/>
  <c r="DR38" i="4"/>
  <c r="DK38" i="4"/>
  <c r="DD38" i="4"/>
  <c r="CW38" i="4"/>
  <c r="CP38" i="4"/>
  <c r="CI38" i="4"/>
  <c r="CB38" i="4"/>
  <c r="BU38" i="4"/>
  <c r="BN38" i="4"/>
  <c r="BH38" i="4"/>
  <c r="BO38" i="4" s="1"/>
  <c r="BV38" i="4" s="1"/>
  <c r="CC38" i="4" s="1"/>
  <c r="CJ38" i="4" s="1"/>
  <c r="CQ38" i="4" s="1"/>
  <c r="CX38" i="4" s="1"/>
  <c r="DE38" i="4" s="1"/>
  <c r="DL38" i="4" s="1"/>
  <c r="DS38" i="4" s="1"/>
  <c r="DZ38" i="4" s="1"/>
  <c r="EG38" i="4" s="1"/>
  <c r="BG38" i="4"/>
  <c r="EF37" i="4"/>
  <c r="DY37" i="4"/>
  <c r="DR37" i="4"/>
  <c r="DK37" i="4"/>
  <c r="DD37" i="4"/>
  <c r="CW37" i="4"/>
  <c r="CQ37" i="4"/>
  <c r="CX37" i="4" s="1"/>
  <c r="DE37" i="4" s="1"/>
  <c r="DL37" i="4" s="1"/>
  <c r="DS37" i="4" s="1"/>
  <c r="DZ37" i="4" s="1"/>
  <c r="EG37" i="4" s="1"/>
  <c r="CP37" i="4"/>
  <c r="CI37" i="4"/>
  <c r="CB37" i="4"/>
  <c r="BV37" i="4"/>
  <c r="CC37" i="4" s="1"/>
  <c r="CJ37" i="4" s="1"/>
  <c r="BU37" i="4"/>
  <c r="BN37" i="4"/>
  <c r="BH37" i="4"/>
  <c r="BO37" i="4" s="1"/>
  <c r="BG37" i="4"/>
  <c r="EF36" i="4"/>
  <c r="DY36" i="4"/>
  <c r="DR36" i="4"/>
  <c r="DL36" i="4"/>
  <c r="DS36" i="4" s="1"/>
  <c r="DZ36" i="4" s="1"/>
  <c r="EG36" i="4" s="1"/>
  <c r="DK36" i="4"/>
  <c r="DD36" i="4"/>
  <c r="CW36" i="4"/>
  <c r="CQ36" i="4"/>
  <c r="CX36" i="4" s="1"/>
  <c r="DE36" i="4" s="1"/>
  <c r="CP36" i="4"/>
  <c r="CJ36" i="4"/>
  <c r="CI36" i="4"/>
  <c r="CB36" i="4"/>
  <c r="BV36" i="4"/>
  <c r="CC36" i="4" s="1"/>
  <c r="BU36" i="4"/>
  <c r="BN36" i="4"/>
  <c r="BH36" i="4"/>
  <c r="BO36" i="4" s="1"/>
  <c r="BG36" i="4"/>
  <c r="EF35" i="4"/>
  <c r="DY35" i="4"/>
  <c r="DR35" i="4"/>
  <c r="DL35" i="4"/>
  <c r="DS35" i="4" s="1"/>
  <c r="DZ35" i="4" s="1"/>
  <c r="EG35" i="4" s="1"/>
  <c r="DK35" i="4"/>
  <c r="DD35" i="4"/>
  <c r="CW35" i="4"/>
  <c r="CQ35" i="4"/>
  <c r="CX35" i="4" s="1"/>
  <c r="DE35" i="4" s="1"/>
  <c r="CP35" i="4"/>
  <c r="CI35" i="4"/>
  <c r="CB35" i="4"/>
  <c r="BV35" i="4"/>
  <c r="CC35" i="4" s="1"/>
  <c r="CJ35" i="4" s="1"/>
  <c r="BU35" i="4"/>
  <c r="BN35" i="4"/>
  <c r="BH35" i="4"/>
  <c r="BO35" i="4" s="1"/>
  <c r="BG35" i="4"/>
  <c r="EF34" i="4"/>
  <c r="DY34" i="4"/>
  <c r="DR34" i="4"/>
  <c r="DL34" i="4"/>
  <c r="DS34" i="4" s="1"/>
  <c r="DZ34" i="4" s="1"/>
  <c r="EG34" i="4" s="1"/>
  <c r="DK34" i="4"/>
  <c r="DE34" i="4"/>
  <c r="DD34" i="4"/>
  <c r="CX34" i="4"/>
  <c r="CW34" i="4"/>
  <c r="CQ34" i="4"/>
  <c r="CP34" i="4"/>
  <c r="CJ34" i="4"/>
  <c r="CI34" i="4"/>
  <c r="CC34" i="4"/>
  <c r="CB34" i="4"/>
  <c r="BV34" i="4"/>
  <c r="BU34" i="4"/>
  <c r="BO34" i="4"/>
  <c r="BN34" i="4"/>
  <c r="BH34" i="4"/>
  <c r="BG34" i="4"/>
  <c r="EF33" i="4"/>
  <c r="DY33" i="4"/>
  <c r="DR33" i="4"/>
  <c r="DL33" i="4"/>
  <c r="DS33" i="4" s="1"/>
  <c r="DZ33" i="4" s="1"/>
  <c r="EG33" i="4" s="1"/>
  <c r="DK33" i="4"/>
  <c r="DD33" i="4"/>
  <c r="CW33" i="4"/>
  <c r="CQ33" i="4"/>
  <c r="CX33" i="4" s="1"/>
  <c r="DE33" i="4" s="1"/>
  <c r="CP33" i="4"/>
  <c r="CI33" i="4"/>
  <c r="CB33" i="4"/>
  <c r="BV33" i="4"/>
  <c r="CC33" i="4" s="1"/>
  <c r="CJ33" i="4" s="1"/>
  <c r="BU33" i="4"/>
  <c r="BN33" i="4"/>
  <c r="BH33" i="4"/>
  <c r="BO33" i="4" s="1"/>
  <c r="BG33" i="4"/>
  <c r="EF32" i="4"/>
  <c r="DY32" i="4"/>
  <c r="DR32" i="4"/>
  <c r="DL32" i="4"/>
  <c r="DS32" i="4" s="1"/>
  <c r="DZ32" i="4" s="1"/>
  <c r="EG32" i="4" s="1"/>
  <c r="DK32" i="4"/>
  <c r="DD32" i="4"/>
  <c r="CW32" i="4"/>
  <c r="CQ32" i="4"/>
  <c r="CX32" i="4" s="1"/>
  <c r="DE32" i="4" s="1"/>
  <c r="CP32" i="4"/>
  <c r="CI32" i="4"/>
  <c r="CB32" i="4"/>
  <c r="BV32" i="4"/>
  <c r="CC32" i="4" s="1"/>
  <c r="CJ32" i="4" s="1"/>
  <c r="BU32" i="4"/>
  <c r="BN32" i="4"/>
  <c r="BH32" i="4"/>
  <c r="BO32" i="4" s="1"/>
  <c r="BG32" i="4"/>
  <c r="EF31" i="4"/>
  <c r="DY31" i="4"/>
  <c r="DR31" i="4"/>
  <c r="DK31" i="4"/>
  <c r="DD31" i="4"/>
  <c r="CW31" i="4"/>
  <c r="CP31" i="4"/>
  <c r="CI31" i="4"/>
  <c r="CB31" i="4"/>
  <c r="BU31" i="4"/>
  <c r="BN31" i="4"/>
  <c r="BH31" i="4"/>
  <c r="BO31" i="4" s="1"/>
  <c r="BV31" i="4" s="1"/>
  <c r="CC31" i="4" s="1"/>
  <c r="CJ31" i="4" s="1"/>
  <c r="CQ31" i="4" s="1"/>
  <c r="CX31" i="4" s="1"/>
  <c r="DE31" i="4" s="1"/>
  <c r="DL31" i="4" s="1"/>
  <c r="DS31" i="4" s="1"/>
  <c r="DZ31" i="4" s="1"/>
  <c r="EG31" i="4" s="1"/>
  <c r="BG31" i="4"/>
  <c r="EF30" i="4"/>
  <c r="DY30" i="4"/>
  <c r="DR30" i="4"/>
  <c r="DL30" i="4"/>
  <c r="DS30" i="4" s="1"/>
  <c r="DZ30" i="4" s="1"/>
  <c r="EG30" i="4" s="1"/>
  <c r="DK30" i="4"/>
  <c r="DE30" i="4"/>
  <c r="DD30" i="4"/>
  <c r="CX30" i="4"/>
  <c r="CW30" i="4"/>
  <c r="CQ30" i="4"/>
  <c r="CP30" i="4"/>
  <c r="CJ30" i="4"/>
  <c r="CI30" i="4"/>
  <c r="CC30" i="4"/>
  <c r="CB30" i="4"/>
  <c r="BV30" i="4"/>
  <c r="BU30" i="4"/>
  <c r="BO30" i="4"/>
  <c r="BN30" i="4"/>
  <c r="BH30" i="4"/>
  <c r="BG30" i="4"/>
  <c r="EF29" i="4"/>
  <c r="DY29" i="4"/>
  <c r="DR29" i="4"/>
  <c r="DL29" i="4"/>
  <c r="DS29" i="4" s="1"/>
  <c r="DZ29" i="4" s="1"/>
  <c r="EG29" i="4" s="1"/>
  <c r="DK29" i="4"/>
  <c r="DD29" i="4"/>
  <c r="CW29" i="4"/>
  <c r="CQ29" i="4"/>
  <c r="CX29" i="4" s="1"/>
  <c r="DE29" i="4" s="1"/>
  <c r="CP29" i="4"/>
  <c r="CI29" i="4"/>
  <c r="CB29" i="4"/>
  <c r="BV29" i="4"/>
  <c r="CC29" i="4" s="1"/>
  <c r="CJ29" i="4" s="1"/>
  <c r="BU29" i="4"/>
  <c r="BN29" i="4"/>
  <c r="BH29" i="4"/>
  <c r="BO29" i="4" s="1"/>
  <c r="BG29" i="4"/>
  <c r="EF28" i="4"/>
  <c r="DY28" i="4"/>
  <c r="DR28" i="4"/>
  <c r="DL28" i="4"/>
  <c r="DS28" i="4" s="1"/>
  <c r="DZ28" i="4" s="1"/>
  <c r="EG28" i="4" s="1"/>
  <c r="DK28" i="4"/>
  <c r="DD28" i="4"/>
  <c r="CW28" i="4"/>
  <c r="CQ28" i="4"/>
  <c r="CX28" i="4" s="1"/>
  <c r="DE28" i="4" s="1"/>
  <c r="CP28" i="4"/>
  <c r="CI28" i="4"/>
  <c r="CB28" i="4"/>
  <c r="BV28" i="4"/>
  <c r="CC28" i="4" s="1"/>
  <c r="CJ28" i="4" s="1"/>
  <c r="BU28" i="4"/>
  <c r="BN28" i="4"/>
  <c r="BH28" i="4"/>
  <c r="BO28" i="4" s="1"/>
  <c r="BG28" i="4"/>
  <c r="EF27" i="4"/>
  <c r="DY27" i="4"/>
  <c r="DR27" i="4"/>
  <c r="DK27" i="4"/>
  <c r="DD27" i="4"/>
  <c r="CW27" i="4"/>
  <c r="CQ27" i="4"/>
  <c r="CX27" i="4" s="1"/>
  <c r="DE27" i="4" s="1"/>
  <c r="DL27" i="4" s="1"/>
  <c r="DS27" i="4" s="1"/>
  <c r="DZ27" i="4" s="1"/>
  <c r="EG27" i="4" s="1"/>
  <c r="CP27" i="4"/>
  <c r="CI27" i="4"/>
  <c r="CB27" i="4"/>
  <c r="BU27" i="4"/>
  <c r="BN27" i="4"/>
  <c r="BH27" i="4"/>
  <c r="BO27" i="4" s="1"/>
  <c r="BV27" i="4" s="1"/>
  <c r="CC27" i="4" s="1"/>
  <c r="CJ27" i="4" s="1"/>
  <c r="BG27" i="4"/>
  <c r="EF26" i="4"/>
  <c r="DY26" i="4"/>
  <c r="DS26" i="4"/>
  <c r="DZ26" i="4" s="1"/>
  <c r="EG26" i="4" s="1"/>
  <c r="DR26" i="4"/>
  <c r="DL26" i="4"/>
  <c r="DK26" i="4"/>
  <c r="DD26" i="4"/>
  <c r="CW26" i="4"/>
  <c r="CQ26" i="4"/>
  <c r="CX26" i="4" s="1"/>
  <c r="DE26" i="4" s="1"/>
  <c r="CP26" i="4"/>
  <c r="CI26" i="4"/>
  <c r="CB26" i="4"/>
  <c r="BV26" i="4"/>
  <c r="CC26" i="4" s="1"/>
  <c r="CJ26" i="4" s="1"/>
  <c r="BU26" i="4"/>
  <c r="BN26" i="4"/>
  <c r="BH26" i="4"/>
  <c r="BO26" i="4" s="1"/>
  <c r="BG26" i="4"/>
  <c r="EF25" i="4"/>
  <c r="DY25" i="4"/>
  <c r="DR25" i="4"/>
  <c r="DK25" i="4"/>
  <c r="DD25" i="4"/>
  <c r="CW25" i="4"/>
  <c r="CQ25" i="4"/>
  <c r="CX25" i="4" s="1"/>
  <c r="DE25" i="4" s="1"/>
  <c r="DL25" i="4" s="1"/>
  <c r="DS25" i="4" s="1"/>
  <c r="DZ25" i="4" s="1"/>
  <c r="EG25" i="4" s="1"/>
  <c r="CP25" i="4"/>
  <c r="CI25" i="4"/>
  <c r="CB25" i="4"/>
  <c r="BU25" i="4"/>
  <c r="BN25" i="4"/>
  <c r="BH25" i="4"/>
  <c r="BO25" i="4" s="1"/>
  <c r="BV25" i="4" s="1"/>
  <c r="CC25" i="4" s="1"/>
  <c r="CJ25" i="4" s="1"/>
  <c r="BG25" i="4"/>
  <c r="EF24" i="4"/>
  <c r="DY24" i="4"/>
  <c r="DR24" i="4"/>
  <c r="DK24" i="4"/>
  <c r="DE24" i="4"/>
  <c r="DL24" i="4" s="1"/>
  <c r="DS24" i="4" s="1"/>
  <c r="DZ24" i="4" s="1"/>
  <c r="EG24" i="4" s="1"/>
  <c r="DD24" i="4"/>
  <c r="CX24" i="4"/>
  <c r="CW24" i="4"/>
  <c r="CP24" i="4"/>
  <c r="CJ24" i="4"/>
  <c r="CQ24" i="4" s="1"/>
  <c r="CI24" i="4"/>
  <c r="CC24" i="4"/>
  <c r="CB24" i="4"/>
  <c r="BV24" i="4"/>
  <c r="BU24" i="4"/>
  <c r="BO24" i="4"/>
  <c r="BN24" i="4"/>
  <c r="BH24" i="4"/>
  <c r="BG24" i="4"/>
  <c r="EF23" i="4"/>
  <c r="DY23" i="4"/>
  <c r="DR23" i="4"/>
  <c r="DK23" i="4"/>
  <c r="DE23" i="4"/>
  <c r="DL23" i="4" s="1"/>
  <c r="DS23" i="4" s="1"/>
  <c r="DZ23" i="4" s="1"/>
  <c r="EG23" i="4" s="1"/>
  <c r="DD23" i="4"/>
  <c r="CX23" i="4"/>
  <c r="CW23" i="4"/>
  <c r="CP23" i="4"/>
  <c r="CJ23" i="4"/>
  <c r="CQ23" i="4" s="1"/>
  <c r="CI23" i="4"/>
  <c r="CC23" i="4"/>
  <c r="CB23" i="4"/>
  <c r="BV23" i="4"/>
  <c r="BU23" i="4"/>
  <c r="BO23" i="4"/>
  <c r="BN23" i="4"/>
  <c r="BH23" i="4"/>
  <c r="BG23" i="4"/>
  <c r="EF22" i="4"/>
  <c r="DY22" i="4"/>
  <c r="DR22" i="4"/>
  <c r="DK22" i="4"/>
  <c r="DE22" i="4"/>
  <c r="DL22" i="4" s="1"/>
  <c r="DS22" i="4" s="1"/>
  <c r="DZ22" i="4" s="1"/>
  <c r="EG22" i="4" s="1"/>
  <c r="DD22" i="4"/>
  <c r="CX22" i="4"/>
  <c r="CW22" i="4"/>
  <c r="CP22" i="4"/>
  <c r="CJ22" i="4"/>
  <c r="CQ22" i="4" s="1"/>
  <c r="CI22" i="4"/>
  <c r="CC22" i="4"/>
  <c r="CB22" i="4"/>
  <c r="BV22" i="4"/>
  <c r="BU22" i="4"/>
  <c r="BO22" i="4"/>
  <c r="BN22" i="4"/>
  <c r="BH22" i="4"/>
  <c r="BG22" i="4"/>
  <c r="EF21" i="4"/>
  <c r="DY21" i="4"/>
  <c r="DR21" i="4"/>
  <c r="DK21" i="4"/>
  <c r="DE21" i="4"/>
  <c r="DL21" i="4" s="1"/>
  <c r="DS21" i="4" s="1"/>
  <c r="DZ21" i="4" s="1"/>
  <c r="EG21" i="4" s="1"/>
  <c r="DD21" i="4"/>
  <c r="CX21" i="4"/>
  <c r="CW21" i="4"/>
  <c r="CP21" i="4"/>
  <c r="CJ21" i="4"/>
  <c r="CQ21" i="4" s="1"/>
  <c r="CI21" i="4"/>
  <c r="CC21" i="4"/>
  <c r="CB21" i="4"/>
  <c r="BV21" i="4"/>
  <c r="BU21" i="4"/>
  <c r="BO21" i="4"/>
  <c r="BN21" i="4"/>
  <c r="BH21" i="4"/>
  <c r="BG21" i="4"/>
  <c r="EF20" i="4"/>
  <c r="DY20" i="4"/>
  <c r="DR20" i="4"/>
  <c r="DK20" i="4"/>
  <c r="DD20" i="4"/>
  <c r="CW20" i="4"/>
  <c r="CP20" i="4"/>
  <c r="CI20" i="4"/>
  <c r="CB20" i="4"/>
  <c r="BU20" i="4"/>
  <c r="BN20" i="4"/>
  <c r="BH20" i="4"/>
  <c r="BO20" i="4" s="1"/>
  <c r="BV20" i="4" s="1"/>
  <c r="CC20" i="4" s="1"/>
  <c r="CJ20" i="4" s="1"/>
  <c r="CQ20" i="4" s="1"/>
  <c r="CX20" i="4" s="1"/>
  <c r="DE20" i="4" s="1"/>
  <c r="DL20" i="4" s="1"/>
  <c r="DS20" i="4" s="1"/>
  <c r="DZ20" i="4" s="1"/>
  <c r="EG20" i="4" s="1"/>
  <c r="BG20" i="4"/>
  <c r="EF19" i="4"/>
  <c r="DY19" i="4"/>
  <c r="DR19" i="4"/>
  <c r="DK19" i="4"/>
  <c r="DD19" i="4"/>
  <c r="CW19" i="4"/>
  <c r="CP19" i="4"/>
  <c r="CI19" i="4"/>
  <c r="CB19" i="4"/>
  <c r="BU19" i="4"/>
  <c r="BN19" i="4"/>
  <c r="BH19" i="4"/>
  <c r="BO19" i="4" s="1"/>
  <c r="BV19" i="4" s="1"/>
  <c r="CC19" i="4" s="1"/>
  <c r="CJ19" i="4" s="1"/>
  <c r="CQ19" i="4" s="1"/>
  <c r="CX19" i="4" s="1"/>
  <c r="DE19" i="4" s="1"/>
  <c r="DL19" i="4" s="1"/>
  <c r="DS19" i="4" s="1"/>
  <c r="DZ19" i="4" s="1"/>
  <c r="EG19" i="4" s="1"/>
  <c r="BG19" i="4"/>
  <c r="EF18" i="4"/>
  <c r="DY18" i="4"/>
  <c r="DR18" i="4"/>
  <c r="DL18" i="4"/>
  <c r="DS18" i="4" s="1"/>
  <c r="DZ18" i="4" s="1"/>
  <c r="EG18" i="4" s="1"/>
  <c r="DK18" i="4"/>
  <c r="DE18" i="4"/>
  <c r="DD18" i="4"/>
  <c r="CX18" i="4"/>
  <c r="CW18" i="4"/>
  <c r="CQ18" i="4"/>
  <c r="CP18" i="4"/>
  <c r="CJ18" i="4"/>
  <c r="CI18" i="4"/>
  <c r="CC18" i="4"/>
  <c r="CB18" i="4"/>
  <c r="BV18" i="4"/>
  <c r="BU18" i="4"/>
  <c r="BO18" i="4"/>
  <c r="BN18" i="4"/>
  <c r="BH18" i="4"/>
  <c r="BG18" i="4"/>
  <c r="EF17" i="4"/>
  <c r="DY17" i="4"/>
  <c r="DR17" i="4"/>
  <c r="DL17" i="4"/>
  <c r="DS17" i="4" s="1"/>
  <c r="DZ17" i="4" s="1"/>
  <c r="EG17" i="4" s="1"/>
  <c r="DK17" i="4"/>
  <c r="DE17" i="4"/>
  <c r="DD17" i="4"/>
  <c r="CX17" i="4"/>
  <c r="CW17" i="4"/>
  <c r="CQ17" i="4"/>
  <c r="CP17" i="4"/>
  <c r="CJ17" i="4"/>
  <c r="CI17" i="4"/>
  <c r="CC17" i="4"/>
  <c r="CB17" i="4"/>
  <c r="BV17" i="4"/>
  <c r="BU17" i="4"/>
  <c r="BO17" i="4"/>
  <c r="BN17" i="4"/>
  <c r="BH17" i="4"/>
  <c r="BG17" i="4"/>
  <c r="EF16" i="4"/>
  <c r="DY16" i="4"/>
  <c r="DR16" i="4"/>
  <c r="DL16" i="4"/>
  <c r="DS16" i="4" s="1"/>
  <c r="DZ16" i="4" s="1"/>
  <c r="EG16" i="4" s="1"/>
  <c r="DK16" i="4"/>
  <c r="DE16" i="4"/>
  <c r="DD16" i="4"/>
  <c r="CX16" i="4"/>
  <c r="CW16" i="4"/>
  <c r="CQ16" i="4"/>
  <c r="CP16" i="4"/>
  <c r="CJ16" i="4"/>
  <c r="CI16" i="4"/>
  <c r="CC16" i="4"/>
  <c r="CB16" i="4"/>
  <c r="BV16" i="4"/>
  <c r="BU16" i="4"/>
  <c r="BO16" i="4"/>
  <c r="BN16" i="4"/>
  <c r="BH16" i="4"/>
  <c r="BG16" i="4"/>
  <c r="EF15" i="4"/>
  <c r="DY15" i="4"/>
  <c r="DR15" i="4"/>
  <c r="DL15" i="4"/>
  <c r="DS15" i="4" s="1"/>
  <c r="DZ15" i="4" s="1"/>
  <c r="EG15" i="4" s="1"/>
  <c r="DK15" i="4"/>
  <c r="DE15" i="4"/>
  <c r="DD15" i="4"/>
  <c r="CX15" i="4"/>
  <c r="CW15" i="4"/>
  <c r="CQ15" i="4"/>
  <c r="CP15" i="4"/>
  <c r="CJ15" i="4"/>
  <c r="CI15" i="4"/>
  <c r="CC15" i="4"/>
  <c r="CB15" i="4"/>
  <c r="BV15" i="4"/>
  <c r="BU15" i="4"/>
  <c r="BO15" i="4"/>
  <c r="BN15" i="4"/>
  <c r="BH15" i="4"/>
  <c r="BG15" i="4"/>
  <c r="EF14" i="4"/>
  <c r="DL14" i="4"/>
  <c r="DS14" i="4" s="1"/>
  <c r="DZ14" i="4" s="1"/>
  <c r="EG14" i="4" s="1"/>
  <c r="DE14" i="4"/>
  <c r="CX14" i="4"/>
  <c r="CT14" i="4"/>
  <c r="DA14" i="4" s="1"/>
  <c r="CQ14" i="4"/>
  <c r="CP14" i="4"/>
  <c r="CJ14" i="4"/>
  <c r="CI14" i="4"/>
  <c r="CC14" i="4"/>
  <c r="CB14" i="4"/>
  <c r="BV14" i="4"/>
  <c r="BU14" i="4"/>
  <c r="BO14" i="4"/>
  <c r="BN14" i="4"/>
  <c r="BH14" i="4"/>
  <c r="BG14" i="4"/>
  <c r="EF13" i="4"/>
  <c r="DV13" i="4"/>
  <c r="DY13" i="4" s="1"/>
  <c r="DO13" i="4"/>
  <c r="DR13" i="4" s="1"/>
  <c r="DL13" i="4"/>
  <c r="DS13" i="4" s="1"/>
  <c r="DZ13" i="4" s="1"/>
  <c r="EG13" i="4" s="1"/>
  <c r="DH13" i="4"/>
  <c r="DK13" i="4" s="1"/>
  <c r="DE13" i="4"/>
  <c r="DA13" i="4"/>
  <c r="DD13" i="4" s="1"/>
  <c r="CX13" i="4"/>
  <c r="CW13" i="4"/>
  <c r="CT13" i="4"/>
  <c r="CQ13" i="4"/>
  <c r="CM13" i="4"/>
  <c r="CP13" i="4" s="1"/>
  <c r="CJ13" i="4"/>
  <c r="CF13" i="4"/>
  <c r="CI13" i="4" s="1"/>
  <c r="CC13" i="4"/>
  <c r="BY13" i="4"/>
  <c r="CB13" i="4" s="1"/>
  <c r="BV13" i="4"/>
  <c r="BR13" i="4"/>
  <c r="BU13" i="4" s="1"/>
  <c r="BO13" i="4"/>
  <c r="BK13" i="4"/>
  <c r="BN13" i="4" s="1"/>
  <c r="BH13" i="4"/>
  <c r="BD13" i="4"/>
  <c r="BG13" i="4" s="1"/>
  <c r="EF12" i="4"/>
  <c r="DY12" i="4"/>
  <c r="DR12" i="4"/>
  <c r="DL12" i="4"/>
  <c r="DS12" i="4" s="1"/>
  <c r="DZ12" i="4" s="1"/>
  <c r="EG12" i="4" s="1"/>
  <c r="DK12" i="4"/>
  <c r="DE12" i="4"/>
  <c r="DD12" i="4"/>
  <c r="CX12" i="4"/>
  <c r="CW12" i="4"/>
  <c r="CQ12" i="4"/>
  <c r="CP12" i="4"/>
  <c r="CJ12" i="4"/>
  <c r="CI12" i="4"/>
  <c r="CC12" i="4"/>
  <c r="CB12" i="4"/>
  <c r="BV12" i="4"/>
  <c r="BU12" i="4"/>
  <c r="BO12" i="4"/>
  <c r="BN12" i="4"/>
  <c r="BH12" i="4"/>
  <c r="BG12" i="4"/>
  <c r="EF11" i="4"/>
  <c r="DY11" i="4"/>
  <c r="DR11" i="4"/>
  <c r="DL11" i="4"/>
  <c r="DS11" i="4" s="1"/>
  <c r="DZ11" i="4" s="1"/>
  <c r="EG11" i="4" s="1"/>
  <c r="DK11" i="4"/>
  <c r="DE11" i="4"/>
  <c r="DD11" i="4"/>
  <c r="CX11" i="4"/>
  <c r="CW11" i="4"/>
  <c r="CQ11" i="4"/>
  <c r="CP11" i="4"/>
  <c r="CJ11" i="4"/>
  <c r="CI11" i="4"/>
  <c r="CC11" i="4"/>
  <c r="CB11" i="4"/>
  <c r="BV11" i="4"/>
  <c r="BU11" i="4"/>
  <c r="BO11" i="4"/>
  <c r="BN11" i="4"/>
  <c r="BH11" i="4"/>
  <c r="BG11" i="4"/>
  <c r="EF10" i="4"/>
  <c r="DY10" i="4"/>
  <c r="DR10" i="4"/>
  <c r="DL10" i="4"/>
  <c r="DS10" i="4" s="1"/>
  <c r="DZ10" i="4" s="1"/>
  <c r="EG10" i="4" s="1"/>
  <c r="DK10" i="4"/>
  <c r="DE10" i="4"/>
  <c r="DD10" i="4"/>
  <c r="CX10" i="4"/>
  <c r="CW10" i="4"/>
  <c r="CQ10" i="4"/>
  <c r="CP10" i="4"/>
  <c r="CJ10" i="4"/>
  <c r="CI10" i="4"/>
  <c r="CC10" i="4"/>
  <c r="CB10" i="4"/>
  <c r="BV10" i="4"/>
  <c r="BU10" i="4"/>
  <c r="BO10" i="4"/>
  <c r="BN10" i="4"/>
  <c r="BH10" i="4"/>
  <c r="BG10" i="4"/>
  <c r="EF9" i="4"/>
  <c r="DY9" i="4"/>
  <c r="DR9" i="4"/>
  <c r="DL9" i="4"/>
  <c r="DS9" i="4" s="1"/>
  <c r="DZ9" i="4" s="1"/>
  <c r="EG9" i="4" s="1"/>
  <c r="DK9" i="4"/>
  <c r="DE9" i="4"/>
  <c r="DD9" i="4"/>
  <c r="CX9" i="4"/>
  <c r="CW9" i="4"/>
  <c r="CQ9" i="4"/>
  <c r="CP9" i="4"/>
  <c r="CJ9" i="4"/>
  <c r="CI9" i="4"/>
  <c r="CC9" i="4"/>
  <c r="CB9" i="4"/>
  <c r="BV9" i="4"/>
  <c r="BU9" i="4"/>
  <c r="BO9" i="4"/>
  <c r="BN9" i="4"/>
  <c r="BH9" i="4"/>
  <c r="BG9" i="4"/>
  <c r="EF8" i="4"/>
  <c r="DY8" i="4"/>
  <c r="DR8" i="4"/>
  <c r="DK8" i="4"/>
  <c r="DD8" i="4"/>
  <c r="CW8" i="4"/>
  <c r="CQ8" i="4"/>
  <c r="CX8" i="4" s="1"/>
  <c r="DE8" i="4" s="1"/>
  <c r="DL8" i="4" s="1"/>
  <c r="DS8" i="4" s="1"/>
  <c r="DZ8" i="4" s="1"/>
  <c r="EG8" i="4" s="1"/>
  <c r="CP8" i="4"/>
  <c r="CI8" i="4"/>
  <c r="CB8" i="4"/>
  <c r="BU8" i="4"/>
  <c r="BN8" i="4"/>
  <c r="BH8" i="4"/>
  <c r="BO8" i="4" s="1"/>
  <c r="BV8" i="4" s="1"/>
  <c r="CC8" i="4" s="1"/>
  <c r="CJ8" i="4" s="1"/>
  <c r="BG8" i="4"/>
  <c r="EF7" i="4"/>
  <c r="DY7" i="4"/>
  <c r="DR7" i="4"/>
  <c r="DK7" i="4"/>
  <c r="DD7" i="4"/>
  <c r="CW7" i="4"/>
  <c r="CP7" i="4"/>
  <c r="CI7" i="4"/>
  <c r="CB7" i="4"/>
  <c r="BU7" i="4"/>
  <c r="BN7" i="4"/>
  <c r="BH7" i="4"/>
  <c r="BO7" i="4" s="1"/>
  <c r="BV7" i="4" s="1"/>
  <c r="CC7" i="4" s="1"/>
  <c r="CJ7" i="4" s="1"/>
  <c r="CQ7" i="4" s="1"/>
  <c r="CX7" i="4" s="1"/>
  <c r="DE7" i="4" s="1"/>
  <c r="DL7" i="4" s="1"/>
  <c r="DS7" i="4" s="1"/>
  <c r="DZ7" i="4" s="1"/>
  <c r="EG7" i="4" s="1"/>
  <c r="BG7" i="4"/>
  <c r="EF6" i="4"/>
  <c r="DY6" i="4"/>
  <c r="DR6" i="4"/>
  <c r="DK6" i="4"/>
  <c r="DD6" i="4"/>
  <c r="CW6" i="4"/>
  <c r="CP6" i="4"/>
  <c r="CI6" i="4"/>
  <c r="CB6" i="4"/>
  <c r="BU6" i="4"/>
  <c r="BN6" i="4"/>
  <c r="BH6" i="4"/>
  <c r="BO6" i="4" s="1"/>
  <c r="BV6" i="4" s="1"/>
  <c r="CC6" i="4" s="1"/>
  <c r="CJ6" i="4" s="1"/>
  <c r="CQ6" i="4" s="1"/>
  <c r="CX6" i="4" s="1"/>
  <c r="DE6" i="4" s="1"/>
  <c r="DL6" i="4" s="1"/>
  <c r="DS6" i="4" s="1"/>
  <c r="DZ6" i="4" s="1"/>
  <c r="EG6" i="4" s="1"/>
  <c r="BG6" i="4"/>
  <c r="EF5" i="4"/>
  <c r="DY5" i="4"/>
  <c r="DR5" i="4"/>
  <c r="DL5" i="4"/>
  <c r="DS5" i="4" s="1"/>
  <c r="DZ5" i="4" s="1"/>
  <c r="EG5" i="4" s="1"/>
  <c r="DK5" i="4"/>
  <c r="DE5" i="4"/>
  <c r="DD5" i="4"/>
  <c r="CX5" i="4"/>
  <c r="CW5" i="4"/>
  <c r="CQ5" i="4"/>
  <c r="CP5" i="4"/>
  <c r="CI5" i="4"/>
  <c r="CB5" i="4"/>
  <c r="BU5" i="4"/>
  <c r="BO5" i="4"/>
  <c r="BV5" i="4" s="1"/>
  <c r="CC5" i="4" s="1"/>
  <c r="CJ5" i="4" s="1"/>
  <c r="BN5" i="4"/>
  <c r="BH5" i="4"/>
  <c r="BG5" i="4"/>
  <c r="EF166" i="3"/>
  <c r="DY166" i="3"/>
  <c r="DR166" i="3"/>
  <c r="DK166" i="3"/>
  <c r="DD166" i="3"/>
  <c r="CW166" i="3"/>
  <c r="CP166" i="3"/>
  <c r="CI166" i="3"/>
  <c r="CB166" i="3"/>
  <c r="BV166" i="3"/>
  <c r="CC166" i="3" s="1"/>
  <c r="CJ166" i="3" s="1"/>
  <c r="CQ166" i="3" s="1"/>
  <c r="CX166" i="3" s="1"/>
  <c r="DE166" i="3" s="1"/>
  <c r="DL166" i="3" s="1"/>
  <c r="DS166" i="3" s="1"/>
  <c r="DZ166" i="3" s="1"/>
  <c r="EG166" i="3" s="1"/>
  <c r="BU166" i="3"/>
  <c r="BO166" i="3"/>
  <c r="BN166" i="3"/>
  <c r="BH166" i="3"/>
  <c r="BG166" i="3"/>
  <c r="EF165" i="3"/>
  <c r="DY165" i="3"/>
  <c r="DR165" i="3"/>
  <c r="DK165" i="3"/>
  <c r="DD165" i="3"/>
  <c r="CW165" i="3"/>
  <c r="CP165" i="3"/>
  <c r="CI165" i="3"/>
  <c r="CC165" i="3"/>
  <c r="CJ165" i="3" s="1"/>
  <c r="CQ165" i="3" s="1"/>
  <c r="CX165" i="3" s="1"/>
  <c r="DE165" i="3" s="1"/>
  <c r="DL165" i="3" s="1"/>
  <c r="DS165" i="3" s="1"/>
  <c r="DZ165" i="3" s="1"/>
  <c r="EG165" i="3" s="1"/>
  <c r="CB165" i="3"/>
  <c r="BV165" i="3"/>
  <c r="BU165" i="3"/>
  <c r="BO165" i="3"/>
  <c r="BN165" i="3"/>
  <c r="BH165" i="3"/>
  <c r="BG165" i="3"/>
  <c r="EF164" i="3"/>
  <c r="DY164" i="3"/>
  <c r="DR164" i="3"/>
  <c r="DK164" i="3"/>
  <c r="DD164" i="3"/>
  <c r="CW164" i="3"/>
  <c r="CP164" i="3"/>
  <c r="CI164" i="3"/>
  <c r="CB164" i="3"/>
  <c r="BV164" i="3"/>
  <c r="CC164" i="3" s="1"/>
  <c r="CJ164" i="3" s="1"/>
  <c r="CQ164" i="3" s="1"/>
  <c r="CX164" i="3" s="1"/>
  <c r="DE164" i="3" s="1"/>
  <c r="DL164" i="3" s="1"/>
  <c r="DS164" i="3" s="1"/>
  <c r="DZ164" i="3" s="1"/>
  <c r="EG164" i="3" s="1"/>
  <c r="BU164" i="3"/>
  <c r="BO164" i="3"/>
  <c r="BN164" i="3"/>
  <c r="BH164" i="3"/>
  <c r="BG164" i="3"/>
  <c r="EF163" i="3"/>
  <c r="DY163" i="3"/>
  <c r="DR163" i="3"/>
  <c r="DK163" i="3"/>
  <c r="DD163" i="3"/>
  <c r="CW163" i="3"/>
  <c r="CP163" i="3"/>
  <c r="CI163" i="3"/>
  <c r="CC163" i="3"/>
  <c r="CJ163" i="3" s="1"/>
  <c r="CQ163" i="3" s="1"/>
  <c r="CX163" i="3" s="1"/>
  <c r="DE163" i="3" s="1"/>
  <c r="DL163" i="3" s="1"/>
  <c r="DS163" i="3" s="1"/>
  <c r="DZ163" i="3" s="1"/>
  <c r="EG163" i="3" s="1"/>
  <c r="CB163" i="3"/>
  <c r="BV163" i="3"/>
  <c r="BU163" i="3"/>
  <c r="BO163" i="3"/>
  <c r="BN163" i="3"/>
  <c r="BH163" i="3"/>
  <c r="BG163" i="3"/>
  <c r="EF162" i="3"/>
  <c r="DY162" i="3"/>
  <c r="DR162" i="3"/>
  <c r="DK162" i="3"/>
  <c r="DD162" i="3"/>
  <c r="CW162" i="3"/>
  <c r="CP162" i="3"/>
  <c r="CI162" i="3"/>
  <c r="CB162" i="3"/>
  <c r="BV162" i="3"/>
  <c r="CC162" i="3" s="1"/>
  <c r="CJ162" i="3" s="1"/>
  <c r="CQ162" i="3" s="1"/>
  <c r="CX162" i="3" s="1"/>
  <c r="DE162" i="3" s="1"/>
  <c r="DL162" i="3" s="1"/>
  <c r="DS162" i="3" s="1"/>
  <c r="DZ162" i="3" s="1"/>
  <c r="EG162" i="3" s="1"/>
  <c r="BU162" i="3"/>
  <c r="BO162" i="3"/>
  <c r="BN162" i="3"/>
  <c r="BH162" i="3"/>
  <c r="BG162" i="3"/>
  <c r="EF161" i="3"/>
  <c r="DY161" i="3"/>
  <c r="DR161" i="3"/>
  <c r="DL161" i="3"/>
  <c r="DS161" i="3" s="1"/>
  <c r="DZ161" i="3" s="1"/>
  <c r="EG161" i="3" s="1"/>
  <c r="DK161" i="3"/>
  <c r="DD161" i="3"/>
  <c r="CW161" i="3"/>
  <c r="CP161" i="3"/>
  <c r="CJ161" i="3"/>
  <c r="CQ161" i="3" s="1"/>
  <c r="CX161" i="3" s="1"/>
  <c r="DE161" i="3" s="1"/>
  <c r="CI161" i="3"/>
  <c r="CC161" i="3"/>
  <c r="CB161" i="3"/>
  <c r="BV161" i="3"/>
  <c r="BU161" i="3"/>
  <c r="BO161" i="3"/>
  <c r="BN161" i="3"/>
  <c r="BH161" i="3"/>
  <c r="BG161" i="3"/>
  <c r="EF160" i="3"/>
  <c r="DY160" i="3"/>
  <c r="DR160" i="3"/>
  <c r="DK160" i="3"/>
  <c r="DD160" i="3"/>
  <c r="CW160" i="3"/>
  <c r="CQ160" i="3"/>
  <c r="CX160" i="3" s="1"/>
  <c r="DE160" i="3" s="1"/>
  <c r="DL160" i="3" s="1"/>
  <c r="DS160" i="3" s="1"/>
  <c r="DZ160" i="3" s="1"/>
  <c r="EG160" i="3" s="1"/>
  <c r="CP160" i="3"/>
  <c r="CJ160" i="3"/>
  <c r="CI160" i="3"/>
  <c r="CC160" i="3"/>
  <c r="CB160" i="3"/>
  <c r="BV160" i="3"/>
  <c r="BU160" i="3"/>
  <c r="BO160" i="3"/>
  <c r="BN160" i="3"/>
  <c r="BH160" i="3"/>
  <c r="BG160" i="3"/>
  <c r="EF159" i="3"/>
  <c r="DY159" i="3"/>
  <c r="DR159" i="3"/>
  <c r="DL159" i="3"/>
  <c r="DS159" i="3" s="1"/>
  <c r="DZ159" i="3" s="1"/>
  <c r="EG159" i="3" s="1"/>
  <c r="DK159" i="3"/>
  <c r="DD159" i="3"/>
  <c r="CW159" i="3"/>
  <c r="CQ159" i="3"/>
  <c r="CX159" i="3" s="1"/>
  <c r="DE159" i="3" s="1"/>
  <c r="CP159" i="3"/>
  <c r="CJ159" i="3"/>
  <c r="CI159" i="3"/>
  <c r="CC159" i="3"/>
  <c r="CB159" i="3"/>
  <c r="BV159" i="3"/>
  <c r="BU159" i="3"/>
  <c r="BO159" i="3"/>
  <c r="BN159" i="3"/>
  <c r="BH159" i="3"/>
  <c r="BG159" i="3"/>
  <c r="EF158" i="3"/>
  <c r="DY158" i="3"/>
  <c r="DR158" i="3"/>
  <c r="DK158" i="3"/>
  <c r="DD158" i="3"/>
  <c r="CW158" i="3"/>
  <c r="CQ158" i="3"/>
  <c r="CX158" i="3" s="1"/>
  <c r="DE158" i="3" s="1"/>
  <c r="DL158" i="3" s="1"/>
  <c r="DS158" i="3" s="1"/>
  <c r="DZ158" i="3" s="1"/>
  <c r="EG158" i="3" s="1"/>
  <c r="CP158" i="3"/>
  <c r="CJ158" i="3"/>
  <c r="CI158" i="3"/>
  <c r="CC158" i="3"/>
  <c r="CB158" i="3"/>
  <c r="BV158" i="3"/>
  <c r="BU158" i="3"/>
  <c r="BO158" i="3"/>
  <c r="BN158" i="3"/>
  <c r="BH158" i="3"/>
  <c r="BG158" i="3"/>
  <c r="EF157" i="3"/>
  <c r="DY157" i="3"/>
  <c r="DR157" i="3"/>
  <c r="DK157" i="3"/>
  <c r="DD157" i="3"/>
  <c r="CW157" i="3"/>
  <c r="CP157" i="3"/>
  <c r="CI157" i="3"/>
  <c r="CB157" i="3"/>
  <c r="BV157" i="3"/>
  <c r="CC157" i="3" s="1"/>
  <c r="CJ157" i="3" s="1"/>
  <c r="CQ157" i="3" s="1"/>
  <c r="CX157" i="3" s="1"/>
  <c r="DE157" i="3" s="1"/>
  <c r="DL157" i="3" s="1"/>
  <c r="DS157" i="3" s="1"/>
  <c r="DZ157" i="3" s="1"/>
  <c r="EG157" i="3" s="1"/>
  <c r="BU157" i="3"/>
  <c r="BO157" i="3"/>
  <c r="BN157" i="3"/>
  <c r="BH157" i="3"/>
  <c r="BG157" i="3"/>
  <c r="EF156" i="3"/>
  <c r="DY156" i="3"/>
  <c r="DR156" i="3"/>
  <c r="DK156" i="3"/>
  <c r="DD156" i="3"/>
  <c r="CW156" i="3"/>
  <c r="CP156" i="3"/>
  <c r="CI156" i="3"/>
  <c r="CB156" i="3"/>
  <c r="BV156" i="3"/>
  <c r="CC156" i="3" s="1"/>
  <c r="CJ156" i="3" s="1"/>
  <c r="CQ156" i="3" s="1"/>
  <c r="CX156" i="3" s="1"/>
  <c r="DE156" i="3" s="1"/>
  <c r="DL156" i="3" s="1"/>
  <c r="DS156" i="3" s="1"/>
  <c r="DZ156" i="3" s="1"/>
  <c r="EG156" i="3" s="1"/>
  <c r="BU156" i="3"/>
  <c r="BO156" i="3"/>
  <c r="BN156" i="3"/>
  <c r="BH156" i="3"/>
  <c r="BG156" i="3"/>
  <c r="EF155" i="3"/>
  <c r="DY155" i="3"/>
  <c r="DS155" i="3"/>
  <c r="DZ155" i="3" s="1"/>
  <c r="EG155" i="3" s="1"/>
  <c r="DR155" i="3"/>
  <c r="DL155" i="3"/>
  <c r="DK155" i="3"/>
  <c r="DE155" i="3"/>
  <c r="DD155" i="3"/>
  <c r="CX155" i="3"/>
  <c r="CW155" i="3"/>
  <c r="CQ155" i="3"/>
  <c r="CP155" i="3"/>
  <c r="CI155" i="3"/>
  <c r="CB155" i="3"/>
  <c r="BV155" i="3"/>
  <c r="CC155" i="3" s="1"/>
  <c r="CJ155" i="3" s="1"/>
  <c r="BU155" i="3"/>
  <c r="BO155" i="3"/>
  <c r="BN155" i="3"/>
  <c r="BH155" i="3"/>
  <c r="BG155" i="3"/>
  <c r="EF154" i="3"/>
  <c r="DY154" i="3"/>
  <c r="DS154" i="3"/>
  <c r="DZ154" i="3" s="1"/>
  <c r="EG154" i="3" s="1"/>
  <c r="DR154" i="3"/>
  <c r="DL154" i="3"/>
  <c r="DK154" i="3"/>
  <c r="DE154" i="3"/>
  <c r="DD154" i="3"/>
  <c r="CX154" i="3"/>
  <c r="CW154" i="3"/>
  <c r="CQ154" i="3"/>
  <c r="CP154" i="3"/>
  <c r="CI154" i="3"/>
  <c r="CB154" i="3"/>
  <c r="BV154" i="3"/>
  <c r="CC154" i="3" s="1"/>
  <c r="CJ154" i="3" s="1"/>
  <c r="BU154" i="3"/>
  <c r="BO154" i="3"/>
  <c r="BN154" i="3"/>
  <c r="BH154" i="3"/>
  <c r="BG154" i="3"/>
  <c r="EF153" i="3"/>
  <c r="DY153" i="3"/>
  <c r="DS153" i="3"/>
  <c r="DZ153" i="3" s="1"/>
  <c r="EG153" i="3" s="1"/>
  <c r="DR153" i="3"/>
  <c r="DL153" i="3"/>
  <c r="DK153" i="3"/>
  <c r="DE153" i="3"/>
  <c r="DD153" i="3"/>
  <c r="CX153" i="3"/>
  <c r="CW153" i="3"/>
  <c r="CQ153" i="3"/>
  <c r="CP153" i="3"/>
  <c r="CJ153" i="3"/>
  <c r="CI153" i="3"/>
  <c r="CC153" i="3"/>
  <c r="CB153" i="3"/>
  <c r="BV153" i="3"/>
  <c r="BU153" i="3"/>
  <c r="BO153" i="3"/>
  <c r="BN153" i="3"/>
  <c r="BH153" i="3"/>
  <c r="BG153" i="3"/>
  <c r="EF152" i="3"/>
  <c r="DY152" i="3"/>
  <c r="DR152" i="3"/>
  <c r="DL152" i="3"/>
  <c r="DS152" i="3" s="1"/>
  <c r="DZ152" i="3" s="1"/>
  <c r="EG152" i="3" s="1"/>
  <c r="DK152" i="3"/>
  <c r="DE152" i="3"/>
  <c r="DD152" i="3"/>
  <c r="CX152" i="3"/>
  <c r="CW152" i="3"/>
  <c r="CQ152" i="3"/>
  <c r="CP152" i="3"/>
  <c r="CJ152" i="3"/>
  <c r="CI152" i="3"/>
  <c r="CC152" i="3"/>
  <c r="CB152" i="3"/>
  <c r="BV152" i="3"/>
  <c r="BU152" i="3"/>
  <c r="BO152" i="3"/>
  <c r="BN152" i="3"/>
  <c r="BH152" i="3"/>
  <c r="BG152" i="3"/>
  <c r="EF151" i="3"/>
  <c r="DY151" i="3"/>
  <c r="DR151" i="3"/>
  <c r="DL151" i="3"/>
  <c r="DS151" i="3" s="1"/>
  <c r="DZ151" i="3" s="1"/>
  <c r="EG151" i="3" s="1"/>
  <c r="DK151" i="3"/>
  <c r="DE151" i="3"/>
  <c r="DD151" i="3"/>
  <c r="CX151" i="3"/>
  <c r="CW151" i="3"/>
  <c r="CQ151" i="3"/>
  <c r="CP151" i="3"/>
  <c r="CJ151" i="3"/>
  <c r="CI151" i="3"/>
  <c r="CC151" i="3"/>
  <c r="CB151" i="3"/>
  <c r="BV151" i="3"/>
  <c r="BU151" i="3"/>
  <c r="BO151" i="3"/>
  <c r="BN151" i="3"/>
  <c r="BH151" i="3"/>
  <c r="BG151" i="3"/>
  <c r="EF150" i="3"/>
  <c r="DY150" i="3"/>
  <c r="DS150" i="3"/>
  <c r="DZ150" i="3" s="1"/>
  <c r="EG150" i="3" s="1"/>
  <c r="DR150" i="3"/>
  <c r="DL150" i="3"/>
  <c r="DK150" i="3"/>
  <c r="DE150" i="3"/>
  <c r="DD150" i="3"/>
  <c r="CX150" i="3"/>
  <c r="CW150" i="3"/>
  <c r="CQ150" i="3"/>
  <c r="CP150" i="3"/>
  <c r="CJ150" i="3"/>
  <c r="CI150" i="3"/>
  <c r="CC150" i="3"/>
  <c r="CB150" i="3"/>
  <c r="BV150" i="3"/>
  <c r="BU150" i="3"/>
  <c r="BO150" i="3"/>
  <c r="BN150" i="3"/>
  <c r="BH150" i="3"/>
  <c r="BG150" i="3"/>
  <c r="EF149" i="3"/>
  <c r="DY149" i="3"/>
  <c r="DS149" i="3"/>
  <c r="DZ149" i="3" s="1"/>
  <c r="EG149" i="3" s="1"/>
  <c r="DR149" i="3"/>
  <c r="DL149" i="3"/>
  <c r="DK149" i="3"/>
  <c r="DE149" i="3"/>
  <c r="DD149" i="3"/>
  <c r="CX149" i="3"/>
  <c r="CW149" i="3"/>
  <c r="CQ149" i="3"/>
  <c r="CP149" i="3"/>
  <c r="CJ149" i="3"/>
  <c r="CI149" i="3"/>
  <c r="CC149" i="3"/>
  <c r="CB149" i="3"/>
  <c r="BV149" i="3"/>
  <c r="BU149" i="3"/>
  <c r="BO149" i="3"/>
  <c r="BN149" i="3"/>
  <c r="BH149" i="3"/>
  <c r="BG149" i="3"/>
  <c r="EF148" i="3"/>
  <c r="DY148" i="3"/>
  <c r="DR148" i="3"/>
  <c r="DL148" i="3"/>
  <c r="DS148" i="3" s="1"/>
  <c r="DZ148" i="3" s="1"/>
  <c r="EG148" i="3" s="1"/>
  <c r="DK148" i="3"/>
  <c r="DE148" i="3"/>
  <c r="DD148" i="3"/>
  <c r="CX148" i="3"/>
  <c r="CW148" i="3"/>
  <c r="CQ148" i="3"/>
  <c r="CP148" i="3"/>
  <c r="CJ148" i="3"/>
  <c r="CI148" i="3"/>
  <c r="CC148" i="3"/>
  <c r="CB148" i="3"/>
  <c r="BV148" i="3"/>
  <c r="BU148" i="3"/>
  <c r="BO148" i="3"/>
  <c r="BN148" i="3"/>
  <c r="BH148" i="3"/>
  <c r="BG148" i="3"/>
  <c r="EF147" i="3"/>
  <c r="DY147" i="3"/>
  <c r="DS147" i="3"/>
  <c r="DZ147" i="3" s="1"/>
  <c r="EG147" i="3" s="1"/>
  <c r="DR147" i="3"/>
  <c r="DL147" i="3"/>
  <c r="DK147" i="3"/>
  <c r="DE147" i="3"/>
  <c r="DD147" i="3"/>
  <c r="CX147" i="3"/>
  <c r="CW147" i="3"/>
  <c r="CQ147" i="3"/>
  <c r="CP147" i="3"/>
  <c r="CJ147" i="3"/>
  <c r="CI147" i="3"/>
  <c r="CC147" i="3"/>
  <c r="CB147" i="3"/>
  <c r="BV147" i="3"/>
  <c r="BU147" i="3"/>
  <c r="BN147" i="3"/>
  <c r="BH147" i="3"/>
  <c r="BO147" i="3" s="1"/>
  <c r="BG147" i="3"/>
  <c r="EF146" i="3"/>
  <c r="DY146" i="3"/>
  <c r="DS146" i="3"/>
  <c r="DZ146" i="3" s="1"/>
  <c r="EG146" i="3" s="1"/>
  <c r="DR146" i="3"/>
  <c r="DL146" i="3"/>
  <c r="DK146" i="3"/>
  <c r="DE146" i="3"/>
  <c r="DD146" i="3"/>
  <c r="CX146" i="3"/>
  <c r="CW146" i="3"/>
  <c r="CQ146" i="3"/>
  <c r="CP146" i="3"/>
  <c r="CJ146" i="3"/>
  <c r="CI146" i="3"/>
  <c r="CC146" i="3"/>
  <c r="CB146" i="3"/>
  <c r="BV146" i="3"/>
  <c r="BU146" i="3"/>
  <c r="BN146" i="3"/>
  <c r="BH146" i="3"/>
  <c r="BO146" i="3" s="1"/>
  <c r="BG146" i="3"/>
  <c r="EF145" i="3"/>
  <c r="DY145" i="3"/>
  <c r="DS145" i="3"/>
  <c r="DZ145" i="3" s="1"/>
  <c r="EG145" i="3" s="1"/>
  <c r="DR145" i="3"/>
  <c r="DL145" i="3"/>
  <c r="DK145" i="3"/>
  <c r="DE145" i="3"/>
  <c r="DD145" i="3"/>
  <c r="CX145" i="3"/>
  <c r="CW145" i="3"/>
  <c r="CQ145" i="3"/>
  <c r="CP145" i="3"/>
  <c r="CJ145" i="3"/>
  <c r="CI145" i="3"/>
  <c r="CC145" i="3"/>
  <c r="CB145" i="3"/>
  <c r="BV145" i="3"/>
  <c r="BU145" i="3"/>
  <c r="BN145" i="3"/>
  <c r="BH145" i="3"/>
  <c r="BO145" i="3" s="1"/>
  <c r="BG145" i="3"/>
  <c r="EF144" i="3"/>
  <c r="DY144" i="3"/>
  <c r="DS144" i="3"/>
  <c r="DZ144" i="3" s="1"/>
  <c r="EG144" i="3" s="1"/>
  <c r="DR144" i="3"/>
  <c r="DL144" i="3"/>
  <c r="DK144" i="3"/>
  <c r="DE144" i="3"/>
  <c r="DD144" i="3"/>
  <c r="CX144" i="3"/>
  <c r="CW144" i="3"/>
  <c r="CQ144" i="3"/>
  <c r="CP144" i="3"/>
  <c r="CJ144" i="3"/>
  <c r="CI144" i="3"/>
  <c r="CC144" i="3"/>
  <c r="CB144" i="3"/>
  <c r="BV144" i="3"/>
  <c r="BU144" i="3"/>
  <c r="BN144" i="3"/>
  <c r="BH144" i="3"/>
  <c r="BO144" i="3" s="1"/>
  <c r="BG144" i="3"/>
  <c r="EF143" i="3"/>
  <c r="DY143" i="3"/>
  <c r="DS143" i="3"/>
  <c r="DZ143" i="3" s="1"/>
  <c r="EG143" i="3" s="1"/>
  <c r="DR143" i="3"/>
  <c r="DL143" i="3"/>
  <c r="DK143" i="3"/>
  <c r="DE143" i="3"/>
  <c r="DD143" i="3"/>
  <c r="CX143" i="3"/>
  <c r="CW143" i="3"/>
  <c r="CQ143" i="3"/>
  <c r="CP143" i="3"/>
  <c r="CJ143" i="3"/>
  <c r="CI143" i="3"/>
  <c r="CC143" i="3"/>
  <c r="CB143" i="3"/>
  <c r="BV143" i="3"/>
  <c r="BU143" i="3"/>
  <c r="BN143" i="3"/>
  <c r="BH143" i="3"/>
  <c r="BO143" i="3" s="1"/>
  <c r="BG143" i="3"/>
  <c r="EF142" i="3"/>
  <c r="DY142" i="3"/>
  <c r="DS142" i="3"/>
  <c r="DZ142" i="3" s="1"/>
  <c r="EG142" i="3" s="1"/>
  <c r="DR142" i="3"/>
  <c r="DL142" i="3"/>
  <c r="DK142" i="3"/>
  <c r="DE142" i="3"/>
  <c r="DD142" i="3"/>
  <c r="CX142" i="3"/>
  <c r="CW142" i="3"/>
  <c r="CQ142" i="3"/>
  <c r="CP142" i="3"/>
  <c r="CJ142" i="3"/>
  <c r="CI142" i="3"/>
  <c r="CC142" i="3"/>
  <c r="CB142" i="3"/>
  <c r="BV142" i="3"/>
  <c r="BU142" i="3"/>
  <c r="BN142" i="3"/>
  <c r="BH142" i="3"/>
  <c r="BO142" i="3" s="1"/>
  <c r="BG142" i="3"/>
  <c r="EF141" i="3"/>
  <c r="DY141" i="3"/>
  <c r="DS141" i="3"/>
  <c r="DZ141" i="3" s="1"/>
  <c r="EG141" i="3" s="1"/>
  <c r="DR141" i="3"/>
  <c r="DL141" i="3"/>
  <c r="DK141" i="3"/>
  <c r="DE141" i="3"/>
  <c r="DD141" i="3"/>
  <c r="CX141" i="3"/>
  <c r="CW141" i="3"/>
  <c r="CQ141" i="3"/>
  <c r="CP141" i="3"/>
  <c r="CJ141" i="3"/>
  <c r="CI141" i="3"/>
  <c r="CC141" i="3"/>
  <c r="CB141" i="3"/>
  <c r="BV141" i="3"/>
  <c r="BU141" i="3"/>
  <c r="BN141" i="3"/>
  <c r="BH141" i="3"/>
  <c r="BO141" i="3" s="1"/>
  <c r="BG141" i="3"/>
  <c r="EF140" i="3"/>
  <c r="DY140" i="3"/>
  <c r="DS140" i="3"/>
  <c r="DZ140" i="3" s="1"/>
  <c r="EG140" i="3" s="1"/>
  <c r="DR140" i="3"/>
  <c r="DL140" i="3"/>
  <c r="DK140" i="3"/>
  <c r="DE140" i="3"/>
  <c r="DD140" i="3"/>
  <c r="CX140" i="3"/>
  <c r="CW140" i="3"/>
  <c r="CQ140" i="3"/>
  <c r="CP140" i="3"/>
  <c r="CJ140" i="3"/>
  <c r="CI140" i="3"/>
  <c r="CC140" i="3"/>
  <c r="CB140" i="3"/>
  <c r="BV140" i="3"/>
  <c r="BU140" i="3"/>
  <c r="BN140" i="3"/>
  <c r="BH140" i="3"/>
  <c r="BO140" i="3" s="1"/>
  <c r="BG140" i="3"/>
  <c r="EF139" i="3"/>
  <c r="DY139" i="3"/>
  <c r="DS139" i="3"/>
  <c r="DZ139" i="3" s="1"/>
  <c r="EG139" i="3" s="1"/>
  <c r="DR139" i="3"/>
  <c r="DL139" i="3"/>
  <c r="DK139" i="3"/>
  <c r="DE139" i="3"/>
  <c r="DD139" i="3"/>
  <c r="CX139" i="3"/>
  <c r="CW139" i="3"/>
  <c r="CQ139" i="3"/>
  <c r="CP139" i="3"/>
  <c r="CJ139" i="3"/>
  <c r="CI139" i="3"/>
  <c r="CC139" i="3"/>
  <c r="CB139" i="3"/>
  <c r="BV139" i="3"/>
  <c r="BU139" i="3"/>
  <c r="BN139" i="3"/>
  <c r="BH139" i="3"/>
  <c r="BO139" i="3" s="1"/>
  <c r="BG139" i="3"/>
  <c r="EF138" i="3"/>
  <c r="DY138" i="3"/>
  <c r="DS138" i="3"/>
  <c r="DZ138" i="3" s="1"/>
  <c r="EG138" i="3" s="1"/>
  <c r="DR138" i="3"/>
  <c r="DL138" i="3"/>
  <c r="DK138" i="3"/>
  <c r="DE138" i="3"/>
  <c r="DD138" i="3"/>
  <c r="CX138" i="3"/>
  <c r="CW138" i="3"/>
  <c r="CQ138" i="3"/>
  <c r="CP138" i="3"/>
  <c r="CJ138" i="3"/>
  <c r="CI138" i="3"/>
  <c r="CC138" i="3"/>
  <c r="CB138" i="3"/>
  <c r="BV138" i="3"/>
  <c r="BU138" i="3"/>
  <c r="BN138" i="3"/>
  <c r="BH138" i="3"/>
  <c r="BO138" i="3" s="1"/>
  <c r="BG138" i="3"/>
  <c r="EF137" i="3"/>
  <c r="DY137" i="3"/>
  <c r="DS137" i="3"/>
  <c r="DZ137" i="3" s="1"/>
  <c r="EG137" i="3" s="1"/>
  <c r="DR137" i="3"/>
  <c r="DL137" i="3"/>
  <c r="DK137" i="3"/>
  <c r="DE137" i="3"/>
  <c r="DD137" i="3"/>
  <c r="CX137" i="3"/>
  <c r="CW137" i="3"/>
  <c r="CQ137" i="3"/>
  <c r="CP137" i="3"/>
  <c r="CJ137" i="3"/>
  <c r="CI137" i="3"/>
  <c r="CC137" i="3"/>
  <c r="CB137" i="3"/>
  <c r="BV137" i="3"/>
  <c r="BU137" i="3"/>
  <c r="BN137" i="3"/>
  <c r="BH137" i="3"/>
  <c r="BO137" i="3" s="1"/>
  <c r="BG137" i="3"/>
  <c r="EF136" i="3"/>
  <c r="DY136" i="3"/>
  <c r="DS136" i="3"/>
  <c r="DZ136" i="3" s="1"/>
  <c r="EG136" i="3" s="1"/>
  <c r="DR136" i="3"/>
  <c r="DL136" i="3"/>
  <c r="DK136" i="3"/>
  <c r="DE136" i="3"/>
  <c r="DD136" i="3"/>
  <c r="CX136" i="3"/>
  <c r="CW136" i="3"/>
  <c r="CQ136" i="3"/>
  <c r="CP136" i="3"/>
  <c r="CJ136" i="3"/>
  <c r="CI136" i="3"/>
  <c r="CC136" i="3"/>
  <c r="CB136" i="3"/>
  <c r="BV136" i="3"/>
  <c r="BU136" i="3"/>
  <c r="BN136" i="3"/>
  <c r="BH136" i="3"/>
  <c r="BO136" i="3" s="1"/>
  <c r="BG136" i="3"/>
  <c r="EF135" i="3"/>
  <c r="DY135" i="3"/>
  <c r="DS135" i="3"/>
  <c r="DZ135" i="3" s="1"/>
  <c r="EG135" i="3" s="1"/>
  <c r="DR135" i="3"/>
  <c r="DL135" i="3"/>
  <c r="DK135" i="3"/>
  <c r="DE135" i="3"/>
  <c r="DD135" i="3"/>
  <c r="CX135" i="3"/>
  <c r="CW135" i="3"/>
  <c r="CQ135" i="3"/>
  <c r="CP135" i="3"/>
  <c r="CJ135" i="3"/>
  <c r="CI135" i="3"/>
  <c r="CC135" i="3"/>
  <c r="CB135" i="3"/>
  <c r="BV135" i="3"/>
  <c r="BU135" i="3"/>
  <c r="BN135" i="3"/>
  <c r="BH135" i="3"/>
  <c r="BO135" i="3" s="1"/>
  <c r="BG135" i="3"/>
  <c r="EF134" i="3"/>
  <c r="DY134" i="3"/>
  <c r="DS134" i="3"/>
  <c r="DZ134" i="3" s="1"/>
  <c r="EG134" i="3" s="1"/>
  <c r="DR134" i="3"/>
  <c r="DL134" i="3"/>
  <c r="DK134" i="3"/>
  <c r="DE134" i="3"/>
  <c r="DD134" i="3"/>
  <c r="CX134" i="3"/>
  <c r="CW134" i="3"/>
  <c r="CQ134" i="3"/>
  <c r="CP134" i="3"/>
  <c r="CJ134" i="3"/>
  <c r="CI134" i="3"/>
  <c r="CC134" i="3"/>
  <c r="CB134" i="3"/>
  <c r="BV134" i="3"/>
  <c r="BU134" i="3"/>
  <c r="BN134" i="3"/>
  <c r="BH134" i="3"/>
  <c r="BO134" i="3" s="1"/>
  <c r="BG134" i="3"/>
  <c r="EF133" i="3"/>
  <c r="DY133" i="3"/>
  <c r="DR133" i="3"/>
  <c r="DK133" i="3"/>
  <c r="DD133" i="3"/>
  <c r="CW133" i="3"/>
  <c r="CQ133" i="3"/>
  <c r="CX133" i="3" s="1"/>
  <c r="DE133" i="3" s="1"/>
  <c r="DL133" i="3" s="1"/>
  <c r="DS133" i="3" s="1"/>
  <c r="DZ133" i="3" s="1"/>
  <c r="EG133" i="3" s="1"/>
  <c r="CP133" i="3"/>
  <c r="CJ133" i="3"/>
  <c r="CI133" i="3"/>
  <c r="CC133" i="3"/>
  <c r="CB133" i="3"/>
  <c r="BV133" i="3"/>
  <c r="BU133" i="3"/>
  <c r="BN133" i="3"/>
  <c r="BH133" i="3"/>
  <c r="BO133" i="3" s="1"/>
  <c r="BG133" i="3"/>
  <c r="EF132" i="3"/>
  <c r="DY132" i="3"/>
  <c r="DR132" i="3"/>
  <c r="DL132" i="3"/>
  <c r="DS132" i="3" s="1"/>
  <c r="DZ132" i="3" s="1"/>
  <c r="EG132" i="3" s="1"/>
  <c r="DK132" i="3"/>
  <c r="DE132" i="3"/>
  <c r="DD132" i="3"/>
  <c r="CX132" i="3"/>
  <c r="CW132" i="3"/>
  <c r="CQ132" i="3"/>
  <c r="CP132" i="3"/>
  <c r="CJ132" i="3"/>
  <c r="CI132" i="3"/>
  <c r="CC132" i="3"/>
  <c r="CB132" i="3"/>
  <c r="BV132" i="3"/>
  <c r="BU132" i="3"/>
  <c r="BN132" i="3"/>
  <c r="BH132" i="3"/>
  <c r="BO132" i="3" s="1"/>
  <c r="BG132" i="3"/>
  <c r="EF131" i="3"/>
  <c r="DY131" i="3"/>
  <c r="DR131" i="3"/>
  <c r="DL131" i="3"/>
  <c r="DS131" i="3" s="1"/>
  <c r="DZ131" i="3" s="1"/>
  <c r="EG131" i="3" s="1"/>
  <c r="DK131" i="3"/>
  <c r="DE131" i="3"/>
  <c r="DD131" i="3"/>
  <c r="CX131" i="3"/>
  <c r="CW131" i="3"/>
  <c r="CQ131" i="3"/>
  <c r="CP131" i="3"/>
  <c r="CJ131" i="3"/>
  <c r="CI131" i="3"/>
  <c r="CC131" i="3"/>
  <c r="CB131" i="3"/>
  <c r="BV131" i="3"/>
  <c r="BU131" i="3"/>
  <c r="BN131" i="3"/>
  <c r="BH131" i="3"/>
  <c r="BO131" i="3" s="1"/>
  <c r="BG131" i="3"/>
  <c r="EF130" i="3"/>
  <c r="DY130" i="3"/>
  <c r="DR130" i="3"/>
  <c r="DK130" i="3"/>
  <c r="DD130" i="3"/>
  <c r="CW130" i="3"/>
  <c r="CQ130" i="3"/>
  <c r="CX130" i="3" s="1"/>
  <c r="DE130" i="3" s="1"/>
  <c r="DL130" i="3" s="1"/>
  <c r="DS130" i="3" s="1"/>
  <c r="DZ130" i="3" s="1"/>
  <c r="EG130" i="3" s="1"/>
  <c r="CP130" i="3"/>
  <c r="CJ130" i="3"/>
  <c r="CI130" i="3"/>
  <c r="CC130" i="3"/>
  <c r="CB130" i="3"/>
  <c r="BV130" i="3"/>
  <c r="BU130" i="3"/>
  <c r="BN130" i="3"/>
  <c r="BH130" i="3"/>
  <c r="BO130" i="3" s="1"/>
  <c r="BG130" i="3"/>
  <c r="EF129" i="3"/>
  <c r="DY129" i="3"/>
  <c r="DR129" i="3"/>
  <c r="DL129" i="3"/>
  <c r="DS129" i="3" s="1"/>
  <c r="DZ129" i="3" s="1"/>
  <c r="EG129" i="3" s="1"/>
  <c r="DK129" i="3"/>
  <c r="DE129" i="3"/>
  <c r="DD129" i="3"/>
  <c r="CX129" i="3"/>
  <c r="CW129" i="3"/>
  <c r="CQ129" i="3"/>
  <c r="CP129" i="3"/>
  <c r="CJ129" i="3"/>
  <c r="CI129" i="3"/>
  <c r="CC129" i="3"/>
  <c r="CB129" i="3"/>
  <c r="BV129" i="3"/>
  <c r="BU129" i="3"/>
  <c r="BO129" i="3"/>
  <c r="BN129" i="3"/>
  <c r="BH129" i="3"/>
  <c r="BG129" i="3"/>
  <c r="EF128" i="3"/>
  <c r="DY128" i="3"/>
  <c r="DS128" i="3"/>
  <c r="DZ128" i="3" s="1"/>
  <c r="EG128" i="3" s="1"/>
  <c r="DR128" i="3"/>
  <c r="DL128" i="3"/>
  <c r="DK128" i="3"/>
  <c r="DE128" i="3"/>
  <c r="DD128" i="3"/>
  <c r="CW128" i="3"/>
  <c r="CQ128" i="3"/>
  <c r="CX128" i="3" s="1"/>
  <c r="CP128" i="3"/>
  <c r="CJ128" i="3"/>
  <c r="CI128" i="3"/>
  <c r="CC128" i="3"/>
  <c r="CB128" i="3"/>
  <c r="BV128" i="3"/>
  <c r="BU128" i="3"/>
  <c r="BO128" i="3"/>
  <c r="BN128" i="3"/>
  <c r="BH128" i="3"/>
  <c r="BG128" i="3"/>
  <c r="EF127" i="3"/>
  <c r="DY127" i="3"/>
  <c r="DS127" i="3"/>
  <c r="DZ127" i="3" s="1"/>
  <c r="EG127" i="3" s="1"/>
  <c r="DR127" i="3"/>
  <c r="DL127" i="3"/>
  <c r="DK127" i="3"/>
  <c r="DE127" i="3"/>
  <c r="DD127" i="3"/>
  <c r="CX127" i="3"/>
  <c r="CW127" i="3"/>
  <c r="CQ127" i="3"/>
  <c r="CP127" i="3"/>
  <c r="CJ127" i="3"/>
  <c r="CI127" i="3"/>
  <c r="CC127" i="3"/>
  <c r="CB127" i="3"/>
  <c r="BV127" i="3"/>
  <c r="BU127" i="3"/>
  <c r="BO127" i="3"/>
  <c r="BN127" i="3"/>
  <c r="BH127" i="3"/>
  <c r="BG127" i="3"/>
  <c r="EF126" i="3"/>
  <c r="DY126" i="3"/>
  <c r="DS126" i="3"/>
  <c r="DZ126" i="3" s="1"/>
  <c r="EG126" i="3" s="1"/>
  <c r="DR126" i="3"/>
  <c r="DL126" i="3"/>
  <c r="DK126" i="3"/>
  <c r="DE126" i="3"/>
  <c r="DD126" i="3"/>
  <c r="CX126" i="3"/>
  <c r="CW126" i="3"/>
  <c r="CQ126" i="3"/>
  <c r="CP126" i="3"/>
  <c r="CJ126" i="3"/>
  <c r="CI126" i="3"/>
  <c r="CC126" i="3"/>
  <c r="CB126" i="3"/>
  <c r="BV126" i="3"/>
  <c r="BU126" i="3"/>
  <c r="BO126" i="3"/>
  <c r="BN126" i="3"/>
  <c r="BH126" i="3"/>
  <c r="BG126" i="3"/>
  <c r="EF125" i="3"/>
  <c r="DY125" i="3"/>
  <c r="DR125" i="3"/>
  <c r="DK125" i="3"/>
  <c r="DD125" i="3"/>
  <c r="CW125" i="3"/>
  <c r="CP125" i="3"/>
  <c r="CI125" i="3"/>
  <c r="CB125" i="3"/>
  <c r="BV125" i="3"/>
  <c r="CC125" i="3" s="1"/>
  <c r="CJ125" i="3" s="1"/>
  <c r="CQ125" i="3" s="1"/>
  <c r="CX125" i="3" s="1"/>
  <c r="DE125" i="3" s="1"/>
  <c r="DL125" i="3" s="1"/>
  <c r="DS125" i="3" s="1"/>
  <c r="DZ125" i="3" s="1"/>
  <c r="EG125" i="3" s="1"/>
  <c r="BU125" i="3"/>
  <c r="BN125" i="3"/>
  <c r="BH125" i="3"/>
  <c r="BO125" i="3" s="1"/>
  <c r="BG125" i="3"/>
  <c r="EF124" i="3"/>
  <c r="DY124" i="3"/>
  <c r="DR124" i="3"/>
  <c r="DL124" i="3"/>
  <c r="DS124" i="3" s="1"/>
  <c r="DZ124" i="3" s="1"/>
  <c r="EG124" i="3" s="1"/>
  <c r="DK124" i="3"/>
  <c r="DD124" i="3"/>
  <c r="CW124" i="3"/>
  <c r="CP124" i="3"/>
  <c r="CI124" i="3"/>
  <c r="CC124" i="3"/>
  <c r="CJ124" i="3" s="1"/>
  <c r="CQ124" i="3" s="1"/>
  <c r="CX124" i="3" s="1"/>
  <c r="DE124" i="3" s="1"/>
  <c r="CB124" i="3"/>
  <c r="BV124" i="3"/>
  <c r="BU124" i="3"/>
  <c r="BN124" i="3"/>
  <c r="BH124" i="3"/>
  <c r="BO124" i="3" s="1"/>
  <c r="BG124" i="3"/>
  <c r="EF123" i="3"/>
  <c r="DY123" i="3"/>
  <c r="DS123" i="3"/>
  <c r="DZ123" i="3" s="1"/>
  <c r="EG123" i="3" s="1"/>
  <c r="DR123" i="3"/>
  <c r="DL123" i="3"/>
  <c r="DK123" i="3"/>
  <c r="DE123" i="3"/>
  <c r="DD123" i="3"/>
  <c r="CX123" i="3"/>
  <c r="CW123" i="3"/>
  <c r="CQ123" i="3"/>
  <c r="CP123" i="3"/>
  <c r="CJ123" i="3"/>
  <c r="CI123" i="3"/>
  <c r="CC123" i="3"/>
  <c r="CB123" i="3"/>
  <c r="BV123" i="3"/>
  <c r="BU123" i="3"/>
  <c r="BO123" i="3"/>
  <c r="BN123" i="3"/>
  <c r="BH123" i="3"/>
  <c r="BG123" i="3"/>
  <c r="EF122" i="3"/>
  <c r="DY122" i="3"/>
  <c r="DR122" i="3"/>
  <c r="DL122" i="3"/>
  <c r="DS122" i="3" s="1"/>
  <c r="DZ122" i="3" s="1"/>
  <c r="EG122" i="3" s="1"/>
  <c r="DK122" i="3"/>
  <c r="DE122" i="3"/>
  <c r="DD122" i="3"/>
  <c r="CX122" i="3"/>
  <c r="CW122" i="3"/>
  <c r="CQ122" i="3"/>
  <c r="CP122" i="3"/>
  <c r="CJ122" i="3"/>
  <c r="CI122" i="3"/>
  <c r="CC122" i="3"/>
  <c r="CB122" i="3"/>
  <c r="BV122" i="3"/>
  <c r="BU122" i="3"/>
  <c r="BO122" i="3"/>
  <c r="BN122" i="3"/>
  <c r="BH122" i="3"/>
  <c r="BG122" i="3"/>
  <c r="EF121" i="3"/>
  <c r="DY121" i="3"/>
  <c r="DR121" i="3"/>
  <c r="DL121" i="3"/>
  <c r="DS121" i="3" s="1"/>
  <c r="DZ121" i="3" s="1"/>
  <c r="EG121" i="3" s="1"/>
  <c r="DK121" i="3"/>
  <c r="DE121" i="3"/>
  <c r="DD121" i="3"/>
  <c r="CX121" i="3"/>
  <c r="CW121" i="3"/>
  <c r="CQ121" i="3"/>
  <c r="CP121" i="3"/>
  <c r="CJ121" i="3"/>
  <c r="CI121" i="3"/>
  <c r="CC121" i="3"/>
  <c r="CB121" i="3"/>
  <c r="BV121" i="3"/>
  <c r="BU121" i="3"/>
  <c r="BO121" i="3"/>
  <c r="BN121" i="3"/>
  <c r="BH121" i="3"/>
  <c r="BG121" i="3"/>
  <c r="EF120" i="3"/>
  <c r="DY120" i="3"/>
  <c r="DS120" i="3"/>
  <c r="DZ120" i="3" s="1"/>
  <c r="EG120" i="3" s="1"/>
  <c r="DR120" i="3"/>
  <c r="DL120" i="3"/>
  <c r="DK120" i="3"/>
  <c r="DE120" i="3"/>
  <c r="DD120" i="3"/>
  <c r="CX120" i="3"/>
  <c r="CW120" i="3"/>
  <c r="CQ120" i="3"/>
  <c r="CP120" i="3"/>
  <c r="CJ120" i="3"/>
  <c r="CI120" i="3"/>
  <c r="CC120" i="3"/>
  <c r="CB120" i="3"/>
  <c r="BV120" i="3"/>
  <c r="BU120" i="3"/>
  <c r="BO120" i="3"/>
  <c r="BN120" i="3"/>
  <c r="BH120" i="3"/>
  <c r="BG120" i="3"/>
  <c r="EF119" i="3"/>
  <c r="DY119" i="3"/>
  <c r="DS119" i="3"/>
  <c r="DZ119" i="3" s="1"/>
  <c r="EG119" i="3" s="1"/>
  <c r="DR119" i="3"/>
  <c r="DL119" i="3"/>
  <c r="DK119" i="3"/>
  <c r="DE119" i="3"/>
  <c r="DD119" i="3"/>
  <c r="CX119" i="3"/>
  <c r="CW119" i="3"/>
  <c r="CQ119" i="3"/>
  <c r="CP119" i="3"/>
  <c r="CJ119" i="3"/>
  <c r="CI119" i="3"/>
  <c r="CC119" i="3"/>
  <c r="CB119" i="3"/>
  <c r="BV119" i="3"/>
  <c r="BU119" i="3"/>
  <c r="BO119" i="3"/>
  <c r="BN119" i="3"/>
  <c r="BH119" i="3"/>
  <c r="BG119" i="3"/>
  <c r="EF118" i="3"/>
  <c r="DY118" i="3"/>
  <c r="DR118" i="3"/>
  <c r="DL118" i="3"/>
  <c r="DS118" i="3" s="1"/>
  <c r="DZ118" i="3" s="1"/>
  <c r="EG118" i="3" s="1"/>
  <c r="DK118" i="3"/>
  <c r="DE118" i="3"/>
  <c r="DD118" i="3"/>
  <c r="CX118" i="3"/>
  <c r="CW118" i="3"/>
  <c r="CQ118" i="3"/>
  <c r="CP118" i="3"/>
  <c r="CJ118" i="3"/>
  <c r="CI118" i="3"/>
  <c r="CC118" i="3"/>
  <c r="CB118" i="3"/>
  <c r="BV118" i="3"/>
  <c r="BU118" i="3"/>
  <c r="BO118" i="3"/>
  <c r="BN118" i="3"/>
  <c r="BH118" i="3"/>
  <c r="BG118" i="3"/>
  <c r="EF117" i="3"/>
  <c r="DY117" i="3"/>
  <c r="DS117" i="3"/>
  <c r="DZ117" i="3" s="1"/>
  <c r="EG117" i="3" s="1"/>
  <c r="DR117" i="3"/>
  <c r="DL117" i="3"/>
  <c r="DK117" i="3"/>
  <c r="DE117" i="3"/>
  <c r="DD117" i="3"/>
  <c r="CX117" i="3"/>
  <c r="CW117" i="3"/>
  <c r="CQ117" i="3"/>
  <c r="CP117" i="3"/>
  <c r="CJ117" i="3"/>
  <c r="CI117" i="3"/>
  <c r="CC117" i="3"/>
  <c r="CB117" i="3"/>
  <c r="BV117" i="3"/>
  <c r="BU117" i="3"/>
  <c r="BN117" i="3"/>
  <c r="BH117" i="3"/>
  <c r="BO117" i="3" s="1"/>
  <c r="BG117" i="3"/>
  <c r="EF116" i="3"/>
  <c r="DY116" i="3"/>
  <c r="DS116" i="3"/>
  <c r="DZ116" i="3" s="1"/>
  <c r="EG116" i="3" s="1"/>
  <c r="DR116" i="3"/>
  <c r="DL116" i="3"/>
  <c r="DK116" i="3"/>
  <c r="DE116" i="3"/>
  <c r="DD116" i="3"/>
  <c r="CX116" i="3"/>
  <c r="CW116" i="3"/>
  <c r="CQ116" i="3"/>
  <c r="CP116" i="3"/>
  <c r="CJ116" i="3"/>
  <c r="CI116" i="3"/>
  <c r="CC116" i="3"/>
  <c r="CB116" i="3"/>
  <c r="BV116" i="3"/>
  <c r="BU116" i="3"/>
  <c r="BN116" i="3"/>
  <c r="BH116" i="3"/>
  <c r="BO116" i="3" s="1"/>
  <c r="BG116" i="3"/>
  <c r="EF115" i="3"/>
  <c r="DY115" i="3"/>
  <c r="DS115" i="3"/>
  <c r="DZ115" i="3" s="1"/>
  <c r="EG115" i="3" s="1"/>
  <c r="DR115" i="3"/>
  <c r="DL115" i="3"/>
  <c r="DK115" i="3"/>
  <c r="DE115" i="3"/>
  <c r="DD115" i="3"/>
  <c r="CX115" i="3"/>
  <c r="CW115" i="3"/>
  <c r="CQ115" i="3"/>
  <c r="CP115" i="3"/>
  <c r="CJ115" i="3"/>
  <c r="CI115" i="3"/>
  <c r="CC115" i="3"/>
  <c r="CB115" i="3"/>
  <c r="BV115" i="3"/>
  <c r="BU115" i="3"/>
  <c r="BN115" i="3"/>
  <c r="BH115" i="3"/>
  <c r="BO115" i="3" s="1"/>
  <c r="BG115" i="3"/>
  <c r="EF114" i="3"/>
  <c r="DY114" i="3"/>
  <c r="DS114" i="3"/>
  <c r="DZ114" i="3" s="1"/>
  <c r="EG114" i="3" s="1"/>
  <c r="DR114" i="3"/>
  <c r="DL114" i="3"/>
  <c r="DK114" i="3"/>
  <c r="DE114" i="3"/>
  <c r="DD114" i="3"/>
  <c r="CX114" i="3"/>
  <c r="CW114" i="3"/>
  <c r="CQ114" i="3"/>
  <c r="CP114" i="3"/>
  <c r="CJ114" i="3"/>
  <c r="CI114" i="3"/>
  <c r="CC114" i="3"/>
  <c r="CB114" i="3"/>
  <c r="BV114" i="3"/>
  <c r="BU114" i="3"/>
  <c r="BN114" i="3"/>
  <c r="BH114" i="3"/>
  <c r="BO114" i="3" s="1"/>
  <c r="BG114" i="3"/>
  <c r="EF113" i="3"/>
  <c r="DY113" i="3"/>
  <c r="DS113" i="3"/>
  <c r="DZ113" i="3" s="1"/>
  <c r="EG113" i="3" s="1"/>
  <c r="DR113" i="3"/>
  <c r="DL113" i="3"/>
  <c r="DK113" i="3"/>
  <c r="DE113" i="3"/>
  <c r="DD113" i="3"/>
  <c r="CX113" i="3"/>
  <c r="CW113" i="3"/>
  <c r="CQ113" i="3"/>
  <c r="CP113" i="3"/>
  <c r="CJ113" i="3"/>
  <c r="CI113" i="3"/>
  <c r="CC113" i="3"/>
  <c r="CB113" i="3"/>
  <c r="BV113" i="3"/>
  <c r="BU113" i="3"/>
  <c r="BO113" i="3"/>
  <c r="BN113" i="3"/>
  <c r="BH113" i="3"/>
  <c r="BG113" i="3"/>
  <c r="EF112" i="3"/>
  <c r="DY112" i="3"/>
  <c r="DR112" i="3"/>
  <c r="DL112" i="3"/>
  <c r="DS112" i="3" s="1"/>
  <c r="DZ112" i="3" s="1"/>
  <c r="EG112" i="3" s="1"/>
  <c r="DK112" i="3"/>
  <c r="DE112" i="3"/>
  <c r="DD112" i="3"/>
  <c r="CX112" i="3"/>
  <c r="CW112" i="3"/>
  <c r="CQ112" i="3"/>
  <c r="CP112" i="3"/>
  <c r="CJ112" i="3"/>
  <c r="CI112" i="3"/>
  <c r="CC112" i="3"/>
  <c r="CB112" i="3"/>
  <c r="BV112" i="3"/>
  <c r="BU112" i="3"/>
  <c r="BO112" i="3"/>
  <c r="BN112" i="3"/>
  <c r="BH112" i="3"/>
  <c r="BG112" i="3"/>
  <c r="EF111" i="3"/>
  <c r="DY111" i="3"/>
  <c r="DR111" i="3"/>
  <c r="DL111" i="3"/>
  <c r="DS111" i="3" s="1"/>
  <c r="DZ111" i="3" s="1"/>
  <c r="EG111" i="3" s="1"/>
  <c r="DK111" i="3"/>
  <c r="DE111" i="3"/>
  <c r="DD111" i="3"/>
  <c r="CX111" i="3"/>
  <c r="CW111" i="3"/>
  <c r="CQ111" i="3"/>
  <c r="CP111" i="3"/>
  <c r="CJ111" i="3"/>
  <c r="CI111" i="3"/>
  <c r="CC111" i="3"/>
  <c r="CB111" i="3"/>
  <c r="BV111" i="3"/>
  <c r="BU111" i="3"/>
  <c r="BO111" i="3"/>
  <c r="BN111" i="3"/>
  <c r="BH111" i="3"/>
  <c r="BG111" i="3"/>
  <c r="EF110" i="3"/>
  <c r="DY110" i="3"/>
  <c r="DS110" i="3"/>
  <c r="DZ110" i="3" s="1"/>
  <c r="EG110" i="3" s="1"/>
  <c r="DR110" i="3"/>
  <c r="DL110" i="3"/>
  <c r="DK110" i="3"/>
  <c r="DE110" i="3"/>
  <c r="DD110" i="3"/>
  <c r="CX110" i="3"/>
  <c r="CW110" i="3"/>
  <c r="CQ110" i="3"/>
  <c r="CP110" i="3"/>
  <c r="CJ110" i="3"/>
  <c r="CI110" i="3"/>
  <c r="CC110" i="3"/>
  <c r="CB110" i="3"/>
  <c r="BV110" i="3"/>
  <c r="BU110" i="3"/>
  <c r="BO110" i="3"/>
  <c r="BN110" i="3"/>
  <c r="BH110" i="3"/>
  <c r="BG110" i="3"/>
  <c r="EF109" i="3"/>
  <c r="DY109" i="3"/>
  <c r="DR109" i="3"/>
  <c r="DL109" i="3"/>
  <c r="DS109" i="3" s="1"/>
  <c r="DZ109" i="3" s="1"/>
  <c r="EG109" i="3" s="1"/>
  <c r="DK109" i="3"/>
  <c r="DE109" i="3"/>
  <c r="DD109" i="3"/>
  <c r="CX109" i="3"/>
  <c r="CW109" i="3"/>
  <c r="CQ109" i="3"/>
  <c r="CP109" i="3"/>
  <c r="CJ109" i="3"/>
  <c r="CI109" i="3"/>
  <c r="CC109" i="3"/>
  <c r="CB109" i="3"/>
  <c r="BV109" i="3"/>
  <c r="BU109" i="3"/>
  <c r="BO109" i="3"/>
  <c r="BN109" i="3"/>
  <c r="BH109" i="3"/>
  <c r="BG109" i="3"/>
  <c r="EF108" i="3"/>
  <c r="DY108" i="3"/>
  <c r="DR108" i="3"/>
  <c r="DL108" i="3"/>
  <c r="DS108" i="3" s="1"/>
  <c r="DZ108" i="3" s="1"/>
  <c r="EG108" i="3" s="1"/>
  <c r="DK108" i="3"/>
  <c r="DE108" i="3"/>
  <c r="DD108" i="3"/>
  <c r="CX108" i="3"/>
  <c r="CW108" i="3"/>
  <c r="CQ108" i="3"/>
  <c r="CP108" i="3"/>
  <c r="CI108" i="3"/>
  <c r="CG108" i="3"/>
  <c r="CJ108" i="3" s="1"/>
  <c r="CC108" i="3"/>
  <c r="CB108" i="3"/>
  <c r="BV108" i="3"/>
  <c r="BU108" i="3"/>
  <c r="BN108" i="3"/>
  <c r="BH108" i="3"/>
  <c r="BO108" i="3" s="1"/>
  <c r="BG108" i="3"/>
  <c r="EF107" i="3"/>
  <c r="DY107" i="3"/>
  <c r="DS107" i="3"/>
  <c r="DZ107" i="3" s="1"/>
  <c r="EG107" i="3" s="1"/>
  <c r="DR107" i="3"/>
  <c r="DL107" i="3"/>
  <c r="DK107" i="3"/>
  <c r="DE107" i="3"/>
  <c r="DD107" i="3"/>
  <c r="CX107" i="3"/>
  <c r="CW107" i="3"/>
  <c r="CQ107" i="3"/>
  <c r="CP107" i="3"/>
  <c r="CJ107" i="3"/>
  <c r="CI107" i="3"/>
  <c r="CC107" i="3"/>
  <c r="CB107" i="3"/>
  <c r="BU107" i="3"/>
  <c r="BO107" i="3"/>
  <c r="BV107" i="3" s="1"/>
  <c r="BN107" i="3"/>
  <c r="BH107" i="3"/>
  <c r="BG107" i="3"/>
  <c r="EF106" i="3"/>
  <c r="DY106" i="3"/>
  <c r="DR106" i="3"/>
  <c r="DE106" i="3"/>
  <c r="DL106" i="3" s="1"/>
  <c r="DS106" i="3" s="1"/>
  <c r="DZ106" i="3" s="1"/>
  <c r="EG106" i="3" s="1"/>
  <c r="CX106" i="3"/>
  <c r="CQ106" i="3"/>
  <c r="CP106" i="3"/>
  <c r="CJ106" i="3"/>
  <c r="CI106" i="3"/>
  <c r="CC106" i="3"/>
  <c r="CB106" i="3"/>
  <c r="BV106" i="3"/>
  <c r="BU106" i="3"/>
  <c r="BO106" i="3"/>
  <c r="BN106" i="3"/>
  <c r="BH106" i="3"/>
  <c r="BG106" i="3"/>
  <c r="EF105" i="3"/>
  <c r="DY105" i="3"/>
  <c r="DR105" i="3"/>
  <c r="DL105" i="3"/>
  <c r="DS105" i="3" s="1"/>
  <c r="DZ105" i="3" s="1"/>
  <c r="EG105" i="3" s="1"/>
  <c r="DE105" i="3"/>
  <c r="CX105" i="3"/>
  <c r="CQ105" i="3"/>
  <c r="CP105" i="3"/>
  <c r="CJ105" i="3"/>
  <c r="CI105" i="3"/>
  <c r="CB105" i="3"/>
  <c r="BU105" i="3"/>
  <c r="BN105" i="3"/>
  <c r="BH105" i="3"/>
  <c r="BO105" i="3" s="1"/>
  <c r="BV105" i="3" s="1"/>
  <c r="CC105" i="3" s="1"/>
  <c r="BG105" i="3"/>
  <c r="EF104" i="3"/>
  <c r="DY104" i="3"/>
  <c r="DR104" i="3"/>
  <c r="DL104" i="3"/>
  <c r="DS104" i="3" s="1"/>
  <c r="DZ104" i="3" s="1"/>
  <c r="EG104" i="3" s="1"/>
  <c r="DE104" i="3"/>
  <c r="CX104" i="3"/>
  <c r="CQ104" i="3"/>
  <c r="CP104" i="3"/>
  <c r="CJ104" i="3"/>
  <c r="CI104" i="3"/>
  <c r="CC104" i="3"/>
  <c r="CB104" i="3"/>
  <c r="BV104" i="3"/>
  <c r="BU104" i="3"/>
  <c r="BN104" i="3"/>
  <c r="BH104" i="3"/>
  <c r="BO104" i="3" s="1"/>
  <c r="BG104" i="3"/>
  <c r="EF103" i="3"/>
  <c r="DY103" i="3"/>
  <c r="DR103" i="3"/>
  <c r="DL103" i="3"/>
  <c r="DS103" i="3" s="1"/>
  <c r="DZ103" i="3" s="1"/>
  <c r="EG103" i="3" s="1"/>
  <c r="DE103" i="3"/>
  <c r="CX103" i="3"/>
  <c r="CQ103" i="3"/>
  <c r="CP103" i="3"/>
  <c r="CJ103" i="3"/>
  <c r="CI103" i="3"/>
  <c r="CC103" i="3"/>
  <c r="CB103" i="3"/>
  <c r="BV103" i="3"/>
  <c r="BU103" i="3"/>
  <c r="BN103" i="3"/>
  <c r="BH103" i="3"/>
  <c r="BO103" i="3" s="1"/>
  <c r="BG103" i="3"/>
  <c r="EF102" i="3"/>
  <c r="DY102" i="3"/>
  <c r="DS102" i="3"/>
  <c r="DZ102" i="3" s="1"/>
  <c r="EG102" i="3" s="1"/>
  <c r="DR102" i="3"/>
  <c r="DL102" i="3"/>
  <c r="DE102" i="3"/>
  <c r="CX102" i="3"/>
  <c r="CQ102" i="3"/>
  <c r="CP102" i="3"/>
  <c r="CJ102" i="3"/>
  <c r="CI102" i="3"/>
  <c r="CC102" i="3"/>
  <c r="CB102" i="3"/>
  <c r="BV102" i="3"/>
  <c r="BU102" i="3"/>
  <c r="BO102" i="3"/>
  <c r="BN102" i="3"/>
  <c r="BH102" i="3"/>
  <c r="BG102" i="3"/>
  <c r="EF101" i="3"/>
  <c r="DY101" i="3"/>
  <c r="DR101" i="3"/>
  <c r="DL101" i="3"/>
  <c r="DS101" i="3" s="1"/>
  <c r="DZ101" i="3" s="1"/>
  <c r="EG101" i="3" s="1"/>
  <c r="DE101" i="3"/>
  <c r="CX101" i="3"/>
  <c r="CQ101" i="3"/>
  <c r="CP101" i="3"/>
  <c r="CJ101" i="3"/>
  <c r="CI101" i="3"/>
  <c r="CC101" i="3"/>
  <c r="CB101" i="3"/>
  <c r="BV101" i="3"/>
  <c r="BU101" i="3"/>
  <c r="BN101" i="3"/>
  <c r="BH101" i="3"/>
  <c r="BO101" i="3" s="1"/>
  <c r="BG101" i="3"/>
  <c r="EF100" i="3"/>
  <c r="DY100" i="3"/>
  <c r="DR100" i="3"/>
  <c r="DL100" i="3"/>
  <c r="DS100" i="3" s="1"/>
  <c r="DZ100" i="3" s="1"/>
  <c r="EG100" i="3" s="1"/>
  <c r="DE100" i="3"/>
  <c r="CX100" i="3"/>
  <c r="CQ100" i="3"/>
  <c r="CP100" i="3"/>
  <c r="CJ100" i="3"/>
  <c r="CI100" i="3"/>
  <c r="CB100" i="3"/>
  <c r="BU100" i="3"/>
  <c r="BN100" i="3"/>
  <c r="BH100" i="3"/>
  <c r="BO100" i="3" s="1"/>
  <c r="BV100" i="3" s="1"/>
  <c r="CC100" i="3" s="1"/>
  <c r="BG100" i="3"/>
  <c r="EF99" i="3"/>
  <c r="DY99" i="3"/>
  <c r="DR99" i="3"/>
  <c r="DL99" i="3"/>
  <c r="DS99" i="3" s="1"/>
  <c r="DZ99" i="3" s="1"/>
  <c r="EG99" i="3" s="1"/>
  <c r="DE99" i="3"/>
  <c r="CX99" i="3"/>
  <c r="CQ99" i="3"/>
  <c r="CP99" i="3"/>
  <c r="CJ99" i="3"/>
  <c r="CI99" i="3"/>
  <c r="CB99" i="3"/>
  <c r="BU99" i="3"/>
  <c r="BN99" i="3"/>
  <c r="BH99" i="3"/>
  <c r="BO99" i="3" s="1"/>
  <c r="BV99" i="3" s="1"/>
  <c r="CC99" i="3" s="1"/>
  <c r="BG99" i="3"/>
  <c r="EF98" i="3"/>
  <c r="DY98" i="3"/>
  <c r="DS98" i="3"/>
  <c r="DZ98" i="3" s="1"/>
  <c r="EG98" i="3" s="1"/>
  <c r="DR98" i="3"/>
  <c r="DL98" i="3"/>
  <c r="DE98" i="3"/>
  <c r="CX98" i="3"/>
  <c r="CQ98" i="3"/>
  <c r="CP98" i="3"/>
  <c r="CJ98" i="3"/>
  <c r="CI98" i="3"/>
  <c r="CC98" i="3"/>
  <c r="CB98" i="3"/>
  <c r="BV98" i="3"/>
  <c r="BU98" i="3"/>
  <c r="BO98" i="3"/>
  <c r="BN98" i="3"/>
  <c r="BH98" i="3"/>
  <c r="BG98" i="3"/>
  <c r="EF97" i="3"/>
  <c r="DY97" i="3"/>
  <c r="DR97" i="3"/>
  <c r="DL97" i="3"/>
  <c r="DS97" i="3" s="1"/>
  <c r="DZ97" i="3" s="1"/>
  <c r="EG97" i="3" s="1"/>
  <c r="DE97" i="3"/>
  <c r="CX97" i="3"/>
  <c r="CQ97" i="3"/>
  <c r="CP97" i="3"/>
  <c r="CJ97" i="3"/>
  <c r="CI97" i="3"/>
  <c r="CC97" i="3"/>
  <c r="CB97" i="3"/>
  <c r="BV97" i="3"/>
  <c r="BU97" i="3"/>
  <c r="BO97" i="3"/>
  <c r="BN97" i="3"/>
  <c r="BH97" i="3"/>
  <c r="BG97" i="3"/>
  <c r="EF96" i="3"/>
  <c r="DY96" i="3"/>
  <c r="DR96" i="3"/>
  <c r="DL96" i="3"/>
  <c r="DS96" i="3" s="1"/>
  <c r="DZ96" i="3" s="1"/>
  <c r="EG96" i="3" s="1"/>
  <c r="DE96" i="3"/>
  <c r="CX96" i="3"/>
  <c r="CQ96" i="3"/>
  <c r="CP96" i="3"/>
  <c r="CJ96" i="3"/>
  <c r="CI96" i="3"/>
  <c r="CC96" i="3"/>
  <c r="CB96" i="3"/>
  <c r="BV96" i="3"/>
  <c r="BU96" i="3"/>
  <c r="BN96" i="3"/>
  <c r="BH96" i="3"/>
  <c r="BO96" i="3" s="1"/>
  <c r="BG96" i="3"/>
  <c r="EF95" i="3"/>
  <c r="DY95" i="3"/>
  <c r="DR95" i="3"/>
  <c r="CP95" i="3"/>
  <c r="CI95" i="3"/>
  <c r="CB95" i="3"/>
  <c r="BU95" i="3"/>
  <c r="BN95" i="3"/>
  <c r="BH95" i="3"/>
  <c r="BO95" i="3" s="1"/>
  <c r="BV95" i="3" s="1"/>
  <c r="CC95" i="3" s="1"/>
  <c r="CJ95" i="3" s="1"/>
  <c r="CQ95" i="3" s="1"/>
  <c r="CX95" i="3" s="1"/>
  <c r="DE95" i="3" s="1"/>
  <c r="DL95" i="3" s="1"/>
  <c r="DS95" i="3" s="1"/>
  <c r="DZ95" i="3" s="1"/>
  <c r="EG95" i="3" s="1"/>
  <c r="BG95" i="3"/>
  <c r="EF94" i="3"/>
  <c r="DY94" i="3"/>
  <c r="DR94" i="3"/>
  <c r="CP94" i="3"/>
  <c r="CI94" i="3"/>
  <c r="CB94" i="3"/>
  <c r="BU94" i="3"/>
  <c r="BO94" i="3"/>
  <c r="BV94" i="3" s="1"/>
  <c r="CC94" i="3" s="1"/>
  <c r="CJ94" i="3" s="1"/>
  <c r="CQ94" i="3" s="1"/>
  <c r="CX94" i="3" s="1"/>
  <c r="DE94" i="3" s="1"/>
  <c r="DL94" i="3" s="1"/>
  <c r="DS94" i="3" s="1"/>
  <c r="DZ94" i="3" s="1"/>
  <c r="EG94" i="3" s="1"/>
  <c r="BN94" i="3"/>
  <c r="BH94" i="3"/>
  <c r="BG94" i="3"/>
  <c r="EF93" i="3"/>
  <c r="DY93" i="3"/>
  <c r="DR93" i="3"/>
  <c r="CP93" i="3"/>
  <c r="CI93" i="3"/>
  <c r="CB93" i="3"/>
  <c r="BU93" i="3"/>
  <c r="BN93" i="3"/>
  <c r="BH93" i="3"/>
  <c r="BO93" i="3" s="1"/>
  <c r="BV93" i="3" s="1"/>
  <c r="CC93" i="3" s="1"/>
  <c r="CJ93" i="3" s="1"/>
  <c r="CQ93" i="3" s="1"/>
  <c r="CX93" i="3" s="1"/>
  <c r="DE93" i="3" s="1"/>
  <c r="DL93" i="3" s="1"/>
  <c r="DS93" i="3" s="1"/>
  <c r="DZ93" i="3" s="1"/>
  <c r="EG93" i="3" s="1"/>
  <c r="BG93" i="3"/>
  <c r="EF92" i="3"/>
  <c r="DY92" i="3"/>
  <c r="DR92" i="3"/>
  <c r="CP92" i="3"/>
  <c r="CI92" i="3"/>
  <c r="CB92" i="3"/>
  <c r="BU92" i="3"/>
  <c r="BN92" i="3"/>
  <c r="BH92" i="3"/>
  <c r="BO92" i="3" s="1"/>
  <c r="BV92" i="3" s="1"/>
  <c r="CC92" i="3" s="1"/>
  <c r="CJ92" i="3" s="1"/>
  <c r="CQ92" i="3" s="1"/>
  <c r="CX92" i="3" s="1"/>
  <c r="DE92" i="3" s="1"/>
  <c r="DL92" i="3" s="1"/>
  <c r="DS92" i="3" s="1"/>
  <c r="DZ92" i="3" s="1"/>
  <c r="EG92" i="3" s="1"/>
  <c r="BG92" i="3"/>
  <c r="EF91" i="3"/>
  <c r="DY91" i="3"/>
  <c r="DR91" i="3"/>
  <c r="DK91" i="3"/>
  <c r="DD91" i="3"/>
  <c r="CW91" i="3"/>
  <c r="CQ91" i="3"/>
  <c r="CX91" i="3" s="1"/>
  <c r="DE91" i="3" s="1"/>
  <c r="DL91" i="3" s="1"/>
  <c r="DS91" i="3" s="1"/>
  <c r="DZ91" i="3" s="1"/>
  <c r="EG91" i="3" s="1"/>
  <c r="CP91" i="3"/>
  <c r="CJ91" i="3"/>
  <c r="CI91" i="3"/>
  <c r="CB91" i="3"/>
  <c r="BU91" i="3"/>
  <c r="BO91" i="3"/>
  <c r="BV91" i="3" s="1"/>
  <c r="CC91" i="3" s="1"/>
  <c r="BN91" i="3"/>
  <c r="BH91" i="3"/>
  <c r="BG91" i="3"/>
  <c r="EF90" i="3"/>
  <c r="DZ90" i="3"/>
  <c r="EG90" i="3" s="1"/>
  <c r="DY90" i="3"/>
  <c r="DR90" i="3"/>
  <c r="DL90" i="3"/>
  <c r="DS90" i="3" s="1"/>
  <c r="DK90" i="3"/>
  <c r="DD90" i="3"/>
  <c r="CW90" i="3"/>
  <c r="CQ90" i="3"/>
  <c r="CX90" i="3" s="1"/>
  <c r="DE90" i="3" s="1"/>
  <c r="CP90" i="3"/>
  <c r="CJ90" i="3"/>
  <c r="CI90" i="3"/>
  <c r="CC90" i="3"/>
  <c r="CB90" i="3"/>
  <c r="BV90" i="3"/>
  <c r="BU90" i="3"/>
  <c r="BO90" i="3"/>
  <c r="BN90" i="3"/>
  <c r="BH90" i="3"/>
  <c r="BG90" i="3"/>
  <c r="EF89" i="3"/>
  <c r="DY89" i="3"/>
  <c r="DR89" i="3"/>
  <c r="DL89" i="3"/>
  <c r="DS89" i="3" s="1"/>
  <c r="DZ89" i="3" s="1"/>
  <c r="EG89" i="3" s="1"/>
  <c r="DK89" i="3"/>
  <c r="DE89" i="3"/>
  <c r="DD89" i="3"/>
  <c r="CX89" i="3"/>
  <c r="CW89" i="3"/>
  <c r="CQ89" i="3"/>
  <c r="CP89" i="3"/>
  <c r="CJ89" i="3"/>
  <c r="CI89" i="3"/>
  <c r="CC89" i="3"/>
  <c r="CB89" i="3"/>
  <c r="BV89" i="3"/>
  <c r="BU89" i="3"/>
  <c r="BO89" i="3"/>
  <c r="BN89" i="3"/>
  <c r="BH89" i="3"/>
  <c r="BG89" i="3"/>
  <c r="EG88" i="3"/>
  <c r="EF88" i="3"/>
  <c r="DZ88" i="3"/>
  <c r="DY88" i="3"/>
  <c r="DR88" i="3"/>
  <c r="DL88" i="3"/>
  <c r="DS88" i="3" s="1"/>
  <c r="DK88" i="3"/>
  <c r="DE88" i="3"/>
  <c r="DD88" i="3"/>
  <c r="CX88" i="3"/>
  <c r="CW88" i="3"/>
  <c r="CQ88" i="3"/>
  <c r="CP88" i="3"/>
  <c r="CJ88" i="3"/>
  <c r="CI88" i="3"/>
  <c r="CC88" i="3"/>
  <c r="CB88" i="3"/>
  <c r="BV88" i="3"/>
  <c r="BU88" i="3"/>
  <c r="BO88" i="3"/>
  <c r="BN88" i="3"/>
  <c r="BH88" i="3"/>
  <c r="BG88" i="3"/>
  <c r="EF87" i="3"/>
  <c r="DY87" i="3"/>
  <c r="DR87" i="3"/>
  <c r="DL87" i="3"/>
  <c r="DS87" i="3" s="1"/>
  <c r="DZ87" i="3" s="1"/>
  <c r="EG87" i="3" s="1"/>
  <c r="DK87" i="3"/>
  <c r="DE87" i="3"/>
  <c r="DD87" i="3"/>
  <c r="CX87" i="3"/>
  <c r="CW87" i="3"/>
  <c r="CQ87" i="3"/>
  <c r="CP87" i="3"/>
  <c r="CJ87" i="3"/>
  <c r="CI87" i="3"/>
  <c r="CC87" i="3"/>
  <c r="CB87" i="3"/>
  <c r="BV87" i="3"/>
  <c r="BU87" i="3"/>
  <c r="BO87" i="3"/>
  <c r="BN87" i="3"/>
  <c r="BH87" i="3"/>
  <c r="BG87" i="3"/>
  <c r="EF86" i="3"/>
  <c r="DY86" i="3"/>
  <c r="DR86" i="3"/>
  <c r="DL86" i="3"/>
  <c r="DS86" i="3" s="1"/>
  <c r="DZ86" i="3" s="1"/>
  <c r="EG86" i="3" s="1"/>
  <c r="DK86" i="3"/>
  <c r="DE86" i="3"/>
  <c r="DD86" i="3"/>
  <c r="CX86" i="3"/>
  <c r="CW86" i="3"/>
  <c r="CQ86" i="3"/>
  <c r="CP86" i="3"/>
  <c r="CJ86" i="3"/>
  <c r="CI86" i="3"/>
  <c r="CC86" i="3"/>
  <c r="CB86" i="3"/>
  <c r="BV86" i="3"/>
  <c r="BU86" i="3"/>
  <c r="BO86" i="3"/>
  <c r="BN86" i="3"/>
  <c r="BH86" i="3"/>
  <c r="BG86" i="3"/>
  <c r="EF85" i="3"/>
  <c r="DY85" i="3"/>
  <c r="DR85" i="3"/>
  <c r="DL85" i="3"/>
  <c r="DS85" i="3" s="1"/>
  <c r="DZ85" i="3" s="1"/>
  <c r="EG85" i="3" s="1"/>
  <c r="DK85" i="3"/>
  <c r="DD85" i="3"/>
  <c r="CW85" i="3"/>
  <c r="CQ85" i="3"/>
  <c r="CX85" i="3" s="1"/>
  <c r="DE85" i="3" s="1"/>
  <c r="CP85" i="3"/>
  <c r="CJ85" i="3"/>
  <c r="CI85" i="3"/>
  <c r="CB85" i="3"/>
  <c r="BV85" i="3"/>
  <c r="CC85" i="3" s="1"/>
  <c r="BU85" i="3"/>
  <c r="BO85" i="3"/>
  <c r="BN85" i="3"/>
  <c r="BH85" i="3"/>
  <c r="BG85" i="3"/>
  <c r="EF84" i="3"/>
  <c r="DZ84" i="3"/>
  <c r="EG84" i="3" s="1"/>
  <c r="DY84" i="3"/>
  <c r="DR84" i="3"/>
  <c r="DL84" i="3"/>
  <c r="DS84" i="3" s="1"/>
  <c r="DK84" i="3"/>
  <c r="DD84" i="3"/>
  <c r="CW84" i="3"/>
  <c r="CQ84" i="3"/>
  <c r="CX84" i="3" s="1"/>
  <c r="DE84" i="3" s="1"/>
  <c r="CP84" i="3"/>
  <c r="CI84" i="3"/>
  <c r="CB84" i="3"/>
  <c r="BV84" i="3"/>
  <c r="CC84" i="3" s="1"/>
  <c r="CJ84" i="3" s="1"/>
  <c r="BU84" i="3"/>
  <c r="BO84" i="3"/>
  <c r="BN84" i="3"/>
  <c r="BH84" i="3"/>
  <c r="BG84" i="3"/>
  <c r="EF83" i="3"/>
  <c r="DY83" i="3"/>
  <c r="DR83" i="3"/>
  <c r="DK83" i="3"/>
  <c r="DD83" i="3"/>
  <c r="CW83" i="3"/>
  <c r="CQ83" i="3"/>
  <c r="CX83" i="3" s="1"/>
  <c r="DE83" i="3" s="1"/>
  <c r="DL83" i="3" s="1"/>
  <c r="DS83" i="3" s="1"/>
  <c r="DZ83" i="3" s="1"/>
  <c r="EG83" i="3" s="1"/>
  <c r="CP83" i="3"/>
  <c r="CI83" i="3"/>
  <c r="CB83" i="3"/>
  <c r="BV83" i="3"/>
  <c r="CC83" i="3" s="1"/>
  <c r="CJ83" i="3" s="1"/>
  <c r="BU83" i="3"/>
  <c r="BO83" i="3"/>
  <c r="BN83" i="3"/>
  <c r="BH83" i="3"/>
  <c r="BG83" i="3"/>
  <c r="EF82" i="3"/>
  <c r="DY82" i="3"/>
  <c r="DR82" i="3"/>
  <c r="DK82" i="3"/>
  <c r="DD82" i="3"/>
  <c r="CW82" i="3"/>
  <c r="CP82" i="3"/>
  <c r="CJ82" i="3"/>
  <c r="CQ82" i="3" s="1"/>
  <c r="CX82" i="3" s="1"/>
  <c r="DE82" i="3" s="1"/>
  <c r="DL82" i="3" s="1"/>
  <c r="DS82" i="3" s="1"/>
  <c r="DZ82" i="3" s="1"/>
  <c r="EG82" i="3" s="1"/>
  <c r="CI82" i="3"/>
  <c r="CB82" i="3"/>
  <c r="BU82" i="3"/>
  <c r="BO82" i="3"/>
  <c r="BV82" i="3" s="1"/>
  <c r="CC82" i="3" s="1"/>
  <c r="BN82" i="3"/>
  <c r="BH82" i="3"/>
  <c r="BG82" i="3"/>
  <c r="EF81" i="3"/>
  <c r="DY81" i="3"/>
  <c r="DR81" i="3"/>
  <c r="DL81" i="3"/>
  <c r="DS81" i="3" s="1"/>
  <c r="DZ81" i="3" s="1"/>
  <c r="EG81" i="3" s="1"/>
  <c r="DK81" i="3"/>
  <c r="DE81" i="3"/>
  <c r="DD81" i="3"/>
  <c r="CX81" i="3"/>
  <c r="CW81" i="3"/>
  <c r="CQ81" i="3"/>
  <c r="CP81" i="3"/>
  <c r="CI81" i="3"/>
  <c r="CB81" i="3"/>
  <c r="BU81" i="3"/>
  <c r="BO81" i="3"/>
  <c r="BV81" i="3" s="1"/>
  <c r="CC81" i="3" s="1"/>
  <c r="CJ81" i="3" s="1"/>
  <c r="BN81" i="3"/>
  <c r="BH81" i="3"/>
  <c r="BG81" i="3"/>
  <c r="EF80" i="3"/>
  <c r="DY80" i="3"/>
  <c r="DR80" i="3"/>
  <c r="DK80" i="3"/>
  <c r="DD80" i="3"/>
  <c r="CW80" i="3"/>
  <c r="CP80" i="3"/>
  <c r="CI80" i="3"/>
  <c r="CB80" i="3"/>
  <c r="BU80" i="3"/>
  <c r="BN80" i="3"/>
  <c r="BH80" i="3"/>
  <c r="BO80" i="3" s="1"/>
  <c r="BV80" i="3" s="1"/>
  <c r="CC80" i="3" s="1"/>
  <c r="CJ80" i="3" s="1"/>
  <c r="CQ80" i="3" s="1"/>
  <c r="CX80" i="3" s="1"/>
  <c r="DE80" i="3" s="1"/>
  <c r="DL80" i="3" s="1"/>
  <c r="DS80" i="3" s="1"/>
  <c r="DZ80" i="3" s="1"/>
  <c r="EG80" i="3" s="1"/>
  <c r="BG80" i="3"/>
  <c r="EF79" i="3"/>
  <c r="DY79" i="3"/>
  <c r="DR79" i="3"/>
  <c r="DL79" i="3"/>
  <c r="DS79" i="3" s="1"/>
  <c r="DZ79" i="3" s="1"/>
  <c r="EG79" i="3" s="1"/>
  <c r="DK79" i="3"/>
  <c r="DE79" i="3"/>
  <c r="DD79" i="3"/>
  <c r="CX79" i="3"/>
  <c r="CW79" i="3"/>
  <c r="CQ79" i="3"/>
  <c r="CP79" i="3"/>
  <c r="CJ79" i="3"/>
  <c r="CI79" i="3"/>
  <c r="CC79" i="3"/>
  <c r="CB79" i="3"/>
  <c r="BU79" i="3"/>
  <c r="BN79" i="3"/>
  <c r="BH79" i="3"/>
  <c r="BO79" i="3" s="1"/>
  <c r="BV79" i="3" s="1"/>
  <c r="BG79" i="3"/>
  <c r="EG78" i="3"/>
  <c r="EF78" i="3"/>
  <c r="DZ78" i="3"/>
  <c r="DY78" i="3"/>
  <c r="DR78" i="3"/>
  <c r="DL78" i="3"/>
  <c r="DS78" i="3" s="1"/>
  <c r="DK78" i="3"/>
  <c r="DE78" i="3"/>
  <c r="DD78" i="3"/>
  <c r="CX78" i="3"/>
  <c r="CW78" i="3"/>
  <c r="CQ78" i="3"/>
  <c r="CP78" i="3"/>
  <c r="CJ78" i="3"/>
  <c r="CI78" i="3"/>
  <c r="CC78" i="3"/>
  <c r="CB78" i="3"/>
  <c r="BV78" i="3"/>
  <c r="BU78" i="3"/>
  <c r="BO78" i="3"/>
  <c r="BN78" i="3"/>
  <c r="BH78" i="3"/>
  <c r="BG78" i="3"/>
  <c r="EG77" i="3"/>
  <c r="EF77" i="3"/>
  <c r="DZ77" i="3"/>
  <c r="DY77" i="3"/>
  <c r="DR77" i="3"/>
  <c r="DL77" i="3"/>
  <c r="DS77" i="3" s="1"/>
  <c r="DK77" i="3"/>
  <c r="DE77" i="3"/>
  <c r="DD77" i="3"/>
  <c r="CX77" i="3"/>
  <c r="CW77" i="3"/>
  <c r="CQ77" i="3"/>
  <c r="CP77" i="3"/>
  <c r="CJ77" i="3"/>
  <c r="CI77" i="3"/>
  <c r="CC77" i="3"/>
  <c r="CB77" i="3"/>
  <c r="BV77" i="3"/>
  <c r="BU77" i="3"/>
  <c r="BN77" i="3"/>
  <c r="BH77" i="3"/>
  <c r="BO77" i="3" s="1"/>
  <c r="BG77" i="3"/>
  <c r="EF76" i="3"/>
  <c r="DY76" i="3"/>
  <c r="DR76" i="3"/>
  <c r="DK76" i="3"/>
  <c r="DD76" i="3"/>
  <c r="CW76" i="3"/>
  <c r="CP76" i="3"/>
  <c r="CJ76" i="3"/>
  <c r="CQ76" i="3" s="1"/>
  <c r="CX76" i="3" s="1"/>
  <c r="DE76" i="3" s="1"/>
  <c r="DL76" i="3" s="1"/>
  <c r="DS76" i="3" s="1"/>
  <c r="DZ76" i="3" s="1"/>
  <c r="EG76" i="3" s="1"/>
  <c r="CI76" i="3"/>
  <c r="CB76" i="3"/>
  <c r="BV76" i="3"/>
  <c r="CC76" i="3" s="1"/>
  <c r="BU76" i="3"/>
  <c r="BO76" i="3"/>
  <c r="BN76" i="3"/>
  <c r="BH76" i="3"/>
  <c r="BG76" i="3"/>
  <c r="EF75" i="3"/>
  <c r="DY75" i="3"/>
  <c r="DR75" i="3"/>
  <c r="DK75" i="3"/>
  <c r="DD75" i="3"/>
  <c r="CW75" i="3"/>
  <c r="CP75" i="3"/>
  <c r="CI75" i="3"/>
  <c r="CB75" i="3"/>
  <c r="BV75" i="3"/>
  <c r="CC75" i="3" s="1"/>
  <c r="CJ75" i="3" s="1"/>
  <c r="CQ75" i="3" s="1"/>
  <c r="CX75" i="3" s="1"/>
  <c r="DE75" i="3" s="1"/>
  <c r="DL75" i="3" s="1"/>
  <c r="DS75" i="3" s="1"/>
  <c r="DZ75" i="3" s="1"/>
  <c r="EG75" i="3" s="1"/>
  <c r="BU75" i="3"/>
  <c r="BO75" i="3"/>
  <c r="BN75" i="3"/>
  <c r="BH75" i="3"/>
  <c r="BG75" i="3"/>
  <c r="EF74" i="3"/>
  <c r="DY74" i="3"/>
  <c r="DR74" i="3"/>
  <c r="DK74" i="3"/>
  <c r="DD74" i="3"/>
  <c r="CW74" i="3"/>
  <c r="CP74" i="3"/>
  <c r="CI74" i="3"/>
  <c r="CB74" i="3"/>
  <c r="BV74" i="3"/>
  <c r="CC74" i="3" s="1"/>
  <c r="CJ74" i="3" s="1"/>
  <c r="CQ74" i="3" s="1"/>
  <c r="CX74" i="3" s="1"/>
  <c r="DE74" i="3" s="1"/>
  <c r="DL74" i="3" s="1"/>
  <c r="DS74" i="3" s="1"/>
  <c r="DZ74" i="3" s="1"/>
  <c r="EG74" i="3" s="1"/>
  <c r="BU74" i="3"/>
  <c r="BO74" i="3"/>
  <c r="BN74" i="3"/>
  <c r="BH74" i="3"/>
  <c r="BG74" i="3"/>
  <c r="EF73" i="3"/>
  <c r="DY73" i="3"/>
  <c r="DR73" i="3"/>
  <c r="DK73" i="3"/>
  <c r="DD73" i="3"/>
  <c r="CW73" i="3"/>
  <c r="CP73" i="3"/>
  <c r="CI73" i="3"/>
  <c r="CB73" i="3"/>
  <c r="BU73" i="3"/>
  <c r="BO73" i="3"/>
  <c r="BV73" i="3" s="1"/>
  <c r="CC73" i="3" s="1"/>
  <c r="CJ73" i="3" s="1"/>
  <c r="CQ73" i="3" s="1"/>
  <c r="CX73" i="3" s="1"/>
  <c r="DE73" i="3" s="1"/>
  <c r="DL73" i="3" s="1"/>
  <c r="DS73" i="3" s="1"/>
  <c r="DZ73" i="3" s="1"/>
  <c r="EG73" i="3" s="1"/>
  <c r="BN73" i="3"/>
  <c r="BH73" i="3"/>
  <c r="BG73" i="3"/>
  <c r="EF72" i="3"/>
  <c r="DY72" i="3"/>
  <c r="DR72" i="3"/>
  <c r="DK72" i="3"/>
  <c r="DD72" i="3"/>
  <c r="CW72" i="3"/>
  <c r="CP72" i="3"/>
  <c r="CI72" i="3"/>
  <c r="CB72" i="3"/>
  <c r="BU72" i="3"/>
  <c r="BN72" i="3"/>
  <c r="BH72" i="3"/>
  <c r="BO72" i="3" s="1"/>
  <c r="BV72" i="3" s="1"/>
  <c r="CC72" i="3" s="1"/>
  <c r="CJ72" i="3" s="1"/>
  <c r="CQ72" i="3" s="1"/>
  <c r="CX72" i="3" s="1"/>
  <c r="DE72" i="3" s="1"/>
  <c r="DL72" i="3" s="1"/>
  <c r="DS72" i="3" s="1"/>
  <c r="DZ72" i="3" s="1"/>
  <c r="EG72" i="3" s="1"/>
  <c r="BG72" i="3"/>
  <c r="EF71" i="3"/>
  <c r="DY71" i="3"/>
  <c r="DR71" i="3"/>
  <c r="DK71" i="3"/>
  <c r="DD71" i="3"/>
  <c r="CW71" i="3"/>
  <c r="CP71" i="3"/>
  <c r="CI71" i="3"/>
  <c r="CB71" i="3"/>
  <c r="BU71" i="3"/>
  <c r="BN71" i="3"/>
  <c r="BH71" i="3"/>
  <c r="BO71" i="3" s="1"/>
  <c r="BV71" i="3" s="1"/>
  <c r="CC71" i="3" s="1"/>
  <c r="CJ71" i="3" s="1"/>
  <c r="CQ71" i="3" s="1"/>
  <c r="CX71" i="3" s="1"/>
  <c r="DE71" i="3" s="1"/>
  <c r="DL71" i="3" s="1"/>
  <c r="DS71" i="3" s="1"/>
  <c r="DZ71" i="3" s="1"/>
  <c r="EG71" i="3" s="1"/>
  <c r="BG71" i="3"/>
  <c r="EF70" i="3"/>
  <c r="DY70" i="3"/>
  <c r="DR70" i="3"/>
  <c r="DK70" i="3"/>
  <c r="DD70" i="3"/>
  <c r="CW70" i="3"/>
  <c r="CP70" i="3"/>
  <c r="CJ70" i="3"/>
  <c r="CQ70" i="3" s="1"/>
  <c r="CX70" i="3" s="1"/>
  <c r="DE70" i="3" s="1"/>
  <c r="DL70" i="3" s="1"/>
  <c r="DS70" i="3" s="1"/>
  <c r="DZ70" i="3" s="1"/>
  <c r="EG70" i="3" s="1"/>
  <c r="CI70" i="3"/>
  <c r="CB70" i="3"/>
  <c r="BV70" i="3"/>
  <c r="CC70" i="3" s="1"/>
  <c r="BU70" i="3"/>
  <c r="BO70" i="3"/>
  <c r="BN70" i="3"/>
  <c r="BH70" i="3"/>
  <c r="BG70" i="3"/>
  <c r="EF69" i="3"/>
  <c r="DY69" i="3"/>
  <c r="DR69" i="3"/>
  <c r="DK69" i="3"/>
  <c r="DD69" i="3"/>
  <c r="CW69" i="3"/>
  <c r="CP69" i="3"/>
  <c r="CI69" i="3"/>
  <c r="CC69" i="3"/>
  <c r="CJ69" i="3" s="1"/>
  <c r="CQ69" i="3" s="1"/>
  <c r="CX69" i="3" s="1"/>
  <c r="DE69" i="3" s="1"/>
  <c r="DL69" i="3" s="1"/>
  <c r="DS69" i="3" s="1"/>
  <c r="DZ69" i="3" s="1"/>
  <c r="EG69" i="3" s="1"/>
  <c r="CB69" i="3"/>
  <c r="BV69" i="3"/>
  <c r="BU69" i="3"/>
  <c r="BO69" i="3"/>
  <c r="BN69" i="3"/>
  <c r="BH69" i="3"/>
  <c r="BG69" i="3"/>
  <c r="EF68" i="3"/>
  <c r="DY68" i="3"/>
  <c r="DR68" i="3"/>
  <c r="DK68" i="3"/>
  <c r="DD68" i="3"/>
  <c r="CW68" i="3"/>
  <c r="CP68" i="3"/>
  <c r="CI68" i="3"/>
  <c r="CC68" i="3"/>
  <c r="CJ68" i="3" s="1"/>
  <c r="CQ68" i="3" s="1"/>
  <c r="CX68" i="3" s="1"/>
  <c r="DE68" i="3" s="1"/>
  <c r="DL68" i="3" s="1"/>
  <c r="DS68" i="3" s="1"/>
  <c r="DZ68" i="3" s="1"/>
  <c r="EG68" i="3" s="1"/>
  <c r="CB68" i="3"/>
  <c r="BV68" i="3"/>
  <c r="BU68" i="3"/>
  <c r="BO68" i="3"/>
  <c r="BN68" i="3"/>
  <c r="BH68" i="3"/>
  <c r="BG68" i="3"/>
  <c r="EF67" i="3"/>
  <c r="DY67" i="3"/>
  <c r="DR67" i="3"/>
  <c r="DK67" i="3"/>
  <c r="DD67" i="3"/>
  <c r="CW67" i="3"/>
  <c r="CP67" i="3"/>
  <c r="CI67" i="3"/>
  <c r="CC67" i="3"/>
  <c r="CJ67" i="3" s="1"/>
  <c r="CQ67" i="3" s="1"/>
  <c r="CX67" i="3" s="1"/>
  <c r="DE67" i="3" s="1"/>
  <c r="DL67" i="3" s="1"/>
  <c r="DS67" i="3" s="1"/>
  <c r="DZ67" i="3" s="1"/>
  <c r="EG67" i="3" s="1"/>
  <c r="CB67" i="3"/>
  <c r="BV67" i="3"/>
  <c r="BU67" i="3"/>
  <c r="BO67" i="3"/>
  <c r="BN67" i="3"/>
  <c r="BH67" i="3"/>
  <c r="BG67" i="3"/>
  <c r="EF66" i="3"/>
  <c r="DY66" i="3"/>
  <c r="DS66" i="3"/>
  <c r="DZ66" i="3" s="1"/>
  <c r="EG66" i="3" s="1"/>
  <c r="DR66" i="3"/>
  <c r="DL66" i="3"/>
  <c r="DK66" i="3"/>
  <c r="DE66" i="3"/>
  <c r="DD66" i="3"/>
  <c r="CX66" i="3"/>
  <c r="CW66" i="3"/>
  <c r="CQ66" i="3"/>
  <c r="CP66" i="3"/>
  <c r="CJ66" i="3"/>
  <c r="CI66" i="3"/>
  <c r="CC66" i="3"/>
  <c r="CB66" i="3"/>
  <c r="BV66" i="3"/>
  <c r="BU66" i="3"/>
  <c r="BO66" i="3"/>
  <c r="BN66" i="3"/>
  <c r="BH66" i="3"/>
  <c r="BG66" i="3"/>
  <c r="EF65" i="3"/>
  <c r="DY65" i="3"/>
  <c r="DS65" i="3"/>
  <c r="DZ65" i="3" s="1"/>
  <c r="EG65" i="3" s="1"/>
  <c r="DR65" i="3"/>
  <c r="DL65" i="3"/>
  <c r="DK65" i="3"/>
  <c r="DE65" i="3"/>
  <c r="DD65" i="3"/>
  <c r="CX65" i="3"/>
  <c r="CW65" i="3"/>
  <c r="CQ65" i="3"/>
  <c r="CP65" i="3"/>
  <c r="CJ65" i="3"/>
  <c r="CI65" i="3"/>
  <c r="CC65" i="3"/>
  <c r="CB65" i="3"/>
  <c r="BV65" i="3"/>
  <c r="BU65" i="3"/>
  <c r="BO65" i="3"/>
  <c r="BN65" i="3"/>
  <c r="BH65" i="3"/>
  <c r="BG65" i="3"/>
  <c r="EF64" i="3"/>
  <c r="DY64" i="3"/>
  <c r="DS64" i="3"/>
  <c r="DZ64" i="3" s="1"/>
  <c r="EG64" i="3" s="1"/>
  <c r="DR64" i="3"/>
  <c r="DL64" i="3"/>
  <c r="DK64" i="3"/>
  <c r="DE64" i="3"/>
  <c r="DD64" i="3"/>
  <c r="CX64" i="3"/>
  <c r="CW64" i="3"/>
  <c r="CQ64" i="3"/>
  <c r="CP64" i="3"/>
  <c r="CJ64" i="3"/>
  <c r="CI64" i="3"/>
  <c r="CC64" i="3"/>
  <c r="CB64" i="3"/>
  <c r="BV64" i="3"/>
  <c r="BU64" i="3"/>
  <c r="BO64" i="3"/>
  <c r="BN64" i="3"/>
  <c r="BH64" i="3"/>
  <c r="BG64" i="3"/>
  <c r="EF63" i="3"/>
  <c r="DY63" i="3"/>
  <c r="DR63" i="3"/>
  <c r="DK63" i="3"/>
  <c r="DD63" i="3"/>
  <c r="CW63" i="3"/>
  <c r="CP63" i="3"/>
  <c r="CI63" i="3"/>
  <c r="CC63" i="3"/>
  <c r="CJ63" i="3" s="1"/>
  <c r="CQ63" i="3" s="1"/>
  <c r="CX63" i="3" s="1"/>
  <c r="DE63" i="3" s="1"/>
  <c r="DL63" i="3" s="1"/>
  <c r="DS63" i="3" s="1"/>
  <c r="DZ63" i="3" s="1"/>
  <c r="EG63" i="3" s="1"/>
  <c r="CB63" i="3"/>
  <c r="BV63" i="3"/>
  <c r="BU63" i="3"/>
  <c r="BO63" i="3"/>
  <c r="BN63" i="3"/>
  <c r="BH63" i="3"/>
  <c r="BG63" i="3"/>
  <c r="EF62" i="3"/>
  <c r="DY62" i="3"/>
  <c r="DR62" i="3"/>
  <c r="DK62" i="3"/>
  <c r="DD62" i="3"/>
  <c r="CW62" i="3"/>
  <c r="CP62" i="3"/>
  <c r="CI62" i="3"/>
  <c r="CC62" i="3"/>
  <c r="CJ62" i="3" s="1"/>
  <c r="CQ62" i="3" s="1"/>
  <c r="CX62" i="3" s="1"/>
  <c r="DE62" i="3" s="1"/>
  <c r="DL62" i="3" s="1"/>
  <c r="DS62" i="3" s="1"/>
  <c r="DZ62" i="3" s="1"/>
  <c r="EG62" i="3" s="1"/>
  <c r="CB62" i="3"/>
  <c r="BV62" i="3"/>
  <c r="BU62" i="3"/>
  <c r="BO62" i="3"/>
  <c r="BN62" i="3"/>
  <c r="BH62" i="3"/>
  <c r="BG62" i="3"/>
  <c r="EF61" i="3"/>
  <c r="DY61" i="3"/>
  <c r="DR61" i="3"/>
  <c r="DK61" i="3"/>
  <c r="DD61" i="3"/>
  <c r="CW61" i="3"/>
  <c r="CP61" i="3"/>
  <c r="CI61" i="3"/>
  <c r="CC61" i="3"/>
  <c r="CJ61" i="3" s="1"/>
  <c r="CQ61" i="3" s="1"/>
  <c r="CX61" i="3" s="1"/>
  <c r="DE61" i="3" s="1"/>
  <c r="DL61" i="3" s="1"/>
  <c r="DS61" i="3" s="1"/>
  <c r="DZ61" i="3" s="1"/>
  <c r="EG61" i="3" s="1"/>
  <c r="CB61" i="3"/>
  <c r="BV61" i="3"/>
  <c r="BU61" i="3"/>
  <c r="BO61" i="3"/>
  <c r="BN61" i="3"/>
  <c r="BH61" i="3"/>
  <c r="BG61" i="3"/>
  <c r="EF60" i="3"/>
  <c r="DY60" i="3"/>
  <c r="DR60" i="3"/>
  <c r="DK60" i="3"/>
  <c r="DD60" i="3"/>
  <c r="CW60" i="3"/>
  <c r="CP60" i="3"/>
  <c r="CI60" i="3"/>
  <c r="CC60" i="3"/>
  <c r="CJ60" i="3" s="1"/>
  <c r="CQ60" i="3" s="1"/>
  <c r="CX60" i="3" s="1"/>
  <c r="DE60" i="3" s="1"/>
  <c r="DL60" i="3" s="1"/>
  <c r="DS60" i="3" s="1"/>
  <c r="DZ60" i="3" s="1"/>
  <c r="EG60" i="3" s="1"/>
  <c r="CB60" i="3"/>
  <c r="BV60" i="3"/>
  <c r="BU60" i="3"/>
  <c r="BO60" i="3"/>
  <c r="BN60" i="3"/>
  <c r="BH60" i="3"/>
  <c r="BG60" i="3"/>
  <c r="EF59" i="3"/>
  <c r="DY59" i="3"/>
  <c r="DR59" i="3"/>
  <c r="DK59" i="3"/>
  <c r="DD59" i="3"/>
  <c r="CW59" i="3"/>
  <c r="CP59" i="3"/>
  <c r="CI59" i="3"/>
  <c r="CC59" i="3"/>
  <c r="CJ59" i="3" s="1"/>
  <c r="CQ59" i="3" s="1"/>
  <c r="CX59" i="3" s="1"/>
  <c r="DE59" i="3" s="1"/>
  <c r="DL59" i="3" s="1"/>
  <c r="DS59" i="3" s="1"/>
  <c r="DZ59" i="3" s="1"/>
  <c r="EG59" i="3" s="1"/>
  <c r="CB59" i="3"/>
  <c r="BV59" i="3"/>
  <c r="BU59" i="3"/>
  <c r="BO59" i="3"/>
  <c r="BN59" i="3"/>
  <c r="BH59" i="3"/>
  <c r="BG59" i="3"/>
  <c r="EF58" i="3"/>
  <c r="DY58" i="3"/>
  <c r="DR58" i="3"/>
  <c r="DK58" i="3"/>
  <c r="DD58" i="3"/>
  <c r="CW58" i="3"/>
  <c r="CP58" i="3"/>
  <c r="CI58" i="3"/>
  <c r="CC58" i="3"/>
  <c r="CJ58" i="3" s="1"/>
  <c r="CQ58" i="3" s="1"/>
  <c r="CX58" i="3" s="1"/>
  <c r="DE58" i="3" s="1"/>
  <c r="DL58" i="3" s="1"/>
  <c r="DS58" i="3" s="1"/>
  <c r="DZ58" i="3" s="1"/>
  <c r="EG58" i="3" s="1"/>
  <c r="CB58" i="3"/>
  <c r="BV58" i="3"/>
  <c r="BU58" i="3"/>
  <c r="BO58" i="3"/>
  <c r="BN58" i="3"/>
  <c r="BH58" i="3"/>
  <c r="BG58" i="3"/>
  <c r="EF57" i="3"/>
  <c r="DY57" i="3"/>
  <c r="DR57" i="3"/>
  <c r="DK57" i="3"/>
  <c r="DD57" i="3"/>
  <c r="CW57" i="3"/>
  <c r="CP57" i="3"/>
  <c r="CI57" i="3"/>
  <c r="CC57" i="3"/>
  <c r="CJ57" i="3" s="1"/>
  <c r="CQ57" i="3" s="1"/>
  <c r="CX57" i="3" s="1"/>
  <c r="DE57" i="3" s="1"/>
  <c r="DL57" i="3" s="1"/>
  <c r="DS57" i="3" s="1"/>
  <c r="DZ57" i="3" s="1"/>
  <c r="EG57" i="3" s="1"/>
  <c r="CB57" i="3"/>
  <c r="BV57" i="3"/>
  <c r="BU57" i="3"/>
  <c r="BO57" i="3"/>
  <c r="BN57" i="3"/>
  <c r="BH57" i="3"/>
  <c r="BG57" i="3"/>
  <c r="EF56" i="3"/>
  <c r="DY56" i="3"/>
  <c r="DR56" i="3"/>
  <c r="DK56" i="3"/>
  <c r="DD56" i="3"/>
  <c r="CW56" i="3"/>
  <c r="CP56" i="3"/>
  <c r="CI56" i="3"/>
  <c r="CC56" i="3"/>
  <c r="CJ56" i="3" s="1"/>
  <c r="CQ56" i="3" s="1"/>
  <c r="CX56" i="3" s="1"/>
  <c r="DE56" i="3" s="1"/>
  <c r="DL56" i="3" s="1"/>
  <c r="DS56" i="3" s="1"/>
  <c r="DZ56" i="3" s="1"/>
  <c r="EG56" i="3" s="1"/>
  <c r="CB56" i="3"/>
  <c r="BV56" i="3"/>
  <c r="BU56" i="3"/>
  <c r="BO56" i="3"/>
  <c r="BN56" i="3"/>
  <c r="BH56" i="3"/>
  <c r="BG56" i="3"/>
  <c r="EF55" i="3"/>
  <c r="DY55" i="3"/>
  <c r="DS55" i="3"/>
  <c r="DZ55" i="3" s="1"/>
  <c r="EG55" i="3" s="1"/>
  <c r="DR55" i="3"/>
  <c r="DL55" i="3"/>
  <c r="DK55" i="3"/>
  <c r="DE55" i="3"/>
  <c r="DD55" i="3"/>
  <c r="CX55" i="3"/>
  <c r="CW55" i="3"/>
  <c r="CQ55" i="3"/>
  <c r="CP55" i="3"/>
  <c r="CJ55" i="3"/>
  <c r="CI55" i="3"/>
  <c r="CC55" i="3"/>
  <c r="CB55" i="3"/>
  <c r="BV55" i="3"/>
  <c r="BU55" i="3"/>
  <c r="BO55" i="3"/>
  <c r="BN55" i="3"/>
  <c r="BH55" i="3"/>
  <c r="BG55" i="3"/>
  <c r="EF54" i="3"/>
  <c r="DY54" i="3"/>
  <c r="DS54" i="3"/>
  <c r="DZ54" i="3" s="1"/>
  <c r="EG54" i="3" s="1"/>
  <c r="DR54" i="3"/>
  <c r="DL54" i="3"/>
  <c r="DK54" i="3"/>
  <c r="DE54" i="3"/>
  <c r="DD54" i="3"/>
  <c r="CX54" i="3"/>
  <c r="CW54" i="3"/>
  <c r="CQ54" i="3"/>
  <c r="CP54" i="3"/>
  <c r="CJ54" i="3"/>
  <c r="CI54" i="3"/>
  <c r="CC54" i="3"/>
  <c r="CB54" i="3"/>
  <c r="BV54" i="3"/>
  <c r="BU54" i="3"/>
  <c r="BO54" i="3"/>
  <c r="BN54" i="3"/>
  <c r="BH54" i="3"/>
  <c r="BG54" i="3"/>
  <c r="EF53" i="3"/>
  <c r="DY53" i="3"/>
  <c r="DS53" i="3"/>
  <c r="DZ53" i="3" s="1"/>
  <c r="EG53" i="3" s="1"/>
  <c r="DR53" i="3"/>
  <c r="DL53" i="3"/>
  <c r="DK53" i="3"/>
  <c r="DE53" i="3"/>
  <c r="DD53" i="3"/>
  <c r="CX53" i="3"/>
  <c r="CW53" i="3"/>
  <c r="CQ53" i="3"/>
  <c r="CP53" i="3"/>
  <c r="CJ53" i="3"/>
  <c r="CI53" i="3"/>
  <c r="CC53" i="3"/>
  <c r="CB53" i="3"/>
  <c r="BV53" i="3"/>
  <c r="BU53" i="3"/>
  <c r="BO53" i="3"/>
  <c r="BN53" i="3"/>
  <c r="BH53" i="3"/>
  <c r="BG53" i="3"/>
  <c r="EF52" i="3"/>
  <c r="DY52" i="3"/>
  <c r="DS52" i="3"/>
  <c r="DZ52" i="3" s="1"/>
  <c r="EG52" i="3" s="1"/>
  <c r="DR52" i="3"/>
  <c r="DL52" i="3"/>
  <c r="DK52" i="3"/>
  <c r="DE52" i="3"/>
  <c r="DD52" i="3"/>
  <c r="CX52" i="3"/>
  <c r="CW52" i="3"/>
  <c r="CQ52" i="3"/>
  <c r="CP52" i="3"/>
  <c r="CJ52" i="3"/>
  <c r="CI52" i="3"/>
  <c r="CC52" i="3"/>
  <c r="CB52" i="3"/>
  <c r="BV52" i="3"/>
  <c r="BU52" i="3"/>
  <c r="BO52" i="3"/>
  <c r="BN52" i="3"/>
  <c r="BH52" i="3"/>
  <c r="BG52" i="3"/>
  <c r="EF51" i="3"/>
  <c r="DY51" i="3"/>
  <c r="DR51" i="3"/>
  <c r="DK51" i="3"/>
  <c r="DD51" i="3"/>
  <c r="CW51" i="3"/>
  <c r="CQ51" i="3"/>
  <c r="CX51" i="3" s="1"/>
  <c r="DE51" i="3" s="1"/>
  <c r="DL51" i="3" s="1"/>
  <c r="DS51" i="3" s="1"/>
  <c r="DZ51" i="3" s="1"/>
  <c r="EG51" i="3" s="1"/>
  <c r="CP51" i="3"/>
  <c r="CI51" i="3"/>
  <c r="CC51" i="3"/>
  <c r="CJ51" i="3" s="1"/>
  <c r="CB51" i="3"/>
  <c r="BV51" i="3"/>
  <c r="BU51" i="3"/>
  <c r="BO51" i="3"/>
  <c r="BN51" i="3"/>
  <c r="BH51" i="3"/>
  <c r="BG51" i="3"/>
  <c r="EF50" i="3"/>
  <c r="DV50" i="3"/>
  <c r="DY50" i="3" s="1"/>
  <c r="DR50" i="3"/>
  <c r="DO50" i="3"/>
  <c r="DL50" i="3"/>
  <c r="DS50" i="3" s="1"/>
  <c r="DZ50" i="3" s="1"/>
  <c r="EG50" i="3" s="1"/>
  <c r="DH50" i="3"/>
  <c r="DK50" i="3" s="1"/>
  <c r="DE50" i="3"/>
  <c r="DD50" i="3"/>
  <c r="DA50" i="3"/>
  <c r="CX50" i="3"/>
  <c r="CT50" i="3"/>
  <c r="CW50" i="3" s="1"/>
  <c r="CQ50" i="3"/>
  <c r="CP50" i="3"/>
  <c r="CM50" i="3"/>
  <c r="CJ50" i="3"/>
  <c r="CF50" i="3"/>
  <c r="CI50" i="3" s="1"/>
  <c r="CC50" i="3"/>
  <c r="CB50" i="3"/>
  <c r="BY50" i="3"/>
  <c r="BV50" i="3"/>
  <c r="BR50" i="3"/>
  <c r="BU50" i="3" s="1"/>
  <c r="BO50" i="3"/>
  <c r="BN50" i="3"/>
  <c r="BK50" i="3"/>
  <c r="BH50" i="3"/>
  <c r="BD50" i="3"/>
  <c r="BG50" i="3" s="1"/>
  <c r="EF49" i="3"/>
  <c r="DY49" i="3"/>
  <c r="DV49" i="3"/>
  <c r="DS49" i="3"/>
  <c r="DZ49" i="3" s="1"/>
  <c r="EG49" i="3" s="1"/>
  <c r="DO49" i="3"/>
  <c r="DR49" i="3" s="1"/>
  <c r="DK49" i="3"/>
  <c r="DH49" i="3"/>
  <c r="DE49" i="3"/>
  <c r="DL49" i="3" s="1"/>
  <c r="DA49" i="3"/>
  <c r="DD49" i="3" s="1"/>
  <c r="CX49" i="3"/>
  <c r="CW49" i="3"/>
  <c r="CT49" i="3"/>
  <c r="CQ49" i="3"/>
  <c r="CM49" i="3"/>
  <c r="CP49" i="3" s="1"/>
  <c r="CJ49" i="3"/>
  <c r="CI49" i="3"/>
  <c r="CF49" i="3"/>
  <c r="CC49" i="3"/>
  <c r="BY49" i="3"/>
  <c r="CB49" i="3" s="1"/>
  <c r="BV49" i="3"/>
  <c r="BU49" i="3"/>
  <c r="BR49" i="3"/>
  <c r="BO49" i="3"/>
  <c r="BK49" i="3"/>
  <c r="BN49" i="3" s="1"/>
  <c r="BH49" i="3"/>
  <c r="BG49" i="3"/>
  <c r="BD49" i="3"/>
  <c r="EF48" i="3"/>
  <c r="DY48" i="3"/>
  <c r="DR48" i="3"/>
  <c r="DK48" i="3"/>
  <c r="DE48" i="3"/>
  <c r="DL48" i="3" s="1"/>
  <c r="DS48" i="3" s="1"/>
  <c r="DZ48" i="3" s="1"/>
  <c r="EG48" i="3" s="1"/>
  <c r="DD48" i="3"/>
  <c r="CX48" i="3"/>
  <c r="CW48" i="3"/>
  <c r="CQ48" i="3"/>
  <c r="CP48" i="3"/>
  <c r="CJ48" i="3"/>
  <c r="CI48" i="3"/>
  <c r="CC48" i="3"/>
  <c r="CB48" i="3"/>
  <c r="BV48" i="3"/>
  <c r="BU48" i="3"/>
  <c r="BO48" i="3"/>
  <c r="BN48" i="3"/>
  <c r="BH48" i="3"/>
  <c r="BG48" i="3"/>
  <c r="EF47" i="3"/>
  <c r="DY47" i="3"/>
  <c r="DR47" i="3"/>
  <c r="DK47" i="3"/>
  <c r="DD47" i="3"/>
  <c r="CW47" i="3"/>
  <c r="CP47" i="3"/>
  <c r="CI47" i="3"/>
  <c r="CB47" i="3"/>
  <c r="BU47" i="3"/>
  <c r="BO47" i="3"/>
  <c r="BV47" i="3" s="1"/>
  <c r="CC47" i="3" s="1"/>
  <c r="CJ47" i="3" s="1"/>
  <c r="CQ47" i="3" s="1"/>
  <c r="CX47" i="3" s="1"/>
  <c r="DE47" i="3" s="1"/>
  <c r="DL47" i="3" s="1"/>
  <c r="DS47" i="3" s="1"/>
  <c r="DZ47" i="3" s="1"/>
  <c r="EG47" i="3" s="1"/>
  <c r="BN47" i="3"/>
  <c r="BH47" i="3"/>
  <c r="BG47" i="3"/>
  <c r="EF46" i="3"/>
  <c r="DV46" i="3"/>
  <c r="DY46" i="3" s="1"/>
  <c r="DR46" i="3"/>
  <c r="DO46" i="3"/>
  <c r="DH46" i="3"/>
  <c r="DK46" i="3" s="1"/>
  <c r="DD46" i="3"/>
  <c r="DA46" i="3"/>
  <c r="CT46" i="3"/>
  <c r="CW46" i="3" s="1"/>
  <c r="CP46" i="3"/>
  <c r="CM46" i="3"/>
  <c r="CF46" i="3"/>
  <c r="CI46" i="3" s="1"/>
  <c r="CB46" i="3"/>
  <c r="BY46" i="3"/>
  <c r="BR46" i="3"/>
  <c r="BU46" i="3" s="1"/>
  <c r="BN46" i="3"/>
  <c r="BK46" i="3"/>
  <c r="BH46" i="3"/>
  <c r="BO46" i="3" s="1"/>
  <c r="BV46" i="3" s="1"/>
  <c r="CC46" i="3" s="1"/>
  <c r="CJ46" i="3" s="1"/>
  <c r="CQ46" i="3" s="1"/>
  <c r="CX46" i="3" s="1"/>
  <c r="DE46" i="3" s="1"/>
  <c r="DL46" i="3" s="1"/>
  <c r="DS46" i="3" s="1"/>
  <c r="DZ46" i="3" s="1"/>
  <c r="EG46" i="3" s="1"/>
  <c r="BD46" i="3"/>
  <c r="BG46" i="3" s="1"/>
  <c r="EF45" i="3"/>
  <c r="DY45" i="3"/>
  <c r="DV45" i="3"/>
  <c r="DO45" i="3"/>
  <c r="DR45" i="3" s="1"/>
  <c r="DK45" i="3"/>
  <c r="DH45" i="3"/>
  <c r="DA45" i="3"/>
  <c r="DD45" i="3" s="1"/>
  <c r="CW45" i="3"/>
  <c r="CT45" i="3"/>
  <c r="CM45" i="3"/>
  <c r="CP45" i="3" s="1"/>
  <c r="CI45" i="3"/>
  <c r="CF45" i="3"/>
  <c r="BY45" i="3"/>
  <c r="CB45" i="3" s="1"/>
  <c r="BU45" i="3"/>
  <c r="BR45" i="3"/>
  <c r="BO45" i="3"/>
  <c r="BV45" i="3" s="1"/>
  <c r="CC45" i="3" s="1"/>
  <c r="CJ45" i="3" s="1"/>
  <c r="CQ45" i="3" s="1"/>
  <c r="CX45" i="3" s="1"/>
  <c r="DE45" i="3" s="1"/>
  <c r="DL45" i="3" s="1"/>
  <c r="DS45" i="3" s="1"/>
  <c r="DZ45" i="3" s="1"/>
  <c r="EG45" i="3" s="1"/>
  <c r="BK45" i="3"/>
  <c r="BN45" i="3" s="1"/>
  <c r="BH45" i="3"/>
  <c r="BG45" i="3"/>
  <c r="BD45" i="3"/>
  <c r="EF44" i="3"/>
  <c r="DY44" i="3"/>
  <c r="DR44" i="3"/>
  <c r="DK44" i="3"/>
  <c r="DD44" i="3"/>
  <c r="CW44" i="3"/>
  <c r="CP44" i="3"/>
  <c r="CI44" i="3"/>
  <c r="CB44" i="3"/>
  <c r="BU44" i="3"/>
  <c r="BO44" i="3"/>
  <c r="BV44" i="3" s="1"/>
  <c r="CC44" i="3" s="1"/>
  <c r="CJ44" i="3" s="1"/>
  <c r="CQ44" i="3" s="1"/>
  <c r="CX44" i="3" s="1"/>
  <c r="DE44" i="3" s="1"/>
  <c r="DL44" i="3" s="1"/>
  <c r="DS44" i="3" s="1"/>
  <c r="DZ44" i="3" s="1"/>
  <c r="EG44" i="3" s="1"/>
  <c r="BN44" i="3"/>
  <c r="BH44" i="3"/>
  <c r="BG44" i="3"/>
  <c r="EF43" i="3"/>
  <c r="DY43" i="3"/>
  <c r="DR43" i="3"/>
  <c r="DK43" i="3"/>
  <c r="DD43" i="3"/>
  <c r="CW43" i="3"/>
  <c r="CP43" i="3"/>
  <c r="CI43" i="3"/>
  <c r="CB43" i="3"/>
  <c r="BU43" i="3"/>
  <c r="BO43" i="3"/>
  <c r="BV43" i="3" s="1"/>
  <c r="CC43" i="3" s="1"/>
  <c r="CJ43" i="3" s="1"/>
  <c r="CQ43" i="3" s="1"/>
  <c r="CX43" i="3" s="1"/>
  <c r="DE43" i="3" s="1"/>
  <c r="DL43" i="3" s="1"/>
  <c r="DS43" i="3" s="1"/>
  <c r="DZ43" i="3" s="1"/>
  <c r="EG43" i="3" s="1"/>
  <c r="BN43" i="3"/>
  <c r="BH43" i="3"/>
  <c r="BG43" i="3"/>
  <c r="EF42" i="3"/>
  <c r="DY42" i="3"/>
  <c r="DR42" i="3"/>
  <c r="DK42" i="3"/>
  <c r="DD42" i="3"/>
  <c r="CW42" i="3"/>
  <c r="CP42" i="3"/>
  <c r="CI42" i="3"/>
  <c r="CB42" i="3"/>
  <c r="BU42" i="3"/>
  <c r="BO42" i="3"/>
  <c r="BV42" i="3" s="1"/>
  <c r="CC42" i="3" s="1"/>
  <c r="CJ42" i="3" s="1"/>
  <c r="CQ42" i="3" s="1"/>
  <c r="CX42" i="3" s="1"/>
  <c r="DE42" i="3" s="1"/>
  <c r="DL42" i="3" s="1"/>
  <c r="DS42" i="3" s="1"/>
  <c r="DZ42" i="3" s="1"/>
  <c r="EG42" i="3" s="1"/>
  <c r="BN42" i="3"/>
  <c r="BH42" i="3"/>
  <c r="BG42" i="3"/>
  <c r="EF41" i="3"/>
  <c r="DY41" i="3"/>
  <c r="DR41" i="3"/>
  <c r="DK41" i="3"/>
  <c r="DD41" i="3"/>
  <c r="CW41" i="3"/>
  <c r="CP41" i="3"/>
  <c r="CI41" i="3"/>
  <c r="CB41" i="3"/>
  <c r="BU41" i="3"/>
  <c r="BO41" i="3"/>
  <c r="BV41" i="3" s="1"/>
  <c r="CC41" i="3" s="1"/>
  <c r="CJ41" i="3" s="1"/>
  <c r="CQ41" i="3" s="1"/>
  <c r="CX41" i="3" s="1"/>
  <c r="DE41" i="3" s="1"/>
  <c r="DL41" i="3" s="1"/>
  <c r="DS41" i="3" s="1"/>
  <c r="DZ41" i="3" s="1"/>
  <c r="EG41" i="3" s="1"/>
  <c r="BN41" i="3"/>
  <c r="BH41" i="3"/>
  <c r="BG41" i="3"/>
  <c r="EF40" i="3"/>
  <c r="DY40" i="3"/>
  <c r="DR40" i="3"/>
  <c r="DK40" i="3"/>
  <c r="DD40" i="3"/>
  <c r="CW40" i="3"/>
  <c r="CP40" i="3"/>
  <c r="CI40" i="3"/>
  <c r="CB40" i="3"/>
  <c r="BU40" i="3"/>
  <c r="BO40" i="3"/>
  <c r="BV40" i="3" s="1"/>
  <c r="CC40" i="3" s="1"/>
  <c r="CJ40" i="3" s="1"/>
  <c r="CQ40" i="3" s="1"/>
  <c r="CX40" i="3" s="1"/>
  <c r="DE40" i="3" s="1"/>
  <c r="DL40" i="3" s="1"/>
  <c r="DS40" i="3" s="1"/>
  <c r="DZ40" i="3" s="1"/>
  <c r="EG40" i="3" s="1"/>
  <c r="BN40" i="3"/>
  <c r="BH40" i="3"/>
  <c r="BG40" i="3"/>
  <c r="EF39" i="3"/>
  <c r="DY39" i="3"/>
  <c r="DR39" i="3"/>
  <c r="DK39" i="3"/>
  <c r="DD39" i="3"/>
  <c r="CW39" i="3"/>
  <c r="CP39" i="3"/>
  <c r="CI39" i="3"/>
  <c r="CB39" i="3"/>
  <c r="BU39" i="3"/>
  <c r="BO39" i="3"/>
  <c r="BV39" i="3" s="1"/>
  <c r="CC39" i="3" s="1"/>
  <c r="CJ39" i="3" s="1"/>
  <c r="CQ39" i="3" s="1"/>
  <c r="CX39" i="3" s="1"/>
  <c r="DE39" i="3" s="1"/>
  <c r="DL39" i="3" s="1"/>
  <c r="DS39" i="3" s="1"/>
  <c r="DZ39" i="3" s="1"/>
  <c r="EG39" i="3" s="1"/>
  <c r="BN39" i="3"/>
  <c r="BH39" i="3"/>
  <c r="BG39" i="3"/>
  <c r="EF38" i="3"/>
  <c r="DY38" i="3"/>
  <c r="DR38" i="3"/>
  <c r="DK38" i="3"/>
  <c r="DD38" i="3"/>
  <c r="CW38" i="3"/>
  <c r="CP38" i="3"/>
  <c r="CI38" i="3"/>
  <c r="CB38" i="3"/>
  <c r="BU38" i="3"/>
  <c r="BO38" i="3"/>
  <c r="BV38" i="3" s="1"/>
  <c r="CC38" i="3" s="1"/>
  <c r="CJ38" i="3" s="1"/>
  <c r="CQ38" i="3" s="1"/>
  <c r="CX38" i="3" s="1"/>
  <c r="DE38" i="3" s="1"/>
  <c r="DL38" i="3" s="1"/>
  <c r="DS38" i="3" s="1"/>
  <c r="DZ38" i="3" s="1"/>
  <c r="EG38" i="3" s="1"/>
  <c r="BN38" i="3"/>
  <c r="BH38" i="3"/>
  <c r="BG38" i="3"/>
  <c r="EF37" i="3"/>
  <c r="DY37" i="3"/>
  <c r="DR37" i="3"/>
  <c r="DK37" i="3"/>
  <c r="DE37" i="3"/>
  <c r="DL37" i="3" s="1"/>
  <c r="DS37" i="3" s="1"/>
  <c r="DZ37" i="3" s="1"/>
  <c r="EG37" i="3" s="1"/>
  <c r="DD37" i="3"/>
  <c r="CX37" i="3"/>
  <c r="CW37" i="3"/>
  <c r="CQ37" i="3"/>
  <c r="CP37" i="3"/>
  <c r="CI37" i="3"/>
  <c r="CB37" i="3"/>
  <c r="BV37" i="3"/>
  <c r="CC37" i="3" s="1"/>
  <c r="CJ37" i="3" s="1"/>
  <c r="BU37" i="3"/>
  <c r="BO37" i="3"/>
  <c r="BN37" i="3"/>
  <c r="BH37" i="3"/>
  <c r="BG37" i="3"/>
  <c r="EF36" i="3"/>
  <c r="DY36" i="3"/>
  <c r="DR36" i="3"/>
  <c r="DL36" i="3"/>
  <c r="DS36" i="3" s="1"/>
  <c r="DZ36" i="3" s="1"/>
  <c r="EG36" i="3" s="1"/>
  <c r="DK36" i="3"/>
  <c r="DE36" i="3"/>
  <c r="DD36" i="3"/>
  <c r="CX36" i="3"/>
  <c r="CW36" i="3"/>
  <c r="CQ36" i="3"/>
  <c r="CP36" i="3"/>
  <c r="CI36" i="3"/>
  <c r="CB36" i="3"/>
  <c r="BV36" i="3"/>
  <c r="CC36" i="3" s="1"/>
  <c r="CJ36" i="3" s="1"/>
  <c r="BU36" i="3"/>
  <c r="BO36" i="3"/>
  <c r="BN36" i="3"/>
  <c r="BH36" i="3"/>
  <c r="BG36" i="3"/>
  <c r="EF35" i="3"/>
  <c r="DY35" i="3"/>
  <c r="DR35" i="3"/>
  <c r="DL35" i="3"/>
  <c r="DS35" i="3" s="1"/>
  <c r="DZ35" i="3" s="1"/>
  <c r="EG35" i="3" s="1"/>
  <c r="DK35" i="3"/>
  <c r="DE35" i="3"/>
  <c r="DD35" i="3"/>
  <c r="CX35" i="3"/>
  <c r="CW35" i="3"/>
  <c r="CQ35" i="3"/>
  <c r="CP35" i="3"/>
  <c r="CJ35" i="3"/>
  <c r="CI35" i="3"/>
  <c r="CB35" i="3"/>
  <c r="BV35" i="3"/>
  <c r="CC35" i="3" s="1"/>
  <c r="BU35" i="3"/>
  <c r="BO35" i="3"/>
  <c r="BN35" i="3"/>
  <c r="BH35" i="3"/>
  <c r="BG35" i="3"/>
  <c r="EF34" i="3"/>
  <c r="DY34" i="3"/>
  <c r="DR34" i="3"/>
  <c r="DL34" i="3"/>
  <c r="DS34" i="3" s="1"/>
  <c r="DZ34" i="3" s="1"/>
  <c r="EG34" i="3" s="1"/>
  <c r="DK34" i="3"/>
  <c r="DD34" i="3"/>
  <c r="CW34" i="3"/>
  <c r="CQ34" i="3"/>
  <c r="CX34" i="3" s="1"/>
  <c r="DE34" i="3" s="1"/>
  <c r="CP34" i="3"/>
  <c r="CI34" i="3"/>
  <c r="CB34" i="3"/>
  <c r="BV34" i="3"/>
  <c r="CC34" i="3" s="1"/>
  <c r="CJ34" i="3" s="1"/>
  <c r="BU34" i="3"/>
  <c r="BO34" i="3"/>
  <c r="BN34" i="3"/>
  <c r="BH34" i="3"/>
  <c r="BG34" i="3"/>
  <c r="EF33" i="3"/>
  <c r="DY33" i="3"/>
  <c r="DR33" i="3"/>
  <c r="DL33" i="3"/>
  <c r="DS33" i="3" s="1"/>
  <c r="DZ33" i="3" s="1"/>
  <c r="EG33" i="3" s="1"/>
  <c r="DK33" i="3"/>
  <c r="DE33" i="3"/>
  <c r="DD33" i="3"/>
  <c r="CX33" i="3"/>
  <c r="CW33" i="3"/>
  <c r="CQ33" i="3"/>
  <c r="CP33" i="3"/>
  <c r="CJ33" i="3"/>
  <c r="CI33" i="3"/>
  <c r="CC33" i="3"/>
  <c r="CB33" i="3"/>
  <c r="BV33" i="3"/>
  <c r="BU33" i="3"/>
  <c r="BO33" i="3"/>
  <c r="BN33" i="3"/>
  <c r="BH33" i="3"/>
  <c r="BG33" i="3"/>
  <c r="EF32" i="3"/>
  <c r="DY32" i="3"/>
  <c r="DR32" i="3"/>
  <c r="DL32" i="3"/>
  <c r="DS32" i="3" s="1"/>
  <c r="DZ32" i="3" s="1"/>
  <c r="EG32" i="3" s="1"/>
  <c r="DK32" i="3"/>
  <c r="DD32" i="3"/>
  <c r="CW32" i="3"/>
  <c r="CQ32" i="3"/>
  <c r="CX32" i="3" s="1"/>
  <c r="DE32" i="3" s="1"/>
  <c r="CP32" i="3"/>
  <c r="CI32" i="3"/>
  <c r="CB32" i="3"/>
  <c r="BV32" i="3"/>
  <c r="CC32" i="3" s="1"/>
  <c r="CJ32" i="3" s="1"/>
  <c r="BU32" i="3"/>
  <c r="BO32" i="3"/>
  <c r="BN32" i="3"/>
  <c r="BH32" i="3"/>
  <c r="BG32" i="3"/>
  <c r="EF31" i="3"/>
  <c r="DY31" i="3"/>
  <c r="DR31" i="3"/>
  <c r="DL31" i="3"/>
  <c r="DS31" i="3" s="1"/>
  <c r="DZ31" i="3" s="1"/>
  <c r="EG31" i="3" s="1"/>
  <c r="DK31" i="3"/>
  <c r="DD31" i="3"/>
  <c r="CW31" i="3"/>
  <c r="CQ31" i="3"/>
  <c r="CX31" i="3" s="1"/>
  <c r="DE31" i="3" s="1"/>
  <c r="CP31" i="3"/>
  <c r="CI31" i="3"/>
  <c r="CB31" i="3"/>
  <c r="BV31" i="3"/>
  <c r="CC31" i="3" s="1"/>
  <c r="CJ31" i="3" s="1"/>
  <c r="BU31" i="3"/>
  <c r="BO31" i="3"/>
  <c r="BN31" i="3"/>
  <c r="BH31" i="3"/>
  <c r="BG31" i="3"/>
  <c r="EF30" i="3"/>
  <c r="DY30" i="3"/>
  <c r="DR30" i="3"/>
  <c r="DK30" i="3"/>
  <c r="DD30" i="3"/>
  <c r="CW30" i="3"/>
  <c r="CP30" i="3"/>
  <c r="CI30" i="3"/>
  <c r="CB30" i="3"/>
  <c r="BU30" i="3"/>
  <c r="BO30" i="3"/>
  <c r="BV30" i="3" s="1"/>
  <c r="CC30" i="3" s="1"/>
  <c r="CJ30" i="3" s="1"/>
  <c r="CQ30" i="3" s="1"/>
  <c r="CX30" i="3" s="1"/>
  <c r="DE30" i="3" s="1"/>
  <c r="DL30" i="3" s="1"/>
  <c r="DS30" i="3" s="1"/>
  <c r="DZ30" i="3" s="1"/>
  <c r="EG30" i="3" s="1"/>
  <c r="BN30" i="3"/>
  <c r="BH30" i="3"/>
  <c r="BG30" i="3"/>
  <c r="EF29" i="3"/>
  <c r="DY29" i="3"/>
  <c r="DR29" i="3"/>
  <c r="DL29" i="3"/>
  <c r="DS29" i="3" s="1"/>
  <c r="DZ29" i="3" s="1"/>
  <c r="EG29" i="3" s="1"/>
  <c r="DK29" i="3"/>
  <c r="DE29" i="3"/>
  <c r="DD29" i="3"/>
  <c r="CX29" i="3"/>
  <c r="CW29" i="3"/>
  <c r="CQ29" i="3"/>
  <c r="CP29" i="3"/>
  <c r="CJ29" i="3"/>
  <c r="CI29" i="3"/>
  <c r="CC29" i="3"/>
  <c r="CB29" i="3"/>
  <c r="BV29" i="3"/>
  <c r="BU29" i="3"/>
  <c r="BO29" i="3"/>
  <c r="BN29" i="3"/>
  <c r="BH29" i="3"/>
  <c r="BG29" i="3"/>
  <c r="EF28" i="3"/>
  <c r="DY28" i="3"/>
  <c r="DR28" i="3"/>
  <c r="DL28" i="3"/>
  <c r="DS28" i="3" s="1"/>
  <c r="DZ28" i="3" s="1"/>
  <c r="EG28" i="3" s="1"/>
  <c r="DK28" i="3"/>
  <c r="DD28" i="3"/>
  <c r="CW28" i="3"/>
  <c r="CQ28" i="3"/>
  <c r="CX28" i="3" s="1"/>
  <c r="DE28" i="3" s="1"/>
  <c r="CP28" i="3"/>
  <c r="CI28" i="3"/>
  <c r="CB28" i="3"/>
  <c r="BV28" i="3"/>
  <c r="CC28" i="3" s="1"/>
  <c r="CJ28" i="3" s="1"/>
  <c r="BU28" i="3"/>
  <c r="BO28" i="3"/>
  <c r="BN28" i="3"/>
  <c r="BH28" i="3"/>
  <c r="BG28" i="3"/>
  <c r="EF27" i="3"/>
  <c r="DY27" i="3"/>
  <c r="DR27" i="3"/>
  <c r="DL27" i="3"/>
  <c r="DS27" i="3" s="1"/>
  <c r="DZ27" i="3" s="1"/>
  <c r="EG27" i="3" s="1"/>
  <c r="DK27" i="3"/>
  <c r="DD27" i="3"/>
  <c r="CW27" i="3"/>
  <c r="CQ27" i="3"/>
  <c r="CX27" i="3" s="1"/>
  <c r="DE27" i="3" s="1"/>
  <c r="CP27" i="3"/>
  <c r="CI27" i="3"/>
  <c r="CB27" i="3"/>
  <c r="BV27" i="3"/>
  <c r="CC27" i="3" s="1"/>
  <c r="CJ27" i="3" s="1"/>
  <c r="BU27" i="3"/>
  <c r="BO27" i="3"/>
  <c r="BN27" i="3"/>
  <c r="BH27" i="3"/>
  <c r="BG27" i="3"/>
  <c r="EF26" i="3"/>
  <c r="DY26" i="3"/>
  <c r="DR26" i="3"/>
  <c r="DK26" i="3"/>
  <c r="DD26" i="3"/>
  <c r="CW26" i="3"/>
  <c r="CQ26" i="3"/>
  <c r="CX26" i="3" s="1"/>
  <c r="DE26" i="3" s="1"/>
  <c r="DL26" i="3" s="1"/>
  <c r="DS26" i="3" s="1"/>
  <c r="DZ26" i="3" s="1"/>
  <c r="EG26" i="3" s="1"/>
  <c r="CP26" i="3"/>
  <c r="CI26" i="3"/>
  <c r="CB26" i="3"/>
  <c r="BU26" i="3"/>
  <c r="BO26" i="3"/>
  <c r="BV26" i="3" s="1"/>
  <c r="CC26" i="3" s="1"/>
  <c r="CJ26" i="3" s="1"/>
  <c r="BN26" i="3"/>
  <c r="BH26" i="3"/>
  <c r="BG26" i="3"/>
  <c r="EF25" i="3"/>
  <c r="DY25" i="3"/>
  <c r="DR25" i="3"/>
  <c r="DL25" i="3"/>
  <c r="DS25" i="3" s="1"/>
  <c r="DZ25" i="3" s="1"/>
  <c r="EG25" i="3" s="1"/>
  <c r="DK25" i="3"/>
  <c r="DD25" i="3"/>
  <c r="CW25" i="3"/>
  <c r="CQ25" i="3"/>
  <c r="CX25" i="3" s="1"/>
  <c r="DE25" i="3" s="1"/>
  <c r="CP25" i="3"/>
  <c r="CI25" i="3"/>
  <c r="CB25" i="3"/>
  <c r="BV25" i="3"/>
  <c r="CC25" i="3" s="1"/>
  <c r="CJ25" i="3" s="1"/>
  <c r="BU25" i="3"/>
  <c r="BO25" i="3"/>
  <c r="BN25" i="3"/>
  <c r="BH25" i="3"/>
  <c r="BG25" i="3"/>
  <c r="EF24" i="3"/>
  <c r="DY24" i="3"/>
  <c r="DR24" i="3"/>
  <c r="DK24" i="3"/>
  <c r="DD24" i="3"/>
  <c r="CW24" i="3"/>
  <c r="CQ24" i="3"/>
  <c r="CX24" i="3" s="1"/>
  <c r="DE24" i="3" s="1"/>
  <c r="DL24" i="3" s="1"/>
  <c r="DS24" i="3" s="1"/>
  <c r="DZ24" i="3" s="1"/>
  <c r="EG24" i="3" s="1"/>
  <c r="CP24" i="3"/>
  <c r="CI24" i="3"/>
  <c r="CB24" i="3"/>
  <c r="BU24" i="3"/>
  <c r="BO24" i="3"/>
  <c r="BV24" i="3" s="1"/>
  <c r="CC24" i="3" s="1"/>
  <c r="CJ24" i="3" s="1"/>
  <c r="BN24" i="3"/>
  <c r="BH24" i="3"/>
  <c r="BG24" i="3"/>
  <c r="EF23" i="3"/>
  <c r="DY23" i="3"/>
  <c r="DR23" i="3"/>
  <c r="DK23" i="3"/>
  <c r="DE23" i="3"/>
  <c r="DL23" i="3" s="1"/>
  <c r="DS23" i="3" s="1"/>
  <c r="DZ23" i="3" s="1"/>
  <c r="EG23" i="3" s="1"/>
  <c r="DD23" i="3"/>
  <c r="CX23" i="3"/>
  <c r="CW23" i="3"/>
  <c r="CQ23" i="3"/>
  <c r="CP23" i="3"/>
  <c r="CJ23" i="3"/>
  <c r="CI23" i="3"/>
  <c r="CC23" i="3"/>
  <c r="CB23" i="3"/>
  <c r="BV23" i="3"/>
  <c r="BU23" i="3"/>
  <c r="BO23" i="3"/>
  <c r="BN23" i="3"/>
  <c r="BH23" i="3"/>
  <c r="BG23" i="3"/>
  <c r="EF22" i="3"/>
  <c r="DY22" i="3"/>
  <c r="DR22" i="3"/>
  <c r="DK22" i="3"/>
  <c r="DE22" i="3"/>
  <c r="DL22" i="3" s="1"/>
  <c r="DS22" i="3" s="1"/>
  <c r="DZ22" i="3" s="1"/>
  <c r="EG22" i="3" s="1"/>
  <c r="DD22" i="3"/>
  <c r="CX22" i="3"/>
  <c r="CW22" i="3"/>
  <c r="CQ22" i="3"/>
  <c r="CP22" i="3"/>
  <c r="CJ22" i="3"/>
  <c r="CI22" i="3"/>
  <c r="CC22" i="3"/>
  <c r="CB22" i="3"/>
  <c r="BV22" i="3"/>
  <c r="BU22" i="3"/>
  <c r="BO22" i="3"/>
  <c r="BN22" i="3"/>
  <c r="BH22" i="3"/>
  <c r="BG22" i="3"/>
  <c r="EF21" i="3"/>
  <c r="DY21" i="3"/>
  <c r="DR21" i="3"/>
  <c r="DK21" i="3"/>
  <c r="DE21" i="3"/>
  <c r="DL21" i="3" s="1"/>
  <c r="DS21" i="3" s="1"/>
  <c r="DZ21" i="3" s="1"/>
  <c r="EG21" i="3" s="1"/>
  <c r="DD21" i="3"/>
  <c r="CX21" i="3"/>
  <c r="CW21" i="3"/>
  <c r="CQ21" i="3"/>
  <c r="CP21" i="3"/>
  <c r="CJ21" i="3"/>
  <c r="CI21" i="3"/>
  <c r="CC21" i="3"/>
  <c r="CB21" i="3"/>
  <c r="BV21" i="3"/>
  <c r="BU21" i="3"/>
  <c r="BO21" i="3"/>
  <c r="BN21" i="3"/>
  <c r="BH21" i="3"/>
  <c r="BG21" i="3"/>
  <c r="EF20" i="3"/>
  <c r="DY20" i="3"/>
  <c r="DR20" i="3"/>
  <c r="DK20" i="3"/>
  <c r="DE20" i="3"/>
  <c r="DL20" i="3" s="1"/>
  <c r="DS20" i="3" s="1"/>
  <c r="DZ20" i="3" s="1"/>
  <c r="EG20" i="3" s="1"/>
  <c r="DD20" i="3"/>
  <c r="CX20" i="3"/>
  <c r="CW20" i="3"/>
  <c r="CQ20" i="3"/>
  <c r="CP20" i="3"/>
  <c r="CJ20" i="3"/>
  <c r="CI20" i="3"/>
  <c r="CC20" i="3"/>
  <c r="CB20" i="3"/>
  <c r="BV20" i="3"/>
  <c r="BU20" i="3"/>
  <c r="BO20" i="3"/>
  <c r="BN20" i="3"/>
  <c r="BH20" i="3"/>
  <c r="BG20" i="3"/>
  <c r="EF19" i="3"/>
  <c r="DY19" i="3"/>
  <c r="DR19" i="3"/>
  <c r="DK19" i="3"/>
  <c r="DD19" i="3"/>
  <c r="CW19" i="3"/>
  <c r="CP19" i="3"/>
  <c r="CI19" i="3"/>
  <c r="CB19" i="3"/>
  <c r="BU19" i="3"/>
  <c r="BO19" i="3"/>
  <c r="BV19" i="3" s="1"/>
  <c r="CC19" i="3" s="1"/>
  <c r="CJ19" i="3" s="1"/>
  <c r="CQ19" i="3" s="1"/>
  <c r="CX19" i="3" s="1"/>
  <c r="DE19" i="3" s="1"/>
  <c r="DL19" i="3" s="1"/>
  <c r="DS19" i="3" s="1"/>
  <c r="DZ19" i="3" s="1"/>
  <c r="EG19" i="3" s="1"/>
  <c r="BN19" i="3"/>
  <c r="BH19" i="3"/>
  <c r="BG19" i="3"/>
  <c r="EF18" i="3"/>
  <c r="DY18" i="3"/>
  <c r="DR18" i="3"/>
  <c r="DK18" i="3"/>
  <c r="DD18" i="3"/>
  <c r="CW18" i="3"/>
  <c r="CP18" i="3"/>
  <c r="CI18" i="3"/>
  <c r="CB18" i="3"/>
  <c r="BU18" i="3"/>
  <c r="BO18" i="3"/>
  <c r="BV18" i="3" s="1"/>
  <c r="CC18" i="3" s="1"/>
  <c r="CJ18" i="3" s="1"/>
  <c r="CQ18" i="3" s="1"/>
  <c r="CX18" i="3" s="1"/>
  <c r="DE18" i="3" s="1"/>
  <c r="DL18" i="3" s="1"/>
  <c r="DS18" i="3" s="1"/>
  <c r="DZ18" i="3" s="1"/>
  <c r="EG18" i="3" s="1"/>
  <c r="BN18" i="3"/>
  <c r="BH18" i="3"/>
  <c r="BG18" i="3"/>
  <c r="EF17" i="3"/>
  <c r="DY17" i="3"/>
  <c r="DR17" i="3"/>
  <c r="DL17" i="3"/>
  <c r="DS17" i="3" s="1"/>
  <c r="DZ17" i="3" s="1"/>
  <c r="EG17" i="3" s="1"/>
  <c r="DK17" i="3"/>
  <c r="DE17" i="3"/>
  <c r="DD17" i="3"/>
  <c r="CX17" i="3"/>
  <c r="CW17" i="3"/>
  <c r="CQ17" i="3"/>
  <c r="CP17" i="3"/>
  <c r="CJ17" i="3"/>
  <c r="CI17" i="3"/>
  <c r="CC17" i="3"/>
  <c r="CB17" i="3"/>
  <c r="BV17" i="3"/>
  <c r="BU17" i="3"/>
  <c r="BO17" i="3"/>
  <c r="BN17" i="3"/>
  <c r="BH17" i="3"/>
  <c r="BG17" i="3"/>
  <c r="EF16" i="3"/>
  <c r="DY16" i="3"/>
  <c r="DR16" i="3"/>
  <c r="DL16" i="3"/>
  <c r="DS16" i="3" s="1"/>
  <c r="DZ16" i="3" s="1"/>
  <c r="EG16" i="3" s="1"/>
  <c r="DK16" i="3"/>
  <c r="DE16" i="3"/>
  <c r="DD16" i="3"/>
  <c r="CX16" i="3"/>
  <c r="CW16" i="3"/>
  <c r="CQ16" i="3"/>
  <c r="CP16" i="3"/>
  <c r="CJ16" i="3"/>
  <c r="CI16" i="3"/>
  <c r="CC16" i="3"/>
  <c r="CB16" i="3"/>
  <c r="BV16" i="3"/>
  <c r="BU16" i="3"/>
  <c r="BO16" i="3"/>
  <c r="BN16" i="3"/>
  <c r="BH16" i="3"/>
  <c r="BG16" i="3"/>
  <c r="EF15" i="3"/>
  <c r="DY15" i="3"/>
  <c r="DR15" i="3"/>
  <c r="DL15" i="3"/>
  <c r="DS15" i="3" s="1"/>
  <c r="DZ15" i="3" s="1"/>
  <c r="EG15" i="3" s="1"/>
  <c r="DK15" i="3"/>
  <c r="DE15" i="3"/>
  <c r="DD15" i="3"/>
  <c r="CX15" i="3"/>
  <c r="CW15" i="3"/>
  <c r="CQ15" i="3"/>
  <c r="CP15" i="3"/>
  <c r="CJ15" i="3"/>
  <c r="CI15" i="3"/>
  <c r="CC15" i="3"/>
  <c r="CB15" i="3"/>
  <c r="BV15" i="3"/>
  <c r="BU15" i="3"/>
  <c r="BO15" i="3"/>
  <c r="BN15" i="3"/>
  <c r="BH15" i="3"/>
  <c r="BG15" i="3"/>
  <c r="EF14" i="3"/>
  <c r="DY14" i="3"/>
  <c r="DR14" i="3"/>
  <c r="DL14" i="3"/>
  <c r="DS14" i="3" s="1"/>
  <c r="DZ14" i="3" s="1"/>
  <c r="EG14" i="3" s="1"/>
  <c r="DK14" i="3"/>
  <c r="DE14" i="3"/>
  <c r="DD14" i="3"/>
  <c r="CX14" i="3"/>
  <c r="CW14" i="3"/>
  <c r="CQ14" i="3"/>
  <c r="CP14" i="3"/>
  <c r="CJ14" i="3"/>
  <c r="CI14" i="3"/>
  <c r="CC14" i="3"/>
  <c r="CB14" i="3"/>
  <c r="BV14" i="3"/>
  <c r="BU14" i="3"/>
  <c r="BO14" i="3"/>
  <c r="BN14" i="3"/>
  <c r="BH14" i="3"/>
  <c r="BG14" i="3"/>
  <c r="EF13" i="3"/>
  <c r="DL13" i="3"/>
  <c r="DS13" i="3" s="1"/>
  <c r="DZ13" i="3" s="1"/>
  <c r="EG13" i="3" s="1"/>
  <c r="DE13" i="3"/>
  <c r="CX13" i="3"/>
  <c r="CT13" i="3"/>
  <c r="DA13" i="3" s="1"/>
  <c r="CQ13" i="3"/>
  <c r="CP13" i="3"/>
  <c r="CJ13" i="3"/>
  <c r="CI13" i="3"/>
  <c r="CC13" i="3"/>
  <c r="CB13" i="3"/>
  <c r="BV13" i="3"/>
  <c r="BU13" i="3"/>
  <c r="BO13" i="3"/>
  <c r="BN13" i="3"/>
  <c r="BH13" i="3"/>
  <c r="BG13" i="3"/>
  <c r="EF12" i="3"/>
  <c r="DY12" i="3"/>
  <c r="DV12" i="3"/>
  <c r="DS12" i="3"/>
  <c r="DZ12" i="3" s="1"/>
  <c r="EG12" i="3" s="1"/>
  <c r="DO12" i="3"/>
  <c r="DR12" i="3" s="1"/>
  <c r="DL12" i="3"/>
  <c r="DK12" i="3"/>
  <c r="DH12" i="3"/>
  <c r="DE12" i="3"/>
  <c r="DA12" i="3"/>
  <c r="DD12" i="3" s="1"/>
  <c r="CX12" i="3"/>
  <c r="CW12" i="3"/>
  <c r="CT12" i="3"/>
  <c r="CQ12" i="3"/>
  <c r="CM12" i="3"/>
  <c r="CP12" i="3" s="1"/>
  <c r="CJ12" i="3"/>
  <c r="CI12" i="3"/>
  <c r="CF12" i="3"/>
  <c r="CC12" i="3"/>
  <c r="BY12" i="3"/>
  <c r="CB12" i="3" s="1"/>
  <c r="BV12" i="3"/>
  <c r="BU12" i="3"/>
  <c r="BR12" i="3"/>
  <c r="BO12" i="3"/>
  <c r="BK12" i="3"/>
  <c r="BN12" i="3" s="1"/>
  <c r="BH12" i="3"/>
  <c r="BG12" i="3"/>
  <c r="BD12" i="3"/>
  <c r="EF11" i="3"/>
  <c r="DY11" i="3"/>
  <c r="DS11" i="3"/>
  <c r="DZ11" i="3" s="1"/>
  <c r="EG11" i="3" s="1"/>
  <c r="DR11" i="3"/>
  <c r="DL11" i="3"/>
  <c r="DK11" i="3"/>
  <c r="DE11" i="3"/>
  <c r="DD11" i="3"/>
  <c r="CX11" i="3"/>
  <c r="CW11" i="3"/>
  <c r="CQ11" i="3"/>
  <c r="CP11" i="3"/>
  <c r="CJ11" i="3"/>
  <c r="CI11" i="3"/>
  <c r="CC11" i="3"/>
  <c r="CB11" i="3"/>
  <c r="BV11" i="3"/>
  <c r="BU11" i="3"/>
  <c r="BO11" i="3"/>
  <c r="BN11" i="3"/>
  <c r="BH11" i="3"/>
  <c r="BG11" i="3"/>
  <c r="EF10" i="3"/>
  <c r="DY10" i="3"/>
  <c r="DS10" i="3"/>
  <c r="DZ10" i="3" s="1"/>
  <c r="EG10" i="3" s="1"/>
  <c r="DR10" i="3"/>
  <c r="DL10" i="3"/>
  <c r="DK10" i="3"/>
  <c r="DE10" i="3"/>
  <c r="DD10" i="3"/>
  <c r="CX10" i="3"/>
  <c r="CW10" i="3"/>
  <c r="CQ10" i="3"/>
  <c r="CP10" i="3"/>
  <c r="CJ10" i="3"/>
  <c r="CI10" i="3"/>
  <c r="CC10" i="3"/>
  <c r="CB10" i="3"/>
  <c r="BV10" i="3"/>
  <c r="BU10" i="3"/>
  <c r="BO10" i="3"/>
  <c r="BN10" i="3"/>
  <c r="BH10" i="3"/>
  <c r="BG10" i="3"/>
  <c r="EF9" i="3"/>
  <c r="DY9" i="3"/>
  <c r="DS9" i="3"/>
  <c r="DZ9" i="3" s="1"/>
  <c r="EG9" i="3" s="1"/>
  <c r="DR9" i="3"/>
  <c r="DL9" i="3"/>
  <c r="DK9" i="3"/>
  <c r="DE9" i="3"/>
  <c r="DD9" i="3"/>
  <c r="CX9" i="3"/>
  <c r="CW9" i="3"/>
  <c r="CQ9" i="3"/>
  <c r="CP9" i="3"/>
  <c r="CJ9" i="3"/>
  <c r="CI9" i="3"/>
  <c r="CC9" i="3"/>
  <c r="CB9" i="3"/>
  <c r="BV9" i="3"/>
  <c r="BU9" i="3"/>
  <c r="BO9" i="3"/>
  <c r="BN9" i="3"/>
  <c r="BH9" i="3"/>
  <c r="BG9" i="3"/>
  <c r="EF8" i="3"/>
  <c r="DY8" i="3"/>
  <c r="DS8" i="3"/>
  <c r="DZ8" i="3" s="1"/>
  <c r="EG8" i="3" s="1"/>
  <c r="DR8" i="3"/>
  <c r="DL8" i="3"/>
  <c r="DK8" i="3"/>
  <c r="DE8" i="3"/>
  <c r="DD8" i="3"/>
  <c r="CX8" i="3"/>
  <c r="CW8" i="3"/>
  <c r="CQ8" i="3"/>
  <c r="CP8" i="3"/>
  <c r="CJ8" i="3"/>
  <c r="CI8" i="3"/>
  <c r="CC8" i="3"/>
  <c r="CB8" i="3"/>
  <c r="BV8" i="3"/>
  <c r="BU8" i="3"/>
  <c r="BO8" i="3"/>
  <c r="BN8" i="3"/>
  <c r="BH8" i="3"/>
  <c r="BG8" i="3"/>
  <c r="EF7" i="3"/>
  <c r="DY7" i="3"/>
  <c r="DR7" i="3"/>
  <c r="DK7" i="3"/>
  <c r="DE7" i="3"/>
  <c r="DL7" i="3" s="1"/>
  <c r="DS7" i="3" s="1"/>
  <c r="DZ7" i="3" s="1"/>
  <c r="EG7" i="3" s="1"/>
  <c r="DD7" i="3"/>
  <c r="CX7" i="3"/>
  <c r="CW7" i="3"/>
  <c r="CQ7" i="3"/>
  <c r="CP7" i="3"/>
  <c r="CI7" i="3"/>
  <c r="CB7" i="3"/>
  <c r="BU7" i="3"/>
  <c r="BO7" i="3"/>
  <c r="BV7" i="3" s="1"/>
  <c r="CC7" i="3" s="1"/>
  <c r="CJ7" i="3" s="1"/>
  <c r="BN7" i="3"/>
  <c r="BH7" i="3"/>
  <c r="BG7" i="3"/>
  <c r="EF6" i="3"/>
  <c r="DY6" i="3"/>
  <c r="DR6" i="3"/>
  <c r="DK6" i="3"/>
  <c r="DD6" i="3"/>
  <c r="CW6" i="3"/>
  <c r="CP6" i="3"/>
  <c r="CI6" i="3"/>
  <c r="CB6" i="3"/>
  <c r="BU6" i="3"/>
  <c r="BO6" i="3"/>
  <c r="BV6" i="3" s="1"/>
  <c r="CC6" i="3" s="1"/>
  <c r="CJ6" i="3" s="1"/>
  <c r="CQ6" i="3" s="1"/>
  <c r="CX6" i="3" s="1"/>
  <c r="DE6" i="3" s="1"/>
  <c r="DL6" i="3" s="1"/>
  <c r="DS6" i="3" s="1"/>
  <c r="DZ6" i="3" s="1"/>
  <c r="EG6" i="3" s="1"/>
  <c r="BN6" i="3"/>
  <c r="BH6" i="3"/>
  <c r="BG6" i="3"/>
  <c r="EF5" i="3"/>
  <c r="DY5" i="3"/>
  <c r="DR5" i="3"/>
  <c r="DK5" i="3"/>
  <c r="DD5" i="3"/>
  <c r="CW5" i="3"/>
  <c r="CP5" i="3"/>
  <c r="CI5" i="3"/>
  <c r="CB5" i="3"/>
  <c r="BU5" i="3"/>
  <c r="BO5" i="3"/>
  <c r="BV5" i="3" s="1"/>
  <c r="CC5" i="3" s="1"/>
  <c r="CJ5" i="3" s="1"/>
  <c r="CQ5" i="3" s="1"/>
  <c r="CX5" i="3" s="1"/>
  <c r="DE5" i="3" s="1"/>
  <c r="DL5" i="3" s="1"/>
  <c r="DS5" i="3" s="1"/>
  <c r="DZ5" i="3" s="1"/>
  <c r="EG5" i="3" s="1"/>
  <c r="BN5" i="3"/>
  <c r="BH5" i="3"/>
  <c r="BG5" i="3"/>
  <c r="EF4" i="3"/>
  <c r="DY4" i="3"/>
  <c r="DS4" i="3"/>
  <c r="DZ4" i="3" s="1"/>
  <c r="EG4" i="3" s="1"/>
  <c r="DR4" i="3"/>
  <c r="DL4" i="3"/>
  <c r="DK4" i="3"/>
  <c r="DE4" i="3"/>
  <c r="DD4" i="3"/>
  <c r="CX4" i="3"/>
  <c r="CW4" i="3"/>
  <c r="CQ4" i="3"/>
  <c r="CP4" i="3"/>
  <c r="CI4" i="3"/>
  <c r="CB4" i="3"/>
  <c r="BU4" i="3"/>
  <c r="BO4" i="3"/>
  <c r="BV4" i="3" s="1"/>
  <c r="CC4" i="3" s="1"/>
  <c r="CJ4" i="3" s="1"/>
  <c r="BN4" i="3"/>
  <c r="BH4" i="3"/>
  <c r="BG4" i="3"/>
  <c r="D5" i="2"/>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EQ4" i="4"/>
  <c r="EP4" i="4"/>
  <c r="EO4" i="4"/>
  <c r="EN4" i="4"/>
  <c r="EM4" i="4"/>
  <c r="EL4" i="4"/>
  <c r="A4" i="4"/>
  <c r="EQ167" i="3"/>
  <c r="EP167" i="3"/>
  <c r="EO167" i="3"/>
  <c r="EN167" i="3"/>
  <c r="EM167" i="3"/>
  <c r="EL167" i="3"/>
  <c r="EQ140" i="3"/>
  <c r="EP140" i="3"/>
  <c r="EO140" i="3"/>
  <c r="EN140" i="3"/>
  <c r="EM140" i="3"/>
  <c r="EL140" i="3"/>
  <c r="EQ139" i="3"/>
  <c r="EP139" i="3"/>
  <c r="EO139" i="3"/>
  <c r="EN139" i="3"/>
  <c r="EM139" i="3"/>
  <c r="EL139" i="3"/>
  <c r="EQ138" i="3"/>
  <c r="EP138" i="3"/>
  <c r="EO138" i="3"/>
  <c r="EN138" i="3"/>
  <c r="EM138" i="3"/>
  <c r="EL138" i="3"/>
  <c r="EQ137" i="3"/>
  <c r="EP137" i="3"/>
  <c r="EO137" i="3"/>
  <c r="EN137" i="3"/>
  <c r="EM137" i="3"/>
  <c r="EL137" i="3"/>
  <c r="EQ136" i="3"/>
  <c r="EP136" i="3"/>
  <c r="EO136" i="3"/>
  <c r="EN136" i="3"/>
  <c r="EM136" i="3"/>
  <c r="EL136" i="3"/>
  <c r="EQ135" i="3"/>
  <c r="EP135" i="3"/>
  <c r="EO135" i="3"/>
  <c r="EN135" i="3"/>
  <c r="EM135" i="3"/>
  <c r="EL135" i="3"/>
  <c r="EQ134" i="3"/>
  <c r="EP134" i="3"/>
  <c r="EO134" i="3"/>
  <c r="EN134" i="3"/>
  <c r="EM134" i="3"/>
  <c r="EL134" i="3"/>
  <c r="EQ133" i="3"/>
  <c r="EP133" i="3"/>
  <c r="EO133" i="3"/>
  <c r="EN133" i="3"/>
  <c r="EM133" i="3"/>
  <c r="EL133" i="3"/>
  <c r="EQ132" i="3"/>
  <c r="EP132" i="3"/>
  <c r="EO132" i="3"/>
  <c r="EN132" i="3"/>
  <c r="EM132" i="3"/>
  <c r="EL132" i="3"/>
  <c r="EQ131" i="3"/>
  <c r="EP131" i="3"/>
  <c r="EO131" i="3"/>
  <c r="EN131" i="3"/>
  <c r="EM131" i="3"/>
  <c r="EL131" i="3"/>
  <c r="EQ130" i="3"/>
  <c r="EP130" i="3"/>
  <c r="EO130" i="3"/>
  <c r="EN130" i="3"/>
  <c r="EM130" i="3"/>
  <c r="EL130" i="3"/>
  <c r="EQ129" i="3"/>
  <c r="EP129" i="3"/>
  <c r="EO129" i="3"/>
  <c r="EN129" i="3"/>
  <c r="EM129" i="3"/>
  <c r="EL129" i="3"/>
  <c r="EQ128" i="3"/>
  <c r="EP128" i="3"/>
  <c r="EO128" i="3"/>
  <c r="EN128" i="3"/>
  <c r="EM128" i="3"/>
  <c r="EL128" i="3"/>
  <c r="EQ127" i="3"/>
  <c r="EP127" i="3"/>
  <c r="EO127" i="3"/>
  <c r="EN127" i="3"/>
  <c r="EM127" i="3"/>
  <c r="EL127" i="3"/>
  <c r="EQ126" i="3"/>
  <c r="EP126" i="3"/>
  <c r="EO126" i="3"/>
  <c r="EN126" i="3"/>
  <c r="EM126" i="3"/>
  <c r="EL126" i="3"/>
  <c r="EQ125" i="3"/>
  <c r="EP125" i="3"/>
  <c r="EO125" i="3"/>
  <c r="EN125" i="3"/>
  <c r="EM125" i="3"/>
  <c r="EL125" i="3"/>
  <c r="EQ124" i="3"/>
  <c r="EP124" i="3"/>
  <c r="EO124" i="3"/>
  <c r="EN124" i="3"/>
  <c r="EM124" i="3"/>
  <c r="EL124" i="3"/>
  <c r="EQ123" i="3"/>
  <c r="EP123" i="3"/>
  <c r="EO123" i="3"/>
  <c r="EN123" i="3"/>
  <c r="EM123" i="3"/>
  <c r="EL123" i="3"/>
  <c r="EQ122" i="3"/>
  <c r="EP122" i="3"/>
  <c r="EO122" i="3"/>
  <c r="EN122" i="3"/>
  <c r="EM122" i="3"/>
  <c r="EL122" i="3"/>
  <c r="EQ121" i="3"/>
  <c r="EP121" i="3"/>
  <c r="EO121" i="3"/>
  <c r="EN121" i="3"/>
  <c r="EM121" i="3"/>
  <c r="EL121" i="3"/>
  <c r="EQ120" i="3"/>
  <c r="EP120" i="3"/>
  <c r="EO120" i="3"/>
  <c r="EN120" i="3"/>
  <c r="EM120" i="3"/>
  <c r="EL120" i="3"/>
  <c r="EQ119" i="3"/>
  <c r="EP119" i="3"/>
  <c r="EO119" i="3"/>
  <c r="EN119" i="3"/>
  <c r="EM119" i="3"/>
  <c r="EL119" i="3"/>
  <c r="EQ118" i="3"/>
  <c r="EP118" i="3"/>
  <c r="EO118" i="3"/>
  <c r="EN118" i="3"/>
  <c r="EM118" i="3"/>
  <c r="EL118" i="3"/>
  <c r="EQ117" i="3"/>
  <c r="EP117" i="3"/>
  <c r="EO117" i="3"/>
  <c r="EN117" i="3"/>
  <c r="EM117" i="3"/>
  <c r="EL117" i="3"/>
  <c r="EQ116" i="3"/>
  <c r="EP116" i="3"/>
  <c r="EO116" i="3"/>
  <c r="EN116" i="3"/>
  <c r="EM116" i="3"/>
  <c r="EL116" i="3"/>
  <c r="EQ115" i="3"/>
  <c r="EP115" i="3"/>
  <c r="EO115" i="3"/>
  <c r="EN115" i="3"/>
  <c r="EM115" i="3"/>
  <c r="EL115" i="3"/>
  <c r="EQ114" i="3"/>
  <c r="EP114" i="3"/>
  <c r="EO114" i="3"/>
  <c r="EN114" i="3"/>
  <c r="EM114" i="3"/>
  <c r="EL114" i="3"/>
  <c r="EQ113" i="3"/>
  <c r="EP113" i="3"/>
  <c r="EO113" i="3"/>
  <c r="EN113" i="3"/>
  <c r="EM113" i="3"/>
  <c r="EL113" i="3"/>
  <c r="EQ112" i="3"/>
  <c r="EP112" i="3"/>
  <c r="EO112" i="3"/>
  <c r="EN112" i="3"/>
  <c r="EM112" i="3"/>
  <c r="EL112" i="3"/>
  <c r="EQ111" i="3"/>
  <c r="EP111" i="3"/>
  <c r="EO111" i="3"/>
  <c r="EN111" i="3"/>
  <c r="EM111" i="3"/>
  <c r="EL111" i="3"/>
  <c r="EQ110" i="3"/>
  <c r="EP110" i="3"/>
  <c r="EO110" i="3"/>
  <c r="EN110" i="3"/>
  <c r="EM110" i="3"/>
  <c r="EL110" i="3"/>
  <c r="EQ109" i="3"/>
  <c r="EP109" i="3"/>
  <c r="EO109" i="3"/>
  <c r="EN109" i="3"/>
  <c r="EM109" i="3"/>
  <c r="EL109" i="3"/>
  <c r="EQ108" i="3"/>
  <c r="EP108" i="3"/>
  <c r="EO108" i="3"/>
  <c r="EN108" i="3"/>
  <c r="EM108" i="3"/>
  <c r="EL108" i="3"/>
  <c r="EQ107" i="3"/>
  <c r="EP107" i="3"/>
  <c r="EO107" i="3"/>
  <c r="EN107" i="3"/>
  <c r="EM107" i="3"/>
  <c r="EL107" i="3"/>
  <c r="EQ106" i="3"/>
  <c r="EP106" i="3"/>
  <c r="EO106" i="3"/>
  <c r="EN106" i="3"/>
  <c r="EM106" i="3"/>
  <c r="EL106" i="3"/>
  <c r="EQ105" i="3"/>
  <c r="EP105" i="3"/>
  <c r="EO105" i="3"/>
  <c r="EN105" i="3"/>
  <c r="EM105" i="3"/>
  <c r="EL105" i="3"/>
  <c r="EQ104" i="3"/>
  <c r="EP104" i="3"/>
  <c r="EO104" i="3"/>
  <c r="EN104" i="3"/>
  <c r="EM104" i="3"/>
  <c r="EL104" i="3"/>
  <c r="EQ103" i="3"/>
  <c r="EP103" i="3"/>
  <c r="EO103" i="3"/>
  <c r="EN103" i="3"/>
  <c r="EM103" i="3"/>
  <c r="EL103" i="3"/>
  <c r="EQ102" i="3"/>
  <c r="EP102" i="3"/>
  <c r="EO102" i="3"/>
  <c r="EN102" i="3"/>
  <c r="EM102" i="3"/>
  <c r="EL102" i="3"/>
  <c r="EQ101" i="3"/>
  <c r="EP101" i="3"/>
  <c r="EO101" i="3"/>
  <c r="EN101" i="3"/>
  <c r="EM101" i="3"/>
  <c r="EL101" i="3"/>
  <c r="EQ100" i="3"/>
  <c r="EP100" i="3"/>
  <c r="EO100" i="3"/>
  <c r="EN100" i="3"/>
  <c r="EM100" i="3"/>
  <c r="EL100" i="3"/>
  <c r="EQ99" i="3"/>
  <c r="EP99" i="3"/>
  <c r="EO99" i="3"/>
  <c r="EN99" i="3"/>
  <c r="EM99" i="3"/>
  <c r="EL99" i="3"/>
  <c r="EQ98" i="3"/>
  <c r="EP98" i="3"/>
  <c r="EO98" i="3"/>
  <c r="EN98" i="3"/>
  <c r="EM98" i="3"/>
  <c r="EL98" i="3"/>
  <c r="EQ97" i="3"/>
  <c r="EP97" i="3"/>
  <c r="EO97" i="3"/>
  <c r="EN97" i="3"/>
  <c r="EM97" i="3"/>
  <c r="EL97" i="3"/>
  <c r="EQ96" i="3"/>
  <c r="EP96" i="3"/>
  <c r="EO96" i="3"/>
  <c r="EN96" i="3"/>
  <c r="EM96" i="3"/>
  <c r="EL96" i="3"/>
  <c r="EQ95" i="3"/>
  <c r="EP95" i="3"/>
  <c r="EO95" i="3"/>
  <c r="EN95" i="3"/>
  <c r="EM95" i="3"/>
  <c r="EL95" i="3"/>
  <c r="EQ94" i="3"/>
  <c r="EP94" i="3"/>
  <c r="EO94" i="3"/>
  <c r="EN94" i="3"/>
  <c r="EM94" i="3"/>
  <c r="EL94" i="3"/>
  <c r="EQ93" i="3"/>
  <c r="EP93" i="3"/>
  <c r="EO93" i="3"/>
  <c r="EN93" i="3"/>
  <c r="EM93" i="3"/>
  <c r="EL93" i="3"/>
  <c r="EQ92" i="3"/>
  <c r="EP92" i="3"/>
  <c r="EO92" i="3"/>
  <c r="EN92" i="3"/>
  <c r="EM92" i="3"/>
  <c r="EL92" i="3"/>
  <c r="EQ91" i="3"/>
  <c r="EP91" i="3"/>
  <c r="EO91" i="3"/>
  <c r="EN91" i="3"/>
  <c r="EM91" i="3"/>
  <c r="EL91" i="3"/>
  <c r="EQ90" i="3"/>
  <c r="EP90" i="3"/>
  <c r="EO90" i="3"/>
  <c r="EN90" i="3"/>
  <c r="EM90" i="3"/>
  <c r="EL90" i="3"/>
  <c r="EQ89" i="3"/>
  <c r="EP89" i="3"/>
  <c r="EO89" i="3"/>
  <c r="EN89" i="3"/>
  <c r="EM89" i="3"/>
  <c r="EL89" i="3"/>
  <c r="EQ88" i="3"/>
  <c r="EP88" i="3"/>
  <c r="EO88" i="3"/>
  <c r="EN88" i="3"/>
  <c r="EM88" i="3"/>
  <c r="EL88" i="3"/>
  <c r="EQ87" i="3"/>
  <c r="EP87" i="3"/>
  <c r="EO87" i="3"/>
  <c r="EN87" i="3"/>
  <c r="EM87" i="3"/>
  <c r="EL87" i="3"/>
  <c r="EQ86" i="3"/>
  <c r="EP86" i="3"/>
  <c r="EO86" i="3"/>
  <c r="EN86" i="3"/>
  <c r="EM86" i="3"/>
  <c r="EL86" i="3"/>
  <c r="EQ85" i="3"/>
  <c r="EP85" i="3"/>
  <c r="EO85" i="3"/>
  <c r="EN85" i="3"/>
  <c r="EM85" i="3"/>
  <c r="EL85" i="3"/>
  <c r="EQ84" i="3"/>
  <c r="EP84" i="3"/>
  <c r="EO84" i="3"/>
  <c r="EN84" i="3"/>
  <c r="EM84" i="3"/>
  <c r="EL84" i="3"/>
  <c r="EQ83" i="3"/>
  <c r="EP83" i="3"/>
  <c r="EO83" i="3"/>
  <c r="EN83" i="3"/>
  <c r="EM83" i="3"/>
  <c r="EL83" i="3"/>
  <c r="EQ82" i="3"/>
  <c r="EP82" i="3"/>
  <c r="EO82" i="3"/>
  <c r="EN82" i="3"/>
  <c r="EM82" i="3"/>
  <c r="EL82" i="3"/>
  <c r="EQ81" i="3"/>
  <c r="EP81" i="3"/>
  <c r="EO81" i="3"/>
  <c r="EN81" i="3"/>
  <c r="EM81" i="3"/>
  <c r="EL81" i="3"/>
  <c r="EQ80" i="3"/>
  <c r="EP80" i="3"/>
  <c r="EO80" i="3"/>
  <c r="EN80" i="3"/>
  <c r="EM80" i="3"/>
  <c r="EL80" i="3"/>
  <c r="EQ79" i="3"/>
  <c r="EP79" i="3"/>
  <c r="EO79" i="3"/>
  <c r="EN79" i="3"/>
  <c r="EM79" i="3"/>
  <c r="EL79" i="3"/>
  <c r="EQ78" i="3"/>
  <c r="EP78" i="3"/>
  <c r="EO78" i="3"/>
  <c r="EN78" i="3"/>
  <c r="EM78" i="3"/>
  <c r="EL78" i="3"/>
  <c r="EQ77" i="3"/>
  <c r="EP77" i="3"/>
  <c r="EO77" i="3"/>
  <c r="EN77" i="3"/>
  <c r="EM77" i="3"/>
  <c r="EL77" i="3"/>
  <c r="EQ76" i="3"/>
  <c r="EP76" i="3"/>
  <c r="EO76" i="3"/>
  <c r="EN76" i="3"/>
  <c r="EM76" i="3"/>
  <c r="EL76" i="3"/>
  <c r="EQ75" i="3"/>
  <c r="EP75" i="3"/>
  <c r="EO75" i="3"/>
  <c r="EN75" i="3"/>
  <c r="EM75" i="3"/>
  <c r="EL75" i="3"/>
  <c r="EQ74" i="3"/>
  <c r="EP74" i="3"/>
  <c r="EO74" i="3"/>
  <c r="EN74" i="3"/>
  <c r="EM74" i="3"/>
  <c r="EL74" i="3"/>
  <c r="EQ73" i="3"/>
  <c r="EP73" i="3"/>
  <c r="EO73" i="3"/>
  <c r="EN73" i="3"/>
  <c r="EM73" i="3"/>
  <c r="EL73" i="3"/>
  <c r="EQ72" i="3"/>
  <c r="EP72" i="3"/>
  <c r="EO72" i="3"/>
  <c r="EN72" i="3"/>
  <c r="EM72" i="3"/>
  <c r="EL72" i="3"/>
  <c r="EQ71" i="3"/>
  <c r="EP71" i="3"/>
  <c r="EO71" i="3"/>
  <c r="EN71" i="3"/>
  <c r="EM71" i="3"/>
  <c r="EL71" i="3"/>
  <c r="EQ70" i="3"/>
  <c r="EP70" i="3"/>
  <c r="EO70" i="3"/>
  <c r="EN70" i="3"/>
  <c r="EM70" i="3"/>
  <c r="EL70" i="3"/>
  <c r="EQ69" i="3"/>
  <c r="EP69" i="3"/>
  <c r="EO69" i="3"/>
  <c r="EN69" i="3"/>
  <c r="EM69" i="3"/>
  <c r="EL69" i="3"/>
  <c r="EQ68" i="3"/>
  <c r="EP68" i="3"/>
  <c r="EO68" i="3"/>
  <c r="EN68" i="3"/>
  <c r="EM68" i="3"/>
  <c r="EL68" i="3"/>
  <c r="EQ67" i="3"/>
  <c r="EP67" i="3"/>
  <c r="EO67" i="3"/>
  <c r="EN67" i="3"/>
  <c r="EM67" i="3"/>
  <c r="EL67" i="3"/>
  <c r="EQ66" i="3"/>
  <c r="EP66" i="3"/>
  <c r="EO66" i="3"/>
  <c r="EN66" i="3"/>
  <c r="EM66" i="3"/>
  <c r="EL66" i="3"/>
  <c r="EQ65" i="3"/>
  <c r="EP65" i="3"/>
  <c r="EO65" i="3"/>
  <c r="EN65" i="3"/>
  <c r="EM65" i="3"/>
  <c r="EL65" i="3"/>
  <c r="EQ64" i="3"/>
  <c r="EP64" i="3"/>
  <c r="EO64" i="3"/>
  <c r="EN64" i="3"/>
  <c r="EM64" i="3"/>
  <c r="EL64" i="3"/>
  <c r="EQ63" i="3"/>
  <c r="EP63" i="3"/>
  <c r="EO63" i="3"/>
  <c r="EN63" i="3"/>
  <c r="EM63" i="3"/>
  <c r="EL63" i="3"/>
  <c r="EQ62" i="3"/>
  <c r="EP62" i="3"/>
  <c r="EO62" i="3"/>
  <c r="EN62" i="3"/>
  <c r="EM62" i="3"/>
  <c r="EL62" i="3"/>
  <c r="EQ61" i="3"/>
  <c r="EP61" i="3"/>
  <c r="EO61" i="3"/>
  <c r="EN61" i="3"/>
  <c r="EM61" i="3"/>
  <c r="EL61" i="3"/>
  <c r="EQ60" i="3"/>
  <c r="EP60" i="3"/>
  <c r="EO60" i="3"/>
  <c r="EN60" i="3"/>
  <c r="EM60" i="3"/>
  <c r="EL60" i="3"/>
  <c r="EQ59" i="3"/>
  <c r="EP59" i="3"/>
  <c r="EO59" i="3"/>
  <c r="EN59" i="3"/>
  <c r="EM59" i="3"/>
  <c r="EL59" i="3"/>
  <c r="EQ58" i="3"/>
  <c r="EP58" i="3"/>
  <c r="EO58" i="3"/>
  <c r="EN58" i="3"/>
  <c r="EM58" i="3"/>
  <c r="EL58" i="3"/>
  <c r="EQ57" i="3"/>
  <c r="EP57" i="3"/>
  <c r="EO57" i="3"/>
  <c r="EN57" i="3"/>
  <c r="EM57" i="3"/>
  <c r="EL57" i="3"/>
  <c r="EQ56" i="3"/>
  <c r="EP56" i="3"/>
  <c r="EO56" i="3"/>
  <c r="EN56" i="3"/>
  <c r="EM56" i="3"/>
  <c r="EL56" i="3"/>
  <c r="EQ55" i="3"/>
  <c r="EP55" i="3"/>
  <c r="EO55" i="3"/>
  <c r="EN55" i="3"/>
  <c r="EM55" i="3"/>
  <c r="EL55" i="3"/>
  <c r="EQ54" i="3"/>
  <c r="EP54" i="3"/>
  <c r="EO54" i="3"/>
  <c r="EN54" i="3"/>
  <c r="EM54" i="3"/>
  <c r="EL54" i="3"/>
  <c r="EQ53" i="3"/>
  <c r="EP53" i="3"/>
  <c r="EO53" i="3"/>
  <c r="EN53" i="3"/>
  <c r="EM53" i="3"/>
  <c r="EL53" i="3"/>
  <c r="EQ52" i="3"/>
  <c r="EP52" i="3"/>
  <c r="EO52" i="3"/>
  <c r="EN52" i="3"/>
  <c r="EM52" i="3"/>
  <c r="EL52" i="3"/>
  <c r="EQ51" i="3"/>
  <c r="EP51" i="3"/>
  <c r="EO51" i="3"/>
  <c r="EN51" i="3"/>
  <c r="EM51" i="3"/>
  <c r="EL51" i="3"/>
  <c r="EQ50" i="3"/>
  <c r="EP50" i="3"/>
  <c r="EO50" i="3"/>
  <c r="EN50" i="3"/>
  <c r="EM50" i="3"/>
  <c r="EL50" i="3"/>
  <c r="EQ49" i="3"/>
  <c r="EP49" i="3"/>
  <c r="EO49" i="3"/>
  <c r="EN49" i="3"/>
  <c r="EM49" i="3"/>
  <c r="EL49" i="3"/>
  <c r="EQ48" i="3"/>
  <c r="EP48" i="3"/>
  <c r="EO48" i="3"/>
  <c r="EN48" i="3"/>
  <c r="EM48" i="3"/>
  <c r="EL48" i="3"/>
  <c r="EQ47" i="3"/>
  <c r="EP47" i="3"/>
  <c r="EO47" i="3"/>
  <c r="EN47" i="3"/>
  <c r="EM47" i="3"/>
  <c r="EL47" i="3"/>
  <c r="EQ46" i="3"/>
  <c r="EP46" i="3"/>
  <c r="EO46" i="3"/>
  <c r="EN46" i="3"/>
  <c r="EM46" i="3"/>
  <c r="EL46" i="3"/>
  <c r="EQ45" i="3"/>
  <c r="EP45" i="3"/>
  <c r="EO45" i="3"/>
  <c r="EN45" i="3"/>
  <c r="EM45" i="3"/>
  <c r="EL45" i="3"/>
  <c r="EQ44" i="3"/>
  <c r="EP44" i="3"/>
  <c r="EO44" i="3"/>
  <c r="EN44" i="3"/>
  <c r="EM44" i="3"/>
  <c r="EL44" i="3"/>
  <c r="EQ43" i="3"/>
  <c r="EP43" i="3"/>
  <c r="EO43" i="3"/>
  <c r="EN43" i="3"/>
  <c r="EM43" i="3"/>
  <c r="EL43" i="3"/>
  <c r="EQ42" i="3"/>
  <c r="EP42" i="3"/>
  <c r="EO42" i="3"/>
  <c r="EN42" i="3"/>
  <c r="EM42" i="3"/>
  <c r="EL42" i="3"/>
  <c r="EQ41" i="3"/>
  <c r="EP41" i="3"/>
  <c r="EO41" i="3"/>
  <c r="EN41" i="3"/>
  <c r="EM41" i="3"/>
  <c r="EL41" i="3"/>
  <c r="EQ40" i="3"/>
  <c r="EP40" i="3"/>
  <c r="EO40" i="3"/>
  <c r="EN40" i="3"/>
  <c r="EM40" i="3"/>
  <c r="EL40" i="3"/>
  <c r="EQ39" i="3"/>
  <c r="EP39" i="3"/>
  <c r="EO39" i="3"/>
  <c r="EN39" i="3"/>
  <c r="EM39" i="3"/>
  <c r="EL39" i="3"/>
  <c r="EQ38" i="3"/>
  <c r="EP38" i="3"/>
  <c r="EO38" i="3"/>
  <c r="EN38" i="3"/>
  <c r="EM38" i="3"/>
  <c r="EL38" i="3"/>
  <c r="EQ37" i="3"/>
  <c r="EP37" i="3"/>
  <c r="EO37" i="3"/>
  <c r="EN37" i="3"/>
  <c r="EM37" i="3"/>
  <c r="EL37" i="3"/>
  <c r="EQ36" i="3"/>
  <c r="EP36" i="3"/>
  <c r="EO36" i="3"/>
  <c r="EN36" i="3"/>
  <c r="EM36" i="3"/>
  <c r="EL36" i="3"/>
  <c r="EQ35" i="3"/>
  <c r="EP35" i="3"/>
  <c r="EO35" i="3"/>
  <c r="EN35" i="3"/>
  <c r="EM35" i="3"/>
  <c r="EL35" i="3"/>
  <c r="EQ34" i="3"/>
  <c r="EP34" i="3"/>
  <c r="EO34" i="3"/>
  <c r="EN34" i="3"/>
  <c r="EM34" i="3"/>
  <c r="EL34" i="3"/>
  <c r="EQ33" i="3"/>
  <c r="EP33" i="3"/>
  <c r="EO33" i="3"/>
  <c r="EN33" i="3"/>
  <c r="EM33" i="3"/>
  <c r="EL33" i="3"/>
  <c r="EQ32" i="3"/>
  <c r="EP32" i="3"/>
  <c r="EO32" i="3"/>
  <c r="EN32" i="3"/>
  <c r="EM32" i="3"/>
  <c r="EL32" i="3"/>
  <c r="EQ31" i="3"/>
  <c r="EP31" i="3"/>
  <c r="EO31" i="3"/>
  <c r="EN31" i="3"/>
  <c r="EM31" i="3"/>
  <c r="EL31" i="3"/>
  <c r="EQ30" i="3"/>
  <c r="EP30" i="3"/>
  <c r="EO30" i="3"/>
  <c r="EN30" i="3"/>
  <c r="EM30" i="3"/>
  <c r="EL30" i="3"/>
  <c r="EQ28" i="3"/>
  <c r="EP28" i="3"/>
  <c r="EO28" i="3"/>
  <c r="EN28" i="3"/>
  <c r="EM28" i="3"/>
  <c r="EL28" i="3"/>
  <c r="EQ27" i="3"/>
  <c r="EP27" i="3"/>
  <c r="EO27" i="3"/>
  <c r="EN27" i="3"/>
  <c r="EM27" i="3"/>
  <c r="EL27" i="3"/>
  <c r="EQ26" i="3"/>
  <c r="EP26" i="3"/>
  <c r="EO26" i="3"/>
  <c r="EN26" i="3"/>
  <c r="EM26" i="3"/>
  <c r="EL26" i="3"/>
  <c r="EQ25" i="3"/>
  <c r="EP25" i="3"/>
  <c r="EO25" i="3"/>
  <c r="EN25" i="3"/>
  <c r="EM25" i="3"/>
  <c r="EL25" i="3"/>
  <c r="EQ24" i="3"/>
  <c r="EP24" i="3"/>
  <c r="EO24" i="3"/>
  <c r="EN24" i="3"/>
  <c r="EM24" i="3"/>
  <c r="EL24" i="3"/>
  <c r="EQ23" i="3"/>
  <c r="EP23" i="3"/>
  <c r="EO23" i="3"/>
  <c r="EN23" i="3"/>
  <c r="EM23" i="3"/>
  <c r="EL23" i="3"/>
  <c r="EQ22" i="3"/>
  <c r="EP22" i="3"/>
  <c r="EO22" i="3"/>
  <c r="EN22" i="3"/>
  <c r="EM22" i="3"/>
  <c r="EL22" i="3"/>
  <c r="EQ21" i="3"/>
  <c r="EP21" i="3"/>
  <c r="EO21" i="3"/>
  <c r="EN21" i="3"/>
  <c r="EM21" i="3"/>
  <c r="EL21" i="3"/>
  <c r="EQ20" i="3"/>
  <c r="EP20" i="3"/>
  <c r="EO20" i="3"/>
  <c r="EN20" i="3"/>
  <c r="EM20" i="3"/>
  <c r="EL20" i="3"/>
  <c r="EQ19" i="3"/>
  <c r="EP19" i="3"/>
  <c r="EO19" i="3"/>
  <c r="EN19" i="3"/>
  <c r="EM19" i="3"/>
  <c r="EL19" i="3"/>
  <c r="EQ18" i="3"/>
  <c r="EP18" i="3"/>
  <c r="EO18" i="3"/>
  <c r="EN18" i="3"/>
  <c r="EM18" i="3"/>
  <c r="EL18" i="3"/>
  <c r="EQ17" i="3"/>
  <c r="EP17" i="3"/>
  <c r="EO17" i="3"/>
  <c r="EN17" i="3"/>
  <c r="EM17" i="3"/>
  <c r="EL17" i="3"/>
  <c r="EQ16" i="3"/>
  <c r="EP16" i="3"/>
  <c r="EO16" i="3"/>
  <c r="EN16" i="3"/>
  <c r="EM16" i="3"/>
  <c r="EL16" i="3"/>
  <c r="EQ15" i="3"/>
  <c r="EP15" i="3"/>
  <c r="EO15" i="3"/>
  <c r="EN15" i="3"/>
  <c r="EM15" i="3"/>
  <c r="EL15" i="3"/>
  <c r="EQ14" i="3"/>
  <c r="EP14" i="3"/>
  <c r="EO14" i="3"/>
  <c r="EN14" i="3"/>
  <c r="EM14" i="3"/>
  <c r="EL14" i="3"/>
  <c r="EQ13" i="3"/>
  <c r="EP13" i="3"/>
  <c r="EO13" i="3"/>
  <c r="EN13" i="3"/>
  <c r="EM13" i="3"/>
  <c r="EL13" i="3"/>
  <c r="EQ12" i="3"/>
  <c r="EP12" i="3"/>
  <c r="EO12" i="3"/>
  <c r="EN12" i="3"/>
  <c r="EM12" i="3"/>
  <c r="EL12" i="3"/>
  <c r="EQ11" i="3"/>
  <c r="EP11" i="3"/>
  <c r="EO11" i="3"/>
  <c r="EN11" i="3"/>
  <c r="EM11" i="3"/>
  <c r="EL11" i="3"/>
  <c r="EQ10" i="3"/>
  <c r="EP10" i="3"/>
  <c r="EO10" i="3"/>
  <c r="EN10" i="3"/>
  <c r="EM10" i="3"/>
  <c r="EL10" i="3"/>
  <c r="EQ9" i="3"/>
  <c r="EP9" i="3"/>
  <c r="EO9" i="3"/>
  <c r="EN9" i="3"/>
  <c r="EM9" i="3"/>
  <c r="EL9" i="3"/>
  <c r="EQ8" i="3"/>
  <c r="EP8" i="3"/>
  <c r="EO8" i="3"/>
  <c r="EN8" i="3"/>
  <c r="EM8" i="3"/>
  <c r="EL8" i="3"/>
  <c r="EQ7" i="3"/>
  <c r="EP7" i="3"/>
  <c r="EO7" i="3"/>
  <c r="EN7" i="3"/>
  <c r="EM7" i="3"/>
  <c r="EL7" i="3"/>
  <c r="EQ6" i="3"/>
  <c r="EP6" i="3"/>
  <c r="EO6" i="3"/>
  <c r="EN6" i="3"/>
  <c r="EM6" i="3"/>
  <c r="EL6" i="3"/>
  <c r="EQ5" i="3"/>
  <c r="EP5" i="3"/>
  <c r="EO5" i="3"/>
  <c r="EN5" i="3"/>
  <c r="EM5" i="3"/>
  <c r="EL5" i="3"/>
  <c r="EQ4" i="3"/>
  <c r="EP4" i="3"/>
  <c r="EO4" i="3"/>
  <c r="EN4" i="3"/>
  <c r="EM4" i="3"/>
  <c r="EL4" i="3"/>
  <c r="D6" i="2"/>
  <c r="CW14" i="4" l="1"/>
  <c r="DH14" i="4"/>
  <c r="DD14" i="4"/>
  <c r="DH13" i="3"/>
  <c r="DD13" i="3"/>
  <c r="CW13" i="3"/>
  <c r="DK14" i="4" l="1"/>
  <c r="DO14" i="4"/>
  <c r="DO13" i="3"/>
  <c r="DK13" i="3"/>
  <c r="DV14" i="4" l="1"/>
  <c r="DY14" i="4" s="1"/>
  <c r="DR14" i="4"/>
  <c r="DV13" i="3"/>
  <c r="DY13" i="3" s="1"/>
  <c r="DR13" i="3"/>
  <c r="D12" i="2" l="1"/>
  <c r="D11" i="2"/>
  <c r="D10" i="2"/>
  <c r="D9" i="2"/>
  <c r="D8" i="2"/>
  <c r="D7" i="2"/>
</calcChain>
</file>

<file path=xl/sharedStrings.xml><?xml version="1.0" encoding="utf-8"?>
<sst xmlns="http://schemas.openxmlformats.org/spreadsheetml/2006/main" count="16549" uniqueCount="1924">
  <si>
    <t xml:space="preserve">Responsable </t>
  </si>
  <si>
    <t>Eje estratégico</t>
  </si>
  <si>
    <t>Estrategia</t>
  </si>
  <si>
    <t>llave_ID</t>
  </si>
  <si>
    <t>Nivel</t>
  </si>
  <si>
    <t>Despacho o dirección</t>
  </si>
  <si>
    <t>Dependencia</t>
  </si>
  <si>
    <t>Medio de verificación</t>
  </si>
  <si>
    <t>Reporte cualitativo enero</t>
  </si>
  <si>
    <t>Validado enero</t>
  </si>
  <si>
    <t>% Avance febrero</t>
  </si>
  <si>
    <t>Reporte cualitativo febrero</t>
  </si>
  <si>
    <t>Validado febrero</t>
  </si>
  <si>
    <t>% Avance marzo</t>
  </si>
  <si>
    <t>Reporte cualitativo marzo</t>
  </si>
  <si>
    <t>Validado marzo</t>
  </si>
  <si>
    <t>% Avance abril</t>
  </si>
  <si>
    <t>Reporte cualitativo abril</t>
  </si>
  <si>
    <t>Validado abril</t>
  </si>
  <si>
    <t>% Avance mayo</t>
  </si>
  <si>
    <t>Reporte cualitativo mayo</t>
  </si>
  <si>
    <t>Validado mayo</t>
  </si>
  <si>
    <t>% Avance junio</t>
  </si>
  <si>
    <t>Reporte cualitativo junio</t>
  </si>
  <si>
    <t>Validado junio</t>
  </si>
  <si>
    <t>% Avance julio</t>
  </si>
  <si>
    <t>Reporte cualitativo julio</t>
  </si>
  <si>
    <t>Validado julio</t>
  </si>
  <si>
    <t>% Avance agosto</t>
  </si>
  <si>
    <t>Reporte cualitativo agosto</t>
  </si>
  <si>
    <t>Validado agosto</t>
  </si>
  <si>
    <t>% Avance septiembre</t>
  </si>
  <si>
    <t>Reporte cualitativo septiembre</t>
  </si>
  <si>
    <t>Validado septiembre</t>
  </si>
  <si>
    <t>% Avance octubre</t>
  </si>
  <si>
    <t>Reporte cualitativo octubre</t>
  </si>
  <si>
    <t>Validado octubre</t>
  </si>
  <si>
    <t>% Avance noviembre</t>
  </si>
  <si>
    <t>Reporte cualitativo noviembre</t>
  </si>
  <si>
    <t>Validado noviembre</t>
  </si>
  <si>
    <t>% Avance diciembre</t>
  </si>
  <si>
    <t>Reporte cualitativo diciembre</t>
  </si>
  <si>
    <t>Validado diciembre</t>
  </si>
  <si>
    <t>Sigla Dirección</t>
  </si>
  <si>
    <t>VPBM</t>
  </si>
  <si>
    <t>Dirección de Calidad para la Educación Preescolar, Básica y Media</t>
  </si>
  <si>
    <t>2. Formación Integral</t>
  </si>
  <si>
    <t xml:space="preserve">2. Implementación del Programa Tutorias para el aprendizaje y la Formación Integral (PTAFI 3.0) </t>
  </si>
  <si>
    <t>X</t>
  </si>
  <si>
    <t>Pendiente Validar</t>
  </si>
  <si>
    <t>SI</t>
  </si>
  <si>
    <t>Subdirección de Fomento de Competencias</t>
  </si>
  <si>
    <t>4. Poder pedagógico popular</t>
  </si>
  <si>
    <t>1. Fortalecimiento de capacidades para el desarrollo de competencias de docentes y directivos docentes.</t>
  </si>
  <si>
    <t>2. Bienestar laboral y dignificación de la labor docente</t>
  </si>
  <si>
    <t>VES</t>
  </si>
  <si>
    <t>Dirección de Calidad para la Educación Superior</t>
  </si>
  <si>
    <t>Subdirección de Inspección y Vigilancia</t>
  </si>
  <si>
    <t>8. Educación superior como un derecho fundamental</t>
  </si>
  <si>
    <t>3. Fortalecimiento del sistema de educación superior y post-media</t>
  </si>
  <si>
    <t>Subdirección de Aseguramiento de la Educación Superior</t>
  </si>
  <si>
    <t xml:space="preserve">1. Educación superior para la sociedad del conocimiento </t>
  </si>
  <si>
    <t>NO</t>
  </si>
  <si>
    <t>Dirección de Cobertura y Equidad</t>
  </si>
  <si>
    <t>Subdirección de Acceso</t>
  </si>
  <si>
    <t>6. Acceso al derecho (transversal)</t>
  </si>
  <si>
    <t xml:space="preserve"> </t>
  </si>
  <si>
    <t> </t>
  </si>
  <si>
    <t>7. Espacios educativos como centro de la vida comunitaria y la paz</t>
  </si>
  <si>
    <t>1. Fortalecimiento de la infraestructura de educación preescolar, básica y media</t>
  </si>
  <si>
    <t>Subdirección de Permanencia</t>
  </si>
  <si>
    <t>SIMAT</t>
  </si>
  <si>
    <t>3. Educación Media: General y Sistema regional de educación media y superior, en zonas de ruralidad dispersa (SIMES)</t>
  </si>
  <si>
    <t>1. Implementación de estrategias de acceso, permanencia y calidad para el fortalecimiento de la Educación Media.</t>
  </si>
  <si>
    <t>Dirección de Fomento de la Educación Superior</t>
  </si>
  <si>
    <t>Subdirección de Apoyo a la Gestión de las IES</t>
  </si>
  <si>
    <t>Dirección de Fortalecimiento a la Gestión Territorial</t>
  </si>
  <si>
    <t>Subdirección de Fortalecimiento Institucional</t>
  </si>
  <si>
    <t>5. Capacidades territoriales</t>
  </si>
  <si>
    <t>2. Fortalecimiento de las capacidades de gestión de todas las ETC</t>
  </si>
  <si>
    <t xml:space="preserve">Avance: La Subdirección de Fortalecimiento, en el marco de la estrategia de gestión territorial, avanzó  en el mes de enero en la consolidación del formato de hoja de ruta para el fortalecimiento institucional, realizando la socialización al equipo de gestión territorial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</si>
  <si>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 xml:space="preserve">Avance: La Subdirección de Fortalecimiento, en el marco de la estrategia de gestión territorial, avanzó en la consolidación de 41 hojas de ruta para el fortalecimiento institucional de entidades territoriales en educación. De éstas, 26 tienen reporte de seguimiento en el mes de febrero:
Amazonas, Bolívar, Boyacá, Buenaventura, Cali, Caquetá, Cartago, Casanare, Cauca, Chocó, Córdoba, Cúcuta, Cundinamarca, Duitama, Facatativá, Florencia, Funza, Fusagasugá, Girardot, Guaviare, Jamundí, Magangué, Mosquera, Nariño, Norte de Santander, Palmira, San Andrés de Tumaco, Soacha, Sogamoso, Sucre, Tolima, Tunja, Valle del Cauca y Zipaquirá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</si>
  <si>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 xml:space="preserve">Avance: El Ministerio de Educación Nacional, recibió en el mes de febrero un total de ochenta y ocho (88) informes finales del POAIV 2024. De éstos, sesenta y ocho y ocho (68) fueron evaluados y retroalimentados en febrero. Los veinte (20) restantes se encuentran en respuesta para marzo. 
Cuellos de botella: Las Secretarías de Educación de Atlántico, Facatativá, Meta, Mosquera, Pereira, Popayán Riohacha, Rionegro y Zipaquirá no han remitido su informe final 2024. Se envía comunicación reiterando la solicitud. Esta omisión dificulta el cumplimiento total de la meta propuesta.
Restricciones: No aplica
Justificación: La valoración y retroalimentación de los ochenta y ocho (88) planes garantiza el cumplimiento de lo estipulado en el Artículo 2.3.7.2.2 del Decreto 1075 de 2015, el cual se refiere a la función del Ministerio de solicitar a los departamentos y municipios la información requerida sobre el ejercicio de la inspección y vigilancia.
</t>
  </si>
  <si>
    <t xml:space="preserve">Avance: Durante el mes de febrero el equipo de Estructuras y Modelos de Operación de la Subdirección de Fortalecimiento Institucional está consolidando la información solicitada a las Secretarías de Educación.
1. Mediante formulario en línea se solicita el estado de articulación con su entidad territorial para la implementación del Modelo Integrado de Planeación y Gestión y sobre la actualización de los procesos propios del sector, para lo cual han respondido 73 Secretarías.
2. Certificación de calidad ISO 9001;2015 vigente para la ETC y/o la secretaría de educación, en caso de contar con ella.
· Certificación en alguna otra norma ISO, vigente para la ETC y/o la secretaría de educación, en caso de contar con ella.
· Mapa de procesos vigente de la Secretaría de Educación
· Mapa de procesos vigente de la entidad territorial
· Certificación de los procesos propios del sector (calidad educativa, cobertura educativa, atención al ciudadano, talento humano), en caso de contar con ellos
Se brindó asistencia técnica a la Secretaría de Educación de Caquetá en el fortalecimiento de capacidades técnicas en el tema de modelo de operación - MIPG.
Cuellos de botella: Desactualización de Macroprocesos, Procesos, Subprocesos y Procedimientos de la Secretaría.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</si>
  <si>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Subdirección de Monitoreo y Control</t>
  </si>
  <si>
    <t>No aplica</t>
  </si>
  <si>
    <t>Avance: Se encuentra en revisión de la Subdirección de contratación los documentos para la contratación de la evaluación de impacto y resultados del Programa de Trayectorias Educativas en Zonas rurales y rurales dispersas.
Cuello de botella: Revisiones tanto en el Ministerio como en el BID para envío de Solicitud de Propuesta a lista corta. En espera de aprobación y No objeción del Banco.
Restricciones: El trabajo de campo debe realizarse en los meses de julio, agosto y septiembre de 2025 ya que el contrato de préstamo finaliza el 31 de octubre de 2025.
Justificación: Se requiere realizar la evaluación del Programa en razón a lo estipulado den el contrato de préstamo BID 4902/OC-CO</t>
  </si>
  <si>
    <t>Dirección de Primera Infancia</t>
  </si>
  <si>
    <t>x</t>
  </si>
  <si>
    <t>2. Mejoramiento hacia la atención integral</t>
  </si>
  <si>
    <t>Avance: Avanza la entrega de dotaciones pedagógicas y las colecciones de libros, en el marco de la Estrategia de Fortalecimiento de Ambientes Inclusivos y Diversos.
Cuellos de botella:  No se identifican cuellos de botella ni limitaciones en el período.
Restricciones: No Aplica
Justificación: A la fecha, se han entregado Colecciones en 741 Instituciones Educativas, lo que representa el 53% del total estimado. Actualmente, se encuentran en proceso de entrega las ETC de Huila, Caquetá, Vaupés, Vichada, La Guajira y Chocó. Igualmente se han realizado sesiones de socialización con las ETC. Estas reuniones son fundamentales para informar sobre el proceso y contar con el apoyo de los lideres de educación inicial en la divulgación y seguimiento de la propuesta de  LITERATURA INFANTIL UN CAMINO HACIA UNA INFANCIA FELIZ Y PROTEGIDA.  Respecto a la estrategia de los kits de dotaciones, a la fecha el proceso ha cursado con éxito la etapa de planeación y se encuentra avanzando en la etapa de alistamiento, mediante el armado y embalaje de los kits  a entregar. Se espera que en el mes de marzo y abril de 2025 se avance con la etapa de distribución y entrega de los kits de dotaciones, en las sedes educativas focalizadas.</t>
  </si>
  <si>
    <t>Avance: Se lleva  a cabo el seguimiento al registro de las acciones territoriales en el SIMAT, con corte preliminar de febrero, se encuentra 2.680 niños y niñas de preescolar cuyas familias participan en escuelas de padres, madres y cuidadores; u otras estrategias de vinculación de familias. 
Cuellos de botella:  No se identifican cuellos de botella ni limitaciones en el período.
Restricciones: No Aplica
Justificación: Desde la Subdirección de Calidad se envía comunicación a las 97 ETC, recordando el compromiso en la implementación de acciones relacionadas con la vinculación genuina de las familias, junto con el decreto 0459 de 2024, de manera que puedan trabajar con sus Establecimientos Educativos la importancia del registro en el SIMAT de las acciones que impliquen la vinculación de las familias. Se realiza Asistencia Técnica con la ETC Valle del Cauca para aclarar dudas sobre el proceso de registro y se dieron orientaciones para acceder a la Asistencia Técnica con el administrador del SIMAT en el MEN.</t>
  </si>
  <si>
    <t>Reporte de avance</t>
  </si>
  <si>
    <t>TRANSVERSALES</t>
  </si>
  <si>
    <t>Despacho Ministro</t>
  </si>
  <si>
    <t>Oficina Asesora de Comunicaciones</t>
  </si>
  <si>
    <t>9. Humanización y fortalecimiento organizacional - acompañamiento al cambio</t>
  </si>
  <si>
    <t>1. Comunicación para la movilización de la fuerza transformadora</t>
  </si>
  <si>
    <t>Oficina Asesora Jurídica</t>
  </si>
  <si>
    <t>2. Fortalecer y orientar la defensa judicial del Ministerio de Educación  Nacional</t>
  </si>
  <si>
    <t>N.A.</t>
  </si>
  <si>
    <t>OAPF 20/02/2025:
De acuerdo con la periodicidad definida, no aplica reporte de avance para este periodo.</t>
  </si>
  <si>
    <t>Avance:El Ministerio de Educación realizó comunicaciones a todas las firmas de representación para la socialización del Manual de defensa judicial.
Cuellos de botella:  No se identificaron cuellos de botella y limitaciones en el periodo.
Restricciones: No aplica.
Justificación: El día  04 de marzo se generó la comunicación interna para 6 de las 7 firmas con las cuales tiene vinculo contractual la oficina asesora juridica del ministerio de educación nacional, en las cuales se adjuntó el manual de defensa judicial aprobado a finales del año pasado y el cual debera servir de insumo en los procesos que vinculen al MEN. de igual manera, quedando pendiente el envio de una comunicación a una firma con la cual no se ha firmado contrato a la fecha.</t>
  </si>
  <si>
    <t>OAPF 11/03/2025:
De acuerdo con la periodicidad definida, no aplica reporte de avance para este periodo.</t>
  </si>
  <si>
    <t>N.A</t>
  </si>
  <si>
    <t>OAPF 11/04/2025:
De acuerdo con la periodicidad definida, no aplica reporte de avance para este periodo.</t>
  </si>
  <si>
    <t xml:space="preserve">3. Estrategia para prevenir la causación de intereses de mora y costas procesales por el pago tardío de cesantías de los docentes afiliados al FOMAG de acuerdo a la Ley 1071 de 2006, en el marco de conciliaciones extrajudiciales y sentencias judiciales </t>
  </si>
  <si>
    <t>4. Mejorar la eficacia del cobro coactivo</t>
  </si>
  <si>
    <t xml:space="preserve">Avance: Para el mes de febrero del año 2025, El Ministerio de Educación recaudó en total la suma de $135.011.531,28 de los cuales se recaudó por concepto de ley 21 $ 51.603,28 y por concepto de FOMAG $ 134.959.928. 
Cuellos de botella: No se identificaron cuellos de botella y limitaciones en el periodo.
Restricciones: No aplica.
Justificación: Por concepto de Ley 21 $ 51.603,14 corresponden al resultado de embargos decretados en los diferentes procesos de cobro coactivo. Los embargos referenciados se encuentran reflejados en 1 título de depósito judicial que emite el Banco Agrario de Colombia a nombre del MEN y que se encuentran bajo custodia de esta entidad.  
Por concepto FOMAG se recaudó la suma de $ 134.959.928 de los cuales $ 2.700.876,00 corresponden al resultado de embargos decretados en los diferentes procesos de cobro coactivo. Los embargos referenciados se encuentran reflejados en 2 títulos de depósito judicial que emite el Banco Agrario de Colombia a nombre del MEN y que se encuentran bajo custodia de esta entidad.  y la suma de $ 132.259.052,00 se recaudaron de acuerdos de pago suscritos con: Malambo – Atlántico, Sotará – Cauca, Novita – Choco, Sampués – Sucre, Segovia y Abejorral – Antioquia.
</t>
  </si>
  <si>
    <t xml:space="preserve">Avance: Para el mes de marzo del año 2025, El Ministerio de Educación recaudó en total la suma de $ 1.141.514.340,42. por concepto de ley 21 $ 1.390.398,66 y por concepto de FOMAG $ 1.140.123.941,76. 
Cuellos de botella: No se identificaron cuellos de botella y limitaciones en el periodo.
Restricciones: No aplica.
Justificación: 
Por concepto de Ley 21 $ 1.390.398,66 de los cuales $ 1.258.746,66 corresponden al resultado de embargos decretados en los diferentes procesos de cobro coactivo. Los embargos referenciados se encuentran reflejados en tres (3) títulos de depósito judicial que emite el Banco Agrario de Colombia a nombre del MEN y que se encuentran bajo custodia de esta entidad.  y la suma de $ 131.652 se recaudó un de pago directo del municipio: Córdoba – Bolívar por lo cual se expide el auto de archivo correspondiente. 
Por concepto FOMAG se recaudó la suma de $ 1.140.123.941,76, de los cuales $ 496.762.576,76 corresponden al resultado de embargos decretados en los diferentes procesos de cobro coactivo. Los embargos referenciados se encuentran reflejados en veinte (20) títulos de depósito judicial que emite el Banco Agrario de Colombia a nombre del MEN y que se encuentran bajo custodia de esta entidad.  y la suma de $ 643.361.365,00 este valor se recaudó de acuerdos de pago de los municipios de: Malambo – Atlántico, Sotará – Cauca, Novita – Choco, Sampués – Sucre, Segovia y Abejorral – Antioquia, pagos directos de los municipios de: Jamundí – Valle del Cauca y Envigado – Antioquia, por lo cual se expiden los autos de archivo correspondientes. </t>
  </si>
  <si>
    <t>5. Fortalecimiento del vínculo estado ciudadano</t>
  </si>
  <si>
    <t>6. Fomentar la transferencia de conocimiento relacionada con la normativa del sector educación</t>
  </si>
  <si>
    <t>Oficina Asesora de Planeación y Finanzas</t>
  </si>
  <si>
    <t>2. Financiación del Sector Educativo</t>
  </si>
  <si>
    <t>15. Fortalecimiento de los mecanismos de planeación y seguimiento institucional</t>
  </si>
  <si>
    <t>Oficina de Control Disciplinario Interno</t>
  </si>
  <si>
    <t>8. Control, seguimiento y evaluación transparente y efectiva</t>
  </si>
  <si>
    <t>Gestión</t>
  </si>
  <si>
    <t>Informe Ejecutivo</t>
  </si>
  <si>
    <t>N/A</t>
  </si>
  <si>
    <t>Oficina de Control Interno</t>
  </si>
  <si>
    <t>Informe de riesgos</t>
  </si>
  <si>
    <t xml:space="preserve">Avance: El Ministerio de Educación realizó el informe de seguimiento de la administración de riesgos del segundo semestre de 2024. Este informe identificó áreas de mejora, insta ajustar las estrategias de mitigación y proporcionó a la Alta Dirección información relevante para fortalecer la cultura de autocontrol y la prevención de riesgos.
Cuellos de botella: No se identificaron cuellos de botella o limitaciones.
Restricciones: No aplica.
Justificación: La evaluación de riesgos del Ministerio de Educación correspondiente al segundo semestre de 2024 se socializará en el Comité Institucional de Control Interno como parte de la evaluación del sistema de control interno. Posteriormente, la alta dirección determinará las acciones administrativas a seguir.
</t>
  </si>
  <si>
    <t>OAPF 11/03/2025: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t>
  </si>
  <si>
    <t>Informe de Resultado de la Estrategia</t>
  </si>
  <si>
    <t>Informes de auditorías</t>
  </si>
  <si>
    <t>Oficina de Cooperación y Asuntos Internacionales</t>
  </si>
  <si>
    <t>OAPF 11/04/2025: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No se evidencia medio de verificación cargado en la carpeta correspondiente.</t>
  </si>
  <si>
    <t xml:space="preserve">OAPF 10/04/2025:
No se evidencia reporte de avance de la dependencia. Se recomienda generar reporte
</t>
  </si>
  <si>
    <t>OAPF 11/03/2025: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No se evidencia medio de verificación cargado en la carpeta correspondiente.</t>
  </si>
  <si>
    <t>Oficina de Infraestructura Educativa</t>
  </si>
  <si>
    <t>2. Fortalecimiento de la infraestructura de educación superior</t>
  </si>
  <si>
    <t>Oficina de Innovación Educativa con Uso de Nuevas Tecnologías</t>
  </si>
  <si>
    <t>1. Coordinación oferta intersectorial</t>
  </si>
  <si>
    <t>Transformación digital del Portal Colombia Aprende</t>
  </si>
  <si>
    <t>Oficina de Tecnología y Sistemas de Información</t>
  </si>
  <si>
    <t>9. Avanza digital con transformación, sostenibilidad y seguridad</t>
  </si>
  <si>
    <t>Secretaría General</t>
  </si>
  <si>
    <t>Subdirección de Contratación</t>
  </si>
  <si>
    <t>10. Contratación sostenible, social, ambiental y de la economía popular para logro misional</t>
  </si>
  <si>
    <t>Subdirección de Desarrollo Organizacional</t>
  </si>
  <si>
    <t>Informe</t>
  </si>
  <si>
    <t>OAPF 11/04/2025: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t>
  </si>
  <si>
    <t xml:space="preserve">Informe </t>
  </si>
  <si>
    <t>Subdirección de Gestión Administrativa</t>
  </si>
  <si>
    <t xml:space="preserve">11. Sostenibilidad ambiental y eficiencia en el uso de los recursos. </t>
  </si>
  <si>
    <t xml:space="preserve">Seguimiento plan de austeridad </t>
  </si>
  <si>
    <t>Subdirección de Gestión Financiera</t>
  </si>
  <si>
    <t>Subdirección de Relacionamiento con la Ciudadanía</t>
  </si>
  <si>
    <t>NA</t>
  </si>
  <si>
    <t>OAPF 10/04/2025: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</si>
  <si>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Subdirección de Talento Humano</t>
  </si>
  <si>
    <t>16. Gestión estratégica e integral del talento humano</t>
  </si>
  <si>
    <t>Dimensiones SIG</t>
  </si>
  <si>
    <t>Promedio de % Meta</t>
  </si>
  <si>
    <t>Promedio de % Avance</t>
  </si>
  <si>
    <t>% Cumplimiento</t>
  </si>
  <si>
    <t>Control Interno.</t>
  </si>
  <si>
    <t>Direccionamiento Estratégico.</t>
  </si>
  <si>
    <t>Gestión con valores para resultados.</t>
  </si>
  <si>
    <t>Información y comunicación.</t>
  </si>
  <si>
    <t>Talento Humano.</t>
  </si>
  <si>
    <t>Todas las dimensiones.</t>
  </si>
  <si>
    <t>Total general</t>
  </si>
  <si>
    <t>PLAN DE ACCIÓN INSTITUCIONAL (PAI)  2025</t>
  </si>
  <si>
    <t>Gestión del conocimiento.</t>
  </si>
  <si>
    <t>Articulación MIPG y SIG</t>
  </si>
  <si>
    <t>Alineación con la planeación</t>
  </si>
  <si>
    <t>Ficha técnica</t>
  </si>
  <si>
    <t>Alineación políticas transversales</t>
  </si>
  <si>
    <t>Alineación con otros compromisos</t>
  </si>
  <si>
    <t>Programación de metas cuatrienio</t>
  </si>
  <si>
    <t>Avances cuatrienio</t>
  </si>
  <si>
    <t>Reporte 2025</t>
  </si>
  <si>
    <t>Dimensión MIPG</t>
  </si>
  <si>
    <t>Objetivo del SIG</t>
  </si>
  <si>
    <t>Proceso del SIG</t>
  </si>
  <si>
    <t>Meta Objetivos de Desarrollo Sostenible (ODS)</t>
  </si>
  <si>
    <t>Transformación</t>
  </si>
  <si>
    <t>Pilar</t>
  </si>
  <si>
    <t xml:space="preserve">Catalizador </t>
  </si>
  <si>
    <t>Componente</t>
  </si>
  <si>
    <t>ID Indicador</t>
  </si>
  <si>
    <t>Nombre del indicador</t>
  </si>
  <si>
    <t>Tipo de indicador</t>
  </si>
  <si>
    <t>Tipo de acumulación</t>
  </si>
  <si>
    <t>Fórmula de cálculo</t>
  </si>
  <si>
    <t>Unidad de medida</t>
  </si>
  <si>
    <t>Periodicidad</t>
  </si>
  <si>
    <t>Días de rezago</t>
  </si>
  <si>
    <t>Origen</t>
  </si>
  <si>
    <t xml:space="preserve">Macrometa </t>
  </si>
  <si>
    <t>Étnicos - Indígenas</t>
  </si>
  <si>
    <t>Étnicos - Comunidad Negra, Afrocolombiana, Raizal y Palenquera</t>
  </si>
  <si>
    <t>Étnicos - Rrom</t>
  </si>
  <si>
    <t>Equidad de la Mujer</t>
  </si>
  <si>
    <t>Primera Infancia, Infancia y Adolescencia</t>
  </si>
  <si>
    <t>Víctimas</t>
  </si>
  <si>
    <t>Participación Ciudadana</t>
  </si>
  <si>
    <t>Discapacidad</t>
  </si>
  <si>
    <t>TIC</t>
  </si>
  <si>
    <t>CTeI</t>
  </si>
  <si>
    <t>Iniciativas PPI</t>
  </si>
  <si>
    <t>Derechos Humanos</t>
  </si>
  <si>
    <t xml:space="preserve">Pactos Territoriales </t>
  </si>
  <si>
    <r>
      <t xml:space="preserve">CONPES 
</t>
    </r>
    <r>
      <rPr>
        <sz val="9"/>
        <color theme="0"/>
        <rFont val="Aptos Narrow"/>
        <family val="2"/>
        <scheme val="minor"/>
      </rPr>
      <t>(Número documento )</t>
    </r>
  </si>
  <si>
    <t>Otros</t>
  </si>
  <si>
    <t>Línea Base 2022</t>
  </si>
  <si>
    <t>Meta 2023</t>
  </si>
  <si>
    <t>Meta 2024</t>
  </si>
  <si>
    <t>Meta 2025</t>
  </si>
  <si>
    <t>Meta 2026</t>
  </si>
  <si>
    <t>Meta cuatrienio</t>
  </si>
  <si>
    <t>Avance 2023</t>
  </si>
  <si>
    <t>Avance 2024</t>
  </si>
  <si>
    <t>Avance 2025</t>
  </si>
  <si>
    <t>Avance 2026</t>
  </si>
  <si>
    <t>Meta enero</t>
  </si>
  <si>
    <t>Avance cuantitativo enero</t>
  </si>
  <si>
    <t>% Meta enero</t>
  </si>
  <si>
    <t>% Avance enero</t>
  </si>
  <si>
    <t>Observaciones validación enero</t>
  </si>
  <si>
    <t>Meta febrero</t>
  </si>
  <si>
    <t>Avance cuantitativo febrero</t>
  </si>
  <si>
    <t>% Meta febrero</t>
  </si>
  <si>
    <t>Observaciones validación febrero</t>
  </si>
  <si>
    <t>Meta marzo</t>
  </si>
  <si>
    <t>Avance cuantitativo marzo</t>
  </si>
  <si>
    <t>% Meta marzo</t>
  </si>
  <si>
    <t>Observaciones validación marzo</t>
  </si>
  <si>
    <t>Meta abril</t>
  </si>
  <si>
    <t>Avance cuantitativo abril</t>
  </si>
  <si>
    <t>% Meta abril</t>
  </si>
  <si>
    <t>Observaciones validación abril</t>
  </si>
  <si>
    <t>Meta mayo</t>
  </si>
  <si>
    <t>Avance cuantitativo mayo</t>
  </si>
  <si>
    <t>% Meta mayo</t>
  </si>
  <si>
    <t>Observaciones validación mayo</t>
  </si>
  <si>
    <t>Meta junio</t>
  </si>
  <si>
    <t>Avance cuantitativo junio</t>
  </si>
  <si>
    <t>% Meta junio</t>
  </si>
  <si>
    <t>Observaciones validación junio</t>
  </si>
  <si>
    <t>Meta julio</t>
  </si>
  <si>
    <t>Avance cuantitativo julio</t>
  </si>
  <si>
    <t>% Meta julio</t>
  </si>
  <si>
    <t>Observaciones validación julio</t>
  </si>
  <si>
    <t>Meta agosto</t>
  </si>
  <si>
    <t>Avance cuantitativo agosto</t>
  </si>
  <si>
    <t>% Meta agosto</t>
  </si>
  <si>
    <t>Observaciones validación agosto</t>
  </si>
  <si>
    <t>Meta septiembre</t>
  </si>
  <si>
    <t>Avance cuantitativo septiembre</t>
  </si>
  <si>
    <t>% Meta septiembre</t>
  </si>
  <si>
    <t>Observaciones validación septiembre</t>
  </si>
  <si>
    <t>Meta octubre</t>
  </si>
  <si>
    <t>Avance cuantitativo octubre</t>
  </si>
  <si>
    <t>% Meta octubre</t>
  </si>
  <si>
    <t>Observaciones validación octubre</t>
  </si>
  <si>
    <t>Meta noviembre</t>
  </si>
  <si>
    <t>Avance cuantitativo noviembre</t>
  </si>
  <si>
    <t>% Meta noviembre</t>
  </si>
  <si>
    <t>Observaciones validación noviembre</t>
  </si>
  <si>
    <t>Meta diciembre</t>
  </si>
  <si>
    <t>Avance cuantitativo diciembre</t>
  </si>
  <si>
    <t>% Meta diciembre</t>
  </si>
  <si>
    <t>Observaciones validación diciembre</t>
  </si>
  <si>
    <r>
      <t xml:space="preserve">MPC
</t>
    </r>
    <r>
      <rPr>
        <sz val="9"/>
        <color theme="0"/>
        <rFont val="Aptos Narrow"/>
        <family val="2"/>
        <scheme val="minor"/>
      </rPr>
      <t>Mesa Permanente de Concertación</t>
    </r>
  </si>
  <si>
    <r>
      <t xml:space="preserve">MRA
</t>
    </r>
    <r>
      <rPr>
        <sz val="9"/>
        <color theme="0"/>
        <rFont val="Aptos Narrow"/>
        <family val="2"/>
        <scheme val="minor"/>
      </rPr>
      <t>Mesa Regional Amazónica</t>
    </r>
  </si>
  <si>
    <r>
      <t xml:space="preserve"> CRIC
</t>
    </r>
    <r>
      <rPr>
        <sz val="9"/>
        <color theme="0"/>
        <rFont val="Aptos Narrow"/>
        <family val="2"/>
        <scheme val="minor"/>
      </rPr>
      <t>Consejo Regional Indígena del Cauca</t>
    </r>
  </si>
  <si>
    <r>
      <t xml:space="preserve"> CRIDEC
</t>
    </r>
    <r>
      <rPr>
        <sz val="9"/>
        <color theme="0"/>
        <rFont val="Aptos Narrow"/>
        <family val="2"/>
        <scheme val="minor"/>
      </rPr>
      <t>Consejo Regional Indígena de Caldas</t>
    </r>
  </si>
  <si>
    <r>
      <t xml:space="preserve"> CRIHU
</t>
    </r>
    <r>
      <rPr>
        <sz val="9"/>
        <color theme="0"/>
        <rFont val="Aptos Narrow"/>
        <family val="2"/>
        <scheme val="minor"/>
      </rPr>
      <t>Consejo Regional Indígena del Huila</t>
    </r>
  </si>
  <si>
    <t>Otras mesas</t>
  </si>
  <si>
    <t>Catalizador</t>
  </si>
  <si>
    <t>Eje de transformación</t>
  </si>
  <si>
    <t>2. Aumentar los niveles de satisfacción del cliente y de los grupos de valor.</t>
  </si>
  <si>
    <t>Implementación de la política</t>
  </si>
  <si>
    <t>4.5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</si>
  <si>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2. Seguridad humana y justicia social</t>
  </si>
  <si>
    <t>2. Superación de privaciones como fundamento de la dignidad humana y condiciones básicas para el bienestar</t>
  </si>
  <si>
    <t>3. Educación de calidad para reducir la desigualdad</t>
  </si>
  <si>
    <t>c. Dignificación y desarrollo de la profesión docente para una educación de calidad</t>
  </si>
  <si>
    <t>Número de docentes y directivos docentes que participan en procesos de formación y/o acompañamiento situado</t>
  </si>
  <si>
    <t>Producto</t>
  </si>
  <si>
    <t xml:space="preserve">Acumulado </t>
  </si>
  <si>
    <t>Sumatoria número de docentes y directivos docentes que participan en procesos de formación y/o acompañamiento situado</t>
  </si>
  <si>
    <t>Número</t>
  </si>
  <si>
    <t>Semestral</t>
  </si>
  <si>
    <t>Base de datos de los docentes y directivos docentes que participan en proceso de formación</t>
  </si>
  <si>
    <t>Institucional</t>
  </si>
  <si>
    <t>Generación de la Paz</t>
  </si>
  <si>
    <t xml:space="preserve">No aplica reporte por periodicidad y rezago </t>
  </si>
  <si>
    <t>Número de educadores de educación inicial, preescolar, básica y media beneficiados con programas de Formación continua.</t>
  </si>
  <si>
    <t>Sumatoria de educadores de educación inicial, preescolar, básica y media beneficiados con programas de Formación continua.</t>
  </si>
  <si>
    <t>Anual</t>
  </si>
  <si>
    <t>Base de datos con el número de educadores de educación inicial, preescolar, básica y media beneficiados con programas de Formación continua.</t>
  </si>
  <si>
    <t>Número de educadores de educación inicial, preescolar, básica y media beneficiados con programas de posgrado.</t>
  </si>
  <si>
    <t>Sumatoria de educadores de educación inicial, preescolar, básica y media beneficiados con programas de  posgrado</t>
  </si>
  <si>
    <t>Base de datos con los educadores de educación inicial, preescolar, básica y media beneficiados programas de posgrado.</t>
  </si>
  <si>
    <t>f. Gestión territorial educativa y comunitaria</t>
  </si>
  <si>
    <t>3. Fortalecimiento y relacionamiento con los sistemas educativos étnicos y de las comunidades campesinas.</t>
  </si>
  <si>
    <t>Número de entidades territoriales que desarrollan la implementación de la Cátedra de Estudios Afrocolombianos</t>
  </si>
  <si>
    <t>Sumatoria de entidades territoriales que desarrollan la implementación de la Cátedra de Estudios Afrocolombianos</t>
  </si>
  <si>
    <t>Acta o listas de asistencia</t>
  </si>
  <si>
    <t>g. Educación media para la construcción de proyectos de vida.</t>
  </si>
  <si>
    <t>Tasa de tránsito inmediato de grado 9 a grado 10</t>
  </si>
  <si>
    <t>Resultado</t>
  </si>
  <si>
    <t xml:space="preserve">Flujo </t>
  </si>
  <si>
    <t>(Número de estudiantes grado 10° de establecimientos educativos oficiales matriculados en el año t que estaban matriculados en grado 9° en el año (t-1) / Número total de estudiantes grado 9° de establecimientos educativos oficiales matriculados en el año (t-1) ) * 100</t>
  </si>
  <si>
    <t>Porcentaje</t>
  </si>
  <si>
    <t>Base de datos
Formato desagregaciones</t>
  </si>
  <si>
    <t>PND - Sectorial</t>
  </si>
  <si>
    <t>Avance Cualitativo: El Ministerio de Educación Nacional junto a implementadores en territorio continúo desarrollando estrategias en los grados 9 al 11, que motivan la permanencia y el tránsito de la educación básica a la media, diversificando la oferta de programas en doble titulación y fortaleciendo sus competencias.
Cuellos de botella: No se identificaron cuellos de botella o limitaciones en el periodo.
Restricciones: No aplica 
Justificación: Se continuo con la oferta de programas y estrategias como el Programa de Doble Titulación, Programa de Formación en competencias tecnológicas (SENATIC), Orientación Socio Ocupacional, Competencias Transversales y Socioemocionales, Fortalecimiento de Proyecto Productivos y Emprendimiento, Educación Económica y Financiera, Educación Superior en tu colegio, entre otros.
En ese sentido, se avanzó en la firma del acuerdo estratégico con el implementador la Corporación Universitaria Minuto de Dios e ICETEX, en la que se beneficiarán 27.405 estudiantes de grado 9 que se encuentran focalizados en los territorios SIMES de Antioquia, Alto Sinú, Chocó, Catatumbo, Arauca, Casanare, Perijá y Guajira; con estrategias que permiten desarrollar, transformar y consolidar aprendizajes para el aprovechamiento pleno de su potencial y de esta manera motivar su permanencia y tránsito hacia la educación media, posmedia y superior.</t>
  </si>
  <si>
    <t>10.02.2025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febrero. La validación final depende del DNP.
10.02.2025 DNP aprueba</t>
  </si>
  <si>
    <t>Avance Cualitativo: El Ministerio de Educación Nacional adelantó acciones para adicionar recursos al Fondo que promueve estrategias, entre otras, para reingreso y la permanencia al sistema educativo; con el fin de fortalecer los Proyectos Pedagógicos Productivos de 20 Institutos Técnicos Agropecuarios de algunas ETC.
Cuellos de botella: No se identificaron cuellos de botella o limitaciones en el periodo.
Restricciones: No aplica 
Justificación: Se continuo con la oferta de programas y estrategias como Doble Titulación, Formación en competencias tecnológicas (SENATIC), Orientación Socio Ocupacional, Competencias Transversales y Socioemocionales, Fortalecimiento de Proyecto Productivos y Emprendimiento, Educación Económica y Financiera, Educación Superior en tu colegio, entre otros.
Adicionalmente, se avanzó en la firma del acuerdo estratégico con la Corporación Universitaria Minuto de Dios e ICETEX, en la que se beneficiarán 27.405 estudiantes de grado 9 que se encuentran focalizados en los territorios SIMES – Sistemas de Educación Media y Superior de Antioquia, Alto Sinú, Chocó, Catatumbo, Arauca, Casanare, Perijá y Guajira; con estrategias que permiten desarrollar, transformar y consolidar aprendizajes para el aprovechamiento pleno de su potencial y de esta manera motivar su permanencia y tránsito hacia la educación media, posmedia y superior.</t>
  </si>
  <si>
    <t>04.03.2025 OAPF: 
Oportunidad: El reporte fue registrado en los tiempos establecidos por la circular 005 del 5 de febrero de 2025. Cumple
Consistencia: Se valida que la justificación amplia el avance principal reportado y esta guarda consistencia con los reportes realizados. No obstante se sugiere el siguiente ajuste para revisión en la justificación: "Se continuo con la oferta de programas y estrategias como Doble Titulación, Formación en competencias tecnológicas (SENATIC), Orientación Socio Ocupacional, Competencias Transversales y Socioemocionales, Fortalecimiento de Proyecto Productivos y Emprendimiento, Educación Económica y Financiera, Educación Superior en tu colegio, entre otros.
Adicionalmente, se avanzó en la firma del acuerdo estratégico con la Corporación Universitaria Minuto de Dios e ICETEX, en la que se beneficiarán 27.405 estudiantes de grado 9 que se encuentran focalizados en los territorios SIMES – Sistemas de Educación Media y Superior de Antioquia, Alto Sinú, Chocó, Catatumbo, Arauca, Casanare, Perijá y Guajira; con estrategias que permiten desarrollar, transformar y consolidar aprendizajes para el aprovechamiento pleno de su potencial y de esta manera motivar su permanencia y tránsito hacia la educación media, posmedia y superior. PENDIENTE
Completitud: Se valida que el reporte cumple con los cuatro componentes de un reporte según la Guía de seguimiento al PAI.
Medios de Verificación: De acuerdo con la periodicidad y rezago no aplica para reporte en el mes de febrero.
05.03.2025 OAPF:
Dependencia ajusta, se recomienda cargar antes del 10 de marzo 2025, aprobación final del deporte depende del DNP.
05.03.2025 DNP aprueba reporte cualitativo</t>
  </si>
  <si>
    <t>Avance Cualitativo:El Ministerio de Educación realizó mesas de concertación para la caracterización de los Sistemas de Educación Media y Superior La Mojana, Vaupés y Llanos del Yarí, en estos encuentros participaron rectores, docentes, estudiantes y padres de familia de los municipios  focalizados.
Cuellos de botella: No se identificaron cuellos de botella o limitaciones en el periodo.
Restricciones: No aplica 
Justificación:Se realizaron mesas de concertación para la caracterización del SIMES La Mojana, Vaupés y Llanos del Yarí, asistiendo delegados de las Entidades Territoriales Certificadas, directivos docentes, representantes de docentes, estudiantes y padres de familia de los municipios focalizados por cada SIMES, a saber: Achí, Cicuco, Magangué, Pinillos, Montecristo, San Jacinto del Cauca, Ayapel, Caimito, Guaranda, Majagual, San Benito Abad, San Marcos, Sucre, Cartagena del Chairá, San Vicente del Caguán, La Macarena, Carurú, Mitú, Pacoa, Taraira y Yavaraté. 
En estos espacios se definieron las posibles ampliaciones en grados y se lograron compromisos de los participantes frente al fortalecimiento y resignificación de la media; así como de búsqueda activa para el acceso, la permanencia y el tránsito de los estudiantes.
Por otra parte, se mantuvo el seguimiento al nombramiento de docentes para dar cumplimiento a la línea de ampliación de la oferta educativa de la estrategia SIMES.</t>
  </si>
  <si>
    <t xml:space="preserve">
05.04.2025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07.04.2025 DNP aprueba reporte cualitativo
</t>
  </si>
  <si>
    <t>Establecimientos educativos que incorporan la formación integral y la educación CRESE (ciudadana, para la reconciliación, antirracista, socioemocional y para el cambio climático) en prácticas pedagógicas basadas en la realidad</t>
  </si>
  <si>
    <t xml:space="preserve">Sumatoria de número de establecimientos educativos cuyos estudiantes participan en algún proceso de formación integral (artes, deportes, ciencia y tecnología) y que después de un proceso de formación y acompañamiento con tutores de PTA, implementan estrategias pedagógicas CRESE. </t>
  </si>
  <si>
    <t>Bases de datos del MEN y de entidades aliadas
Formato desagregaciones</t>
  </si>
  <si>
    <t>Avance Cualitativo: El Ministerio de Educación Nacional avanzó en el alistamiento del plan de trabajo 2025 para fortalecer las líneas y grupos de trabajo de la ruta de acompañamiento y formación pedagógica en el contexto de las estrategias de formación integral, Educación CRESE y la gestión de los centros de interés.
Cuellos de botella: Algunos aliados no cuentan con el personal contratado encargado de la oferta intersectorial.
Restricciones: Fallas en gestión
Justificación: Se avanzó en la fase de alistamiento y la organización de líneas de trabajo para fortalecer la ruta de acompañamiento y formación pedagógica 2025: a) acompañamiento en la armonización y articulación de las estrategias para la formación Integral; b) acompañamiento a Secretarías de Educación- Lideres y directores de Calidad y directivos de establecimientos educativos; c) acompañamiento pedagógico a docentes, d) acompañamiento CONTCEPI, e) pensamiento y comunicación: lenguajes, matemáticas, ciencias y tecnologías, y f) cuerpo y expresión (Artes, culturas, deportes). En este contexto se han realizado dos mesas técnicas para avanzar en la elaboración de los documentos pedagógicos con la participación de formadores e integrantes de los equipos de la Dirección de Calidad del MEN
Por otra parte, con el Ministerio del Deporte se concertó la primera mesa técnica para el 4 de febrero y con Mincultura se desarrolló la primera mesa de articulación intersectorial para proyectar el plan de trabajo de implementación de centros de interés en 2025. Con Minciencias, se revisó conjuntamente las proyecciones de la estrategia de centros de interés en CTI para 2025.</t>
  </si>
  <si>
    <t xml:space="preserve">Avance Cualitativo: El Ministerio de Educación Nacional avanzó en el diseño de la ruta de acompañamiento y formación para implementar las estrategias de formación integral, Educación CRESE y la gestión de centros de interés en los establecimientos educativos focalizados. También se realizaron reuniones con aliados para definir la oferta de centros de interés para 2025.
Cuellos de botella: No se identificaron cuellos de botella o limitaciones en el periodo.
Restricciones: No aplica 
Justificación: Se realizó la estructuración de la ruta de acompañamiento y formación pedagógica proyectada para el año 2025 con el objetivo de implementar las estrategias de formación integral en los establecimientos educativos focalizados. 
Por otra parte, con el fin de definir la atención conjunta de los centros de interés 2025 en el marco de la Formación integral, se realizaron reuniones con los aliados para revisar el desarrollo de los Centros de Interés. Igualmente, se realizaron reuniones internas para socializar la propuesta técnica y metodología de la Universidad Sur Colombiana para la implementación de centros de interés en Ciencia, Tecnología e Innovación en el marco de un Convenio especial de cooperación conjunta entre el MEN y Minciencias. Además, se convocó a un evento virtual que se llevará a cabo en marzo, dirigido a los diferentes sectores (culturas, deportes, unidad solidaria, ICBF), con el fin de presentar las propuestas de centros de interés y socializar con los equipos de las ETC la oferta para 2025.
</t>
  </si>
  <si>
    <t>05.03.2025 OAPF:
 • Oportunidad: Se reportó dentro del plazo dado por la Circular 005-2025 para el reporte de febrero. Cumplió.
• Consistencia: No hay una ampliación del avance principal, en el anterior reporte se describieron cuellos de botella y restricciones, ¿ya fueron solucionados para este reporte? Se sugiere ampliar la descripción de los objetivos alcanzados en las reuniones realizadas. PENDIENTE 
• Completitud: El reporte cumple con los cuatro componentes de un reporte según la Guía de seguimiento al PAI (avance principal, cuellos de botella, restricciones y justificación). Tanto el avance como la justificación son claros. PENDIENTE.
• Medios de verificación:  N.A avance cuantitativo dado el rezago.     
NOTA: Se recomienda a la dependencia cargar en el aplicativo SINERGIA 2.0 antes del 10 de marzo de 2025. La validación final depende el DNP.
06.03.2025 OAPF:
Dependencia complementa la información</t>
  </si>
  <si>
    <t>Avance Cualitativo: El Ministerio de Educación continuó en la implementación de la ruta de acompañamiento y formación pedagógica y realizó mesas de trabajo con los diferentes aliados para avanzar en la llegada de la oferta de centros de interés a los establecimientos educativos oficiales del país.
Cuellos de botella: No se identificaron cuellos de botella o limitaciones en el periodo.
Restricciones: No aplica
Justificación: Se enviaron las orientaciones de la ruta proyectada para el Momento I  a las 96 Entidades Territoriales Certificadas; se realizó seguimiento a la vinculación de los docentes tutores, de los 6.277 viabilizados a la fecha se han nombrado 5.589 lo que representa un avance del 89%; y se desarrollaron 5 encuentros con la participación de 309 asistentes delegados de las ETC (líderes de calidad, líderes de tiempo escolar y responsables del PTA-FI 3.0) con el propósito de fortalecer acompañamiento de los establecimientos educativos
Se avanzó en la presentación de la oferta intersectorial con MinCulturas, Mindeporte, Unidad Solidaria, ICBF y Minciencias, en el marco de la cual cada aliado, presentó el alcance pedagógico y operativo de la oferta de centros de interés y estrategias articuladas a formación integral para 2025. 
De otro lado se adelantan reuniones con otros posibles aliados como Fundación Arte y Parte, Fundación EPM, con MINTIC y Fundación Bolívar – Davivienda.</t>
  </si>
  <si>
    <t xml:space="preserve">
05.04.2025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08.04.2025 DNP aprueba reporte cualitativo
</t>
  </si>
  <si>
    <t>Subdirección de Referentes y Evaluación Educativa</t>
  </si>
  <si>
    <t>b. Resignificación de la jornada escolar: más que tiempo</t>
  </si>
  <si>
    <t>3. Evaluación de la formación integral</t>
  </si>
  <si>
    <t>Establecimientos educativos que implementan evaluación de formación integral y de educación CRESE (ciudadana, para la reconciliación, antirracista, socioemocional y para el cambio climático) con enfoques étnicos y poblacionales</t>
  </si>
  <si>
    <t xml:space="preserve">Sumatoria de los Establecimientos Educativos que implementan evaluación de formación integral y de educación CRESE (ciudadana, para la reconciliación, antirracista, socioemocional y para el cambio climático) </t>
  </si>
  <si>
    <t>Base de datos de los establecimientos educativos que implementan evaluación de formación integral y de educación CRESE
Formato desagregaciones</t>
  </si>
  <si>
    <t>Avance Cualitativo: El Ministerio de Educación avanzó en la ejecución de la prórroga del contrato para la implementación de las pruebas SER y Saber. De igual forma, al interior de los equipos del ministerio se avanzó en la consolidación de la ruta de evaluación formativa con el uso pedagógico de resultados.
Cuellos de botella: Retraso en la entrega de los productos por prórroga solicitada por el ICFES.
Restricciones: Fallas en implementación.
Justificación: Se avanzó en el análisis y la planificación del cronograma de trabajo para 2025 atendiendo los acuerdos de la prórroga generados con el Instituto Colombiano para la Evaluación de la Educación, con el propósito de garantizar la representatividad de los resultados obtenidos a partir de los instrumentos aplicados. En este contexto, se definió la realización de la encuesta de caracterización para los meses de marzo y abril, así como la ampliación del pilotaje de Bienestar Físico, programado para llevarse a cabo entre abril y mayo.
Asimismo, se inició los preparativos para la segunda Mesa Técnica de Evaluación Formativa. Se presentó la estructura y se avanzó en la validación de los instrumentos destinados al segundo momento de implementación de la estrategia "Quiero ser, quiero saber: Evaluar para Avanzar". Se proyectó la metodología y los insumos para el trabajo articulado con las Entidades Territoriales focalizadas, las universidades, directivos y docentes que acompañarán el evento.</t>
  </si>
  <si>
    <t>Avance Cualitativo: El Ministerio de Educación avanzó  en la revisión de algunos de los productos del contrato para la implementación de las pruebas SER y Saber. De igual forma, se avanzó en la validación de la ruta de evaluación formativa con el uso pedagógico de resultados. 
Cuellos de botella: No se identificaron cuellos de botella o limitaciones en el periodo.
Restricciones: No aplica 
Justificación: Se avanzó en reuniones de trabajo con el Instituto Colombiano para la Evaluación de la Educación (Icfes), en las cuales, se solicitaron mesas técnicas para definir aspectos relevantes para el cumplimiento de la prórroga. 
Asimismo,  se desarrolló la segunda Mesa Técnica de Evaluación Formativa. Se presentó y validó el nuevo banco de ítems para la implementación de la estrategia "Quiero ser, quiero saber: ExA", así como tendencias frente al uso pedagógico de resultados de pruebas, tanto externas, como internas. Se proyectó la metodología y los insumos para el trabajo articulado con las Entidades Territoriales focalizadas, las universidades, directivos y docentes que acompañaron el evento. Por último, se inició planificación de la Tercera Mesa Técnica de Evaluación Formativa.”</t>
  </si>
  <si>
    <t xml:space="preserve">04.03.2025 OAPF:
 • Oportunidad: Se reportó dentro del plazo dado por la Circular 005-2025 para el reporte de febrero. Cumplió.
• Consistencia: Se valida que la justificación amplía detalles de los avances en el indicador, de igual manera describe cuantitativamente los avances obtenidos durante el periodo. No obstante se sugiere ajuste de la justificación: “ Se avanzó en reuniones de trabajo con el Instituto Colombiano para la Evaluación de la Educación (Icfes), en las cuales, se solicitaron mesas técnicas para definir aspectos relevantes para el cumplimiento de la prórroga. 
Asimismo,  se desarrolló la segunda Mesa Técnica de Evaluación Formativa. Se presentó y validó el nuevo banco de ítems para la implementación de la estrategia "Quiero ser, quiero saber: ExA", así como tendencias frente al uso pedagógico de resultados de pruebas, tanto externas, como internas. Se proyectó la metodología y los insumos para el trabajo articulado con las Entidades Territoriales focalizadas, las universidades, directivos y docentes que acompañaron el evento. Por último, se inició planificación de la Tercera Mesa Técnica de Evaluación Formativa.”  PENDIENTE
• Completitud: Se valida que el reporte cumple con los cuatro componentes de un reporte según la Guía de seguimiento al PAI. Tanto el avance como la justificación son claros. Cumplió.
• Medios de verificación:  N.A avance cuantitativo dado el rezago.     
05.03.2025 OAPF:
Dependencia ajusta, se recomienda cargar antes del 10 de marzo 2025, aprobación final del deporte depende del DNP.
05.03.2025 DNP aprueba reporte cualitativo
09.03.2025 DNP aprueba reporte cuantitativo diciembre 2024
</t>
  </si>
  <si>
    <t xml:space="preserve">Avance Cualitativo: El Ministerio de Educación Nacional avanzó  en la aprobación de la implementación de los productos del contrato para la implementación de las pruebas SER y en la validación de la ruta de evaluación formativa con el uso pedagógico de resultados.
Cuellos de botella: No se identificaron cuellos de botella o limitaciones en el periodo.
Restricciones: No aplica 
Justificación: Se avanzó en reuniones de trabajo con el Instituto Colombiano para la Evaluación de la Educación (Icfes) en donde se generaron acuerdos frente a la implementación de los productos, puntualmente, se abrió la encuesta de educación artística y cultura y se validó implementación del instrumento de Bienestar físico en sedes educativas.  
Asimismo,  se desarrolló la tercera Mesa Técnica de Evaluación Formativa. Se validó nuevo banco de ítems para la implementación de la estrategia "Quiero ser, quiero saber: ExA", así como tendencias frente al uso pedagógico de resultados de pruebas. Se avanzó en la consolidación de los esquemas de los reportes por resultados, reporte de retroalimentación y reporte de aplicación a partir de la experticia de docentes y líderes de evaluación de las secretarías focalizadas para esta mesa. Por último, se realizaron dos pilotajes de la plataforma con un total de 238 estudiantes, de dos instituciones educativas, una de zonas rural y urbana. </t>
  </si>
  <si>
    <t>Estudiantes de grados transición a sexto en establecimientos educativos oficiales beneficiarios de programas para promover el desarrollo integral y reducir brechas y rezagos de los aprendizajes</t>
  </si>
  <si>
    <t>Sumatoria de estudiantes de grado transición a sexto en establecimientos educativos oficiales que son beneficiados con programas para promover el desarrollo integral y reducir brechas y rezagos de los aprendizajes.</t>
  </si>
  <si>
    <t>Base de datos de los estudiantes de grados transición a sexto en establecimientos educativos oficiales beneficiarios de programas para promover el desarrollo integral y reducir brechas y rezagos de los aprendizajes
Formato desagregaciones</t>
  </si>
  <si>
    <t>Avance Cualitativo: El Ministerio de Educación Nacional avanzó en el alistamiento del Marco de Acción correspondiente al año 2025 para fortalecer las líneas y grupos de trabajo de la ruta de acompañamiento y formación pedagógica en el contexto de las estrategias de formación integral, Educación CRESE y la gestión de los centros de interés.
Cuellos de botella: No se identificaron cuellos de botella o limitaciones en el periodo.
Restricciones: No aplica 
Justificación: Se avanzó en el alistamiento de los grupos de trabajo para fortalecer la ruta de acompañamiento y formación pedagógica: a) acompañamiento en la armonización y articulación de las estrategias para la formación Integral; b) acompañamiento a Secretarías de Educación- Lideres y directores de Calidad y directivos de establecimientos educativos; c) acompañamiento pedagógico a docentes, d) acompañamiento CONTCEPI, e) pensamiento y comunicación: lenguajes, matemáticas, ciencias y tecnologías, y f) cuerpo y expresión (Artes, culturas, deportes) mediante mesas técnicas realizadas los días 17 y 31 de enero. 
También se llevó a cabo una reunión informativa sobre la convocatoria del Programa de Practicantes, en articulación con la Asociación Colombiana de facultades de Educación (ASCOFADE) y la Asociación Nacional de Escuelas Normales Superiores (ASONEN) con la participación de 88 asistentes de Universidades y Escuelas Normales Superiores.</t>
  </si>
  <si>
    <t xml:space="preserve">Avance Cualitativo: El Ministerio de Educación avanzó en el diseño de la ruta de acompañamiento y formación pedagógica para implementar estrategias de formación integral, Educación CRESE y centros de interés en los centros educativos focalizados, además de dar seguimiento a los estudiantes de transición a sexto.
Cuellos de botella: No se identificaron cuellos de botella o limitaciones en el periodo.
Restricciones: No aplica 
Justificación: Se realizó la estructuración de la ruta de acompañamiento y formación pedagógica proyectada para el año 2025 y se realizaron las siguientes actividades: a) Encuentro Nacional de formadores en la ciudad de Bogotá con la participación de los equipos técnicos de la Dirección de Calidad para definir las orientaciones de la ruta de formación y acompañamiento; b) planeación del proceso de formación dirigido a los docentes tutores que iniciará en marzo; c) definición del documento de trabajo con las orientaciones para los tutores del programa; d) reorganización de las cinco (5) zonas del Programa con 24 microregiones para hacer seguimiento a la ruta desde una perspectiva territorial; e) mesas de trabajo con el Ministerio de las Culturas para la implementación de los centros de interés; f ) ajuste a los instrumentos para llevar a cabo el registro y seguimiento de los estudiantes que participan en las estrategias de formación integral. </t>
  </si>
  <si>
    <t xml:space="preserve">
04.03.2025 OAPF:
 • Oportunidad: Se reportó dentro del plazo dado por la Circular 005-2025 para el reporte de febrero.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DNP aprueba reporte cualitativo 05.03.2025
DNP aprueba reporte cuantitativo diciembre 2025 07.03.2025</t>
  </si>
  <si>
    <t>Avance cualitativo: El Ministerio de Educación avanzó en la implementación de las estrategias de formación integral, Educación CRESE y gestión de los centros de interés en los establecimientos educativos focalizados de 96 secretarías de educación, así como el seguimiento a los estudiantes de transición a sexto que participan.
Cuellos de botella: No se identificaron cuellos de botella o limitaciones en el periodo.
Restricciones: No aplica 
Justificación:Se inició la implementación en los establecimientos educativos del primer momento de la ruta de acompañamiento y formación pedagógica que se extenderá hasta el 06 de junio del 2025.
En este periodo se llevó a cabo el proceso de formación virtual de 5.153 docentes tutores con el propósito de actualizar el Plan de Formación Integral y avanzar la armonización y articulación curricular en clave del Proyecto Educativo. Con esta formación también se busca propiciar escenarios de reflexión pedagógica para el fortalecimiento de la formación integral en virtud de las proyecciones 2025 y avanzar en la implementación de los centros de interés o proyectos pedagógicos que propendan por el desarrollo integral de niños, niñas, adolescentes y, jóvenes y de esta manera reducir brechas y rezagos de los aprendizajes.</t>
  </si>
  <si>
    <t>Porcentaje de Establecimientos Educativos rurales en categoría de desempeño D en las pruebas Saber 11</t>
  </si>
  <si>
    <t xml:space="preserve">Reducción </t>
  </si>
  <si>
    <t>[Establecimientos Educativos oficiales rurales en categoría D según resultados Pruebas Saber 11 del año anterior / Establecimientos Educativos oficiales rurales evaluados en Pruebas Saber 11] * 100</t>
  </si>
  <si>
    <t>Base de datos ICFES: Resultados de la aplicación de la prueba saber 11 con los Establecimientos Educativos rurales en categoría de desempeño D
Formato desagregaciones</t>
  </si>
  <si>
    <t xml:space="preserve">Avance Cualitativo: El Ministerio de Educación Nacional avanzó en la proyección 2025 de la ruta de evaluación formativa con el uso pedagógico de resultados. Para ello, se contó con la articulación con docentes, directivos, representantes de facultades de educación, el Instituto Colombiano de Evaluación y las Secretarías de Educación.
Cuellos de botella: No se identificaron cuellos de botella o limitaciones en el periodo.
Restricciones: No aplica 
Justificación: Se  avanzó en la consolidación de la ruta de evaluación formativa con el uso pedagógico de resultados a través de la implementación de estrategias de gobierno abierto para contar con la representatividad de zonas rurales y urbanas, específicamente, gestionando espacios para la participación ciudadana en el diseño de dicha ruta. Para ello, se gestó articulación con docentes, directivos, representantes de facultades de educación, el Instituto Colombiano de Evaluación y las Secretarías de Educación en el desarrollo de la primera mesa de currículum y evaluación del 2025.  </t>
  </si>
  <si>
    <t>Avance Cualitativo: El Ministerio de Educación Nacional avanzó en la consolidación de la ruta de evaluación formativa con docentes, directivos, representantes de facultades de educación, el Instituto Colombiano de Evaluación y las Secretarías de Educación. 
Cuellos de botella: No se identificaron cuellos de botella o limitaciones en el periodo.
Restricciones: No aplica 
Justificación: Se avanzó en la consolidación de la ruta de evaluación formativa con el uso pedagógico de resultados a través de la implementación de estrategias de gobierno abierto para contar con la representatividad de zonas rurales y urbanas, específicamente, gestionando espacios para la participación ciudadana en el diseño de dicha ruta. Para ello, se gestó articulación con docentes, directivos, representantes de facultades de educación, el Instituto Colombiano de Evaluación y las Secretarías de Educación en el desarrollo de la primera mesa de currículum y evaluación del 2025.  
Como resultado del evento, se validó banco de ítems de la herramienta ¡Quiero ser, quiero saber ExA!, se proyectó puntos de articulación entre las pruebas externas y posibles rutas de articulación entre docentes, directivos docentes, secretarías de educación, entre otros actores, en pro del mejoramiento de los aprendizajes.</t>
  </si>
  <si>
    <t>04.03.2025 OAPF:
 • Oportunidad: Se reportó dentro del plazo dado por la Circular 005-2025 para el reporte de febrero. Cumplió.
• Consistencia: Se valida que la justificación amplía detalles de los avances en el indicador, de igual manera describe cuantitativamente los avances obtenidos durante el periodo. Sin embargo es importante que en alguna parte del reporte resaltar que los avances son en la zona rural. PENDIENTE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05.03.2025 OAPF:
Dependencia ajusta y reporta en SINERGIA 2.0
07.03.2025 DNP aprueba reporte cualitativo</t>
  </si>
  <si>
    <t xml:space="preserve">Avance Cualitativo: El Ministerio de Educación Nacional avanzó en la consolidación de la ruta de evaluación formativa desarrollando la tercera mesa técnica de evaluación formativa para la formación integral. 
Cuellos de botella: No se identificaron cuellos de botella o limitaciones en el periodo.
Restricciones: No aplica
Justificación:Se avanzó en la consolidación de la ruta de evaluación formativa con el uso pedagógico de resultados a través de la implementación de estrategias de gobierno abierto para contar con la representatividad de zonas rurales y urbanas, enfoque diferencial y poblacional. Se gestó articulación de diferentes actores del sector en el desarrollo de la tercera mesa de evaluación formativa para la formación integral.
Como resultado del evento, se validó banco de ítems de la herramienta ¡Quiero ser, quiero saber ExA!, se proyectó puntos de articulación entre las pruebas externas y los reportes generados por la plataforma (reporte de participación, reporte de retroalimentación y reporte de resultados) en pro del mejoramiento de los aprendizajes.  De igual forma, se realizó pilotaje de la plataforma en dos establecimientos educativos, uno de zona rural y otro de zona urbana, dichos pilotajes fueron acompañados por profesionales con experticia en inclusión y equidad. </t>
  </si>
  <si>
    <t xml:space="preserve">
05.04.2025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07.04.2025 DNP aprueba reporte cualitativo, queda pendiente reporte cuantitativo diciembre 2024 que cumplió periodicidad y rezago
</t>
  </si>
  <si>
    <t>Establecimientos educativos oficiales con ampliación y/o resignificación del tiempo escolar para la formación integral</t>
  </si>
  <si>
    <t>Capacidad</t>
  </si>
  <si>
    <t xml:space="preserve">Sumatoria de establecimientos educativos oficiales que cuentan con un esquema de ampliación de la jornada escolar y/o que resignifique el uso del tiempo escolar para la formación integral </t>
  </si>
  <si>
    <t>Bases de datos con los EE que cuentan con esquemas de ampliación y/o resignificación del tiempo escolar, resultantes del análisis de:
Sistema Integrado de Matrícula (SIMAT) y reporte de la Superintendencia de Subsidio Familiar, reportes de entidades aliadas.
Formato desagregaciones</t>
  </si>
  <si>
    <t>Avance Cualitativo: El Ministerio de Educación Nacional elaboró el anexo técnico para los esquemas de ampliación y resignificación de tiempo escolar. Asimismo, se avanzó en la posibilidad de implementar jornada única en sedes para la primera infancia.
Cuellos de botella: No se identificaron cuellos de botella o limitaciones en el periodo.
Restricciones: No aplica 
Justificación: Se avanzó en el primer borrador de la propuesta de anexo técnico cuyo objetivo es realizar el seguimiento, acompañamiento y fortalecimiento a los esquemas de ampliación y resignificación de la jornada escolar en el marco de la formación integral en establecimientos educativos y entidades territoriales certificadas. Por otro lado, se realizaron reuniones para habilitar nuevas sedes en jornada única para la primera infancia. Para ello, se llevaron a cabo encuentros con las secretarías de Educación de Caquetá, Cauca, Huila, Magdalena, Pasto, Riohacha y Turbo.</t>
  </si>
  <si>
    <t xml:space="preserve">Avance Cualitativo: El Ministerio de Educación avanzó en ajustes del anexo técnico para los esquemas de ampliación y resignificación de tiempo escolar. Asimismo, en la focalización preliminar de los establecimientos educativos a atender con centros de interés a través de la oferta intersectorial.
Cuellos de botella: No se identificaron cuellos de botella o limitaciones en el periodo.
Restricciones: No aplica 
Justificación: Se avanzó en los ajustes de la propuesta de anexo técnico cuyo objetivo es realizar el seguimiento, acompañamiento y fortalecimiento a los esquemas de ampliación y resignificación de la jornada escolar en el marco de la formación integral en establecimientos educativos y entidades territoriales certificadas. De otro lado, el Ministerio avanzó en la concertación con los diferentes aliados de la oferta intersectorial para la formación integral con el fin de tener una focalización para centros de interés en los establecimientos educativos. </t>
  </si>
  <si>
    <t>04.03.2025 OAPF:
 • Oportunidad: Se reportó dentro del plazo dado por la Circular 005-2025 para el reporte de febrero. Cumplió.
• Consistencia: Se valida que la justificación amplía detalles de los avances en el indicador, de igual manera describe cuantitativamente los avances obtenidos durante el periodo.Cumplió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05.03.2025 DNP aprueba reporte cualitativo del mes de febrero
10.03.2025 DNP aprueba reporte cuantitativo de diciembre 2024</t>
  </si>
  <si>
    <t>Avance Cualitativo: El Ministerio de Educación avanzó en la etapa precontractual en el marco del proceso de acompañamiento a los esquemas de ampliación y resignificación de tiempo escolar y definió la focalización preliminar de los establecimientos educativos a atender con los centros de interés a través de la oferta intersectorial.
Cuellos de botella: No se identificaron cuellos de botella o limitaciones en el periodo.
Restricciones: No aplica
Justificación: Se publicó un evento de cotización por SECOP II, en el anexo técnico y se viene analizando las propuestas presentadas por los interesados por la cotización; se espera tener resultados del análisis a finales del mes. De otro lado, se terminó la concertación de la focalización de los establecimientos educativos beneficiarios de centros de interés intersectoriales, no obstante, dicha focalización continuará con carácter preliminar, teniendo en cuenta eventuales contingencias que surgen durante la implementación de los centros de interés</t>
  </si>
  <si>
    <t xml:space="preserve">
05.04.2025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Se realizan pequeños ajustes a la redacción.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07.04.2025 DNP aprueba reporte cualitativo
</t>
  </si>
  <si>
    <t>Índice del desempeño satisfactorio de los estudiantes del sector oficial de los grados 5 y 9 que participan en las pruebas Saber Lenguaje</t>
  </si>
  <si>
    <t>[Porcentaje de estudiantes sector oficial con nivel de desempeño Satisfactorio (niveles 3 y 4) en Lenguaje en la Prueba SABER  5] * 0,5 + [Porcentaje de estudiantes sector oficial con nivel de desempeño Satisfactorio (niveles 3 y 4) en Lenguaje en la Prueba SABER  9] * 0,5</t>
  </si>
  <si>
    <t>Índice</t>
  </si>
  <si>
    <t>Bienal</t>
  </si>
  <si>
    <t>Base de datos ICFES: Con el cálculo del índice del desempeño satisfactorio de los estudiantes del sector oficial de los grados 5 y 9 que participan en las pruebas Saber Lenguaje.
Formato desagregaciones</t>
  </si>
  <si>
    <t>Avance Cualitativo: El Ministerio de Educación Nacional avanzó en la consolidación logística y metodológica para desarrollar la primera Mesa Técnica Nacional de currículo y evaluación: revisión de pedagógica de los referentes calidad que contribuyen a la evaluación formativa en clave de formación integral 2025.
Cuellos de botella: No se identificaron cuellos de botella o limitaciones en el periodo.
Restricciones: No aplica 
Justificación: Se avanzó en el reconocimiento de los resultados de las mesas técnicas desarrolladas durante el 2024, las recomendaciones y observaciones que los maestros realizaron sobre los instrumentos de evaluación del área de lenguaje (grado 5º y 9º) para la primera implementación de la estrategia ¡Quiero ser, quiero saber: Evaluar para Avanzar!
De igual forma, se avanzó en la consolidación de la ruta de evaluación formativa con el uso pedagógico de resultados 2025, y la construcción del segundo instrumento de evaluación para ser validado por los maestros e implementado en el segundo momento de la estrategia ¡Quiero ser, quiero saber: Evaluar para Avanzar 2025.</t>
  </si>
  <si>
    <t xml:space="preserve">Avance Cualitativo: El Ministerio de Educación Nacional avanzó en el desarrollo de la primera Mesa Técnica Nacional de currículo y evaluación: revisión de pedagógica de los referentes calidad que contribuyen a la evaluación formativa en clave de formación integral 2025.
Cuellos de botella: No se identificaron cuellos de botella o limitaciones en el periodo.
Restricciones: No aplica 
Justificación: Se avanzó en el desarrollo de la primera mesa técnica 2025, espacio donde se contó con la participación de diferentes actóres educativos y se validó banco de ítems para implementar en la estrategia ¡Quiero ser, quiero saber ExA!, en el área de lenguaje 5° y 9°. </t>
  </si>
  <si>
    <t>04.03.2025 OAPF:
 • Oportunidad: Se reportó dentro del plazo dado por la Circular 005-2025 para el reporte de febrero. Cumplió.
• Consistencia: Se valida que la justificación amplía detalles de los avances en el indicador, de igual manera describe cualitativamente los avances obtenidos durante el periodo.Cumplió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09.03.2025 DNP aprueba reporte cualitativo</t>
  </si>
  <si>
    <t>Avance Cualitativo: El Ministerio de Educación Nacional avanzó en el desarrollo de la tercera Mesa Técnica de evaluación formativa para la formación integral en la ciudad de Pasto. 
Cuellos de botella: No se identificaron cuellos de botella o limitaciones en el periodo.
Restricciones: No aplica
Justificación: Se avanzó en el desarrollo de la segunda mesa técnica del 2025  (tercera mesa técnica de evaluación formativa para la formación integral) , espacio donde se contó con la participación de diferentes actores educativos y se validó banco de 40 ítems para implementar en la segunda implementación de la estrategia ¡Quiero ser, quiero saber ExA!, en el área de lenguaje 5° y 9°.</t>
  </si>
  <si>
    <t>Índice del desempeño satisfactorio de los estudiantes del sector oficial de los grados 5 y 9 que participan en las pruebas Saber matemáticas</t>
  </si>
  <si>
    <t>[Porcentaje de estudiantes sector oficial con nivel de desempeño Satisfactorio (niveles 3 y 4) en Matemáticas en la Prueba SABER  5] * 0,5 + [Porcentaje de estudiantes sector oficial con nivel de desempeño Satisfactorio (niveles 3 y 4) en Matemáticas en la Prueba SABER  9] * 0,5</t>
  </si>
  <si>
    <t>Base de datos ICFES: Con el cálculo del índice del desempeño satisfactorio de los estudiantes del sector oficial de los grados 5 y 9 que participan en las pruebas Saber matemáticas.
Formato desagregaciones</t>
  </si>
  <si>
    <t>Avance Cualitativo: El Ministerio de Educación Nacional avanzó en la consolidación logística y metodológica para desarrollar la primera Mesa Técnica Nacional de currículo y evaluación: revisión de pedagógica de los referentes calidad que contribuyen a la evaluación formativa en clave de formación integral 2025.
Cuellos de botella: No se identificaron cuellos de botella o limitaciones en el periodo.
Restricciones: No aplica 
Justificación: Se avanzó en el reconocimiento de los resultados de las mesas técnicas desarrolladas durante el 2024, las recomendaciones y observaciones que los maestros realizaron sobre los instrumentos de evaluación del área de matemáticas (grado 5º y 9º) para la primera implementación de la estrategia ¡Quiero ser, quiero saber: Evaluar para Avanzar!.
De igual forma, avanzó en la consolidación de la ruta de evaluación formativa con el uso pedagógico de resultados 2025, y la construcción del segundo instrumento de evaluación para ser validado por los maestros para ser implementado en el segundo momento de la estrategia ¡Quiero ser, quiero saber: Evaluar para Avanzar! 2025.</t>
  </si>
  <si>
    <t xml:space="preserve">Avance Cualitativo: El Ministerio de Educación Nacional avanzó en el desarrollo de la primera Mesa Técnica Nacional de currículo y evaluación: revisión de pedagógica de los referentes calidad que contribuyen a la evaluación formativa en clave de formación integral 2025.
Cuellos de botella: No se identificaron cuellos de botella o limitaciones en el periodo.
Restricciones: No aplica 
Justificación: Se avanzó en el desarrollo de la primera mesa técnica 2025, espacio donde se contó con la participación de diferentes actóres educativos y se validó banco de ítems para implementar en la estrategia ¡Quiero ser, quiero saber ExA!, en el área de matemáticas 5° y 9°. </t>
  </si>
  <si>
    <t>Avance Cualitativo: El Ministerio de Educación Nacional avanzó en el desarrollo de la tercera Mesa Técnica de evaluación formativa para la formación integral en la ciudad de Pasto. 
Cuellos de botella: No se identificaron cuellos de botella o limitaciones en el periodo.
Restricciones: No aplica
Justificación: Se avanzó en el desarrollo de la segunda mesa técnica del 2025  (tercera mesa técnica de evaluación formativa para la formación integral) , espacio donde se contó con la participación de diferentes actores educativos y se validó banco de 40 ítems para implementar en la segunda implementación de la estrategia ¡Quiero ser, quiero saber ExA!, en el área de matemática 5° y 9°.</t>
  </si>
  <si>
    <t>Porcentaje de estudiantes de educación media beneficiados con programas para garantizar el tránsito inmediato a educación posmedia</t>
  </si>
  <si>
    <t>(Sumatoria de estudiantes beneficiados con al menos dos programas para garantizar el tránsito inmediato a educación posmedia) / (Matrícula de estudiantes de educación media) * 100</t>
  </si>
  <si>
    <t>Base de datos doble titulación (SENA), matrícula
Base de datos Fortalecimiento de la Media (UTP)
Formato desagregaciones</t>
  </si>
  <si>
    <t>Avance Cualitativo: El Ministerio de Educación Nacional continuo trabajando de manera articulada con aliados e implementadores, en la ejecución de programas y estrategias en los grados de educación media, avanzado en este periodo de tiempo, en la firma de un acuerdo estratégico a implementador en territorio.
Cuellos de botella: No se identificaron cuellos de botella o limitaciones en el periodo.
Restricciones: No aplica 
Justificación: Se continuó con la ejecución de programas y estrategias llegando a un número significativo de estudiantes, a saber:
• Doble Titulación (10º-11º): 413.067. 
• Primera Cohorte SENATIC: 32.170. 
• Sistemas Regionales de Educación Media y Superior de Telembí y Guainía se llega anualmente con todos los programas de Media a 1.387 y 978 estudiantes respectivamente.
• Tránsito educativo con pertinencia en zonas rurales que aborda programas relacionados con Medias agropecuarias, Proyectos pedagógico-productivos y orientación Socio ocupacional llegando a 1763 estudiantes.
Asimismo, se avanzó en la firma del acuerdo estratégico con el implementador, Corporación Universitaria Minuto de Dios e ICETEX, en la que se beneficiarán con las estrategias de educación media a 45.794 estudiantes de los grados 10 y 11 que se encuentran focalizados en los territorios SIMES de Antioquia, Alto Sinú, Chocó, Catatumbo, Arauca, Casanare, Perijá y Guajira.</t>
  </si>
  <si>
    <t>Avance Cualitativo: El Ministerio de Educación Nacional inicio acciones para poner en marcha la Estrategia “Educación Superior en Tu Colegio” que contempla en su primera fase el alistamiento en 163 Establecimientos Educativos y con el compromiso de 38 Instituciones de Educación Superior para ofertar sus programas.
Cuellos de botella: No se identificaron cuellos de botella o limitaciones en el periodo.
Restricciones: No aplica 
Justificación:Se puso en marcha la Estrategia "Educación Superior en Tu Colegio", que contempla en su primera fase el alistamiento y la implementación en 163 Establecimientos Educativos, con el compromiso de 38 Instituciones de Educación Superior que ofertarán sus programas desde la educación media y con egresados en 22 departamentos y 87 municipios. En ese sentido, se construyó y envió un formulario a todas las Entidades Territoriales Certificadas (ETC) para obtener información sobre los convenios que tengan con Instituciones de Educación Superior para ofertar la Educación Superior en el Colegio.
Asimismo, se realizaron eventos de formación a las siguientes entidades territoriales: Antioquia, Arauca, Bolívar, Boyacá, Buenaventura, Caquetá, Cauca, Cesar, Chocó, Córdoba, Cundinamarca, Guaviare, Huila, La Guajira, Meta, Nariño, Neiva, Norte de Santander, Putumayo, San Andrés y Providencia, Santander, Sucre, Tolima, Valle del Cauca.</t>
  </si>
  <si>
    <t>04.03.2025 OAPF:
 • Oportunidad: Se reportó dentro del plazo dado por la Circular 005-2025 para el reporte de febrero. Cumplió.
• Consistencia: Se valida que la justificación amplía detalles de los avances en el indicador, de igual manera describe cualitativamente los avances obtenidos durante el periodo. No obstante se recomienda describir la sigla ETC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05.03.2025 OAPF:
Dependencia ajusta.
05.03.2025 DNP aprueba reporte cualitativo</t>
  </si>
  <si>
    <t>Avance Cualitativo: El Ministerio de Educación Nacional continuo desarrollando acciones para las estrategias de Educación Superior en tu Colegio, resignificación de la Educación Media a través de ajustes curriculares, trayectorias vitales y articulación con el territorio;  y la Educación Económica y Financiera.
Cuellos de botella: No se identificaron cuellos de botella o limitaciones en el periodo.
Restricciones: No aplica
Justificación: , Se acompañó a las secretarías de Educación de Zipaquirá, Soacha, Saravena, Nariño, Viotá, Villeta, Bolívar, Cartagena, San Andrés y Providencia, Córdoba, Antioquia y Cauca a través de la estrategia Educación Superior en tu Colegio. Se realizaron mesas de emparejamiento en los municipios focalizados de Norte de Bolívar, San Andrés y Providencia, a través de las cuales las ETC, Colegios e Instituciones de Educación Superior acuerdan los posibles programas a articular según oferta de IES, escenarios de articulación y establecen cronograma para definir requisitos de infraestructura y Dotación.
Desde la línea Ajustes curriculares, trayectorias vitales y articulación con el territorio se han beneficiado hasta el momento un total de 411 EE de media y 39455 estudiantes de 9, 10 y 11 beneficiados.
En el marco de la estrategia de Educación Económica y Financiera, se desarrolló el evento internacional Global Money Week en la ciudad de Cali relanzando la herramienta web Nueva Pangea.</t>
  </si>
  <si>
    <t>05.04.2025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No obstante, se sugiere el siguiente ajuste para el primer párrafo de la justificación: “Se acompañó a las secretarías de Educación de Zipaquirá, Soacha, Saravena, Nariño, Viotá, Villeta, Bolívar, Cartagena, San Andrés y Providencia, Córdoba, Antioquia y Cauca mediante la estrategia Educación Superior en tu Colegio. Se realizaron mesas de emparejamiento en municipios focalizados como Norte de Bolívar y San Andrés y Providencia, donde las Entidades Territoriales Certificadas, los colegios y las Instituciones de Educación Superior acordaron programas a articular según la oferta disponible, escenarios de articulación y cronogramas para definir requisitos de infraestructura y dotación”. PENDIENTE
07.04.2025. OAPF: Dependencia ajusta, se recomienda cargar antes del 10 de abril de 2025.
07.04.2025 DNP aprueba reporte cualitativo</t>
  </si>
  <si>
    <t>Porcentaje de estudiantes en establecimientos educativos oficiales con ampliación de jornada</t>
  </si>
  <si>
    <t xml:space="preserve">(Número de estudiantes del sector oficial (oficial + contratada oficial) en Jornada Única + N° de estudiantes del sector oficial en jornada escolar complementaria u otros esquemas de ampliación / Total de estudiantes del sector oficial) * 100 </t>
  </si>
  <si>
    <t>Bases de datos de los establecimientos y matrícula que cuentan con esquemas de ampliación del tiempo escolar, resultantes del análisis de: Sistema Integrado de Matrícula (SIMAT) y reporte de la Superintendencia de Subsidio Familiar, reportes de entidades aliadas.
Formato desagregaciones</t>
  </si>
  <si>
    <t>Avance Cualitativo: El Ministerio de Educación Nacional elaboró el plan de trabajo interno para orientar y acompañar la ampliación y resignificación del tiempo escolar en la vigencia 2025.
Cuellos de botella: No se identificaron cuellos de botella o limitaciones en el periodo.
Restricciones: No aplica 
Justificación: Se elaboró el plan de trabajo de tiempo escolar con tres líneas estratégicas que apuntan al fortalecer las acciones para que más niños, niñas, jóvenes y adultos logren ampliar el tiempo escolar: 1. Fortalecimiento a la gestión de los esquemas de ampliación del tiempo escolar en las Entidades Territoriales y Establecimientos Educativos; 2. Gestión de alianzas para la formación integral y 3. Articulación interna de estrategias para la formación integral/resignificación del tiempo escolar.</t>
  </si>
  <si>
    <t>Avance Cualitativo: El Ministerio de Educación Nacional remitió solicitud de los planes de implementación de tiempo escolar a las Secretarías que no han enviado el Plan y actualizó el directorio de contactos de líderes de tiempo escolar en las Entidades Territoriales Certificadas.
Cuellos de botella: No se identificaron cuellos de botella o limitaciones en el periodo.
Restricciones: No aplica 
Justificación: Con el fin de conocer la nueva matricula proyectada para 2025 de aquellas entidades que no remitieron el Plan de implementación de tiempo escolar, el Ministerio realizó nueva soliciutd del mismo y se esta a la espera de la remisión. Asimismo, se realizó asistencia técnica a las Entidades Territoriales de Ipiales, Magdalena, Manizales, Bello, Pereira, Palmira y Santander con el fin de revisar nueva matricula en Jornada Única, para revisar temas de centros de interés, entre otros temas.</t>
  </si>
  <si>
    <t xml:space="preserve"> 04.03.2025 OAPF:
 • Oportunidad: Se reportó dentro del plazo dado por la Circular 005-2025 para el reporte de febrero. Cumplió.
• Consistencia: Se valida que la justificación amplía detalles de los avances en el indicador, de igual manera describe cualitativamente los.     avances obtenidos durante el periodo. No obstante ser recomienda hacer descripción de las siglas “ETC” así como “JU” de igual manera revisar si la no remisión del plan de implementación se puede determinar como un “cuello de botella”.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05.03.2025 OAPF:
Dependencia ajusta
09.03.2025 DNP aprueba reporte cualitatvo</t>
  </si>
  <si>
    <t>Avance Cualitativo: El Ministerio de Educación Nacional actualizó la proyección de crecimiento de la Jornada Única de estudiantes en los establecimientos educativos a partir de los planes de implementación de tiempo escolar con los documentos remitidos por las entidades territoriales certificadas que no habían enviado el Plan previamente.
Cuellos de botella: No se identificaron cuellos de botella o limitaciones en el periodo.
Restricciones: No aplica
Justificación: Se revisaron los planes de implementación de tiempo escolar (PITE) que fueron remitidos por 70 entidades territoriales certificadas, no obstante, solo 59 programaron nueva matrícula en la implementación de Jornada única con 259.019 nuevos estudiantes para la vigencia 2025.
Asimismo, se realizó asistencia técnica a las ETC Ipiales, Santander, Casanare, Soacha, Huila, y Magdalena, con el fin de revisar nueva matricula en Jornada Única, para revisar temas de centros de interés, entre otros temas.</t>
  </si>
  <si>
    <t>2. Articulación entre educación media y superior</t>
  </si>
  <si>
    <t>A350</t>
  </si>
  <si>
    <t>Porcentaje de municipios priorizados que cuentan con instituciones de educación media técnica que incorporan la formación técnica agropecuaria en la educación media (décimo y once) en municipios PDET.</t>
  </si>
  <si>
    <t>Listado de municipios y establecimientos educativo acompañados</t>
  </si>
  <si>
    <t>PMI</t>
  </si>
  <si>
    <t>Avance Cualitativo: El Ministerio de Educación Nacional estableció comunicación con las Secretarías de Educación focalizadas en el marco del proceso de asistencia técnica, formación y dotación, con el objetivo de fortalecer las medias técnicas agropecuarias y los Proyectos Pedagógicos Productivos focalizados de 35 municipios.
Cuellos de botella: No se identificaron cuellos de botella o limitaciones en el periodo.
Restricciones: No aplica.
Justificación: Se estableció comunicación para el primer ciclo de acompañamiento con las Secretarías de Buenaventura, Nariño, Cauca y Valle del Cauca para el proceso formación que se va a realizar con 35 sedes educativas focalizadas, alrededor de procesos pedagógicos y curriculares de las apuestas de media técnica o Proyectos Pedagógicos Productivos, y procesos técnicos concretos alrededor del Proyecto productivo de cada una de las sedes en 35 municipios (Argelia, Balboa, Buenaventura, Cajibío, Caldono, Corinto, Rosario, El tambo, Florida, Jambaló, Leiva, Los Andes, Mercaderes, Miranda, Policarpa y Ricaurte).
Se hizo contacto con al menos el 50% de las sedes educativas con las que se está culminando la elaboración del plan de acción para la implementación del proceso de formación.
Por otra parte, con la estrategia SIMES se ha trabajado con los establecimientos educativos con medias técnicas agropecuarias en los temas de articulación curricular.</t>
  </si>
  <si>
    <t>Validación Preliminar</t>
  </si>
  <si>
    <t xml:space="preserve">09.04.2025 OAPF:  
• Oportunidad: Cumple con el criterio de oportunidad, la dependencia no reportó en las fechas establecidas en la circular No 007 del 30 de enero del 2024.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aplica de acuerdo con la periodicidad 
NOTA: La validación final está sujeta a la aprobación y/o rechazo del reporte en SIIPO por parte del DNP, en caso de requerirlo se podrán solicitar ajustes	</t>
  </si>
  <si>
    <t>A350P</t>
  </si>
  <si>
    <t xml:space="preserve">Porcentaje de territorios definidos en el respectivo plan que cuentan con instituciones de educación media técnica que incorporan la formación técnica agropecuaria en la educación media (décimo y once) </t>
  </si>
  <si>
    <t>Listado de ETC y establecimientos educativo acompañados</t>
  </si>
  <si>
    <t>Avance Cualitativo: El Ministerio de Educación Nacional estableció comunicación con las Secretarías de Educación focalizadas en el marco del proceso de asistencia técnica, formación y dotación, con el objetivo de fortalecer las medias técnicas agropecuarias y los Proyectos Pedagógicos Productivos focalizados.
Cuellos de botella: No se identificaron cuellos de botella o limitaciones en el periodo.
Restricciones: No aplica.
Justificación: Se estableció comunicación para el primer ciclo de acompañamiento con las Secretarías de Buenaventura, Nariño, Cauca y Valle del Cauca. para el proceso formación que se va a realizar con 35 sedes educativas focalizadas, alrededor de procesos pedagógicos y curriculares de las apuestas de media técnica o Proyectos Pedagógicos Productivos, y procesos técnicos concretos alrededor del Proyecto productivo de cada una de las sedes.
Se hizo contacto con al menos el 50% de las sedes educativas con las que se está culminando la elaboración del plan de acción para la implementación del proceso de formación.
Por otra parte, con la estrategia SIMES se ha trabajado con los establecimientos educativos con medias técnicas agropecuarias en los temas de articulación curricular.</t>
  </si>
  <si>
    <t>Porcentaje de avance en el diseño, concertación e implementación del programa de educación propia para el pueblo Rrom</t>
  </si>
  <si>
    <t>Sumatoria del avance de los pesos porcentuales de los hitos</t>
  </si>
  <si>
    <t>Registros administrativos</t>
  </si>
  <si>
    <t>PND - Étnicos</t>
  </si>
  <si>
    <t>Avance Cualitativo: El Ministerio de Educación Nacional reinició la ejecución contractual con el Pueblo Rrom sobre el contrato suscrito en la vigencia 2024, para la formulación de los lineamientos educativo. Se acordó iniciar mesas de concertación en el mes de marzo, para definir las acciones a realizar en 2025.
Cuellos de botella: No se identificaron cuellos de botella o limitaciones en este periodo.
Restricciones: No aplica.
Justificación: Dada la solicitud de prórroga del contrato los productos correspondientes al segundo y tercer pago por parte del Pueblo Rrom del contrato de la vigencia 2024 se presentarán en el primer semestre de 2025 para dar cierre a este. Así mismo, se iniciarán mesas de concertación con el pueblo Rrom para determinar las acciones a realizar en el año 2025</t>
  </si>
  <si>
    <t>10.02.2025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febrero. La validación final depende del DNP.
10.02.2025: DNP aprueba, se valida SI</t>
  </si>
  <si>
    <t>Avance Cualitativo: El Ministerio de Educación Nacional recibió los productos por parte del Pueblo Rrom correspondientes al segundo pago en el marco del contrato para la formulación de los documentos base de los lineamientos de política pública y la estrategia de educación flexible dirigida al pueblo Rrom.
Cuellos de botella: Demoras en la presentación de los productos asi como en las subsanaciones por parte del Pueblo Rrom.
Restricciones: Fallas en gestión.
Justificación: Se avanzó en la revisión de los productos correspondientes al segundo pago del contrato para la formulación de los documentos base de los lineamientos de política pública y la estrategia de educación flexible dirigida al pueblo Rrom. Durante esta revisión, se enviaron al Pueblo Rrom las observaciones sobre los documentos entregados, los cuales deberán ser remitidos por ellos a mediados del mes de marzo.</t>
  </si>
  <si>
    <t>07.03.2025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t>
  </si>
  <si>
    <t>Avance Cualitativo: El Ministerio de Educación revisó y aprobó los productos entregados por parte del Pueblo Rrom correspondientes al tercer pago en el marco del contrato para la formulación de los documentos base de los lineamientos de política pública y la estrategia de educación flexible dirigida al pueblo Rrom.
Cuellos de botella: No se identificaron cuellos de botella o limitaciones en este periodo.
Restricciones: No aplica
Justificación: Se revisaron los productos correspondientes al segundo y tercer pago que correspondían a los documentos base (Lineamientos de política pública para la atención educativa del pueblo Rrom y Estrategia educativa flexible para el pueblo Rrom en los niveles de básica y media) resultado de la compilación de insumos recogidos en los despliegues territoriales con cada Kumpanya, para la construcción de los mismos.
Para el desarrollo de los documentos finales, se organizaron mesas de concertación y protocolización entre los representantes del Pueblo Rrom y el Ministerio de Educación, con el propósito de revisar y ajustar los documentos, así como de brindar orientación técnica al Pueblo Rrom.</t>
  </si>
  <si>
    <t>07.04.2025 OAPF:
 • Oportunidad: Se reportó dentro del plazo dado por la Circular 005-2025 para el reporte de marzo.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t>
  </si>
  <si>
    <t>Proyectos Educativos Comunitarios apoyados que potencien los sistemas productivos y la soberanía alimentaria basados en el sistema de conocimiento y estructuras propias</t>
  </si>
  <si>
    <t xml:space="preserve">Sumatoria de proyectos educativos comunitarios o como lo denomine cada pueblo indígena que reciben asistencia técnica en la implementación de la ruta de fortalecimiento (etapas de formulación, diseño e implementación) que responde al contexto propio de cada pueblo indígena. </t>
  </si>
  <si>
    <t xml:space="preserve">Avance Cualitativo: El Ministerio de Educación Nacional recibió las propuestas de los pueblos indígenas para los acompañamientos a realizar en el 2025 en el marco del fortalecimiento de los Proyectos Educativos Comunitarios - PECs.
Cuellos de botella: No se identificaron cuellos de botella o limitaciones en este periodo.
Restricciones: No aplica.
Justificación: Se avanzó en la revisión de las propuestas remitidas por los Pueblos Indígenas con el objetivo de iniciar los procesos contractuales en la vigencia 2025. Así mismo, se han llevado a cabo reuniones internas para definir el plan de trabajo.
</t>
  </si>
  <si>
    <t>Avance Cualitativo: El Ministerio de Educación Nacional realizó la revisión y solicitud de ajustes a las propuestas de los Pueblos Indígenas para los procesos que se apoyarán durante la vigencia 2025 en el marco del fortalecimiento de los Proyectos Educativos Comunitarios - PEC.
Cuellos de botella:  Demora en el envío de los documentos por parte de los pueblos indígenas con los  ajustes solicitados por el equipo técnico del MEN.
Restricciones: Fallas en gestión.
Justificación: Se realizó la recepción  y revisión de las propuestas remitidas por los Pueblos Indígenas y se solicitó ajustes de las mismas con el fin de que sean enfocadas acordes al proceso que se realiza con cada pueblo.</t>
  </si>
  <si>
    <t>Avance Cualitativo: El Ministerio de Educación Nacional avanzó en la estructuración de los documentos precontractuales para el fortalecimiento de los Proyectos Educativos Comunitarios-PECs.
Cuello de botella: Demora en algunos de los procesos dado que los pueblos indígenas no han realizado la entrega de la documentación completa para iniciar el proceso.
Restricción: Demoras en la entrega de documentación por parte de los pueblos indígenas.
Justificación: Se avanzó en la estructuración de los documentos precontractuales (anexo técnico, estudio previo y análisis del sector) para el fortalecimiento de los Proyectos Educativos Comunitarios-PECs de 12 pueblos indígenas ( Inga, Mokana, Asociación de Cabildos Indígenas y de Autoridades Tradicionales de Antioquia, Awá-Unipa, Resguardo Indígena Puerto Nare-Carijona, Asociación de Jefes Familiares de la Zona Norte Extrema de la Alta Guajira Wayuu  Araurayu, Asociación de Autoridades tradicionales Wayuu de Alewashi, Resguardo Indígena Kogui Malayo Arhuaco, Resguardo Indígena Kankuamo, Resguardo Indígena Quillasinga Refugio del Sol, Asociación de las Comunidades Indígenas del Pueblo Uwotjuja Piaroa Colombia y Autoridades Indígenas de Colombia Aico por la Pacha Mamá)</t>
  </si>
  <si>
    <t>Proyectos Educativos Comunitarios PEC – o como lo denomine cada pueblo financiados para el diagnostico, construcción, valoración, revisados e implementados</t>
  </si>
  <si>
    <t>( Número de Proyectos Educativos Comunitarios que son financiados en su diagnóstico, construcción, valoración, revisión e implementación / Número de Proyectos Educativos Comunitarios o como lo denomine cada pueblo solicitados ) *100</t>
  </si>
  <si>
    <t>Dirección de Calidad</t>
  </si>
  <si>
    <t>Avance Cualitativo: El Ministerio de Educación Nacional recibió las propuestas de las Comunidades Negras, Afrocolombianas, Raizales y Palenqueras para los acompañamientos a realizar en el 2025 en el marco del fortalecimiento de los Proyectos Educativos Comunitarios - PECs.
Cuellos de botella: No se identificaron cuellos de botella o limitaciones en este periodo.
Restricciones: No aplica.
Justificación: Se avanzó en la revisión de las propuestas remitidas por de las Comunidades Negras, Afrocolombianas, Raizales y Palenqueras (NARP) con el objetivo de iniciar los procesos contractuales en la vigencia 2025. Así mismo, se han llevado a cabo reuniones internas para definir el plan de trabajo.</t>
  </si>
  <si>
    <t>Avance Cualitativo: El Ministerio de Educación Nacional realizó la revisión y solicitud de ajustes a las propuestas de las Comunidades Negras, Afrocolombianas, Raizales y Palenqueras para los procesos  que se apoyaran durante la vigencia 2025 en el marco del fortalecimiento de los Proyectos Educativos Comunitarios - PEC.
Cuellos de botella:  Demora en el envío de los documentos por parte de las comunidades con los  ajustes solicitados por el equipo técnico del MEN.
Restricciones: Fallas en gestión.
Justificación: Se realizó la recepción  y revisión de las propuestas remitidas por las Comunidades Negras, Afrocolombianas, Raizales y Palenqueras y se solicitó ajustes de las mismas con el fin de que sean enfocadas acordes al proceso que se realiza con cada comunidad.</t>
  </si>
  <si>
    <t>Avance Cualitativo: El Ministerio de Educación Nacional inició la etapa precontractual para el fortalecimiento de los Proyectos Educativos Comunitarios-PECs.
Cuello de botella: Demora en algunos de los procesos dado que los comunidades negras no han realizado la entrega de la documentación completa para iniciar el proceso.
Justificación: Se avanzó en la elaboración de los documentos precontractuales (Estudio previo y análisis del sector) para el fortalecimiento de los Proyectos Educativos Comunitarios-PECs de 8 comunidades negras (Consejo Comunitario Los Riscales, Consejo Comunitario Campo Alegre; Consejo Comunitario de la Plata, Bahía Málaga; Consejo Comunitario Rio Palo, Asociación de Mujeres Afrodescendientes del Norte del Cauca, Asociación por los Derechos de las Comunidades Negras de la Zona Sur Oriental, Consejo Comunitario Ancestral del Corregimiento de Camarones  el Negro robles  / Asociación Roblista y Cocomacia)</t>
  </si>
  <si>
    <t>Docentes y directivos docentes etnoeducadores de las comunidades Negras Afrocolombianas Raizales y Palenqueras beneficiados con las becas en maestría en Educación Intercultural</t>
  </si>
  <si>
    <t>Sumatoria de los docentes y directivos docentes etnoeducadores de las comunidades Negras Afrocolombianas Raizales y Palenqueras beneficiados con las becas en maestría en Educación Intercultural</t>
  </si>
  <si>
    <t>Ministerio de Educación Nacional</t>
  </si>
  <si>
    <t>Avance Cualitativo: El Ministerio de Educación Nacional realizó el cierre de inscripciones para la convocatoria 2025-I. Así mismo, para la convocatoria 2025-II del nivel de maestría se realizó adición de recursos y aprobación de términos de la convocatoria.
Cuellos de botella: No se identificaron cuellos de botella o limitaciones en este periodo.
Restricciones: No aplica
Justificación: La etapa de inscripciones para la convocatoria 2025-1 se cerró el 30 de enero, cumpliendo con el cronograma, con un total de 2.816 docentes y directivos docentes aspirantes a crédito educativo condonable. En cuanto a la convocatoria 2025-II, se añadió recursos al convenio 261 de 2019, lo que permitió una oferta de 3.905 cupos, legalizada mediante la modificatoria No. 13. Los términos de referencia de esta convocatoria fueron aprobados en la junta administradora y se espera su publicación el 10 de febrero de 2025. Los educadores rurales, afrocolombianos y de pueblos indígenas tienen puntajes de selección diferenciados, brindándoles mayores oportunidades de acceso y un porcentaje de financiación más alto. Cada convocatoria establece sus propias condiciones de participación.</t>
  </si>
  <si>
    <t>Avance Cualitativo: El Ministerio de Educación Nacional realizó el cierre de inscripciones para la convocatoria 2025-I, en la cual  se inscribieron 148 educadores para la maestría en Educación Intercultural ofertada por la Universidad Nacional a Distancia.
Cuellos de botella: Baja participación de docentes etnoeducadores de comunidades negras en las convocatorias parala maestría en Educación Intercultural.
Restricciones: Otra/ Baja participación de los docentes en la convocatoria.
Justificación: Para la convocatoria 2025-I,se inscribieron 148 educadores para la maestría en Educación Intercultural ofertada por la UNAD, de los cuales 77 cumplieron con los requisitos. estipulados en la convocatoria y de estos, 18 son afrocolombianos, de los cuales un único (1) educador es etnoeducador.Es importante mencionar que en el país solo hay una maestría con la denominación del indicador: maestría en Educación Intercultural ofertada por la Universidad Nacional a Distancia y que está en el portafolio de oferta de la convocatoria 2025 - 1. Esta maestría la han cursado 76 educadores del país, de los cuales 6 son afrocolombianos etnoeducadores.</t>
  </si>
  <si>
    <t xml:space="preserve">Avance Cualitativo: El Ministerio de Educación Nacional avanzó en la convocatoria 2025-1, realizando la Junta Administradora de el Fondo 261 de 2019, la cual aprobó el listado de los potenciales beneficiarios y la reactivación del calendario, quedando como fecha de publicación de resultados, el 31 de marzo de 2025. 
Cuellos de botella: Baja participación de docentes etnoeducadores de comunidades negras en las convocatorias parala maestría en Educación Intercultural.
Restricciones: Otra/ Baja participación de los docentes en la convocatoria.
Justificación: Se avanzó en la convocatoria 2025-1, realizando la Junta Administradora de El Fondo 261 de 2019, la cual aprobó el listado de los potenciales beneficiarios. 
Los 77 docentes inscritos en la convocatoria a la maestría en Educación Intercultural ofertada por la UNAD y que cumplieron con los requisitos estipulados en la convocatoria, fueron beneficiados, quedando incluidos los 18 docentes de las comunidades Negras Afrocolombianas Raizales y Palenqueras, de los cuales, un único (1) educador es etnoeducador. 
Es importante mencionar que en el país solo hay una maestría en Educación Intercultural ofertada por la UNAD y que está en el portafolio de oferta de la convocatoria 2025 -1.  </t>
  </si>
  <si>
    <t>Número de entidades territoriales certificadas acompañadas para el fortalecimiento e implementación de estrategias de educación inclusiva (discapacidad, talentos excepcionales y transtornos del aprendizaje)</t>
  </si>
  <si>
    <t>Número de entidades territoriales certificadas acompañadas para el fortalecimiento e implementación de estrategias de educación inclusive (discapacidad, talentos excepcionales y transtornos del aprendizaje)</t>
  </si>
  <si>
    <t xml:space="preserve">Actas y/o listas de asistencia </t>
  </si>
  <si>
    <t xml:space="preserve">Porcentaje de avance en el proceso de ascenso o reubicación de docentes </t>
  </si>
  <si>
    <t>Sumatoria del Porcentaje de avance en el proceso de ascenso o reubicación de docentes:
Hito 1: Mesa de trabajo de concertación de modificación del decreto (50%)
Hito 2: Socialización del borrador del decreto con partes interesadas (30%)
Hito 3: Entrega del documento final del proyecto de decreto (20%)</t>
  </si>
  <si>
    <t>Trimestral</t>
  </si>
  <si>
    <t>Hito 1: Actas o listas de asistencia.
Hito 2: Actas o listas de asistencia.
Hito 3: Comunicación remitiendo el proyecto de decreto.</t>
  </si>
  <si>
    <t>Avance Cualitativo: El Ministerio de Educación Nacional en el marco del proceso de ascenso y reubicación llevó a cabo reuniones con FECODE, la Comisión Nacional del Servicio Civil - CNSC, áreas internas del Ministerio y asistencias técnicas en territorio en el marco de la modificación del Decreto.
Cuellos de botella: No se identificaron cuellos de botella o limitaciones en el periodo.
Restricciones: No aplica.
Justificación: Se llevaron a cabo mesas técnicas con FECODE para revisar, analizar y consolidar la propuesta de modificación del Decreto 1657 de 2016. El borrador del articulado unificado resultante fue enviado a FECODE para una revisión final. Una vez evaluado, deberán devolverlo con sus observaciones y las solicitudes de ajuste que consideren necesarias.
Asimismo, se realizó reuniones con la Comisión Nacional del Servicio Civil (CNSC) para actualizar el modelo de evaluación del desempeño de los educadores regidos por el Decreto Ley 1278 de 2002. Además, durante el mes se llevaron a cabo varias asistencias técnicas a la Secretarías de Educación en territorio sobre la evaluación del desempeño docente.
Por otra parte, se realizó una reunión con la Subdirección de Aseguramiento de la Calidad de la Educación Superior y la Subdirección de Recursos Humanos del sector para analizar la propuesta de FECODE, que busca permitir el ascenso de los normalistas superiores mediante nuevos requisitos.</t>
  </si>
  <si>
    <t xml:space="preserve">09.04.2025 OAPF:  
Oportunidad: Se reportó dentro del plazo dado por la Circular 005-2025 para el reporte de marzo. Cumplió. 
Consistencia: La justificación amplía la información sobre el avance y compromisos del indicador 
Completitud: El reporte cumple con los cuatro componentes de la Guía de seguimiento al PAI. Tanto el avance como la justificación son claros. Cumplió. 
Medios de verificación: Se presentan las listas de asistencia como medios de verificación. Cumplió </t>
  </si>
  <si>
    <t>e. Currículos para la justicia social.</t>
  </si>
  <si>
    <t>Porcentaje de avance en el diseño y apropiación de lineamientos curriculares en el marco de la formación integral y CRESE.</t>
  </si>
  <si>
    <t>Sumatoria de hitos del Porcentaje de avance en el diseño o actualización de lineamientos  u orientaciones curriculares:
2025
Hito 1: Diseño  de lineamientos(50 %)
2026
Hito 2:Socialización y apropiación de los lineamientos   (50%)</t>
  </si>
  <si>
    <t> 2025
Documento base</t>
  </si>
  <si>
    <t>Viceministerio de Educación Preescolar, Básica y Media</t>
  </si>
  <si>
    <t>Despacho VPBM</t>
  </si>
  <si>
    <t>3. Jóvenes en paz</t>
  </si>
  <si>
    <t>Número de jóvenes vinculados al componente de educación del programa nacional Jóvenes en Paz</t>
  </si>
  <si>
    <t>Sumatoria del número de jóvenes vinculados al componente de pedagogías para la vida y la paz</t>
  </si>
  <si>
    <t>Base de datos de los jóvenes vinculados al componente de educación del programa nacional Jóvenes en Paz</t>
  </si>
  <si>
    <t>Avance Cualitativo: El Ministerio de Educación Nacional avanzó en el desarrollo de las actividades del componente educativo del Programa Nacional Jóvenes en Paz en los 23 municipios.
Cuello de botella: Inconsistencias en las transferencias monetarias condicionadas.
Restricciones: Fallas en implementación
Justificación: Se avanzó en el desarrollo de las actividades del componente educativo del Programa Nacional Jóvenes en Paz en los de Buenaventura, Quibdó, Puerto Tejada, Guachené, Bogotá, Medellín, Valledupar, Cali, Soacha, Unguía, Acandí, Riosucio, Carmen del Darién, Bojayá, Medio Atrato, Santa Barbara, Mosquera, Roberto Payán, Tumaco, El Charco, La Tola, Olaya Herrera y Ricaurte.
Se llevó a cabo mesa de trabajo con las Entidades Territoriales Certificadas (ETCs) de todos los departamentos y municipios en los que ha iniciado jóvenes en Paz o en los que se requiere seguimiento a la vinculación de la ruta de educación básica y media, en dicha mesa se presentó el componente educativo del programa y se estableció una ruta de trabajo para garantizar el enrutamiento. 
A la fecha un total de 11.782 jóvenes en el componente.  De estos jóvenes 6.386 se encuentran en fase 1: Pedagogías para la Vida y la Paz, y 5.396 están vinculados/en tránsito a alguna oferta educativa de la fase 2.
Es importante precisar que en los seis municipios de la primera cohorte se evidencia un alto número de jóvenes que no han continuado en el programa por las inconsistencias en las transferencias monetarias condicionadas, casos como el del municipio de Puerto Tejada en el que 238 jóvenes culminaron fase I y solo 156 transitaron a fase II de enrutamiento.</t>
  </si>
  <si>
    <t xml:space="preserve">09.04.2025 OAPF:  
Oportunidad: Se reportó dentro del plazo dado por la Circular 005-2025 para el reporte de marzo. Cumplió. 
Consistencia: La justificación amplía la información sobre el avance y compromisos del indicador. Asimismo, se aportan los cuellos de botella identificados  
Completitud: El reporte cumple con los cuatro componentes de la Guía de seguimiento al PAI. Tanto el avance como la justificación son claros. Cumplió. 
Medios de verificación: Se presenta la base de datos de los beneficiarios como medio de verificación. Cumplió </t>
  </si>
  <si>
    <t xml:space="preserve">Número de actos administrativos aprobados del proceso de convalidaciones de preescolar, básica y media </t>
  </si>
  <si>
    <t xml:space="preserve">Sumatoria actos administrativos aprobados del proceso de convalidaciones de preescolar, básica y media </t>
  </si>
  <si>
    <t>Actos administrativos aprobados por la Dirección de Calidad PBM.</t>
  </si>
  <si>
    <t xml:space="preserve">Avance Cualitativo: El Ministerio de Educación Nacional aprobó actos administrativos  relacionados con la convalidación de estudios de Preescolar, Básica y Media.
Cuellos de botella: No se identificaron cuellos de botella o limitaciones en el periodo.
Restricciones: No aplica.
Justificación: Se avanzó en la aprobación de actos administrativos vinculados con los trámites de convalidación de estudios de los niveles de Preescolar, Básica y Media. En total, se han aprobado 1,220 actos administrativos, los cuales se distribuyen de acuerdo con la normatividad vigente en 560 títulos de bachillerato, 310 estudios parciales, 283 archivos de expediente y 67 negaciones. Este resultado es un indicador clave de la eficiencia y el compromiso del Ministerio con la mejora continua del sistema educativo, reflejando un proceso transparente y ágil que permite a los estudiantes acceder a oportunidades educativas superiores. Estos procedimientos son esenciales no solo para asegurar el reconocimiento académico, sino también para fomentar la inclusión y garantizar la equidad en el acceso a la educación superior en Colombia.
</t>
  </si>
  <si>
    <t xml:space="preserve">09.04.2025 OAPF:  
Oportunidad: Se reportó dentro del plazo dado por la Circular 005-2025 para el reporte de marzo. Cumplió. 
Consistencia: La justificación amplía la información sobre el avance y compromisos del indicador.   
Completitud: El reporte cumple con los cuatro componentes de la Guía de seguimiento al PAI. Tanto el avance como la justificación son claros. Cumplió. 
Medios de verificación: Se presenta la base de datos de los actos administrativos como medio de verificación. Cumplió </t>
  </si>
  <si>
    <t>Tasa de cobertura del programa de voluntariado viva la Escuela en básica primaria</t>
  </si>
  <si>
    <t>(Número de estudiantes beneficados por el programa viva la escuela / Número de estudiantes total de básica primaria en zona rural) * 100</t>
  </si>
  <si>
    <t>Listado de escuelas focalizadas por semestre con el número de estudiantes primaria y sexto (SIMAT)
Lista de voluntarios asignados por escuela focalizada.
Formato desagregaciones</t>
  </si>
  <si>
    <t xml:space="preserve">Avance: El Ministerio de Educación Nacional avanzó en la publicación de la convocatoria para la vinculación de practicantes para el primer semestre del 2025. 
Cuello de botella: No se presentaron cuellos de botella ni limitaciones en el periodo a reportar. 
Restricciones: No se presentaron restricciones ni limitaciones en el periodo a reportar. 
Justificación: Durante el mes de enero estuvo abierta la convocatoria 2025 para practicantes, Universidades y Escuelas Normales Superiores, la cual estuvo disponible hasta el 31 de enero. Se establecieron diferentes estrategias para la difusión de la convocatoria, en las que se incluyó su publicación en medios de comunicación masiva, el envío de correos electrónicos a instituciones vinculadas y jornadas de socialización con Universidades y Escuelas Normales Superiores. El proceso de socialización se realizó gracias a la articulación con ASCOFAE (Asociación Colombiana de facultades de Educación) y ASONEN (Asociación Nacional de Escuelas Normales Superiores) como aliados claves para el desarrollo del programa.
</t>
  </si>
  <si>
    <t>10.02.2025 OAPF:
 • Oportunidad: No se reportó dentro del plazo dado por la Circular 005-2025 para el reporte de noviembre. Cumplió.
09.04.2025 OAPF: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
10.04.2025 DNP aprueba reporte cualitativo</t>
  </si>
  <si>
    <t>Avance: El Ministerio de Educación Nacional avanzó en la revisión de postulaciones, documentación y articulación con Universidades y Escuelas Normales Superiores. 
Cuello de botella: No se presentaron cuellos de botella ni limitaciones en el periodo a reportar. 
Restricciones: No se presentaron restricciones ni limitaciones en el periodo a reportar. 
Justificación: Durante el mes de febrero se revisaron 722 postulaciones realizadas de más 79 instituciones, entre Universidades y Escuelas Normales Superiores. En el proceso de revisión se habilitaron a 492 practicantes, quienes cumplieron con los requisitos mínimos y fueron validados por sus instituciones, sin embargo, se hizo necesario realizar proceso de subsanación de documentos. Se avanzó con los vinculados verificando los listados finales de practicantes para los procesos de distribución territorial.</t>
  </si>
  <si>
    <t xml:space="preserve"> 04.03.2025 OAPF:
 • Oportunidad: No se reportó dentro del plazo dado por la Circular 005-2025 para el reporte de febrero. Cumplió.
09.04.2025 OAPF: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
10.04.2025 DNP aprueba reporte cualitativo</t>
  </si>
  <si>
    <t xml:space="preserve">Avance: El Ministerio de Educación Nacional avanzó en la apertura de la quinta cohorte de practicantes, para la reducción de brechas en el aprendizaje de las escuelas rurales del país. Se establecieron todas las acciones de alistamiento para los procesos de desplazamiento a los territorios y establecimientos educativos focalizados. 
Cuello de botella: Se identifica un alto número de desistimientos de practicantes habilitados, lo que puede tener incidencia en los procesos administrativos y operativos del programa.  
Restricciones: Otra (Interés y compromiso de los postulantes) 
Justificación: Durante el mes de marzo se realizaron encuentros de bienvenida con practicantes, universidades y escuelas normales superiores, a fin de socializar las apuestas pedagógicas, operativas y técnicas para la convocatoria vigente. Del 24 al 28 de marzo, se realizó la semana de formación con practicantes, así como la debida articulación con Entidades Territoriales Certificadas y demás miembros del equipo de Programa de Tutorías para el Aprendizaje y la Formación integral, a fin de facilitar los procesos de llegada a territorio. De la misma manera, se surtieron todos los trámites administrativos y operativos para garantizar el efectivo desplazamiento a los establecimientos educativos focalizados. Sin embargo, el alto número de desistimientos generaron retrasos en la remisión de información y afectaciones en los procesos de distribución territorial. 
</t>
  </si>
  <si>
    <t xml:space="preserve">09.04.2025 OAPF: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No obstante, es necesario marcar una restricción ya que se marcó cuello de botella y en la justificación ampliar esa situación negativa que se está presentando. PENDIENTE
• Medios de verificación:  N.A avance cuantitativo dado el rezago.     
10.04.2025 OAPF Dependencia ajusta.
10.04.2025 DNP aprueba reporte cualitativo
</t>
  </si>
  <si>
    <t>PNS 8.1</t>
  </si>
  <si>
    <t>Número de docentes y directivos docentes rurales participando en proceso de formación</t>
  </si>
  <si>
    <t>Sumatoria del número de docentes y directivos docentes rurales participando en proceso de formación</t>
  </si>
  <si>
    <t>Listado del número de docentes y directivos docentes rurales participando en proceso de formación</t>
  </si>
  <si>
    <t>Avance Cualitativo:El Ministerio de Educación Nacional en el marco de la estrategia de Poder Pedagógico Popular avanzó en la convocatoria 2025-1 quedando aprobado por la Junta Administradora de el Fondo 261 de 2019.
Cuellos de botella: Demora en el desembolso de los recursos de la adición No. 12 suscrita entre el MEN y el ICETEX.
Restricciones: Fallas en gestión.
Justificación: Se avanzó en la convocatoria 2025-1 quedando aprobado por la Junta Administradora de El Fondo 261 de 2019, la publicación de resultados el 31 de marzo de 2025 en la página web del Icetex. 
Entre los 1.006 docentes que cumplieron todos los requisitos estipulados en la convocatoria y que se encuentran en la lista de potenciales beneficiarios, 620 docentes y directivos docentes se encuentran en municipios rurales y rurales dispersos.Se espera que todos culminen con éxito el proceso de legalización y firmas de garantías para que comiencen su proceso de inicio de clases.
La convocatoria 2025-2, se publicó el 03 de marzo, en la página web del Icetex, con la oferta de maestrías, para los educadores del país.</t>
  </si>
  <si>
    <t>Diseño de políticas e instrumentos</t>
  </si>
  <si>
    <t>4.3  De aquí a 2030, asegurar el acceso igualitario de todos los hombres y las mujeres a una formación técnica, profesional y superior de calidad, incluida la enseñanza universitaria</t>
  </si>
  <si>
    <t>3. Expansión de capacidades: más y mejores oportunidades de la población para lograr sus proyectos de vida</t>
  </si>
  <si>
    <t>5. Educación, formación y reconversión laboral como respuesta al cambio productivo</t>
  </si>
  <si>
    <t>b. Reconceptualización del sistema de aseguramiento de la calidad de la educación superior</t>
  </si>
  <si>
    <t>Porcentaje de cobertura en  IES a nivel nacional con  actividades preventivas  que apoyen, monitoreen y evaluen la gestión institucional en componentes financiero, gobierno, académico y administrativo.</t>
  </si>
  <si>
    <t>A/B * 100
A= Número de IES con actividad preventiva
B=Número Total de IES activas
Nota: Se entiende para este indicador como actividad preventiva al conjunto de actividades que involucran una visita o requerimiento con generación de informe, adicionalmente incluye informes de verificacion normativa.</t>
  </si>
  <si>
    <t>Reporte  de seguimiento de actividades preventivas por Institución</t>
  </si>
  <si>
    <t xml:space="preserve">El Ministerio de Educación Nacional adelantó visitas de seguimiento preventivo a 2 IES, de acuerdo con el plan de visitas generado para el 2025. 
Cuello de Botella: N/A
Restricciones: N/A
Justificación: Se inicia ejecución del plan de visitas evaluando según objeto de la visita componentes de gobierno, administrativo, académico, financiero con el fin de verificar que la IES cumplan con las normas para su funcionamiento y prestación continua del servicio público de educación. Se encuentra en proceso la elaboración del informe respectivo generado con base en cada una de las visitas realizadas. 
Estas acciones permitieron avanzar en la materialización de actividades preventivas que apoyen, monitoreen y evalúen la gestión institucional en componentes financiero, gobierno, académico y administrativo de las Instituciones de Educación Superior. No se identificaron cuellos de botella y limitaciones en el periodo. </t>
  </si>
  <si>
    <t>14/04/2025 OAPF:
Oportunidad: Se reporto dentro de los plazos establecidos por la Oficina de Planeción
Completitud: Se reportó avance y justificación, relacionando las visitas efectuadas durante el primer trimestre.
Consistencia: El reporte relaciona el porcentaje de avance establecido dentro del indicador, el cual representa un avance 70% de la meta del cuatrinenio. 
Medios de verificación: Se efectua cargue de  los respectivos soportes.</t>
  </si>
  <si>
    <t>Porcentaje de IES con análisis de la información recaudada, sobre las acciones afirmativas relacionadas con sujetos de especial protección constitucional aplicadas.</t>
  </si>
  <si>
    <t>A/B * 100
A= Número de IES con información analizada
B=Número Total de IES activas
Nota: Se entiende para este indicador como información analizada, a la recaudada por la Subdirección de Inspección y Vigilancia mediante visita o requerimiento, cuya revisión y análisis fue realizado por el equipo correspondiente.</t>
  </si>
  <si>
    <t xml:space="preserve">Reporte  de seguimiento al análisis de información remitida por las IES sobre  acciones afirmativas relacionadas con sujetos de especial protección constitucional </t>
  </si>
  <si>
    <t xml:space="preserve">El Ministerio de Educación Nacional inició revisión de la información remitida por 27 IES, en cuanto a la aplicación de acciones afirmativas relacionadas con sujetos de especial protección constitucional.  
Cuello de Botella: N/A
Restricciones: N/A
Justificación: Se revisó, analizó y tabuló la información remitida por las IES, en formato establecido lo cual facilitó el análisis e interpretación de datos. 
Estas acciones permitieron avanzar en el establecimiento de la identificación de la problemática y diagnóstico de la aplicación de acciones afirmativas relacionadas con sujetos de especial protección constitucional en las instituciones de Educación Superior. No se identificaron cuellos de botella y limitaciones en el periodo. </t>
  </si>
  <si>
    <t>14/04/2025 OAPF: Oportunidad: Se efectua reporte durante los plazos establecidos por la OAPF. 
Completitud: Se reportó avance y justificación, relacionando las acciones efectuadas durante el primer trimestre. 
Consistencia: El reporte relaciona el porcentaje de avance establecido dentro del indicador del 58% de la meta propuesta para el cuatrienio. 
Medios de verificación: Se efectua cargue de la matriz que relaciona las revisiones efectuadas.</t>
  </si>
  <si>
    <t xml:space="preserve">Número de solicitudes asociadas a trámites de registro calificado finalizadas, según el el tipo de trámite </t>
  </si>
  <si>
    <t>Acumulado</t>
  </si>
  <si>
    <t>Número de solicitudes finalizadas, según el el tipo de trámite (otorgamiento, renovación, modificación y preradicación).</t>
  </si>
  <si>
    <t>Mensual</t>
  </si>
  <si>
    <t>Reporte de seguimiento a la expedición de actos administrativos sincronizados</t>
  </si>
  <si>
    <t>El Ministerio de Educación Nacional para el mes de enero cerró un total de 139 trámites de registro calificado según el tipo de trámite de la siguiente manera:
- Registros Calificados Nuevos: 87
- Renovaciones de Registro Calificado: 43
- Modificaciones de Registro Calificado con comunicado: 2
- Autos: 7
- Preradicados: 0
Cuellos de Botella (Internos al área): No se identificaron cuellos de botella ni limitaciones en el periodo.
Restricciones (Externos al área): No aplica
Justificación: En el mes de enero se realizó el cierre de 139 trámites de registro calificado, áun teniendo en cuenta que no se contaba con el 100% del equipo ya que la subdirección de Aseguramiento de la Calidad para la Educación Superior estaba en proceso de contratación de las OPS que apoyan el proceso.</t>
  </si>
  <si>
    <t>24/02/2025 OAPF:
Oportunidad: Se reporto dentro de los plazos establecidos por la Oficina de Planeción
Completitud: Se reportó avance y justificación, relacionando las acciones desarrolladas durante el periodo reportado.
Consistencia: El reporte relaciona el porcentaje de avance establecido dentro del indicador 
Medios de verificación: Se efectua cargue de  los respectivos soportes.</t>
  </si>
  <si>
    <t>El Ministerio de Educación Nacional para el mes de febrero cerró un total de 255 trámites de registro calificado según el tipo de trámite de la siguiente manera:
- Registros Calificados Nuevos: 145
- Renovaciones de Registro Calificado: 63
- Modificaciones de Registro Calificado con resolución: 13
- Modificaciones de Registro Calificado con comunicado: 10
-Recursos: 21
- Autos: 0
- Preradicados: 3
Cuellos de Botella (Internos al área): No se identificaron cuellos de botella ni limitaciones en el periodo.
Restricciones (Externos al área): No aplica
Justificación: En el mes de febrero se realizó el cierre de 255 trámites de registro calificado, teniendo en cuenta que no se contaba con el 100% del equipo de Registro Calificado ya que la subdirección de Aseguramiento de la Calidad para la Educación Superior está en espera de los profesionales de planta que llegarán a cubrir las plazas que aún están vacías y que apoyan el proceso.</t>
  </si>
  <si>
    <t>12/03/2025 OAPF:
Oportunidad: Se reporto dentro de los plazos establecidos por la Oficina de Planeción
Completitud: Se reportó avance y justificación, relacionando las acciones desarrolladas durante el periodo reportado y asociado a las metas definidas para el periodo.
Consistencia: El reporte relaciona el porcentaje de avance establecido dentro del indicador y de acuerdo a la gestión desarrollada
Medios de verificación: Se efectua cargue de  los respectivos soportes.</t>
  </si>
  <si>
    <t>El Ministerio de Educación Nacional para el mes de marzo cerró un total de 165 trámites de registro calificado según el tipo de trámite de la siguiente manera:
- Registros Calificados Nuevos: 58
- Renovaciones de Registro Calificado:40
- Modificaciones de Registro Calificado con resolución:59
- Modificaciones de Registro Calificado con comunicado: 0
-Recursos: 3
- Autos: 5
- Preradicados: 0
Cuellos de Botella (Internos al área): No se identificaron cuellos de botella ni limitaciones en el periodo.
Restricciones (Externos al área): No aplica
Justificación: En el mes de marzo se realizó el cierre de 165 trámites de registro calificado, teniendo en cuenta que no se contaba con el 100% del equipo de Registro Calificado ya que la subdirección de Aseguramiento de la Calidad para la Educación Superior está en espera de los profesionales de planta que llegarán a cubrir las plazas que aún están vacías y que apoyan el proceso.</t>
  </si>
  <si>
    <t>14/04/2025 OAPF: Oportunidad: Se efectua reporte durante los plazos establecidos por la OAPF. 
Completitud: Se reportó avance y justificación, relacionando las acciones efectuadas durante el primer trimestre. 
Consistencia: El reporte relaciona el porcentaje de avance establecido dentro del indicador y de acuerdo a la gestión desarrollada
Medios de verificación: Se efectua cargue de  los respectivos soportes.</t>
  </si>
  <si>
    <t>Número de solicitudes de apreciación de condiciones iniciales y de acreditación en alta calidad con concepto emitido por el consejo nacional de acreditación</t>
  </si>
  <si>
    <t xml:space="preserve">Número de solicitudes con concepto emitido por el consejo nacional de acreditación (otorgamiento y renovación de programas e institucional)
</t>
  </si>
  <si>
    <t>Reporte de seguimiento a la gestión de los procesos que cuentan con conceptos</t>
  </si>
  <si>
    <t>El Ministerio de Educación Nacional, a través del Grupo de Acreditación – CNA, durante el primer trimestre de 2025, gestionó 221 conceptos emitidos por el Consejo Nacional de Acreditación, para el otorgamiento y renovación de acreditación en alta calidad de programas académicos e instituciones con trámites radicados desde el 2024. 
Cuellos de Botella: Visitas de evaluación externa pendientes de 2024, de los cuales 91 procesos se priorizaron para el primer trimestre 2025.
Restricciones:  Ninguna. 
Justificación:  Las visitas de evaluación externa con fines de acreditación en alta calidad, pendientes de gestionar al segundo semestre de 2024, no fue posible realizarlas durante noviembre y diciembre de 2024, debido al cierre de vigencia y los calendarios de cierre académico en  las IES.</t>
  </si>
  <si>
    <t>14/04/2025 OAPF: Oportunidad: Se efectua reporte durante los plazos establecidos por la OAPF. 
Completitud: Se reportó avance y justificación, relacionando las acciones efectuadas durante el primer trimestre. 
Consistencia: El reporte relaciona el porcentaje de avance establecido dentro del indicador y de acuerdo a la gestión desarrollada, resaltando los trámites adelantados y que estaban pendientes de la vigencia anterior.
Medios de verificación: Se efectua cargue de  los respectivos soportes.</t>
  </si>
  <si>
    <t>Número de solicitudes de convalidación decididas con acto administrativo</t>
  </si>
  <si>
    <t>Número de convalidaciones con acto administravo</t>
  </si>
  <si>
    <t>Reporte de seguimiento a las solicitudes de convalidaciones cerradas</t>
  </si>
  <si>
    <t>El Ministerio de Educación Nacional expidió 4.808 resoluciones de convalidaciones de títulos de educación superior en el primer trimestre de 2025, correspondientes a solicitudes de primera instancia, recursos de reposición y tutelas.
Cuellos de Botella (Internos al área): Se identificaron como cuellos de botella y limitaciones en el periodo el represamiento de casos en las etapas de validación y aprobación de actos administrativos, y las curvas de aprendizaje de los profesionales nuevos.
Restricciones (Externos al área): Se identificaron como restricciones las fechas de contratación dado que la mayoría de contratistas se empezaron a vincular a partir del 18 de enero. Así mismo, las posesiones de nuevos funcionarios se empezaron a efectuar a mediados del mes. Una vez vinculados fue necesario esperar la creación y activación de usuarios en las distintas plataformas y en el proceso se experimentaron caídas y periodos de mantenimiento de los sistemas, que afectaban nuestras metas de productividad.
Justificación: Se realizó la validación documental, análisis de criterio de convalidación y notificación de los actos administrativos de las solicitudes de convalidación de títulos de educación superior, conforme a lo dispuesto en la Resolución 10687 de 2019.</t>
  </si>
  <si>
    <t>14/04/2025 OAPF: Oportunidad: Se efectua reporte durante los plazos establecidos por la OAPF. 
Completitud: Se reportó avance y justificación, relacionando las acciones efectuadas durante el primer trimestre. 
Consistencia: El reporte relaciona el porcentaje de avance establecido dentro del indicador y de acuerdo a la gestión desarrollada, resaltando los trámites adelantados durante la vigencia.
Medios de verificación: Se efectua cargue de  los respectivos soportes.</t>
  </si>
  <si>
    <t>Gestión del conocimiento e innovación</t>
  </si>
  <si>
    <t>a. Consolidación del Sistema de Educación Superior Colombiano</t>
  </si>
  <si>
    <t xml:space="preserve">Número de asistencias académicas sobre el marco conceptual y el trámite de acreditación en alta calidad </t>
  </si>
  <si>
    <t>Numero de asistencias técnicas a las IES, pares académicos y otros actores del sistema nacional de acreditación</t>
  </si>
  <si>
    <t>Reporte de seguimiento a las asistencias técnicas realizadas a IES</t>
  </si>
  <si>
    <t>El Ministerio de Educación Nacional, a través del Grupo de Acreditación – CNA, durante el primer trimeste de 2025, desarrollo 19 mesas técnicas para el acompañamiento y apropiación del Marco conceptual y el procedimiento del trámite a IES, pares, directivos y personal a cargo de los SIAC.  para orientar en los procesos radicados y avanzados durante el primer trimestre de 2025.
Cuellos de Botella: Aumento de PQRS y correos reportando incidentes generados en la Plataforma SACES CNA. 
Restricciones: Subutilización del SACES CNA por desconocimiento de la estructura para la generación de informes de la plataforma SACES CNA  y escaso acompañamiento por parte de la OTSI,  en la resolución de incidentes presentados en dicha plataforma, ya que sólo se apoya por horas de fabrica con el ingeniero que conoce el SACES CNA.
Justificación:  La demanda de solicitudes radicadas por las Instituciones de Educación Superior, requiere el permanente acompañamiento para asegurar que los trámites con IES y la gestión de pares académicos para las visitas externas con fines de acreditación, Así mismo, el Sistema de Aseguramiento de la Calidad debe fortalecer los canales de comunicación y apropiación de la plataforma SACES CNA, para garantizar información veraz y oportuna.</t>
  </si>
  <si>
    <t>14/04/2025 OAPF: Oportunidad: Se efectua reporte durante los plazos establecidos por la OAPF. 
Completitud: Se reportó avance y justificación, relacionando las asistencias técnicas efectuadas durante el primer trimestre. 
Consistencia: El reporte relaciona el porcentaje de avance establecido dentro del indicador y de acuerdo a la gestión desarrollada durante la vigencia.
Medios de verificación: Se efectua cargue de  los respectivos soportes.</t>
  </si>
  <si>
    <t>Avance en el ajuste integral del sistema de aseguramiento de la calidad de la educación superior</t>
  </si>
  <si>
    <t>Número de actos administravos planeados / Número de actos administravos expedidos</t>
  </si>
  <si>
    <t>Iniciativas regulatorias expedidas</t>
  </si>
  <si>
    <t>Generación de paz</t>
  </si>
  <si>
    <t>El Ministerio de Educación Nacional adelantó un proyecto de borrador de Decreto referente a la composición de la Conaces; el proyecto de Acuerdo del Consejo Nacional de Educación Superior -CESU que actualiza el Modelo de Acreditación en Alta Calidad; y el proyecto de Circular referente a trámites de convaldiaciones.
Cuello de Botella: Por el momento, el estudio de las necesidades a reglamentar puede incidir en la expedición de las normas, sin embargo, a la fecha, se encuentran en tiempos con los cronogramas establecidos para la emisión de las normas.
Restricciones: Por su parte, un factor externo que puede incidir al momento, ha sido la revisión por parte del DAFP al proyecto de Acuerdo, por los tiempos que tarde en revisión por dicha Entidad y para lo cual, ha sido necesario realizadas mesas de trabajo entre el Ministerio y el DAFP.
Justificación: El Ministerio de Educación Nacional viene adelantando la revisión de los ajustes a realizar al sistema normativo relacionado con el Sistema de Aseguramiento de la Calida. Al respecto se ha adelantado un proyecto de borrador de Decreto referente a la composición de la Conaces, se encuentra en revisión del Departamento Administrativo de la Función Pública DAFP el proyecto de Acuerdo del Consejo Nacional de Educación Superior -CESU, que actualiza el Modelo de Acreditación en Alta Calidad, y de igual manera se encuentra en revisión de la oficina Asesora Jurídica el proyecto de Circular referente a consulta de trámites de convaldiaciones.
En ese orden, también se viene estudiando las modificaciones que se deben considerar al proyecto de decreto relacionado con el reconocimiento de personerías jurídicas y la reglamentación de la Ley 1740 de 2014. Documentos que vienen siendo trabajados, por el momento, al interior de la Dirección de Calidad para la Educación Superior y su Subdirección de Aseguramiento.
De otra parte, se adelantaron las siguientes acciones en relación con el avance en la estabilización y actualización de las aplicaciones tecnológicas del sistema de aseguramiento de la calidad para la educación superior, despliegues en el ambiente de certificación de la aplicación Nuevo SACES de los siguientes controles de cambio: 
1.	Control de cambio Revocatoria Directa acto administrativo
2.	Si ya tiene código ER que no se vuelva a solicitar (funcional)
3.	Compuertas de cierre después de Pares; y regla de la compuerta de modificación de acreditadas para IPS
4.	Ajustar la funcionalidad de reservar sesión de sala tanto en Designación de pares (radicado, IPS, Prerradicado) como en el proceso padre de Radicado / Prerradicado y Radicado 
5.	Ajuste del instanciamiento de pares por grupo, para que la nueva pestaña muestre la información de la visita de pares
6.	Cambio de sala por parte del rol Secretario técnico (en cualquier parte del flujo) Revisión del proceso de Gestión de salas
7.	Notas y observaciones a todos los casos en la aplicación 
8.	Control de cambio de asignación de código SNIES programas radicados por la Universidad Nacional de Colombia. Ruta corta para la Nacional en radicado, debe llegar a la subdirectora para que apruebe la generación del SNIES 
9.	Control de cambio para controlar la radicación de los convenios en RED para que se selecciones de manera obligatoria RU y se defina que IES en qué municipio y modalidad. Esto se debe relacionar con la declaración de titulación conjunta que está en convenios del programa 
10.	Se requiere que se puedan cambiar los ponentes, por el secretario de sala, que ya han sido asignados para en la verificación de documentos completos
11.	Se requiere hacer un reloj en las actividades de acepta comunicación documentación incompleta y en la de aceptar para informe de pares
12.	Se requiere incluir en la forma principal de la solicitud la información de condiciones de prerradicado del lugar o lugares de desarrollo que están incluidos en una solicitud de radicado y así mismo en la solicitud de Prerradicado
13.	Impedimento de asesores - Radicado - Comunicación de Concepto
14.	Cancelación de casos Radicado
15.	Consulta sesiones de sala y casos por sesión - Ver las sesiones de Gestión de salas de los secretarios técnicos
16.	Nuevo proceso desacoplado para solicitar y aprobar autorización de acceso a los casos de Radicado y Prerradicado 
17.	Incluir en la forma global de radicado 2 grupos de información: concepto de sala y acto administrativo 
18.	En el proceso "Comunicación documentación incompleta" en la actividad de revisar comunicación, incluir un control de impedimento del Subdirector y sus superiores jerárquicos en caso de tener impedimento. Ajustar la plantilla para determinar el nombre de quien firma y la posición es Ministerio de Educación Nacional 
19.	En el proceso "Verificación Documentos" y "Verificación documentación acreditadas", en la actividad Verificar documentación secretario téc., incluir control de impedimento del  Subdirector y sus superiores jerárquicos en caso de tener impedimento. Ajustar la plantilla para determinar el nombre de quien firma y la posición es Ministerio de Educación Nacional 
20.	"Control de cambio de generación de EE en las comunicaciones que se envíen desde la aplicación Nuevo SACES. Se deben definir cuáles comunicaciones y en qué actividades se debe construir el servicio de consumo con SGDEA
21.	Asignar código de radicado ER. Entrega de documentos para la tabla de retención documental "
22.	Trámite de habilitación de IPS definición del proceso versionado
23.	Proceso desacoplado para la carga de la información de acreditación en Alta Calidad e información de vigencia extendida de acreditación, con generación de nuevo rol
24.	Control de caracteres en los nombres de los archivos que se cargan en la aplicación por parte de la IES
25.	Estados de la aplicación 
26.	Ajustes en la forma de la actividad Cargar Ejecutoria, para que se construyan las reglas de visibilidad de acuerdo con las características del caso 
27.	Visibilidad de los chec de Valida en la forma resumen.</t>
  </si>
  <si>
    <t>Implementación de política</t>
  </si>
  <si>
    <t>4.6  De aquí a 2030, asegurar que todos los jóvenes y una proporción considerable de los adultos, tanto hombres como mujeres, estén alfabetizados y tengan nociones elementales de aritmética</t>
  </si>
  <si>
    <t>h. Hacia la erradicación de los analfabetismos y el cierre de inequidades</t>
  </si>
  <si>
    <t>A.64</t>
  </si>
  <si>
    <t>Personas mayores de 15 años alfabetizadas en las zonas rurales A.64</t>
  </si>
  <si>
    <t>Sumatoria de personas mayores de 15 años alfabetizadas en las zonas rurales</t>
  </si>
  <si>
    <t xml:space="preserve">SIMAT </t>
  </si>
  <si>
    <t>Principales avances: El Ministerio de Educación Nacional  estructuró y publicó la convocatoria dirigida a universidades para recibir propuestas de implementación de la estrategia Alfabetización CLEI 1 (Vigencia 2025) para la atención personas mayores de 15 años ubicadas en zona rural
Cuellos de botella: Ninguno
Restricciones:  No aplica
Justificación: Se realizó el proceso de priorización, estructuración y publicación de la convocatoria dirigida a instituciones de educación superior para que presenten propuestas de alianza para la implementación de la estrategía de alfabetización a través de Ciclos Lectivos Especiales Integrados (CLEI 1). La convocatoria s envió el 21 de marzo de 2025 para ejecutar la estrategia en 12 entidades territoriales certificadas en educación y beneficiar a 6.719 personas mayor de 15 años que vivan en zonas rurales.</t>
  </si>
  <si>
    <t xml:space="preserve"> 09.03.2025 OAPF: 
• Oportunidad: No cumple, no se reportó dentro del plazo dado por la Circular 005 del 05 de febrero 2025.  </t>
  </si>
  <si>
    <t>4.1  De aquí a 2030, asegurar que todas las niñas y todos los niños terminen la enseñanza primaria y secundaria, que ha de ser gratuita, equitativa y de calidad y producir resultados de aprendizaje pertinentes y efectivos</t>
  </si>
  <si>
    <t>A.64P</t>
  </si>
  <si>
    <t>Personas mayores de 15 años alfabetizadas en las zonas rurales de municipios PDET A.64P</t>
  </si>
  <si>
    <t>Sumatoria de personas mayores de 15 años alfabetizadas en las zonas rurales de municipios PDET</t>
  </si>
  <si>
    <t>Principales avances: El Ministerio de Educación Nacional  estructuró y publicó convocatoria dirigida a universidades para postular propuestas de implementación de la estrategia Alfabetización CLEI 1 (Vigencia 2025) para atender personas mayores de 15 años ubicadas en zona rural de municipios PDET
Cuellos de botella: Ninguno
Restricciones:  No aplica
Justificación: Se realizó el proceso de priorización, estructuración y publicación de la convocatoria dirigida a instituciones de educación superior para que presenten propuestas de alianza para la implementación de la estrategía de alfabetización a través de Ciclos Lectivos Especiales Integrados (CLEI 1). La convocatoria s envió el 21 de marzo de 2025 para ejecutar la estrategia en 12 entidades territoriales certificadas en educación y beneficiar a 6.719 personas mayor de 15 años que vivan en zonas rurales PDET</t>
  </si>
  <si>
    <t>A.40</t>
  </si>
  <si>
    <t>Porcentaje de instituciones educativas rurales que requieren y cuentan con modelos educativos flexibles implementados A.40</t>
  </si>
  <si>
    <t>(Sumatoria de sedes educativas rurales fortalecidas con modelos educativos flexibles / Número total de sedes educativas rurales)*100</t>
  </si>
  <si>
    <t xml:space="preserve">Contrato y focalización </t>
  </si>
  <si>
    <t>Se va a tramitar ante el DNP la restructuración del reporte</t>
  </si>
  <si>
    <t>A.40P</t>
  </si>
  <si>
    <t>Porcentaje de instituciones educativas rurales  en municipios PDET que requieren y cuentan con modelos educativos flexibles implementados A.40P</t>
  </si>
  <si>
    <t>(Número de sedes educativas rurales en municipios PDET fortalecidas con modelos educativos flexibles/ Número total de sedes educativas rurales en municipios PDET)*100</t>
  </si>
  <si>
    <t>4.2  De aquí a 2030, asegurar que todas las niñas y todos los niños tengan acceso a servicios de atención y desarrollo en la primera infancia y educación preescolar de calidad, a fin de que estén preparados para la enseñanza primaria</t>
  </si>
  <si>
    <t>A.57</t>
  </si>
  <si>
    <t>Porcentaje de Secretarías de Educación Certificadas con transporte escolar rural contratado que cumpla con la normatividad A.57</t>
  </si>
  <si>
    <t>(Número de Secretarías de Educación Certificadas que reportan la efectiva contratación de transporte escolar (diferentes modalidades), bajo la normatividad vigente, en sedes educativas oficiales de la zona rural /Total de Secretarías de Educación Certificadas con sedes educativas oficiales en la zona rural)*100</t>
  </si>
  <si>
    <t xml:space="preserve">Registro de contratos suscritos por las secretarías </t>
  </si>
  <si>
    <t>Principales avances: El Ministerio de Educación Nacional viene avanzando en el acompañamiento a las Entidades Territoriales Certificadas (ETC) sobre las condiciones y marco legal para contratar el servicio de traansporte escolar y al corte de febrero un total de 27 ETC han formalizado el contrato.
Cuellos de botella: Actualmente en las ETC se está ajustando y definiendo el proceso de matrícula 2025 y el reporte de información al SIMAT evidencia subreporte.
Restricciones: Presupuesto y financiera
Justificación:Se ha realizado aconpañamiento y asistencia a las Entidades Territoriales Certificadas sobre el proceso y marco legal de la contratación del servicio de transporte escolar y también sobre las funcionalidades del Módulo Anexo 13A del Sistema de Matricula (SIMAT) para el reporte correcto y oportuno por parte de los Establecimientos educativos oficiales. Las ETC que al corte de febrero de 2025 han reportado la implementación del servicio de transporte son: Amazonas, Antioquia, Apartado, Bello, Bucaramanga, Caldas, Casanare, Cucuta, Cundinamarca, Duitama, Envigado, Girardot, Guainia, Guaviare, Jamundí, Maicao, Manizales, Norte Santander, Pereira, Piedecuesta, Quindio, Santander, Sogamoso, Valledupar, Villavicencio, Yopal, Zipaquira, estas 27 ETC corresponden al 28% de entidades con zona rural que han beneficiado a 87,299 estudianterurales.</t>
  </si>
  <si>
    <t>A.42</t>
  </si>
  <si>
    <t>Porcentaje de establecimientos educativos oficiales en zonas rurales con dotación gratuita de material pedagógico (útiles y textos) pertinente A.42</t>
  </si>
  <si>
    <t>(Número de sedes educativas rurales fortalecidas y dotadas con material pedagógico/ Número total de sedes educativas rurales)*100</t>
  </si>
  <si>
    <t>Documento con la Relación de sedes educativas beneficiadas con dotación o material pedagógico durante la vigencia</t>
  </si>
  <si>
    <t>A.42P</t>
  </si>
  <si>
    <t>Porcentaje de establecimientos educativos oficiales en zonas rurales de municipios PDET con dotación gratuita de material pedagógico (útiles y textos) pertinente A.42P</t>
  </si>
  <si>
    <t>(Número de sedes educativas rurales en municipios PDET fortalecidas y dotadas con material pedagógico/ Número total de sedes educativas rurales en municipios PDET)*100</t>
  </si>
  <si>
    <t>Documento con la relación de sedes  educativas en municipios PDET beneficiadas con dotación o material pedagógico durante la vigencia</t>
  </si>
  <si>
    <t>A.447</t>
  </si>
  <si>
    <t>Tasa de Analfabetismo Rural A.447</t>
  </si>
  <si>
    <t>Reducción</t>
  </si>
  <si>
    <t>Tasa de Analfabetismo = (población de 15 y más años que no sabe leer ni escribir en los centros poblados y rural disperso / población total de 15 y más años que se encuentra ubicada en centros poblados y rural disperso) * 100</t>
  </si>
  <si>
    <t>Anexo estadístico que dispone el DANE 
Archivo en excel con  relación del número de beneficiarios en las zonas rurales del país para cada vigencia</t>
  </si>
  <si>
    <t>Principales avances: El Ministerio de Educación Nacional  estructuró y publicó convocatoria dirigida a universidades para postular propuestas de implementación de la estrategia Alfabetización CLEI 1 (Vigencia 2025) para atender personas mayores de 15 años y reducir así la tasa de analfabetismo rural
Cuellos de botella: Ninguno
Restricciones:  No aplica
Justificación: Se realizó el proceso de priorización, estructuración y publicación de la convocatoria dirigida a instituciones de educación superior para que presenten propuestas de alianza para la implementación de la estrategía de alfabetización a través de Ciclos Lectivos Especiales Integrados (CLEI 1). La convocatoria s envió el 21 de marzo de 2025 para ejecutar la estrategia en 12 entidades territoriales certificadas en educación y beneficiar a 6.719 personas mayor de 15 años que vivan en zonas rurales con el fin de reducir la tasa de analfabetismo.</t>
  </si>
  <si>
    <t>A.MT.4</t>
  </si>
  <si>
    <t>Erradicación del analfabetismo rural A.MT.4</t>
  </si>
  <si>
    <t>(Población de 15 y más años que no sabe leer ni escribir en los centros poblados y rural disperso / población total de 15 y más años que se encuentra ubicada en Centros poblados y rural disperso) * 100</t>
  </si>
  <si>
    <t>Principales avances: El Ministerio de Educación Nacional  estructuró y publicó convocatoria dirigida a universidades para postular propuestas de implementación de la estrategia Alfabetización CLEI 1 (Vigencia 2025) para atender personas mayores de 15 años y erradicar así el analfabetismo rural
Cuellos de botella: Ninguno
Restricciones:  No aplica
Justificación: Se realizó el proceso de priorización, estructuración y publicación de la convocatoria dirigida a instituciones de educación superior para que presenten propuestas de alianza para la implementación de la estrategía de alfabetización a través de Ciclos Lectivos Especiales Integrados (CLEI 1). La convocatoria s envió el 21 de marzo de 2025 para ejecutar la estrategia en 12 entidades territoriales certificadas en educación y beneficiar a 6.719 personas mayor de 15 años que vivan en zonas rurales con el fin de erradicar el analfabetismo rural.</t>
  </si>
  <si>
    <t>PNS.8.2</t>
  </si>
  <si>
    <t>Porcentaje de residencias escolares fortalecidas y cualificadas en el servicio educativo PNS.8.2</t>
  </si>
  <si>
    <t>Porcentaje de residencias escolares fortalecidas y cualificadas en el servicio educativo = (Residencias escolares fortalecidas y cualificadas / Total de residencias escolares) * 100</t>
  </si>
  <si>
    <t xml:space="preserve">Principales avances: El Ministerio de Educación Nacional, avanzó en el proceso de cierre de la implementación de la carta de aceptación 006 de 2024, suscrita entre la Universidad del Valle  - zona 3
Cuellos de botella: Ninguno
Restricciones: Ninguno
Justificación del avance: Según el cronograma y plan de trabajo de la IES Universidad del Valle, en enero de 2025 se realizaron los eventos de clausura del proceso educativo con la entrega de certificados a 2.277 beneficiarios del Ciclo Lectivo Especial Integrado (CLEI 1). Para ello, se coordinó con las Entidades Territoriales Certificadas (ETC), los establecimientos educativos focalizados y la Universidad del Valle, garantizando la firma de certificados y la realización de las ceremonias.
</t>
  </si>
  <si>
    <t>10.02.2025 OAPF:
 • Oportunidad: Se reportó dentro del plazo dado por la Circular 005 del 5 de febrero 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cualitativamente los avances obtenidos durante el periodo. Cumplió.
• Medios de verificación:  N.A avance cuantitativo dado el rezago.     
    NOTA: Cumple con validación preliminar de OAPF, se sugiere cargar este reporte en Sinergia 2.0 antes del 10 de febrero. La validación final depende del DNP.
10.02.2025 DNP aprueba</t>
  </si>
  <si>
    <t>Principales avances: El Ministerio de Educación Nacional avanzó en la ejecución del acuerdo suscrito con la Universidad Nacional Abierta y a Distancia para atender a 2.000 beneficiarios en Córdoba, Ciénaga, Guajira, Santa Marta y Valledupar. La fase de alistamiento incluyó la contratación y formación del equipo de trabajo, así como la compra de material educativo.
Cuellos de botella: La verificación del cumplimiento no se ha podido llevar a cabo debido a que el indicador presenta inconsistencias en la caracterización, en aspectos como la determinación de la línea base, la precisión conceptual sobre la edad para la alfabetización y sobre las metas anuales y del cuatrienio.
Restricciones: Fallas de planeación.
Justificación: En el mes de febrero, en la fase de alistamiento, la Universidad Nacional Abierta y a Distancia avanzó en procesos de focalización de beneficiarios, contratación y conformación de equipos y compra de canastas educativas necesarios para la implementación de los Modelos Educativos Flexibles (MEF) y para la ejecución del programa Crecer del Ciclo Lectivo Especial 1 (CLEI 1).</t>
  </si>
  <si>
    <t>Personas alfabetizadas a través de estrategias educativas con enfoque diferencial para la vida</t>
  </si>
  <si>
    <t>Sumatoria de personas alfabetizadas</t>
  </si>
  <si>
    <t xml:space="preserve">Reporte SIMAT
Formato desagregaciones </t>
  </si>
  <si>
    <t>4031_4005_4040_4051</t>
  </si>
  <si>
    <t xml:space="preserve">Principales avances: El Ministerio de Educación Nacional, avanzó en el proceso de cierre de la implementación de la carta de aceptación 006 de 2024, suscrita entra la Universidad del Valle  - zona 3
Cuellos de botella: Ninguno
Restricciones: Ninguno
Justificación del avance: Según el cronograma y plan de trabajo de la Universidad del Valle, en enero de 2025 se llevaron a cabo los eventos de clausura del proceso educativo con la entrega de certificados a 2.277 beneficiarios del Ciclo Lectivo Especial Integrado (CLEI 1). Para ello, se coordinó con las Entidades Territoriales Certificadas (ETC), los establecimientos educativos focalizados y la Universidad del Valle, garantizando la firma de certificados y la realización de las ceremonias. Del total de beneficiarios, 1.800 pertenecían a zonas rurales.
</t>
  </si>
  <si>
    <t>Principales avances: El Ministerio de Educación Nacional avanzó en la ejecución del acuerdo suscrito con la Universidad Nacional Abierta y a Distancia (UNAD) para atender a 2.000 beneficiarios en Córdoba, Ciénaga, Guajira, Santa Marta y Valledupar que fueron focalizados para la atención de población campesina en zonas rurales. La fase de alistamiento incluyó la contratación y formación del equipo de trabajo, así como la compra de material educativo.
Cuellos de botella: Se ha encontrado dificultad para el reporte y control del cumplimiento debido a que en la caracterización se estableció que se debe atender un porcentaje de la población campesina que no sabe leer y escribir y no hay una fuente oficial de población campesina analfabeta.
Restricciones: Fallas de planeación.
Justificación: En la fase de alistamiento, la Universidad Nacional Abierta y a Distancia avanzó en procesos de focalización de beneficiarios priorizando personas campesinas de las zonas rurales de Córdoba, Ciénaga, La Guajira, Santa Marta y Valledupar, contratación y conformación de equipos y compra de canastas educativas necesarios para implementar los Modelos Educativos Flexibles (MEF) y para la ejecución de programa Crecer del Ciclo Lectivo Especial 1 (CLEI 1).</t>
  </si>
  <si>
    <t xml:space="preserve">07.03.2025 OAPF:
 • Oportunidad: Se reportó dentro del plazo dado por la Circular 005-2025 para el reporte de febrero. Cumplió.
• Consistencia: La justificación no amplía detalles de los avances en el indicador, adicionalmente en el avance principal como en la justificación se utilizan siglas como IES, MEF, MEN que deben ser desglosadas, se sugiere describir en que consiste la etapa de alistamiento sin sobrepasar los límites de caracteres, revisar espacios y dobles signos de puntuación, según lo conversado este indicador presenta tiene particularidades negativas que imposibilitan el cumplimiento de la meta por lo que es importante la descripción de estas situaciones en los cuellos de botella; de igual manera el avance prinicipal no es claro por lo que se sugiere el siguiente texto: “El Ministerio de Educación Nacional avanzó en la ejecución de la propuesta suscrita con la UNAD para atender a 2.000 beneficiarios en Córdoba, Ciénaga, La Guajira, Santa Marta y Valledupar. La fase de alistamiento incluyó la contratación y formación del equipo de trabajo, así como la compra de material educativo.” PENDIENTE
• Completitud: Se valida que el reporte cumple con los cuatro componentes de un reporte según la Guía de seguimiento al PAI. Cumplió.
• Medios de verificación:  N.A avance cuantitativo dado el rezago.
10.03.2025 OAPF: Dependencia ajusta. Cumple con validación preliminar de OAPF, se sugiere cargar este reporte en Sinergia 2.0 antes del 10 de marzo. La validación final depende del DNP     
</t>
  </si>
  <si>
    <t>Principales avances: El Ministerio de Educación Nacional avanzó en el alistamiento de la fase de implementación de la estrategia de alfabetización Ciclo Lectivo Especial Integrado-CLEI 1 en 5 Entidades Territoriales Certificadas (ETC) que opera la Universidad Abierta y a Distancia (UNAD)
Cuellos de botella: Dificultad en la formalización de alianzas para el manejo de los recursos destinados a esta actividad.
Restricciones: Concertaciones o consulta
Justificación: El proyecto avanzó en las actividades de la fase de alistamiento que incluye la focalización de población, socialización del proyecto a las comunidades educativas, organización de equipo humano, socialización del cronograma y del plan de trabajo; esta fase implica realizar el proceso de selección y contratación de facilitadores y formalizar los mecanismos de operación que puede ser a través de una Fondo o con un convenio interadministrativo o un convenio de cooperación.</t>
  </si>
  <si>
    <t xml:space="preserve">
08.04.2025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Se realizan ajustes menores en redacción y ortografía.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DNP aprueba reporte 10-04-2025</t>
  </si>
  <si>
    <t>Porcentaje de población campesina que no sabe leer y escribir</t>
  </si>
  <si>
    <t xml:space="preserve">(población autoreconocida campesina de 15 y más años que no sabe leer ni escribir - población atendida en la vigencia / población total autoreconocida campesina de 15 y más años) * 100 </t>
  </si>
  <si>
    <t>Encuesta Nacional de Calidad de Vida
Formato desagregaciones</t>
  </si>
  <si>
    <t xml:space="preserve">Principales avances: El Ministerio de Educación realizó asistencias técnicas dirigidas a (17) Entidades Territoriales Certificadas (ETC) sobre la implementación de estrategias de permanencia como modelos educativos flexibles, educación de adultos, transporte escolar y seguimiento a planes de permanencia.
Cuellos de botella: Dificultad en la apropiación de los lineamientos y orientaciones por parte de las ETC debido al cambio de los equipos técnicos y reprocesos en la curva de aprendizaje. Respecto al tema de “Transporte escolar”, la mayoría de las solicitudes son sobre asignación de recursos para la estrategia.
Restricciones:  No aplica.
Justificación del avance:
La asistencia en transporte escolar incluyó normatividad y procedimientos específicos para los municipios de Río de Oro (Cesar), Río Iró (Chocó) y Ocaña (Norte de Santander), así como para la ETC Pasto. Además, se realizó seguimiento y retroalimentación del plan de permanencia con las ETC de Armenia, Bello, Casanare, Ciénaga, Córdoba e Itagüí.
En cuanto a la educación para adultos, se llevaron a cabo siete asistencias técnicas:
1. Apoyo a la ETC Quindío en la implementación de educación formal para adultos.
2. Apoyo a la ETC Ciénaga en la implementación de Modelos Educativos Flexibles.
3. Apoyo a la ETC Sahagún en la implementación de Modelos Educativos Flexibles.
4. Apoyo a la ETC Bello en la implementación de educación para adultos.
5. Apoyo a la ETC Guainía en la implementación de Modelos Educativos Flexibles.
6. Apoyo a la ETC Chía en la implementación de Modelos Educativos Flexibles.
7. Apoyo a la ETC Barrancabermeja en la implementación de Modelos Educativos Flexibles.
</t>
  </si>
  <si>
    <t>Principales avances: En febrero el Ministerio de Educación Nacional llevo a cabo (19) asistencias técnicas virtuales para la implementación de modelos educativos flexibles, transporte escolar, gestión del riesgo escolar, sistema de responsabilidad penal adolescente
Cuellos de botella: Las Entidades Territoriales Certificadas (ETC) manifiestan que la dificultad de apropiar y ejecutar estrategias de permanencia está en rotación del equipo técnico encargado y la curva de aprendizaje. En transporte escolar la dificultad es la falta de recursos de presupuesto.
Restricciones: Presupuesto y financiera
Justificación: Como parte del fortalecimiento de la prestación de servicio educativo a niñas, niños y adolescentes, en la implementación de modelos educativos flexibles se realizó asistencias a las ETC Valledupar, Envigado, Mosquera y Bolívar. En transporte escolar se incluye normatividad y procedimiento específico para las ETC Chocó en el Municipio de Atrato, La Guajira en el municipio ide Dibulla y la ETC Palmira. Sobre el plan de permanencia se realizó asistencia con las ETC Arauca, Cartagena, Cartago, Cauca, Chocó, Duitama, Envigado, Fusagasugá, Pitalito y Tolima.</t>
  </si>
  <si>
    <t xml:space="preserve">07.03.2025 OAPF:
 • Oportunidad: Se reportó dentro del plazo dado por la Circular 005-2025 para el reporte de febrero. Cumplió.
• Consistencia: La justificación no amplía detalles de los avances en el indicador, adicionalmente en el avance principal como en la justificación se utilizan siglas como IES, MEF, MEN que deben ser desglosadas, se sugiere describir en que consiste la etapa de alistamiento sin sobrepasar los límites de carácteres, la descripción debe hacer referencia a la población campesina que es la población objetivo; revisar espacios, según lo conversado este indicador presenta tiene particularidades negativas que imposibilitan el cumplimiento de la meta por lo que es importante la descripción de estas situaciones en los cuellos de botella; de igual manera el avance prinicipal no es claro por lo que se sugiere el siguiente texto: “El Ministerio de Educación Nacional avanzó en la ejecución de la propuesta suscrita con la UNAD para atender a 2.000 beneficiarios en Córdoba, Ciénaga, La Guajira, Santa Marta y Valledupar. La fase de alistamiento incluyó la contratación y formación del equipo de trabajo, así como la compra de material educativo.” PENDIENTE
• Completitud: Se valida que el reporte cumple con los cuatro componentes de un reporte según la Guía de seguimiento al PAI. Cumplió.
• Medios de verificación:  N.A avance cuantitativo dado el rezago.     
10.03.2025 OAPF: Dependencia ajusta. Cumple con validación preliminar de OAPF, se sugiere cargar este reporte en Sinergia 2.0 antes del 10 de marzo. La validación final depende del DNP     
10.03.2025 DNP aprueba reporte cualitativo 
</t>
  </si>
  <si>
    <t>Principales avances: El Ministerio de Educación Nacional avanzó en la fase de alistamiento para implementar la estrategia de alfabetización Ciclo Lectivo Especial Integrado-CLEI 1 5 Entidades Territoriales Certificadas, que va a operar Universidad Nacional Abierta y a Distancia (UNAD).
Cuellos de botella: Dificultades en la refocalizacion de la población a atender por parte de la UNAD. Necesidad de revisar diferentes estrategias de alianzas para el manejo de los recursos destinados a esta actividad.
Restricciones: Concertaciones y consultas
Justificación:  El proceso de alistamiento de la implementación incluye actividades como la focalización de la población a alfabetizar, la socialización del proyecto a las comunidades educativas, la organización de equipo de trabajo, la realización y socialización del cronograma y plan de trabajo de la fase de implementación, con los consecuentes procesos de selección y contratación de facilitadores, lograr acuerdos con aliados y definir procesos de operación a través de mecanismos de operación, tales como fondos, convenio interadministrativo o convenios de cooperación.</t>
  </si>
  <si>
    <t xml:space="preserve">
08.04.2025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DNP aprueba reporte 10-04-2025</t>
  </si>
  <si>
    <t>Tasa de deserción intraanual del sector oficial</t>
  </si>
  <si>
    <t>(Número de estudiantes matriculados en los niveles transición, básica y media del sector oficial que abandonan el sistema educativo antes de terminar el año lectivo (Desertores) / (Matrícula total de los niveles transición, básica y media del sector oficial) * 100</t>
  </si>
  <si>
    <t>Reporte SIMAT 
Formato desagregaciones</t>
  </si>
  <si>
    <t>07.03.2025 OAPF:
 • Oportunidad: Se reportó dentro del plazo dado por la Circular 005-2025 para el reporte de febrero. Cumplió.
• Consistencia: No hablar a nombre de la dependencia hablar al nombre del Ministerio de Educación Nacional, si hay un cuello de botella debe haber una restricción por lo que es importante revisar del listado en el aplicativo que más adecue. PENDIENTE
• Completitud: Se valida que el reporte cumple con los cuatro componentes de un reporte según la Guía de seguimiento al PAI. Cumplió.
• Medios de verificación:  N.A avance cuantitativo dado el rezago.     
07.03.2025 OAPF: Dependencia ajusta. Cumple con validación preliminar de OAPF, se sugiere cargar este reporte en Sinergia 2.0 antes del 10 de marzo. La validación final depende del DNP.
09-03-2025 Dnp aprueba reporte cualitativo</t>
  </si>
  <si>
    <t>Principales avances: El Ministerio de Educación Nacional avanzó en la realización de asistencias técnicas a (30) entidades territoriales certificadas sobre las diferentes estrategias de permanencia en temas como Transporte Escolar, población vulnerable, alfabetización y modelos educativos flexibles
Cuellos de botella: constante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Otra (Rotación talento humano)
Justificación: se realizó asistencia técnica y acompañamiento a (30) Entidades Territoriales Certificadas (ETC) sobre estrategias de permanencia en temas como transporte escolar, planes de permanencia, niños en el sistema de responsabilidad adolescente, gestión integral del riego, Atención de poblaciones en condición de vulnerabilidad, residencias escolares, planes de permanencia, entre otros, a las ETC de Arauca, Armenia, Bello, Caquetá, Cartagena, Cartago, Casanare, Cauca, Cesar, Chocó, Ciénaga, Córdoba, Duitama, Envigado, Fusagasugá, Huila, Itagüí, Magdalena, Mosquera, Palmira, Pasto, Pitalito, Tolima, Tuluá, Vaupés, Antioquia, Norte de Santander, Nariño, Girón, Pueblo Arahuaco.</t>
  </si>
  <si>
    <t xml:space="preserve">
08.04.2025 OAPF:
 • Oportunidad: Se reportó dentro del plazo dado por la Circular 005-2025 para el reporte de marzo. Cumplió.
• Consistencia: Se valida que la justificación amplía detalles de los avances en el indicador, sin embargo se enuncian 30 ETC pero se digitan 27 ETC por favor verificar. 
• Completitud: Se valida que el reporte cumple con los cuatro componentes de un reporte según la Guía de seguimiento al PAI. Tanto el avance como la justificación son claros. Cumplió.
• Medios de verificación:  N.A avance cuantitativo dado el rezago.     
14.04.2025 OAPF: Dependencia Ajusta
DNP aprueba reporte 10-04-2025</t>
  </si>
  <si>
    <t xml:space="preserve">Número de ETC con asistencias técnicas frente a estrategias de permanencia para prevenir la deserción escolar y promover las trayectorias educativas </t>
  </si>
  <si>
    <t>Mantenimiento</t>
  </si>
  <si>
    <t>Sumatoria de ETC con asistencias técnicas realizadas</t>
  </si>
  <si>
    <t>Lista de asistencia, grabación, acta de reunión</t>
  </si>
  <si>
    <t>Avance: El Ministerio de Educación Nacional adelantó las gestiones pertinentes para dar cumplimiento a la elaboración de planes de infraestructura física escolar, con las organizaciones que pertenecen a la mesa regional amazónica.
Cuellos de botella:
Algunas organizaciones de la MRA no han enviado la propuesta para la elaboración de planes de infraestructura educativa.
Restricciones:
Concertación y/o consulta previa
Justificación:
El Ministerio de Educación Nacional en el marco de la Norma Técnica Colombiana (NTC) 6705 – Elaboración de planes de infraestructura educativa, a través del equipo de Formulación de Política Pública de Infraestructura Educativa, liderado por la Subdirección de Acceso del Viceministerio de Preescolar Básica y Media, estableció un plan de trabajo para la vigencia 2025, que busca  apoyar la elaboración de planes de infraestructura educativa con las organizaciones de la Mesa Regional Amazónica.</t>
  </si>
  <si>
    <t>10.02.2025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febrero. La validación final depende del DNP.
10.02.2025: DNP aprueba, se valida SI</t>
  </si>
  <si>
    <t>Avance: El Ministerio de Educación Nacional adelantó la asistencia técnica correspondeinte para dar cumplimiento a la elaboración de planes de infraestructura física escolar, con las organizaciones que pertenecen a la Mesa Regioal Amazónica.
Cuellos de botella:
Algunas organizaciones de la MRA no han enviado la propuesta para la elaboración de planes de infraestructura educativa.
Restricciones:
Concertación y/o consulta previa
Justificación:
El Ministerio de Educación Nacional en el marco de la Norma Técnica Colombiana (NTC) 6705 – Elaboración de planes de infraestructura educativa, a través del equipo de Formulación de Política Pública de Infraestructura Educativa, liderado por la Subdirección de Acceso del Viceministerio de Preescolar Básica y Media, estableció un plan de trabajo con la Organización nacional de los pueblos indígenas de la amazonía colombiana OPIAC, con los cuales, se avanzó en la reestrcuturación de la propuesta tecnica y economica conforme a las observaciones emitidas por Findeter y el Ministerio de Eduacción Nacional.</t>
  </si>
  <si>
    <t xml:space="preserve">14/04/2025 OAPF: Teniendo en cuenta la circular 005 de feb. de 2025, así como la periodicidad y rezago, se evidencia que no hay oportunidad en el reporte
28,.04.2025 OAPF: • Consistencia: Se valida que la justificación amplía detalles de los avances en el indicador, sin embargo no existe reporte cuantitativo de los avances obtenidos durante el periodo.  . 
• Completitud: Se valida que el reporte cumple con los cuatro componentes de un reporte según la Guía de seguimiento al PAI. Tanto el avance como la justificación son claros. Cumplió.
• Medios de verificación:  No se evidencia reporte no cumple.     </t>
  </si>
  <si>
    <t>4.a  Construir y adecuar instalaciones educativas que tengan en cuenta las necesidades de los niños y las personas con discapacidad y las diferencias de género, y que ofrezcan entornos de aprendizaje seguros, no violentos, inclusivos y eficaces para todos</t>
  </si>
  <si>
    <t>1. Habilitadores que potencian la seguridad humana y las oportunidades de bienestar.</t>
  </si>
  <si>
    <t>2. Fortalecimiento y desarrollo de infraestructura social_x000D_</t>
  </si>
  <si>
    <t>Plan de infraestructura educativa PBM y ES</t>
  </si>
  <si>
    <t>Porcentaje de avance en ejecución de obras de infraestructura nueva construida o de mejoramiento implementadas de acuerdo al Plan de Infraestructura concertado con la MRA</t>
  </si>
  <si>
    <t>(Número de obras en ejecución / Número de obras concertadas en el Plan de Infraestructura establecido con la MRA) * 100</t>
  </si>
  <si>
    <t>Avance: El Ministerio de Educación Nacional adelantó las gestiones pertinentes para dar cumplimiento a la elaboración de planes de infraestructura física escolar, con las organizaciones que pertenecen a la mesa permanente de concertación.
Cuellos de botella:
Algunas organizaciones de la MPC no han enviado la propuesta para la elaboración de planes de infraestructura educativa.
Restricciones:
Concertación y/o consulta previa
Justificación:
El Ministerio de Educación Nacional en el marco de la Norma Técnica Colombiana (NTC) 6705 – Elaboración de planes de infraestructura educativa, a través del equipo de Formulación de Política Pública de Infraestructura Educativa, liderado por la Subdirección de Acceso del Viceministerio de Preescolar Básica y Media, estableció un plan de trabajo para la vigencia 2025, que busca  apoyar la elaboración de planes de infraestructura educativa con las organizaciones de la Mesa Permanente de Concertación.</t>
  </si>
  <si>
    <t>Avance: El Ministerio de Educación Nacional adelantó las gestiones pertinentes para dar cumplimiento a la elaboración de planes de infraestructura física escolar, con las organizaciones que pertenecen a la mesa permanente de concertación.
Cuellos de botella:
Algunas organizaciones de la MPC no han enviado la propuesta para la elaboración de planes de infraestructura educativa.
Restricciones:
Concertación y/o consulta previa
Justificación:
El Ministerio de Educación Nacional en el marco de la Norma Técnica Colombiana (NTC) 6705 – Elaboración de planes de infraestructura educativa, a través del equipo de Formulación de Política Pública de Infraestructura Educativa, liderado por la Subdirección de Acceso del Viceministerio de Preescolar Básica y Media, estableció un plan de trabajo con el movimiento de autoridades indígenas de colombia - AICO, los cuales enviaran la propuesta técnica y economica ajustada conforme a las observaciones de Findeter y recomendaciones del Ministerio de Educación Nacional, con el fin de avanzar en  la elaboración de planes de infraestructura educativa con las organizaciones de la Mesa Permanente de Concertación.</t>
  </si>
  <si>
    <t>10.03.2025 OAPF:
 • Oportunidad: Se reportó dentro del plazo dado por la Circular 005-2025 para el reporte de febrero.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
10.03.2025: DNP aprueba, se valida SI</t>
  </si>
  <si>
    <t>Avance:
El Ministerio de Educación Nacional brindó asistencia técnica y realizó seguimiento al avance de la propuesta final para la formulación de planes de infraestructura educativa, elaborada por la Organización Nacional de los pueblos indígenas de la Amazonía Colombiana.	
Cuellos de Botella:
Demoras en la definición de la propuesta final para la formulación de planes de infraestructura educativa.
Restricciones:
Fallas en gestión en implementación
Justificación del avance
El Ministerio de Educación Nacional en el marco de la Norma Técnica Colombiana (NTC) 6705 – Elaboración de planes de infraestructura educativa, emitió algunas observaciones a los términos de referencia y el presupuesto asignado a la propuesta para la formulación de planes de infraestructura educativa, presentada por la Organización Nacional de los pueblos Indígenas de la Amazonía Colombiana OPIAC.</t>
  </si>
  <si>
    <t>03.04.2025 OAPF:
 • Oportunidad: Se reportó dentro del plazo dado por la Circular 005-2025 para el reporte de marzo.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t>
  </si>
  <si>
    <t>Porcentaje de avance en la implementación del plan de infraestructura en territorios indígenas</t>
  </si>
  <si>
    <t xml:space="preserve">Sumatoria del avance de los pesos porcentuales de los hitos </t>
  </si>
  <si>
    <t>Anvaces: Se avanzó con la comunicación y desarrollo del plan de trabajo para la elaboración de planes de infraestructura educativa con las Comunidades Negras, Afrocolombianas, Raizales y Palenqueras.
Cuellos de Botella: No se ha concertado el plan de trabajo para la elaboración de planes de infraestructura educativa en el Espacio Nacional de Consulta Previa de las Comunidades Negras, Afrocolombianas, Raizales y Palenqueras.
Restricciones: Concertación y/o consulta previa.
Justificación de avance: El representante del Espacio Nacional de Consulta Previa propone que la socialización de la formulación de los planes de infraestructura se lleve a cabo en el espacio de la Comisión Cuarta de Consulta Previa, encargada de hacer seguimiento a los acuerdos y compromisos del Ministerio de Educación en el marco del Plan Nacional de Desarrollo. Además, el Ministerio de Educación Nacional propone incluir perfiles técnicos que faciliten la interlocución sobre los aspectos específicos de la planificación de infraestructura escolar en los territorios de las comunidades negras, afrocolombianas, raizales y palenqueras. Considerando lo anterior y teniendo en cuenta los recursos necesarios para la movilización de los representantes de la ENCP, se identificarán las comunidades que se encuentren interesadas en adelantar la elaboración de planes de infraestructura educativa, para brindar la asistencia técnica necesaria y dar cumplimiento a lo concertado con estas comunidades.</t>
  </si>
  <si>
    <t>Anvaces: Se avanzó con la comunicación y desarrollo del plan de trabajo para la elaboración de planes de infraestructura educativa con la SED Chocó.
Cuellos de Botella: No se ha concertado el plan de trabajo para la elaboración de planes de infraestructura educativa en el Espacio Nacional de Consulta Previa de las Comunidades Negras, Afrocolombianas, Raizales y Palenqueras.
Restricciones: Concertación y/o consulta previa.
Justificación de avance: Se avanzó brindando asistencia técnica al deparatmento de chocó, en donde se elaborará con las SED Chocó un plan de infraetsructura educativa que impacta directamente a las comunidades Negras, Afrocolombianas, Raizales y Palenqueras en el territorio, cubriendo en principio  6 municipios que colindan o son parte del corredor del Darién</t>
  </si>
  <si>
    <t xml:space="preserve">Avance:
El Ministerio de Educación Nacional revisó las propuestas para la formulación de planes de infraestructura física escolar, remitidas por las organizaciones que pertenecen a la mesa permanente de concertación.
Cuellos de botella:
Algunas organizaciones de la MPC no han enviado la propuesta para la elaboración de planes de infraestructura educativa.
Restricciones:
Concertaciones o consulta previa
Justificación:	
El Ministerio de Educación Nacional en el marco de la Norma Técnica Colombiana (NTC) 6705 – Elaboración de planes de infraestructura educativa, revisó las propuestas para la formulación de planes de infraestructura educativa remitida por el movimiento de autoridades indígenas de Colombia (AICO), la Organización Nacional de los pueblos Indígenas de la Amazonía Colombiana (OPIAC) y el Consejo Regional Indígena del Cauca CRIC, adicionalmente, las propuestas serán revisadas con Findeter, entidad con la que se adelantará la elaboración de planes de infraestructura educativa con la organizaciones que son parte de la Mesa Permanente de Concertación.
</t>
  </si>
  <si>
    <t>Estructuración de la norma técnica e implementación de los planes de infraestructura que beneficiaran a población de Comunidades Negras Afrocolombianas Raizales y Palenqueras.</t>
  </si>
  <si>
    <t>Sumatoria del avance de los pesos porcentuales de los hitos
H1 (40%): Estructuración de la norma técnica
H2 (10%): Concertación Plan de infraestructura
H3 (50%): Ejecución obras</t>
  </si>
  <si>
    <t xml:space="preserve">Principales avances: El Ministerio de Educación Nacional, participó en la primera sesión del año de Comisión Intersectorial de Educación Económica y Financiera - CIEEF en temas de fortalecimiento, educación económica y financiera. Se avanzó en la segunda entrega de productos de los SIMES en Guainía y Telembí.
Cuellos de botella: No se identifican cuellos de botella ni limitaciones en el periodo.
Restricciones: No aplica
Justificación del avance: El Ministerio avanzó en la estrategia, Sistemas de Educación Media y Superior (SIMES) en Telembí y Guainía a través del implementador Universidad de la Salle, quienes entregan los segundos productos definidos en los términos de la convocatoria los cuales son: Mapeo de actores – Guainía y Telembí, base de datos - Guainía y Telembí, evidencias por centro educativos - Guainía y Telembí.
Se realizó seguimiento al avance semanal de la matrícula para la vigencia 2025 respecto al reporte de la matrícula preliminar noviembre 2024, generando información de matrícula desagregada por sector, nivel y ETC. Así mismo se focalizó entidades territoriales para adelantar procesos de búsqueda activa teniendo en cuenta el avance de matrícula 2024, la deserción intra anual e interanual.
</t>
  </si>
  <si>
    <t xml:space="preserve">Principales avances: El Ministerio de Educación Nacional, llevó a cabo asistencia técnica en dos Entidades Territoriales Certificadas (ETC) en las estrategias de Fortalecimiento de la Educación Media en sus líneas de Orientación Socio Ocupacional y la Estrategia Educación Superior en tu Colegio.
Cuellos de Botella: No se identifican cuellos de botella ni limitaciones en el periodo.
Restricciones: No aplica
Justificación del avance: El Ministerio avanzó en el acompañamiento de la socialización de la estrategia de Orientación Socio Ocupacional en la Entidad Territorial Certificada (ETC) Putumayo; la Estrategia Educación Superior en tu Colegio, se realizó en la ETC Zipaquirá. Se realizó seguimiento semanal al avance de la matrícula para la vigencia 2025, en comparación con el reporte de matrícula preliminar de noviembre de 2024. Se elaboró y envió a las 97 ETC los archivos de cobertura en cifras por ETC y por municipio, con el objetivo de fortalecer el seguimiento de la matrícula e implemente acciones para reducir las brechas de inequidad. Se participó en la construcción de la estrategia de comunicaciones, desarrollada por el Ministerio, difundiendo a las 97 ETC el material de la “Campaña de Matrícula 2025” con el fin de apoyar las ETC en el proceso de promoción de la matrícula, fomentar y proteger trayectorias educativas completas, identificar a la población fuera del sistema educativo y realizar búsquedas activas.
</t>
  </si>
  <si>
    <t xml:space="preserve">Avance
Se brindó asistencia técnica a la Secretaría de educación de Chocó para avanzar en la elaboración de planes de infraestructura educativa con municipios en donde se encuentran comunidades Negras, Afrocolombianas, Raizales y Palenqueras.
Cuellos de botella
No se ha concertado el plan de trabajo para la elaboración de planes de infraestructura educativa en el Espacio Nacional de Consulta Previa de las Comunidades Negras, Afrocolombianas, Raizales y Palenqueras.
Restricciones
Concertación o consulta previa
Justificación del avance
Se brindó asistencia técnica a la Secretaría de Educación del Chocó, con el fin de avanzar en el levantamiento de información de las sedes educativas en 6 municipios del departamento (Bojayá, Carmen del Darién, Ungía, Acandí, Nuevo Belén de Bajirá y Riosucio) que atienden comunidades Negras, Afrocolombianas, Raizales y Palenqueras en el territorio.
</t>
  </si>
  <si>
    <t>Tasa de cobertura neta en educación media</t>
  </si>
  <si>
    <t>(Número de estudiantes matriculados en educación media que tienen la edad teórica en Colombia para cursarlo  / Población con edades entre 15 y 16 años) x 100</t>
  </si>
  <si>
    <t>Reporte SIMAT
Formato desagregaciones</t>
  </si>
  <si>
    <t>07.03.2025 OAPF:
 • Oportunidad: Se reportó dentro del plazo dado por la Circular 005-2025 para el reporte de febrero.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10.03.2025 DNP aprueba reporte cualitativo</t>
  </si>
  <si>
    <t xml:space="preserve">Principales avances: El Ministerio de Educación Nacional, participo en la semana Global Money Week celebrado en la Entidad Territorial Certificada-ETC Cali en las estrategias de Fortalecimiento de la Educación Media en sus líneas de Educación Económica y Financiera y Cultura del Emprendimiento.
Cuellos de botella: No se identifican cuellos de botella ni limitaciones en el periodo.
Restricciones: No aplica
Justificación del avance: El Ministerio participó en el evento internacional "Global Money Week" celebrado en Cali del 17 al 23 de marzo como aporte a los temas de educación económica y financiera en la educación media y el relanzamiento de "Nueva Pangea: La Expedición". Se realizó seguimiento al reporte de matrícula oficial y no oficial de la vigencia 2025 y se remitió el avance del reporte por sector a las 97 ETC, a fin de promover la etapa de matrícula y el desarrollo de estrategias para recuperar la población que se encuentra por fuera del sistema educativo. Se brindó capacitación en el uso y apropiación del SIMAT a las ETC Arauca, Santander adicionalmente se capacitó en roles del Sistema a Dosquebradas.
</t>
  </si>
  <si>
    <t xml:space="preserve">
07.04.2025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DNP aprueba reporte 10-04-2025</t>
  </si>
  <si>
    <t>5. Convergencia Regional</t>
  </si>
  <si>
    <t>31.  Bloque estratégico III  3. Bloque habilitador de la convergencia regional</t>
  </si>
  <si>
    <t>5. Fortalecimiento institucional como motor de cambio para recuperar la confianza de la ciudadanía y para el fortalecimiento del vínculo Estado-Ciudadanía</t>
  </si>
  <si>
    <t xml:space="preserve">Programa nacional de educación ambiental </t>
  </si>
  <si>
    <t>A.451</t>
  </si>
  <si>
    <t>Nuevos cupos en educación técnica, tecnológica, y superior, habilitados en zonas rurales</t>
  </si>
  <si>
    <t>"Variable de medición Número de nuevos cupos en educación superior para la zona rural: Se entiende como nuevo cupo, la diferencia entre la matrícula atendida en el nivel técnico, tecnológico y universitario en la zona rural y la matrícula proveniente de la zona rural atendida en municipios intermedios en el año de observación, menos la matrícula en el nivel técnico, tecnológico y universitario en la zona rural y la matrícula proveniente de la zona rural atendida en municipios intermedios del año inmediatamente anterior al del período de observación. NcESr = Nuevos cupos en educación técnica, tecnológica, y universitario, habilitados en la zona rural MESrt= Matrícula en educación superior en el nivel técnico, tecnológico, y universitario en la zona rural, más la matrícula proveniente de la zona rural atendida en municipios intermedios para el periodo en observación MES rt-1 = Matrícula en educación superior en el nivel técnico, tecnológico, y universitario en la zona rural, más la matrícula proveniente de la zona rural atendida en municipios intermedios para el año inmediatamente anterior al del período de observación. n = Cuenta desde el primer cupo hasta el último cupo generado en el año de observación. t = año de observación t-1= año inmediatamente anterior al del período de observación."</t>
  </si>
  <si>
    <t>Informes de estrategia de educación rural</t>
  </si>
  <si>
    <t>A.451P</t>
  </si>
  <si>
    <t>Nuevos cupos en educación técnica, tecnológica, y superior, habilitados en municipios PDET</t>
  </si>
  <si>
    <t>"Variable de medición Número de nuevos cupos en educación superior para municipios PDET: Se entiende como nuevo cupo, la diferencia entre la matrícula atendida en el nivel técnico, tecnológico y universitario en municipios PDET para el año de observación y la matrícula en el nivel técnico, tecnológico y universitario en municipios PDET del año inmediatamente anterior al del período de observación. NcESp = Nuevos cupos en educación técnica, tecnológica, y universitario, habilitados en municipios PDET MESpt= Matrícula en educación superior en el nivel técnico, tecnológico, y universitario en municipios PDET en el año de observación. MES pt-1 = Matrícula en educación superior en el nivel técnico, tecnológico, y universitario en municipios PDET para el año inmediatamente anterior al del período de observación. n = Cuenta desde el primer cupo hasta el último cupo generado en el año de observación. t = año de observación t-1= año inmediatamente anterior al del período de observación."</t>
  </si>
  <si>
    <t>A.61</t>
  </si>
  <si>
    <t>Becas con créditos condonables en educación técnica, tecnológica y universitaria otorgadas a la población rural más pobre, incluyendo personas con discapacidad</t>
  </si>
  <si>
    <t>"Sumatoria de beneficiarios de créditos condonables en educación técnica profesional, tecnológica y universitaria otorgados a la población rural con condiciones socioeconómicas vulnerables, incluyendo personas con discapacidad. Variable de medición: Se hará medición al número de créditos condonables para la formación en programas del nivel técnico profesional, tecnológico y universitario otorgados (los cuales pueden ser condonables si el beneficiario cumple con los requisitos de condonación específicos) que sean asignados a la población proveniente de municipios rurales y rurales dispersos, y que cuente con condiciones socioeconómicas vulnerables reconocidas a través de la ficha SISBEN (incluyendo personas con discapacidad). La información para construir este indicador, será extraída de las bases de datos de créditos adjudicados del Instituto Colombiano de Crédito Educativo y Estudios Técnicos en el Exterior (ICETEX) quien es la institución encargada del manejo de los diferentes fondos para el apoyo a la demanda de programas de formación en los niveles de educación superior. "</t>
  </si>
  <si>
    <t>Reportes de seguimiento por el equipo de gestión de Generación E</t>
  </si>
  <si>
    <t>A.61P</t>
  </si>
  <si>
    <t>Becas con créditos condonables en educación técnica, tecnológica y universitaria otorgadas a la población de municipios PDET, incluyendo personas con discapacidad</t>
  </si>
  <si>
    <t>Sumatoria de beneficiarios de créditos condonables en educación técnica profesional, tecnológica y universitaria otorgados a la población rural con condiciones socioeconómicas vulnerables de municipios PDET, incluyendo personas con discapacidad.</t>
  </si>
  <si>
    <t>A.62</t>
  </si>
  <si>
    <t>Nuevos programas de educación técnica, tecnológica y universitaria en áreas relacionadas con el desarrollo rural</t>
  </si>
  <si>
    <t>Sumatoria anual de programas nuevos, programas existentes con ampliación de cobertura o extensión en el nivel de formación técnico profesional, tecnológico y universitaria relacionados con el área de conocimiento de agronomía, veterinaria, zootecnia y otras ciencias agrarias afines, así como los diferentes programas de formación ofertados en municipios rurales y rurales dispersos.</t>
  </si>
  <si>
    <t>Reporte de programas diseñados, con ampliación de lugar de oferta en el marco de las acciones de fomento</t>
  </si>
  <si>
    <t>A.63</t>
  </si>
  <si>
    <t>Avance en la estrategia de promoción, acceso y permanencia para la formación profesional de las mujeres en disciplinas no tradicionales para ellas, formulada e implementada </t>
  </si>
  <si>
    <t>Porcentaje de avance en la implementación de la estrategia de promoción, acceso y permanencia para la formación profesional de las mujeres en disciplinas no tradicionales para ellas formuladas e implementadas</t>
  </si>
  <si>
    <t>Documento de la estrategia de acceso y permanencia con enfoque de género</t>
  </si>
  <si>
    <t>Número de IES que desarrollan estrategias de acceso, permanencia y bienestar  con enfoque diferencial para el cambio</t>
  </si>
  <si>
    <t>Sumatoria de IES que desarrollan estrategias de acceso, permanencia y bienestar</t>
  </si>
  <si>
    <t>Reporte de IES que implementan estrategias de acceso, permanencia y  bienestar  con enfoque diferencial para el cambio</t>
  </si>
  <si>
    <t>Estrategias desarrolladas para el aseguramiento de la calidad en las IES</t>
  </si>
  <si>
    <t>No. de estrategias desarrolladas para el aseguramiento de la calidad en las IES</t>
  </si>
  <si>
    <t>Convocatoria y selección de aliados, Reportes e informes de seguimiento</t>
  </si>
  <si>
    <t>k. Educación Superior como un derecho.</t>
  </si>
  <si>
    <t>Estudiantes nuevos en Educación Superior</t>
  </si>
  <si>
    <t xml:space="preserve">Sumatoria de estudiantes nuevos en educación superior (matrícula primer curso del semestre I del año T - matrícula primer curso del semestre I del año T - 1) + (Matrícula primer curso del semestre II del año T - matrícula primer curso del semestre II del año T - 1)	</t>
  </si>
  <si>
    <t>Base de dato SNIES</t>
  </si>
  <si>
    <t>N/D</t>
  </si>
  <si>
    <t xml:space="preserve">Principales avances:
El Ministerio de Educación Nacional avanzó en la consolidación de la información relacionada con nuevos estudiantes reportada por las Instituciones de Educación Superior -IES y avanza en la verificación de beneficiarios para 2024. 
Cuellos de botella:
No se identifican cuellos de botella y limitaciones en el periodo
Justificación del avance:
Se logró validar 897 mil estudiantes caracterizados por las IES que hacen parte de la política de gratuidad, producto de ello, se han identificado 846 mil estudiantes que cumplen las condiciones de asignación o renovación del beneficio. Las IES públicas continúan con el proceso de reporte de cierre para nuevos estudiantes, la cual se actualizará una vez se complete el cierre de las actividades de validación y aprobación de las cifras estadísticas oficiales para la vigencia, con la que se espera el cumplimiento de la meta para el 2024 de 150 mil estudiantes en programas de pregrado en las IES públicas, de régimen especial y el SENA.
</t>
  </si>
  <si>
    <t>10.02.2025 OAPF:
 • Oportunidad: Se reportó dentro del plazo dado por la Circular 005-2025 para el reporte de noviembre.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febrero. La validación final depende del DNP.
10.02.2025 DNP aprueba</t>
  </si>
  <si>
    <t xml:space="preserve">Principales avances:
El Ministerio de Educación Nacional avanzó en la consolidación de la información relacionada con nuevos estudiantes reportada por las Instituciones de Educación Superior -IES y avanza en la verificación de beneficiarios para 2024. 
Cuellos de botella:
No se identifican cuellos de botella y limitaciones en el periodo
Justificación del avance:
Se logró validar 897 mil estudiantes caracterizados por las IES que hacen parte de la política de gratuidad, producto de ello, se han identificado 855 mil estudiantes que cumplen las condiciones de asignación o renovación del beneficio. Las IES públicas continúan con el proceso de reporte de cierre para nuevos estudiantes, la cual se actualizará una vez se complete el cierre de las actividades de validación y aprobación de las cifras estadísticas oficiales para la vigencia, con la que se espera el cumplimiento de la meta para el 2024 de 150 mil estudiantes en programas de pregrado en las IES públicas, de régimen especial y el SENA. </t>
  </si>
  <si>
    <t>12.03.2025 OAPF:
 • Oportunidad: Se reportó dentro del plazo dado por la Circular 005-2025 para el reporte de febrero.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No aplica avance cuantitativo dado el rezago.     
09.03.2025 DNP aprueba</t>
  </si>
  <si>
    <t xml:space="preserve">Principales avances:
El Ministerio de Educación Nacional avanzó en la consolidación de la información relacionada con nuevos estudiantes reportada por las Instituciones de Educación Superior -IES y avanza en la verificación de beneficiarios para el cierre de 2024. 
Cuellos de botella:
No se identifican cuellos de botella y limitaciones en el periodo
Justificación del avance:
Las Instituciones de Educación Superior -IES públicas continúan con el proceso de reporte de cierre para nuevos estudiantes, el avance preliminar de la matrícula en primer curso reportada en el Sistema Nacional de Información de Educación Superior (SNIES) al cierre de 2024, corresponde a 153.666 nuevos estudiantes en programas de pregrado en las IES públicas, de régimen especial y el SENA. Es importante destacar que este avance es parcial y se actualizará una vez se complete el cierre de las actividades de validación y aprobación de las cifras estadísticas oficiales para la vigencia. Adicionalmente, se logró validar 897 mil estudiantes caracterizados por las IES que hacen parte de la política de gratuidad, producto de ello, se han identificado 874 mil estudiantes que cumplen las condiciones de asignación o renovación del beneficio.
</t>
  </si>
  <si>
    <t xml:space="preserve">07.04.2025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Cumplió.
• Medios de verificación:  No aplica avance cuantitativo dado el rezago.      
09.04.2025 DNP aprueba </t>
  </si>
  <si>
    <t>Tasa de cobertura en educación superior</t>
  </si>
  <si>
    <t>(Número de estudiantes matriculados en programas de pregrado / Población entre 17 y 21 años) x 100</t>
  </si>
  <si>
    <t>Reportes anuales Subdirección de Desarrollo Sectorial</t>
  </si>
  <si>
    <t xml:space="preserve">Principales avances:
Desde el Ministerio de Educación Nacional se continuó con la implementación de la Política de Gratuidad "Puedo Estudiar" y los ejes de la estrategia "Universidad en tu Territorio" que buscan impactar la tasa de cobertura en educación superior.
Cuellos de botella:
No se identifican cuellos de botella y limitaciones en el periodo.
Justificación del avance:
Se avanzó en la implementación de la Política de Gratuidad "Puedo Estudiar", donde se identificaron 846 mil estudiantes que cumplen con las condiciones de asignación o renovación del beneficio, cifra que representa el 96% de los 884 mil estudiantes en programas de pregrado. En cuanto al proceso de conciliación, la Junta Administradora aprobó 56 actas de cierre permitiendo el giro del último desembolso correspondiente al 20% del recurso total asignado. Respecto del segundo semestre de 2024, se han girado 933 mil millones para cubrir el 80% de los recursos estimados para la implementación de la Política en este periodo. Frente al proceso de validación, de 897 mil estudiantes reportados como matriculados en programas de pregrado en el SNIES, 855 mil cumplen los requisitos de asignación/renovación del beneficio. En cuanto al proceso de cierre y conciliación, 16 IES ya cerraron el periodo 2024-2.
</t>
  </si>
  <si>
    <t xml:space="preserve">Principales avances:
Desde el Ministerio de Educación Nacional se continuó con la implementación de la Política de Gratuidad "Puedo Estudiar" y los ejes de la estrategia "Universidad en tu Territorio" que buscan impactar la tasa de cobertura en educación superior.
Cuellos de botella:
No se identifican cuellos de botella y limitaciones en el periodo.
Justificación del avance:
Se avanzó en la implementación de la Política de Gratuidad "Puedo Estudiar", donde se identificaron 855 mil estudiantes que cumplen con las condiciones de asignación o renovación del beneficio, cifra que representa el 96% de los 884 mil estudiantes en programas de pregrado. Respecto del segundo semestre de 2024, se han girado 933 mil millones para cubrir el 80% de los recursos estimados para la implementación de la Política en este periodo.
</t>
  </si>
  <si>
    <t>12.03.2025 OAPF:
 • Oportunidad: Se reportó dentro del plazo dado por la Circular 005-2025 para el reporte de febrero.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No aplica avance cuantitativo dado el rezago.     
09.03.2025 DNP aprueba</t>
  </si>
  <si>
    <t xml:space="preserve">Principales avances:
Desde el Ministerio de Educación Nacional se continuó con la implementación de la Política de Gratuidad "Puedo Estudiar" y los ejes de la estrategia "Educación Superior en tu Territorio" que buscan impactar la tasa de cobertura en educación superior.
Cuellos de botella:
No se identifican cuellos de botella y limitaciones en el periodo.
Justificación del avance:
Se avanzó en la implementación de la Política de Gratuidad "Puedo Estudiar", y se identificaron 846 mil estudiantes que cumplen con los requisitos para la asignación o renovación del beneficio en el periodo 2024-1, lo que representa el 96% del total de 884 mil estudiantes en programas de pregrado. Para el periodo 2024-2, se identificaron 874 mil estudiantes elegibles, lo que corresponde al 95,34% de los 917 mil estudiantes en programas de pregrado. En cuanto al proceso de conciliación, se logró aprobar el acta de cierre de 56 Instituciones de Educación Superior - IES en el periodo 2024-1 y 27 IES en el periodo 2024-2, lo que indica avances significativos en la validación de datos. Finalmente, en lo que respecta a los desembolsos, se giraron un total de 1,9 billones de pesos a las IES correspondientes a los periodos 2024-1 y 2024-2, además de un desembolso adicional de 747 millones de pesos por concepto de primer pago para el periodo 2025-1.
</t>
  </si>
  <si>
    <t xml:space="preserve">07.04.2025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Se aplican los ajustes solicitados. Cumplió.
• Medios de verificación:  No aplica avance cuantitativo dado el rezago.      
08.04.2025 DNP aprueba </t>
  </si>
  <si>
    <t>Tasa de tránsito inmediato a la educación superior en zonas rurales</t>
  </si>
  <si>
    <t>(Número de estudiantes de primer curso que provienen de zonas rurales matriculados en programas académicos de pregrado en el período t / número estudiantes matriculados en grado 11 en período t-1 que residen en zonas rurales) * 100</t>
  </si>
  <si>
    <t>Reportes SNIES</t>
  </si>
  <si>
    <t xml:space="preserve">Principales avances:
El Ministerio de Educación avanzó en el proceso de aprobación del crédito con el Banco Interamericano de Desarrollo- BID, y con la implementación de la Política de Gratuidad "Puedo Estudiar" y la estrategia "Universidad en tu Territorio" también se busca impactar el cumplimiento del indicador.
Cuellos de botella:
Se continuó con el retraso en la ejecución teniendo en cuenta que los recursos corresponden a crédito del Banco Interamericano de Desarrollo -BID que se ejecutarán hasta 2025.
Restricciones:
Presupuesto y financiera
Justificación del avance:
El Ministerio de Educación Nacional con la aprobación del crédito con el Banco Interamericano de Desarrollo -BID firmado en octubre de 2024, realizo mesas de trabajo que permitieron cumplir los requisitos de elegibilidad, así mismo se rediseño el documento técnico de PTIES y se priorizaron las subregiones con las que el Ministerio trabajará durante los próximos 5 años. Se viene adelantando reuniones con el BID para  obtener la no objeción en el Documento diseño de PTIES y en el listado definitivo de los municipios seleccionados para ser beneficiaros de los PTIES en 2025, 2026, 2027, 2028, y 2029; de igual manera se viene adelantando reuniones técnicas para definir las formas de contratación. 
</t>
  </si>
  <si>
    <t>10.02.2025 OAPF:
 • Oportunidad: Se reportó dentro del plazo dado por la Circular 005-2025 para el reporte de noviembre.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así como los cuellos de botella presentados. Cumplió.
• Medios de verificación:  N.A avance cuantitativo dado el rezago.     
    NOTA: Cumple con validación preliminar de OAPF, se sugiere cargar este reporte en Sinergia 2.0 antes del 10 de febrero. La validación final depende del DNP.
10.02.2025 DNP aprueba</t>
  </si>
  <si>
    <t xml:space="preserve">Principales avances:
El Ministerio de Educación avanzó en el proceso de aprobación del crédito con el Banco Interamericano de Desarrollo- BID, y con la implementación de la Política de Gratuidad "Puedo Estudiar" y la estrategia "Universidad en tu Territorio" también se busca impactar el cumplimiento del indicador.
Cuellos de botella:
Se mantiene el retraso en la ejecución teniendo en cuenta que los recursos corresponden a crédito del Banco Interamericano de Desarrollo -BID que están pendientes por ser girados.
Restricciones:
Presupuesto y financiera
Justificación del avance:
El Ministerio de Educación Nacional con la aprobación del crédito con el Banco Interamericano de Desarrollo -BID durante el inicio de año, ha adelantado espacios de trabajo con el BID para concertar el documento técnico de los Programas de Tránsito Inmediato a la Educación Superior - PTIES, al igual que el listado definitivo de los municipios priorizados para ser beneficiaros de los PTIES en 2025, 2026, 2027, 2028, y 2029; adicionalmente se realizan reuniones técnicas para definir las formas de contratación de las Instituciones de Educación Superior, del sistema de Monitoreo y de los apoyos regionales para la implementación de los PTIES. Adicionalmente, se trabaja en el diseño metodológico y la agenda de las jornadas de socialización ante las IES, las secretarías de educación y la comunidad educativa de los municipios donde se implementará los programas.
</t>
  </si>
  <si>
    <t>12.03.2025 OAPF:
 • Oportunidad: Se reportó dentro del plazo dado por la Circular 005-2025 para el reporte de febrero. Cumplió.
• Completitud: Se valida que el reporte cumple con los cuatro componentes de un reporte según la Guía de seguimiento al PAI (Se agregan restricciones). Tanto el avance como la justificación son claros. Cumplió.
• Consistencia: Se valida que la justificación amplía detalles de los avances en el indicador, de igual manera describe cuantitativamente los avances obtenidos durante el periodo. Cumplió.
• Medios de verificación:  No aplica avance cuantitativo dado el rezago.     
10.03.2025 DNP aprueba</t>
  </si>
  <si>
    <t xml:space="preserve">Principales avances:
El Ministerio de Educación avanzó en el proceso de aprobación del crédito con el Banco Interamericano de Desarrollo- BID, y con la implementación de la Política de Gratuidad "Puedo Estudiar" y la estrategia "Educación Superior en tu Territorio" también se busca impactar el cumplimiento del indicador.
Cuellos de botella:
Se mantiene el retraso en la ejecución teniendo en cuenta que los recursos corresponden a crédito del Banco Interamericano de Desarrollo -BID que están pendientes por ser girados y a la fecha avanza en los procesos contractuales.
Justificación del avance:
El Ministerio de Educación Nacional con la aprobación del crédito con el Banco Interamericano de Desarrollo -BID durante el inicio de año, ha adelantado espacios de trabajo con el BID para concertar el documento técnico de los Programas de Tránsito Inmediato a la Educación Superior – PTIES, adicionalmente se logró avanzar en la contratación del Equipo Gestor y de los coordinadores del componente para los PTIES. De igual manera ya se inició proceso precontractual para PTIES del El Tarra, Guapi y Argelía que serán adjudicados durante el mes de abril, con el fin de comenzar el proceso contractual. También se logró la no objeción del documento final de los PTIES y el listado definitivo de los municipios beneficiarios.
</t>
  </si>
  <si>
    <t>Educación de Calidad</t>
  </si>
  <si>
    <t>Pueblos y comunidades étnicas</t>
  </si>
  <si>
    <t>Universidad pública de carácter especial propia e intercultural de los pueblos indígenas de la Amazonia colombiana en funcionamiento con todas las condiciones de calidad</t>
  </si>
  <si>
    <t>Sumatoria de las universidades públicas de carácter especial propia e intercultural de los pueblos indígenas de la Amazonia colombiana en funcionamiento con todas las condiciones de calidad</t>
  </si>
  <si>
    <t>IT2-198</t>
  </si>
  <si>
    <t>Estudiantes indígenas amazónicos beneficiados en el marco de la Política de Gratuidad en la universidad pública de carácter especial propia e intercultural de los pueblos indígenas de la Amazonia colombiana</t>
  </si>
  <si>
    <t>( Número de estudiantes indígenas amazónicos beneficiados de gratuidad en la universidad pública de carácter especial propia e intercultural de los pueblos indígenas de la Amazonia colombiana/ número de estudiantes indígenas amazónicos matrículados en la universidad pública de carácter especial propia e intercultural de los pueblos indígenas de la Amazonia colombiana ) * 100</t>
  </si>
  <si>
    <t>SNIES</t>
  </si>
  <si>
    <t>Porcentajes de IES creadas</t>
  </si>
  <si>
    <t>(Número de universidades públicas creadas de carácter especial de los pueblos indígenas, de conformidad con sus estructuras organizativas propias y reconocidas por el MEN / Número de solicitudes de creación universidades públicas de carácter especial de los pueblos indígenas) *100%</t>
  </si>
  <si>
    <t>IT2-32</t>
  </si>
  <si>
    <t>Porcentajes IES fortalecidas</t>
  </si>
  <si>
    <t>(Número de universidades públicas de carácter especial de los pueblos indígenas fortalecidas en infraestructura física y tecnológica, dotación de laboratorios, ampliación de oferta académica y de investigación, movilidad académica, alianzas con otras universidades, y becas financiadas y financiación en el marco de la política de gratuidad / Número de universidades públicas de carácter especial de los pueblos indígenas creadas) *100</t>
  </si>
  <si>
    <t>Porcentaje de avance en la reglamentación e implementación del fondo Especial de Comunidades Negras</t>
  </si>
  <si>
    <t>NT2-37</t>
  </si>
  <si>
    <t>Estudiantes beneficiados de educación superior gratuita y con sostenimiento para el pueblo Rrom</t>
  </si>
  <si>
    <t>Sumatoria del número de estudiantes del Pueblo Rrom que son beneficiados de educación superior gratuita con sostenimiento mediante el fondo ICETEX para la población Rrom</t>
  </si>
  <si>
    <t>RT2-12</t>
  </si>
  <si>
    <t>Porcentaje de avance en la formulación, concertación e implementación de la Política Pública en materia de educación superior en el marco del SEIP</t>
  </si>
  <si>
    <t>IT2-33</t>
  </si>
  <si>
    <t>Porcentaje de Implementación de la política pública de Educación Superior para pueblos indígenas 2025-2026</t>
  </si>
  <si>
    <t>(Número de acciones en implementación definidas en la política frente a las líneas concertadas / Número de acciones priorizadas definidas en la política frente a las líneas concertadas) *100%</t>
  </si>
  <si>
    <t>Porcentaje de avance en la ampliación de cupos con crédito para los beneficiarios del fondo Álvaro Ulcue</t>
  </si>
  <si>
    <t>(Número de nuevos cupos asignados con crédito anualmente / Número de nuevos cupos con crédito viabilizados) * 100</t>
  </si>
  <si>
    <t>IT2-34</t>
  </si>
  <si>
    <t>Porcentaje de avance en la implementación de la política pública en materia de educación superior de carácter especial para estudiantes de pregrado y postgrado para las Comunidades Negras Afrocolombianas Raizales y Palenqueras</t>
  </si>
  <si>
    <t>NT2-38</t>
  </si>
  <si>
    <t>b. Entidades públicas territoriales y nacionales fortalecidas</t>
  </si>
  <si>
    <t>1. Atención diferencial a 37 ETC priorizadas</t>
  </si>
  <si>
    <t>Entidades con asistencia técnica en diseño, implementación y seguimiento de estrategias de acogida, bienestar y permanencia</t>
  </si>
  <si>
    <t># de ETC acompañadas</t>
  </si>
  <si>
    <t>Reporte presidencial de macrometas</t>
  </si>
  <si>
    <t>paz</t>
  </si>
  <si>
    <t>Avance: El proceso se encuentra en estructuración técnica. Se publicó el 19 de febrero el estudio de mercado para estimar el presupuesto del proceso. Esto será una adición al Fondo SIMES para promover la creación y/o fortalecimiento de colectivos territoriales de participación, desde los que se construyan propuestas territoriales de educación y se promuevan escenarios de incidencia para la educación media y los proyectos pedagógicos productivos, en vínculo con los actores, proyectos y escenarios de desarrollo rural. 
Cuello de botella.No se han presentado cuellos de botella. Se viene avanzando de acuerdo con la planeación.
Restricciones:  No se han presentado restricciones en el periodo.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</si>
  <si>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Avance: No hay avance cuantitativo. El proceso se encuentra en estructuración técnica. Se realizó el estudio de mercado y se encuentra en análisis para realizar una adición al Fondo SIMES y realizar una convocatoria promover la creación y/o fortalecimiento de colectivos territoriales de participación para la educación media técnica agropecuaria en escenarios de desarrollo rural. 
Cuello de botella.No se han presentado cuellos de botella. Se viene avanzando de acuerdo con la planeación.
Restricciones:  No se han presentado restricciones en el periodo.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</si>
  <si>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Avance: No hay avance cuantitativo. El proceso se encuentra en estructuración técnica, específicamente en segunda revisión del estudio previo en NEON por parte de la subdirección de contratación. Se espera iniciar ejecución en el mes de junio de 2025. Se realizará una adición al Fondo SIMES y se publicará una convocatoria para promover la creación y/o fortalecimiento de colectivos territoriales de participación para la educación media técnica agropecuaria en escenarios de desarrollo rural. 
Cuello de botella: Hubo demoras en la estructuración técnica pero ya se encuentra en revisiones finales la adición al fondo SIMES. 
Restricciones:  No se han presentado restricciones en el periodo.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</si>
  <si>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15.04.2025 OAPF: 
Oportunidad: El reporte se hizó unos días despúes de los plazos dispuestos por la Circular 005-2025 para el reporte de marzo. 
Consistencia: El reporte guarda consistencia con lo justificado
Completitud: Se explican los cuellos de botella y obstaculos 
Medios de verificación: No aplican</t>
  </si>
  <si>
    <t>a. Primera infancia feliz y protegida</t>
  </si>
  <si>
    <t>Entidades con asistencia técnica en diseño, implementación y seguimiento en procesos de gestión del conocimiento</t>
  </si>
  <si>
    <t>Avance: El proceso de contratación de una consultoría para el fortalecimiento de la gestión educativa territorial en el marco del PEER se encuentra en estructuración técnica. 
Cuellos de botella: No hay cuellos de botella en este periodo.
Restricciones: No hay restricciones en este periodo.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</si>
  <si>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Avance: No hay avance cuatitativo. El proceso de contratación de una consultoría para el fortalecimiento de la gestión educativa territorial en el marco del PEER se encuentra en estructuración técnica. Se avanza en la posibilidad de un conenio con PNUD 
Cuellos de botella: No hay cuellos de botella en este periodo.
Restricciones: No hay restricciones en este periodo.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</si>
  <si>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Avance: No hay avance cuatitativo. El proceso de contratación de una consultoría para el fortalecimiento de la gestión educativa territorial en el marco del PEER se encuentra en revisión de estudio previo. Se trabajará en convenio con PNUD 
Cuellos de botella: Negociación de contrapartidas con el PNUD.
Restricciones: No hay restricciones en este periodo.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</si>
  <si>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Proyectos y estrategias educativas rurales evaluadas</t>
  </si>
  <si>
    <t># de proyectos evaluados</t>
  </si>
  <si>
    <t>Avance: No hay avance cuatitativo. Se encuentra en revisión de la Subdirección de contratación (segundo cargue NEON) los documentos para la contratación de la evaluación de impacto y resultados del Programa de Trayectorias Educativas en Zonas rurales y rurales dispersas.
Cuello de botella: Revisiones tanto en el Ministerio como en el BID para envío de Solicitud de Propuesta a lista corta. En espera de aprobación y No objeción del Banco.
Restricciones: El trabajo de campo debe realizarse en los meses de julio, agosto y septiembre de 2025 ya que el contrato de préstamo finaliza el 30 de noviembre de 2025.
Justificación: Se requiere realizar la evaluación del Programa en razón a lo estipulado den el contrato de préstamo BID 4902/OC-CO</t>
  </si>
  <si>
    <t>Avance: No hay avance cuatitativo. La medición de este indicador es semestral. Se encuentra en solicitud de propuesta para la contratación de la evaluación de impacto y resultados del Programa de Trayectorias Educativas en Zonas rurales y rurales dispersas.
Cuello de botella: Revisiones tanto en el Ministerio como en el BID para envío de Solicitud de Propuesta a lista corta. En espera de propuestas el 23 de abril.
Restricciones: El trabajo de campo debe realizarse en los meses de julio, agosto y septiembre de 2025 ya que el contrato de préstamo finaliza el 30 de noviembre de 2025.
Justificación: Se requiere realizar la evaluación del Programa en razón a lo estipulado den el contrato de préstamo BID 4902/OC-CO</t>
  </si>
  <si>
    <t>No aplica porque su reporte es semestral</t>
  </si>
  <si>
    <t>Norma del SEIP concertada, reglamentada y expedida.</t>
  </si>
  <si>
    <t xml:space="preserve">norma expedida que regule el SEIP </t>
  </si>
  <si>
    <t>Norma expedida</t>
  </si>
  <si>
    <t xml:space="preserve">La norma sustantiva del SEIP fue protocolizada en la sesión VII de  la MPC, ampliada con la sesión 60  de la CONTCEPI.De este hecho se desprenden dos subprocesos, el de trámite de la expedición  y el de reglamentación. Respecto se adelantó i) Solicitud y recibo de la certificación sobre la realización de la consulta previa al Ministerio del Interior. ii) Solicitud de concepto previo del Departamento Administrativo de la Función Pública, radicado el 31 de octubre de 2024, reiterado el 19 de diciembre de 2024 y recibido el 21 enero de 2025. </t>
  </si>
  <si>
    <t>Avances: en  iii) Solicitud de concepto previo al Ministerio de Hacienda y Crédito Público, radicado el 3 de febrero de 2025, con respuesta el 25 de marzo en que Hacienda retocede respecto de los acordado y  protocolizado en la MPC en relacion con la financiación del SEIP en relacion con la Creacción de una sección presupuestal.</t>
  </si>
  <si>
    <t>No aplica porque su reporte es anual</t>
  </si>
  <si>
    <t>Socialización de  la Norma del SEIP en los territorios indígenas una vez sea expedida</t>
  </si>
  <si>
    <t>(Número de acciones de socialización ejecutadas/Número de acciones de socializacion planeadas)</t>
  </si>
  <si>
    <t>Actas y listados de asistencia para la socialización del SEIP</t>
  </si>
  <si>
    <t xml:space="preserve">La Norma del SEIP aun no ha sido expedida sin embargo se avanza en ejercicios de socialización de los avances de la concertacion por solicitud de los pueblos indigenas. </t>
  </si>
  <si>
    <t>La Norma del SEIP aun no ha sido expedida sin embargo se avanza en ejercicios de socialización de los avances de la concertacion por solicitud de los pueblos indigenas. Se visitó Putumayo (12 de febrero)</t>
  </si>
  <si>
    <t>Subdirección de Recursos Humanos del Sector Educativo</t>
  </si>
  <si>
    <t>e. Capacidades y articulación para la gestión territorial</t>
  </si>
  <si>
    <t>A.45P</t>
  </si>
  <si>
    <t>Porcentaje de provisión de vacantes definitivas ofertadas a través de concursos diseñados para municipios PDET</t>
  </si>
  <si>
    <t>IPEp=(#Vacantes provistas)/(#Vacantes ofertadas-#Vacantes excluibles)*100</t>
  </si>
  <si>
    <t>Documento con el Reporte oficial de docentes y directivos de municipios PDET activos del SINEB elegibles de los concursos de méritos.</t>
  </si>
  <si>
    <t>El indicador ya se encuentra cumplido. Se esta a la espera de respuesta del DNP de cierre anticipado de la meta</t>
  </si>
  <si>
    <t>Número de ETC con acompañamiento para apoyo a la reorganización de plantas de cargos</t>
  </si>
  <si>
    <t xml:space="preserve">Mantenimiento </t>
  </si>
  <si>
    <t>Sumatoria de entidades acompañadas</t>
  </si>
  <si>
    <t>Actas de acompañamiento</t>
  </si>
  <si>
    <t>El idicador quedo para reporte de manera trimestral. Para el mes de febrero no se tiene meta.</t>
  </si>
  <si>
    <t>15.04.2025 OAPF: 
Oportunidad: Se reporto dentro del plazo dado por la Circular 005-2025 para el reporte de marzo. 
Consistencia: La información reportada no sigue el orden y los críterios de la Guía 
Completitud: La información reportada no sigue el orden y los críterios de la Guía
Medios de verificación: No hay evidencias</t>
  </si>
  <si>
    <t>Porcentaje de avance en la realización de las actividades de bienestar programadas</t>
  </si>
  <si>
    <t>Actividades de bienestar realizadas/ Actividades programadas</t>
  </si>
  <si>
    <t>Cronograma con los avances  de las actividades de Bienestar Laboral Docente (Juegos Nacionales, Encuentro folclorico, Mujer Maestra) ejecutados</t>
  </si>
  <si>
    <t xml:space="preserve">Número de Entidades Territoriales Certificadas (ETC) acompañadas en aspectos conceptuales sobre el uso de los recursos del sector </t>
  </si>
  <si>
    <t xml:space="preserve">Sumatoria de las ETC acompañadas en aspectos conceptuales sobre el uso de los recursos del sector </t>
  </si>
  <si>
    <t>Actas de visita, insumos de realización de los talleres</t>
  </si>
  <si>
    <t xml:space="preserve">Número de ETC con hoja de ruta para el fortalecimiento institucional </t>
  </si>
  <si>
    <t>Sumatoria de las ETC con hoja de ruta</t>
  </si>
  <si>
    <t>Documento que describa la hoja de ruta de cada una de las ETC con sus avances</t>
  </si>
  <si>
    <t xml:space="preserve">Avance: Se avanzó en la consolidación de 57 hojas de ruta para el fortalecimiento institucional de entidades territoriales en educación. Las entidades son las siguientes:
Amazonas, Antioquia, Apartadó, Archipiélago de San Andrés, Providencia y Santa Catalina, Bogotá, Bolívar, Boyacá, Buenaventura, Caldas, Cali, Caquetá, Cartagena de Indias, Cartago, Casanare, Cauca, Cesar, Chía, Chocó, Córdoba, Cúcuta, Cundinamarca, Duitama, Facatativá, Florencia, Funza, Fusagasugá, Girardot, Guadalajara de Buga, Guaviare, Jamundí, La Guajira, Lorica, Magangué, Magdalena, Manizales, Montería, Mosquera, Nariño, Norte de Santander, Palmira, Popayán, Quibdó, Quindío, San Andrés de Tumaco, Santa Marta, Sincelejo, Soacha, Sogamoso, Soledad, Sucre, Tolima, Tunja, Turbo, Valle del Cauca, Valledupar, Villavicencio, Zipaquirá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</si>
  <si>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 xml:space="preserve">14.04.2025 OAPF: 
Oportunidad: Se reportó dentro del plazo dado por la Circular 005-2025 para el reporte de marzo. Cumplió. 
Consistencia: La justificación amplía la información sobre la importancia de las hojas de ruta, así como el avance y compromisos del indicador. 
Completitud: Por favor NO hacer mención a laSubdirección, de acuerdo con la guía el reporte no debe incluir la mención a la dependencia. REVISAR
Medios de verificación: Se presenta una matriz donde se relacionan las hojas de ruta de 57 ETC, como medios de verificación. Cumplió. </t>
  </si>
  <si>
    <t>Número de ETC con retroalimentación de la formulación y el seguimiento al plan operativo anual de inspección y vigilancia</t>
  </si>
  <si>
    <t>Sumatoria de las ETC retroalimentadas</t>
  </si>
  <si>
    <t>Documento de retroalimentación</t>
  </si>
  <si>
    <t xml:space="preserve">Avance: El Ministerio de Educación Nacional, realizó el 23 de enero de 2025 la reunión de socialización de las orientaciones para la formulación y seguimiento de los POAIV para la presente vigencia con las 97 entidades territoriales certificadas en educación. 
Cuellos de botella: No Aplica
Restricciones: No aplica
Justificación: La socialización de las orientaciones para el 2025 garantizó el cumplimiento de lo estipulado en el Artículo 2.3.7.2.2 del Decreto 1075 de 2015, el cual se refiere a la función del Ministerio de solicitar a los departamentos y municipios la información requerida sobre el ejercicio de la inspección y vigilancia. Con el fin de garantizar la calidad en los documentos y que los equipos interdisciplinarios de las Secretarías de Educación (SE) tuvieran claridad sobre el correcto diligenciamiento y ejecución del plan. 
</t>
  </si>
  <si>
    <t xml:space="preserve">Avance: Desde el Ministerio de Educación Nacional se avanzó en la evaluación y retroalimentación de noventa y dos (92) seguimientos finales al POAIV 2024 y 13 formulaciones al POAIV de 2025; de las 87 recibidas.
Cuellos de botella: Las Secretarías de Educación de Atlántico, Facatativá, Pereira, Popayán y Riohacha, no han remitido su informe final 2024 y las ETC de Amazonas, Atlántico, Facatativá, Guaviare, Malambo, Pereira, Popayán, Riohacha, Risaralda y Zipaquirá no remitieron su formulación 2025. Se envía comunicación reiterando la solicitud. Esta omisión dificulta el cumplimiento total de la meta propuesta.
Restricciones: No aplica
Justificación: La valoración y retroalimentación de los POAIV garantiza el cumplimiento de lo estipulado en el Artículo 2.3.7.2.2 del Decreto 1075 de 2015, el cual se refiere a la función del Ministerio de solicitar a los departamentos y municipios la información requerida sobre el ejercicio de la inspección y vigilancia.
</t>
  </si>
  <si>
    <t xml:space="preserve">14.04.2025 OAPF: 
Oportunidad: Se reportó dentro del plazo dado por la Circular 005-2025 para el reporte de marzo. Cumplió. 
Consistencia: La justificación amplía la información sobre la importancia de las hojas de ruta, así como el avance y compromisos del indicador. 
Completitud: Por favor NO hacer mención al trimestre del reporte, de acuerdo con la guía el reporte cualitativo no debe incluir esta información. REVISAR y AJUSTAR 
Medios de verificación: Se presenta una matriz donde se relacionan las retroalimentaciones hechas en el marco del POAIV 2024 y 2025, como medio de verificación. Cumplió. </t>
  </si>
  <si>
    <t>Número de ETC con seguimiento al modelo de operación de la secretaría de educación</t>
  </si>
  <si>
    <t xml:space="preserve">Sumatoria de las ETC con seguimiento </t>
  </si>
  <si>
    <t>Reporte consolidado</t>
  </si>
  <si>
    <t xml:space="preserve">Avance: Desde el equipo de Estructuras y Modelos de Operación de la Subdirección de Fortalecimiento Institucional se definió el plan de acción para el acompañamiento que se realizará durante 2025 en materia de estructura y modelos y operación.
En el marco del plan de acción se envió oficio a las 97 Secretarías de Educación solicitando información respecto al estado de  articulación con su entidad territorial para la implementación del Modelo Integrado de Planeación y Gestión y sobre la actualización de procesos propios del sector. Con la información que nos remitan las secretarias de Educación se realizará un diagnóstico para priorizar a aquellas que serán objeto de apoyo durante la vigencia 2025.
Cuellos de botella: Normalmente se presentan dificultades con algunas entidades que no responden en los plazos estipulados. 
Restricciones: No Aplica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</si>
  <si>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 xml:space="preserve">Avance: Se avanzó en consolidar la información solicitada a las  97 Secretarías de Educación, asi:  79 Secretarías de educación remitieron información del estado de articulación con su entidad territorial para la implementación del Modelo Integrado de Planeación y Gestión y de la actualización de los procesos propios del sector.  53 secretarías de educación remitieron información de:  Certificación de calidad ISO 9001;2015 vigente para la ETC y/o la secretaría de educación, en caso de contar con ella,  Certificación en alguna otra norma ISO, vigente para la ETC y/o la secretaría de educación, en caso de contar con ella, Mapa de procesos vigente de la Secretaría de Educación, Mapa de procesos vigente de la entidad territorial y  Certificación de los procesos propios del sector (calidad educativa, cobertura educativa, atención al ciudadano, talento humano), en caso de contar con ellos. También se brindó asistencia técnica en el fortalecimiento de capacidades técnicas en el tema de modelo de operación - MIPG, a las siguientes secretarías de educación: Caquetá y Guainía.
Cuellos de botella: Desactualización de Macroprocesos, Procesos, Subprocesos y Procedimientos de las Secretarías de educación
Normalmente se presentan dificultades con algunas entidades que no responden en los plazos estipulados.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</si>
  <si>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 xml:space="preserve">14.04.2025 OAPF: 
Oportunidad: Se reportó dentro del plazo dado por la Circular 005-2025 para el reporte de marzo. Cumplió. 
Consistencia: De acuerdo con la guia, el avance debe ser más puntual. Se recomienda incluir la información detallada en la Justificación. Por favor REVISAR y AJUSTAR 
Completitud: Por favor NO hacer mención al periodo del reporte ni a la dependencia, de acuerdo con la guía, el reporte cualitativo no debe incluir esta información. REVISAR y AJUSTAR 
Medios de verificación: Se presenta un documento con enlaces al repositorio documental, como medio de verificación. Cumplió. </t>
  </si>
  <si>
    <t>Orientadoras/es escolares en municipios PDET</t>
  </si>
  <si>
    <t>Sumatoria de orientadores escolares en municipios PDET.</t>
  </si>
  <si>
    <t>Relación de docentes orientadores en establecimientos educativos de municipios PDET
Formato desagregación Sinergia</t>
  </si>
  <si>
    <t>Principales avances:
El Ministerio de Educación Nacional (MEN) mantuvo el apoyo a las entidades territoriales focalizadas, brindando acompañamiento y orientación en la designación de orientadores PDET llegando a 1.229 orientadoras/es.
Restricciones:
Coordinación interinstitucional
Justificación del avance:
Justificación: Se avanzó en la implementación del plan de intervención coordinado por la Dirección de Fortalecimiento a la Gestión Territorial, mediante el suministro de soporte y capacitación en gestión administrativa a las Entidades Territoriales Certificadas en educación, priorizando aquellas con retrasos significativos en los nombramientos de los docentes orientadores, gestionados por el Ministerio de Educación Nacional. Adicionalmente, se continuó con la negociación de acuerdos de pago y la obtención de certificados de paz y salvo de algunas entidades ante la Fiduprevisora, con el fin de optimizar el progreso en los nombramientos correspondientes a la planta de docentes orientadores. Se tuvo un avance cuantitativo de 1.229 orientadoras/es.</t>
  </si>
  <si>
    <t>Principales avances:
El Ministerio de Educación Nacional (MEN) mantuvo el apoyo a las entidades territoriales focalizadas, brindando acompañamiento y orientación en la designación de orientadores PDET-
Cuello de botella y limitaciones: Las Entidades Territoriales Certificadas (ETC) tuvieron problemas para nombrar a los docentes, a pesar de haber recibido el visto bueno del Ministerio de Educación Nacional respecto a la viabilidad de la planta de docentes orientadores.
Restricciones:
Coordinación interinstitucional
Justificación del avance:
Justificación: Se avanzó en la implementación del plan de intervención coordinado por la Dirección de Fortalecimiento a la Gestión Territorial, mediante el suministro de soporte y capacitación en gestión administrativa a las Entidades Territoriales Certificadas en educación, priorizando aquellas con retrasos significativos en los nombramientos de los docentes orientadores, gestionados por el Ministerio de Educación Nacional. Adicionalmente, se continuó con la negociación de acuerdos de pago y la obtención de certificados de paz y salvo de algunas entidades ante la Fiduprevisora, con el fin de optimizar el progreso en los nombramientos correspondientes a la planta de docentes orientadores.</t>
  </si>
  <si>
    <t>03.03.2025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
DNP aprueba reporte cualitativo MARZO 03.03.2025</t>
  </si>
  <si>
    <t>Principales avances:
El Ministerio de Educación Nacional (MEN) mantuvo el apoyo a las entidades territoriales focalizadas, brindando acompañamiento y orientación en la designación de orientadores PDET.
Cuello de botella y limitaciones: Se identifica cierto grado de dificultad de la Entidades Territoriales Certificadas (ETC) para el nombramiento de los docentes orientadores pese al acompañamiento y concepto técnico de viabilidad de planta emitido por el Ministerio de Educación Nacional.
Restricciones:
Coordinación interinstitucional
Justificación del avance:
Se avanzó en la implementación del plan de intervención coordinado por la Dirección de Fortalecimiento a la Gestión Territorial, mediante el suministro de soporte y capacitación en gestión administrativa a las Entidades Territoriales Certificadas en educación, priorizando aquellas con retrasos significativos en los nombramientos de los docentes orientadores, gestionados por el Ministerio de Educación Nacional. Adicionalmente, se continuó con la negociación de acuerdos de pago y la obtención de certificados de paz y salvo de algunas entidades ante la Fiduprevisora, con el fin de optimizar el progreso en los nombramientos correspondientes a la planta de docentes orientadores.</t>
  </si>
  <si>
    <t>01.04.2025 OAPF:
 • Oportunidad: Se reportó dentro del plazo dado por la Circular 005-2025 para el reporte de marzo.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t>
  </si>
  <si>
    <t>Realización de Sesiones ordinarias y comisiones técnicas de la CONTCEPI</t>
  </si>
  <si>
    <t>(Número de sesiones ejecutadas/Número de sesiones planeadas)</t>
  </si>
  <si>
    <t xml:space="preserve">Actas y listados de asistencia a las sesiones </t>
  </si>
  <si>
    <t xml:space="preserve">Avance: Se avanza en la reglamentación de la Norma Sustantiva del SEIP. </t>
  </si>
  <si>
    <t>21.04.2025 OAPF: 
Oportunidad: El reporte se hizó unos días despúes de los plazos dispuestos por la Circular 005-2025 para el reporte de marzo. 
Consistencia: El reporte no guarda consistencia con los parametros de la Guía. Por favor ajustar
Completitud: Se explican los cuellos de botella y obstaculos 
Medios de verificación: No aplican</t>
  </si>
  <si>
    <t>A.45</t>
  </si>
  <si>
    <t>A.45 Porcentaje de provisión de vacantes definitivas ofertadas a través de concursos diseñados para territorios definidos en el respectivo plan</t>
  </si>
  <si>
    <t>Documento con el Reporte oficial de docentes y directivos activos del SINEB y los elegibles de los concursos de méritos.</t>
  </si>
  <si>
    <t>A.38</t>
  </si>
  <si>
    <t>Porcentaje de niños y niñas en primera infancia que cuentan con atención integral en zonas rurales</t>
  </si>
  <si>
    <t>(Número de niños y niñas de 0 a 5 años de zonas rurales de todos los municipios con 6 o atenciones priorizadas cumplidas / Total de niños de 0 a 5 años de las zonas rurales de todos los municipios según proyección DANE)*100</t>
  </si>
  <si>
    <t>Reporte SSDIPI</t>
  </si>
  <si>
    <t>Avance: No Aplica reporte cualitativo para el mes de enero, corresponde a un indicador de origen PMI, con periodicidad trimestral y rezago de 60 dias. 
Cuellos de botella: No se identificaron cuellos de botella ni limitaciones en el periodo. 
Restricciones: No Aplica
Justificación: No Aplica</t>
  </si>
  <si>
    <t>Avance: No Aplica reporte cualitativo para el mes de febrero, corresponde a un indicador de origen PMI, con periodicidad trimestral y rezago de 60 dias. 
Cuellos de botella: Dificultad para el cálculo del avance cuantitativo del indicador, que requiere la información de las atenciones priorizadas en el marco de la atención integral, para lo cual el Ministerio de Salud, no reporta la información con oportunidad desde la vigencia 2024 mes de junio.
Restricciones: Coordinación interinstitucional
Justificación: No Aplica</t>
  </si>
  <si>
    <t>Avances: Estructuración del proceso de Convocatoria en el marco del Fondo 277 del 2019,  cuyo objeto es Convocatoria para diseñar e implementar un proceso de fortalecimiento de capacidades para docentes del ciclo 2 de educación inicial, orientado a mejorar el acceso y la permanencia educativa de niñas y niños en territorios rurales y dispersos. 
Cuellos de botella: No se identificaron cuellos de botella ni limitaciones en el periodo.
Restricciones: No Aplica
Justificación:  Este acompañamiento aportará a la adaptación estrategias educativas de acuerdo con las particularidades culturales y geográficas, promoverá prácticas de gestión institucional que integren la soberanía alimentaria y fortalecerá técnicamente a los equipos de las entidades territoriales certificadas en educación. Las Secretarias de Educación que se acompañaran mediante este proceso serán:
Grupo 1: Amazonas, Guainía, Guaviare, Putumayo, Vaupés, Caquetá, Florencia con 121 docentes y aproximadamente 960 niñas y niños.
Grupo 2: Arauca, Boyacá, Duitama, Zipaquirá, Meta, Vichada, Norte De Santander, Santander, Floridablanca, Antioquia con 127 docentes y aproximadamente 1523 niñas y niños 
Grupo 3: Tumaco, Cartago, Risaralda, Buga, Ibagué, Tolima, Popayán, Valle Del Cauca con 131 docentes y aproximadamente 1632 niñas y niños
Grupo 4: Ciénaga, Magangué, Montería, Valledupar, Córdoba, Cesar, Sucre, Riohacha con 114 docentes y aproximadamente 1368 niñas y niños.</t>
  </si>
  <si>
    <t>09.04.2025 OAPF:  
• Oportunidad: Cumple con el criterio de oportunidad, la dependencia reportó en las fechas establecidas en la circular No 005 del 05 de febrero del 2025.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cumple, se encuentra pendiente el respectivo soporte al ser un indicador trimestral, es importante recordar que el archivo de desagregaciones también es requerido para el reporte SIIPO 
NOTA: La validación final está sujeta a la aprobación y/o rechazo del reporte en SIIPO por parte del DNP, en caso de requerirlo se podrán solicitar ajustes</t>
  </si>
  <si>
    <t>A.38P</t>
  </si>
  <si>
    <t>Porcentaje de niños y niñas en primera infancia que cuentan con atención integral en zonas rurales en municipios PDET</t>
  </si>
  <si>
    <t>(Número de niños y niñas de 0 a 5 años  de zonas rurales de municipios PDET con 6 o más atenciones priorizadas cumplidas / Total de niños de 0 a 5 años de las zonas rurales de los municipios PDET según proyección DANE)*100</t>
  </si>
  <si>
    <t>D.277</t>
  </si>
  <si>
    <t>Porcentaje de niñas y niños en primera infancia que cuentan con atención integral en zonas rurales con acuerdos colectivos para la sustitución de cultivos de uso ilícito</t>
  </si>
  <si>
    <t>(Número de niños y niñas de 0 a 5 años  de zonas rurales con acuerdos colectivos para la sustitución de cultivos de uso ilícito, con 6 o más atenciones priorizadas cumplidas /  Total de niños de 0 a 5 años de las zonas rurales con acuerdos colectivos para la sustitución de cultivos de uso ilícito según proyección DANE) *100</t>
  </si>
  <si>
    <t>A.MT.3</t>
  </si>
  <si>
    <t>Cobertura universal de atención integral para niños y niñas en primera infancia en zonas rurales</t>
  </si>
  <si>
    <t>CUnzr= (Nair/Tnr)*100
Nair = Número de niños y niñas en primera infancia con educación inicial en el marco de la atención integral en zona rural
Tnr = Total de niños en primera infancia, en la zona rural del municipio según proyección DANE
CUnzr: Cobertura Universal niños y niñas en primera infancia en Zona Rural.</t>
  </si>
  <si>
    <t>Número de niñas y niños nuevos atendidos en el sistema educativo oficial en los grados de pre jardín, jardín y transición</t>
  </si>
  <si>
    <t>Sumatoria de niños y niñas nuevos matriculados en los grados del preescolar</t>
  </si>
  <si>
    <t>Avance: No Aplica reporte cualitativo para el mes de enero, corresponde a un indicador de origen institucional, con periodicidad trimestral. 
Cuellos de botella:  No se identifican cuellos de botella ni limitaciones en el período.
Restricciones: No Aplica
Justificación: No Aplica</t>
  </si>
  <si>
    <t>OAPF: 25.02.2025
No aplica reporte por peridicidad y rezago</t>
  </si>
  <si>
    <t>Avances: Se realizó acompañamiento de manera presencial y virtual por parte del equipo técnico de la Dirección de Primera Infancia (DPI) y seguimiento a las mesas de tránsito realizadas en los territorios.
Cuellos de botella: No se identificaron cuellos de botella ni limitaciones en el periodo.
Restricciones: No Aplica
Justificación: Se acompañaron de forma presencial a cinco (5) mesas de tránsito territorial en las siguientes ETC: Arauca, Bello, Malambo, Sincelejo y Sucre y de forma virtual se acompañaron las ETC de Cúcuta, Norte de Santander, Palmira y Jamundí. Así mismo seguimiento a 32 ETC las cuales convocaron y realizaron los espacios de las mesas de tránsito realizadas en los territorios, sin el acompañamiento del equipo técnico de la DPI.</t>
  </si>
  <si>
    <t>08.04.2025 OAPF:
 • Oportunidad: Se reportó dentro del plazo dado por la Circular 005-2025 para el reporte de marzo.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t>
  </si>
  <si>
    <t>Niñas y niños con educación inicial en el marco de la atención integral matriculados en los grados de prejardín, jardín y transición</t>
  </si>
  <si>
    <t>Sumatoria de niños y niñas de preescolar con educación inicial en el marco de la atención integral</t>
  </si>
  <si>
    <t xml:space="preserve">Avance: El Ministerio de Educación, avanzó en el seguimiento a las ETC en el proceso de adopción de la planta temporal de primera infancia viabilizada para 2025 y el acompañamiento en el proceso de vinculación de dicha planta, para la atención de las niñas y los niños en el ciclo2 de educación inicial.
Cuellos de botella: El reporte del avance cuantitativo para este indicador, requiere desarrollar procesos de consolidación, validación y aprobación de la información requerida para el cálculo, proceso que presenta 15 días de rezago, ocasionado por los períodos de vacancia institucional.
Restricciones: Normativas
Justificación: La Educación Inicial, se promueve en el marco de la atención integral a la primera infancia, buscando la universalización para las niñas y los niños, con la premisa de lograr una primera infancia feliz y protegida en condiciones de integralidad, para lo cual la planta temporal docente viabilizada cuenta con 5.560 cargos para el 2025 en los grados de preescolar, distribuidos en 92 Entidades Territoriales Certificadas, las cuales recibieron su concepto de viabilización de prórroga, modificación o creación de la planta temporal. Ahora bien, para el cierre de la vigencia 2024 se tiene el registro de 1.653 docentes de preescolar vinculados a la planta temporal
</t>
  </si>
  <si>
    <t xml:space="preserve"> 10.02.2025 OAPF:
 • Oportunidad: Se reportó dentro del plazo dado por la Circular 005-2025 para el reporte de noviembre.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en conjunto con el ICBF. Cumplió.
• Medios de verificación:  N.A avance cuantitativo dado el rezago.     
    NOTA: Cumple con validación preliminar de OAPF, se sugiere cargar este reporte en Sinergia 2.0 antes del 10 de febrero. La validación final depende del DNP.
10.02.2025 DNP aprueba</t>
  </si>
  <si>
    <t xml:space="preserve">Avance: El Ministerio de Educación Nacional, avanzó en la implementación de acciones para gestionar el acceso y permanencia para las niñas y los niños en el ciclo II de la educación inicial, mediante la entrega de dotación pedagógica.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Avanza el proceso de entrega de dotaciones pedagógicas en el marco de la estrategia de Fortalecimiento de ambientes pedagógicos incluyentes y diversos, con la puesta en marcha de la etapa de alistamiento, mediante el armado y embalaje de los kits de dotaciones de material pedagógico a entregar. Se espera a partir del mes de marzo, en la etapa de distribución y entrega de los kits de dotaciones, en las sedes educativas oficiales focalizadas en las 4 macro regiones.
</t>
  </si>
  <si>
    <t>07.03.2025 OAPF:
 • Oportunidad: Se reportó dentro del plazo dado por la Circular 005-2025 para el reporte de enero.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07.03.DNP aprueba reporte cualitativo</t>
  </si>
  <si>
    <t>Avance:  El Ministerio de Educación Nacional, avanzó en la implementación de las diferentes estrategias de formación, con el fin de fortalecer el talento humano de la educación inicial en el marco de la Atención integral a la primera infancia.
Cuellos de botella:  No se identifican cuellos de botella ni limitaciones en el período.
Restricciones: No Aplica
Justificación: Se encuentra en formulación la convocatoria para el proceso de formación continua dirigido a maestras y maestros de Educación Inicial-EI, cuyo objetivo es fortalecer sus capacidades de reflexión, transformación e innovación en la práctica pedagógica, promoviendo construcciones curriculares pertinentes en torno al juego, la música, las expresiones artísticas y la oralidad. Se espera impactar a 1650 maestras y maestros nuevos y sin proceso de cualificación reciente y dentro de los territorios de mayor vulnerabilidad del país, se trata de un curso de 96 horas modalidad mixta (presencia-virtual).   Este proceso formativo está orientado por los principios del Diseño Universal para el Aprendizaje-DUA, con un componente fuerte de vinculación de las familias como actores clave en el desarrollo y aprendizaje de niñas y niños y alineado con los fundamentos técnicos y normativos de la EI y la atención integral, asegurando su pertinencia y sostenibilidad en los diversos contextos educativos.</t>
  </si>
  <si>
    <t>07.04.2025 OAPF:
 • Oportunidad: Se reportó dentro del plazo dado por la Circular 005-2025 para el reporte de marzo. Cumplió.
• Consistencia: Se valida que la justificación amplía detalles de los avances en el indicador, de igual manera describe cualiitativamente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07.04.DNP aprueba reporte cualitativo</t>
  </si>
  <si>
    <t>Porcentaje de niñas y niños en la oferta oficial de prejardín, jardín y transición, que acceden a dotaciones de aula y otros recursos pedagógicos que potencian su desarrollo y aprendizaje</t>
  </si>
  <si>
    <t>NND  = NNDOT / NN
Dónde:
NND = Porcentaje de niños y niñas en preescolar acceden a dotación para el fortaleciminento de ambientes pedagògicos.
NNDOT  = Niños y niñas en preescolar que acceden a dotación para el fortaleciminento de ambientes pedagògicos.
NN = Niños y niñas en preescolar oficial.</t>
  </si>
  <si>
    <t xml:space="preserve">    </t>
  </si>
  <si>
    <t>Avance: No Aplica reporte cualitativo para el mes de enero, corresponde a un indicador de origen institucional, con periodicidad trimestral.
Cuellos de botella:  No se identifican cuellos de botella ni limitaciones en el período.
Restricciones: No Aplica
Justificación: No Aplica</t>
  </si>
  <si>
    <t>Avance: No Aplica reporte cualitativo para el mes de febrero, corresponde a un indicador de origen institucional, con periodicidad trimestral.
Cuellos de botella:  No se identifican cuellos de botella ni limitaciones en el período.
Restricciones: No Aplica
Justificación: No Aplica</t>
  </si>
  <si>
    <t>Número de SE con acompañamiento para la implementación de procesos de gestión de la educación inicial con calidad en el marco de la atención integral</t>
  </si>
  <si>
    <t>Sumatoria de Secretarías de Educación con acompañamiento para la implementación de procesos de gestión de la educación inicial</t>
  </si>
  <si>
    <t>Reporte de avance del acompañamiento</t>
  </si>
  <si>
    <t>Avance: No Aplica reporte cualitativo para el mes de enero, corresponde a un indicador de origen institucional, con periodicidad semestral.
Cuellos de botella:  No se identifican cuellos de botella ni limitaciones en el período.
Restricciones: No Aplica
Justificación: No Aplica</t>
  </si>
  <si>
    <t>Avance: No Aplica reporte cualitativo para el mes de febrero, corresponde a un indicador de origen institucional, con periodicidad semestral.
Cuellos de botella:  No se identifican cuellos de botella ni limitaciones en el período.
Restricciones: No Aplica
Justificación: No Aplica</t>
  </si>
  <si>
    <t>Avance: No Aplica reporte cualitativo para el mes de marzo, corresponde a un indicador de origen institucional, con periodicidad semestral.
Cuellos de botella:  No se identifican cuellos de botella ni limitaciones en el período.
Restricciones: No Aplica
Justificación: No Aplica</t>
  </si>
  <si>
    <t>Docentes y directivos docentes de preescolar y agentes educativos en educación inicial formados para la generación de la vida y la paz.</t>
  </si>
  <si>
    <t>No. total de maestras y maestros vinculados a servicios de educación inicial, que ha participado de proceso de formación inicial, en servicio o avanzada / No. total de maestras y maestros vinculados a servicios de educación inicial x 100</t>
  </si>
  <si>
    <t>Niños y niñas de pre escolar cuyas familias se vincularon al procesos educativos de gestión escolar</t>
  </si>
  <si>
    <t>NND  = NNDOT / NN
Dónde:
NND = Porcentaje de niños y niñas en preescolar cuyas familias participan en la promoción del desarrollo y aprendizaje desde el disfrute de experiencias en el hogar o en la comunidad.
NNDOT  = Niños y niñas en preescolar cuyas familias participan en la promoción del desarrollo y aprendizaje desde el disfrute de experiencias en el hogar o en la comunidad.
NN = Niños y niñas en preescolar oficial.</t>
  </si>
  <si>
    <t>11.04.2025 OAPF:
 • Oportunidad: Se reportó dentro del plazo dado por la Circular 005-2025 para el reporte de marzo.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t>
  </si>
  <si>
    <t>Porcentaje de avance en el diseño e implementación del modelo de seguimiento longitudinal de la cohorte de niños y niñas</t>
  </si>
  <si>
    <t>Acciones realizadas para el diseño e implementación del modelo de seguimiento/Total de acciones definidas para el diseño e implementación del modelo de seguimiento</t>
  </si>
  <si>
    <t>Documento de diseño e implementación del modelo</t>
  </si>
  <si>
    <t>Avance: Durante el mes de Marzo de 2025 se llevó a cabo el proceso de selección del aliado que llevará a ejecución el pilotaje del Estudio Longitudinal del Desarrollo. 
Cuellos de botella:  No se identifican cuellos de botella ni limitaciones en el período.
Restricciones: No Aplica
Justificación:  Se selecciona a la Universidad Nacional pues tiene la experiencia en la construcción del Diseño así como en investigaciones longitudinales en el área de familia y seguimiento poblacional en salud. Se anexa como medio de verificación estudio previo y contrato publicado en SECOPII.</t>
  </si>
  <si>
    <t>Porcentaje de avance en el diseño e implementación de la medición de la calidad de la educación inicial</t>
  </si>
  <si>
    <t>Acciones realizadas para el diseño e implementación de la medición de la calidad/Total de acciones definidas para el diseño e implementación de la medición de la calidad</t>
  </si>
  <si>
    <t>Avance: Las actividades de Medición de la Calidad de la Educación Inicial en Colombia, grado transición, están siendo ejecutadas por el ICFES. 
Cuellos de botella:  No se identifican cuellos de botella ni limitaciones en el período.
Restricciones: No Aplica
Justificación: En la vuelta a campo para completar la muestra 2024 se ha construido el plan de acción, revisado la Base de Datos (parcial) de la experiencia 2024, se seleccionó el método de muestreo y se han adelantado los ajustes a varios productos( manuales, formatos, referentes conceptuales, videos de entrenamiento). Se anexa como medio de verificación Plan de Acción.</t>
  </si>
  <si>
    <t>Número de ETC acompañadas en el diseño y/o implementación de estrategias flexibles para la educación inicial en la ruralidad y otros contextos para el cierre de brechas</t>
  </si>
  <si>
    <t>Sumatoria de ETC con acompañamiento</t>
  </si>
  <si>
    <t>* Informes de avance del acompañamiento</t>
  </si>
  <si>
    <t>Porcentaje de niñas y niños con discapacidad que transitan al sistema educativo formal</t>
  </si>
  <si>
    <t>Número de niños y niñas con discapacidad matriculados en el sistema educativo/Niños y niñas con discapacidad identificados como candidatos a transitar al sistema educativo</t>
  </si>
  <si>
    <t>Diseño e implementación del programa de formación con enfoque étnico diferencial Negro, Afrocolombiano, Raizal y Palenquero dirigido maestros, maestras, etnoeducadores, madres y padres comunitarios, sabedores y sabedoras que atienden a niños y niñas de primera infancia</t>
  </si>
  <si>
    <t>Sumatoria del avance de los pesos porcentuales de los hitos:
H1 2023 15% Documentación y recopilación de información secundaria
H2 2024 15% Diálogo con Comisión Pedagógica Nacional para definir la necesidad de formación específicas para sus ciclos 
H3 2024 10% Propuesta de contenidos para el programa de formación 
H4 2025 10% Validación de contenidos
H5 2025 15% Elaboración de documento con el diseño del programa
H6 2025 15% Convocatoria y recepción de inscripciones al proceso de formación
H7 2025 10% y 2026 10% Desarrollo del proceso de formación</t>
  </si>
  <si>
    <t>Documentos de los Hitos.</t>
  </si>
  <si>
    <t xml:space="preserve">Avance: El Ministerio de Educación avanzó en la planeación del programa de formación con enfoque étnico diferencial para la vigencia 2025, la ejecución continuará con el acompañamiento de la Fundación Mujer con valor.
Cuellos de botella: No se identificaron cuellos de botella ni limitaciones en el periodo.
Restricciones: No Aplica
Justificación: En cumplimiento de los hitos propuestos para desarrollar el programa de formación con enfoque étnico diferencial para las comunidades Negras y Afrocolombianas ubicadas en Valle del Cauca y Cauca, durante el mes de enero se realizó la programación presupuestal y el alistamiento de los documento precontractuales y la revisión de la focalización que continuará beneficiando entre otras, a las comunidades y sus consejos comunitarios ubicados en:  Buenaventura (Consejo de las Comunidades Negras del Río Naya), Timbiquí (Consejo Renacer Negro Timbiquí, Rio Saija Parte Alta y Parte Baja), Popayán (Consejo de Comunidades Negras Africa).
</t>
  </si>
  <si>
    <t>10.02.2025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
10.02.2025: DNP aprueba, se valida SI</t>
  </si>
  <si>
    <t xml:space="preserve">Avance: El Ministerio de Educación avanzó en los procesos contractuales para desarrollar el programa de formación con enfoque étnico diferencial para la vigencia 2025, la ejecución continuará con el acompañamiento de la Fundación Mujer con valor.
Cuellos de botella: No se identificaron cuellos de botella ni limitaciones en el periodo.
Restricciones: No Aplica
Justificación: En cumplimiento de los hitos propuestos para la vigencia 2025 (H4,H5,H6,H7), para desarrollar el programa de formación con enfoque étnico diferencial para las comunidades Negras y Afrocolombianas ubicadas en Valle del Cauca y Cauca, durante el mes de Febrero se avanzó con la construcción del anexo técnico y la proyección de la invitación a la Fundación Mujer con Valor para presentar la propuesta Técnica y Financiera.
</t>
  </si>
  <si>
    <t>07.03.2025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
10.03.2025: DNP aprueba, se valida SI</t>
  </si>
  <si>
    <t>Avance: El Ministerio de Educación avanzó en la elaboración de los documentos precontractuales para la contratación del programa de formación con enfoque étnico diferencial, el proceso continuará con el acompañamiento de la Fundación Mujer con Valor.
Cuellos de botella: No se identificaron cuellos de botella ni limitaciones en el periodo.
Restricciones: No Aplica
Justificación: En cumplimiento de los hitos propuestos para desarrollar el programa de formación con enfoque étnico diferencial para las comunidades Negras y Afrocolombianas ubicadas en Valle del Cauca y Cauca, durante el mes de marzo se avanzó en la elaboración del anexo técnico y al respecto la Fundación Mujer con Valor presentó la propuesta preliminar para la contratación.</t>
  </si>
  <si>
    <t>01.04.2025 OAPF:
 • Oportunidad: Se reportó dentro del plazo dado por la Circular 005-2025 para el reporte de marzo.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t>
  </si>
  <si>
    <t>1. Aumentar de manera sostenida el Índice Anual de Desempeño Institucional.</t>
  </si>
  <si>
    <t>Gestión de comunicaciones</t>
  </si>
  <si>
    <t>Nivel de percepción sobre la información divulgada en los canales de comunicación interna y externa del Ministerio</t>
  </si>
  <si>
    <t>Sumatoria de los promedios de los puntajes de los criterios de percepción  / Número de criterios de percepción
Criterios: Claridad, utilidad, oportunidad y confianbilidad</t>
  </si>
  <si>
    <t>Informe de encuestas de satisfacción</t>
  </si>
  <si>
    <t>Interacciones  de los usuarios con los contenidos divulgados a través de las redes sociales</t>
  </si>
  <si>
    <t>Flujo</t>
  </si>
  <si>
    <t>Sumatoria del número de interacciones de las publicaciones realizadas en las redes sociales del MEN.</t>
  </si>
  <si>
    <t>Numero</t>
  </si>
  <si>
    <t>Informe de interacciones en las redes sociales</t>
  </si>
  <si>
    <t xml:space="preserve">Avance cualitativo: El Ministerio de Educación Nacional registró entre enero y marzo de 2025 549.427 interacciones en las plataformas de redes sociales de la entidad: X, Facebook, Instagram, YouTube, Tik Tok y LinkedIn.
Cuellos de botella: No se identificaron cuellos.
Restricciones: N/A
Justificación:  Los mensajes institucionales del Ministerio de Educación Nacional en las redes sociales (X, Facebook, Instagram, YouTube, Tik Tok y LinkedIn) generan interacción con los diferentes grupos de interés y la ciudadanía en general a través de la publicación de contenidos sobre las políticas y resultados de su gestión.
Durante el primer trimestre de 2025, se recibieron un total de 549.427 interacciones en las diversas plataformas de redes sociales del Ministerio. Estas interacciones se distribuyen de la siguiente manera:
X: incluyeron retweets, comentarios, clics en enlaces, me gusta y respuestas.
Facebook e Instagram: abarca me gusta, comentarios, compartidos y guardados.
YouTube: se contabilizaron me gusta, no me gusta
LinkedIn: se registraron reacciones, comentarios y compartidos.
Tik Tok: me gusta y comentarios.
Se destaca que la red social de Facebook obtuvo el mayor número de interacciones, con un total de 109.483.
</t>
  </si>
  <si>
    <t>OAPF 11/04/2025
a) Completitud: El reporte se realiza cumpliendo con los criterios requeridos de avance, cuellos de botella restricciones y justificacion, aclarando el aporte de la acción a la estrategia.
b) Consistencia: El avance cuantitativo reportado del indicador es coherente con el reporte de avance cualitativo realizado, garantizando la consistencia
c) Oportunidad: El reporte se realizó dentro de las fechas, plazos (Circular N° 005 de 2025) y periodicidad establecida.
d) Medio de Verificación: Se verifica cargue de soporte medio de verificación del mes de marzo, el cual es coherente con lo programado en la formulación del PAI.</t>
  </si>
  <si>
    <t>Gestión jurídica</t>
  </si>
  <si>
    <t>10. Servicios de justicia centrados en las personas, comunidades y territorios</t>
  </si>
  <si>
    <t>e. Sistema Nacional de Defensa Jurídica del Estado</t>
  </si>
  <si>
    <t>Documentos y/o actos administrativos expedidos que orienten la defensa judicial</t>
  </si>
  <si>
    <t>Sumatoria de documentos y/o actos adminsitrativos  expedidos</t>
  </si>
  <si>
    <t>Cuatrimestral</t>
  </si>
  <si>
    <t xml:space="preserve">Documentos actos adminsitrativos </t>
  </si>
  <si>
    <t>OAPF 11/04/2025: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No se evidencia medio de verificación cargado en la carpeta correspondiente, sin embargo el periodo de reporte inicia al proximo mes</t>
  </si>
  <si>
    <t>Acciones realizadas para la prevención de la causación  de interes de mora y costas procesales</t>
  </si>
  <si>
    <t>Sumatoria de # de pagos por via adminsitrativa  + # de conciliaciones donde se pretenda reconocimiento  y pago de sanción moratoria + # de contratos de transacción suscritos</t>
  </si>
  <si>
    <t>Bases de datos de conciliaciones</t>
  </si>
  <si>
    <t xml:space="preserve"> Avance: El Ministerio de Educación y FOMAG gestionaron el pago efectivo de sanción moratoria a través de los pagos a traves de procesos ejecutivos  y conciliaciones, los cuales se tradujeron en (32), en igual maneran se  realizaron (185) pagos de sentencias ejecutoriadas  relacionados con el pago de sanción moratoria por el pago tardío de consignación de las cesantías en virtud de las disposiciones de la ley 50 de 1990 y ley 52 de 1975, se presentaron fórmulas de conciliación en escenarios extrajudiciales y judiciales  en  5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a lo anterior en caso de haberse iniciado las actuaciones judiciales se busca que no se continúen ocasionando costas procesales y agencias en derecho por la continuidad de pleitos en sede judicial.</t>
  </si>
  <si>
    <t>Avance: El Ministerio de Educación y FOMAG gestionaron el pago efectivo de sanción moratoria a través de los pagos a través de procesos ejecutivos y conciliaciones, los cuales se tradujeron en (08), en igual manera se realizaron (190) pagos de sentencias ejecutoriadas relacionados con el pago de sanción moratoria por el pago tardío de consignación de las cesantías en virtud de las disposiciones de la ley 50 de 1990 y ley 52 de 1975, se presentaron fórmulas de conciliación en escenarios extrajudiciales y judiciales en (4)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a lo anterior en caso de haberse iniciado las actuaciones judiciales se busca que no se continúen ocasionando costas procesales y agencias en derecho por la continuidad de pleitos en sede judicial.</t>
  </si>
  <si>
    <t>Recursos recaudados por gestión de cobro coactivo a favor del MEN y del FOMAG</t>
  </si>
  <si>
    <t>Sumatoria de los valores recaudados por cobro coactivo a favor del MEN y del FOMAG
Nota: La contabilización se realiza por pagos directos y/o titulo de depósito judicial en cuentas directas del MEN y la Fiduprevisora.</t>
  </si>
  <si>
    <t>Bases de datos de cobro coactivo</t>
  </si>
  <si>
    <t>Porcentaje de normatividad estrategica proyectada (Diagnostico de la política de análisis de impacto normativo)</t>
  </si>
  <si>
    <t>(Número documentos generados sobre la politica de AIN /Número de documentos proyectados sobre la politida de AIN ) * 100%</t>
  </si>
  <si>
    <t>Normativa Estrategica Gestionada</t>
  </si>
  <si>
    <t>Espacios de transferencia de conocimiento realizados</t>
  </si>
  <si>
    <t>Sumatoria de espacios de transferencia de conocimiento realizados</t>
  </si>
  <si>
    <t>Bimestral</t>
  </si>
  <si>
    <t>Actas de reunión , listas de asistencia y/o correos electronicos</t>
  </si>
  <si>
    <t>Avance:El Ministerio de Educación realizó una sesión de transferencia del conocimiento sobre normativa del sector educación.
Cuellos de botella:  No se identificaron cuellos de botella y limitaciones en el periodo.
Restricciones: No aplica.
Justificación: El día 28 de febrero de 2025, se llevó a cabo una sesión de transferencia de conocimiento en la Oficina Asesora Jurídica. Durante esta jornada, se socializaron y analizaron conceptos jurídicos relevantes que han sido emitidos y que se emitirán en el futuro dentro del sector educativo. Asimismo, se abordaron otros temas funcionales de interés para el grupo, con el objetivo de fortalecer el trabajo colaborativo, unificar criterios y mejorar la gestión jurídica en el ámbito educativo. La sesión permitió generar un espacio de diálogo y reflexión sobre aspectos clave para la toma de decisiones y la adecuada aplicación de la normatividad vigente.</t>
  </si>
  <si>
    <t>Planeación</t>
  </si>
  <si>
    <t>Porcentaje de pronunciamientos unificados de proyectos de obras por impuestos cargados en SUIFP Territorio</t>
  </si>
  <si>
    <t>pronunciamientos unificados proyectos obras por impuestos/  pronunciamientos de proyectos obras por impuestos cargados</t>
  </si>
  <si>
    <t>Matriz de seguimiento de proyectos de obras por impuestos</t>
  </si>
  <si>
    <t xml:space="preserve">Avance: Desde El Ministerio de Educación Nacional -MEN- se  emitieron 303 pronunciamientos técnicos  sobre los proyectos de obras por impuestos presentados para revisión los cuales fueron consolidados y cargados en la plataforma suifp territorio. 
Cuellos de botella: No se identificaron cuellos de botella.
Restricciones: N/A
Justificación: Para los meses de enero, febrero y marzo del 2025, el Ministerio de Educación Nacional  realizó la revisión de 303 proyectos de obras por impuestos  presentados por los formuladores a la entidad nacional para revisión, de esta forma  se  consolidaron  y cargaron en la plataforma suifp territorio los respectivos pronunciamientos técnicos los cuales corresponden a las siguientes tipologías: Infraestructura, dotación de mobiliario, dotación de menaje de cocina,  dotación tecnológica, dotación de elementos deportivos, dotación de elementos artísticos y dotación de material educativo,  en las siguientes etapas de desarrollo de los proyectos: 
- Etapa de estructuración: 249 pronunciamientos emitidos y cargados en la plataforma suifp  territorio.
- Etapa de ajustes a costos: 8 pronunciamientos emitidos y cargados en la plataforma suifp  territorio.
- Etapa de ajustes en ejecución: 46 pronunciamientos emitidos y cargados en la plataforma suifp  territorio.
</t>
  </si>
  <si>
    <t>OAPF 11/04/2025: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Verificación:Se evidencia medio de verificacón en la carpeta establecida</t>
  </si>
  <si>
    <t>4. Aumentar la eficiencia del modelo operativo con el ahorro de recursos y la disminución de reprocesos.</t>
  </si>
  <si>
    <t>Porcentaje de pronunciamientos del SGR cargados dentro de los términos establecidos</t>
  </si>
  <si>
    <t>Pronunciamientos de proyectos del SGR solicitados / Pronunciamientos de proyectos del SGR emitidos a tiempo</t>
  </si>
  <si>
    <t>Matriz de seguimiento de proyectos de regalías</t>
  </si>
  <si>
    <t xml:space="preserve">Avance: Desde El Ministerio de Educación Nacional -MEN- se  emitieron 29 pronunciamientos técnicos  sobre los proyectos a ser financiados con recursos del Sistema general de Regalía presentados por las entidades territoriales  para revisión, los cuales fueron consolidados y cargados en la plataforma suifp regalías. 
Cuellos de botella: No se identificaron cuellos de botella.
Restricciones: N/A
Justificación: Para el primer trimestre del 2025, el Ministerio de Educación Nacional  realizó la revisión de 29 proyectos  presentados por las entidades territoriales. 
De los 29 pronunciamientos que se emitieron tenemos lo siguiente:
- 24 Conceptos a tiempo que equivale al 83%
- 1 Concepto que se recibió el 21 de marzo equivalente al 3% 
- 4 Conceptos que se emitiron fuera de tiempo equivalente al 14%
</t>
  </si>
  <si>
    <t>4. Acceso, uso y aprovechamiento de datos para impulsar la transformación social</t>
  </si>
  <si>
    <t>d. Datos sectoriales para aumentar el aprovechamiento de datos en el país</t>
  </si>
  <si>
    <t>13. Fortalecimiento del ecosistema sectorial de datos en educación</t>
  </si>
  <si>
    <t>Publicación de los resultado de la operación estdistica de EPBM  a través de los mecanismos electrónicos establecidos para tal fin</t>
  </si>
  <si>
    <t>Publicación ejecutada/ Publicación programda *100</t>
  </si>
  <si>
    <t>Enlaces de publicación de la información estadística de la vigencia 2024</t>
  </si>
  <si>
    <t>Instrumentos de planeación estratégica sectoriales e institucionales formulados y publicados</t>
  </si>
  <si>
    <t>Número de instrumentos de planeación institucionales y sectoriales formulados y publicados</t>
  </si>
  <si>
    <t>Documentos formulados y publicados
* Plan Estratégico Institucional
* Plan de Acción Anual
* Plan de Participación Ciudadana y Rendición de Cuentas
* Informe de Audiencia de Rendición de Cuentas</t>
  </si>
  <si>
    <t>Gestión Disciplinaria</t>
  </si>
  <si>
    <t xml:space="preserve">Porcentaje de procesos finalizados o con decisiones de fondo </t>
  </si>
  <si>
    <t xml:space="preserve">Número  de procesos  finalizados o con decisiones de fondo / Número de procesos iniciados*100 (vigencias 2021, 2022, 2023 y 2024)
</t>
  </si>
  <si>
    <t>15.00</t>
  </si>
  <si>
    <t>24.00</t>
  </si>
  <si>
    <t>32.00</t>
  </si>
  <si>
    <t xml:space="preserve">Avance: El Ministerio de Educación Nacional, a través de la Oficina de Control Disciplinario Interno, durante el mes de Enero adelantó las accciones correspondientes gestionando y dando trámite respecto de 118 procesos disciplinarios priorizados,  los siguientes:
1.Año 2022. Proceso disciplinario - Auto de Archivo)(2)                         
2. Año 2023. Proceso disciplinario - Auto de Archivo)(2)
3. Año 2023. Proceso disciplinario - Cierre y traslado para alegatos precalificatorios - (Archivo  o Cargos) (1)
Cuellos de botella: Durante el mes de enero, se encuentra el indicador por debajo de la meta establecida, toda vez que se presentaron las siguientes situaciones a saber: 
1. La contratación de los profesionales por prestación de servicios (3), se autorizó para iniciar la segunda senana del mes, y tan solo contando con tal solo 9 días hábiles de ejecución. 
2. La oficina contaba con un solo profesional de planta para adelantar todas las actividades propias de la oficina. 
3. De los profesionales grado 20 nombrados par la Oficina en encargo (2), durante el mes de enero no han tomado posesión. 
4. La curva de Aprendizaje respecto de asignación de procesos,  requiere de tiempo para conocimiento de los mismos. 
Restricciones: N/A
Justificación:  Se gestionaron paraa proferir decisión de fondo o finalizaron, un total de cinco (5) procesos durante la vigencia reportada en ejecución del indicador durante el mes de enero.
</t>
  </si>
  <si>
    <t xml:space="preserve">OAPF 20/02/2025: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</si>
  <si>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Febrero adelantó las accciones correspondientes gestionando y dando trámite respecto de 118 procesos disciplinarios priorizados,  los siguientes:
1.Año 2022. Proceso disciplinario - Auto de Archivo)(1)                         
2. Año 2023. Proceso disciplinario - Cierre y traslado para alegatos precalificatorios - (Archivo  o Cargos) (1)
3. Año 2024. Proceso disciplinario - Auto Prórroga Investigación (5)
4. Año 2024. Proceso disciplinario - Auto Decide Nulidad (1)
5. Año 2025. Proceso disciplinario - Auto Investigación Disciplinaria (1)
Cuellos de botella: Durante el mes de febrero, se encuentra el indicador por debajo de la meta establecida, toda vez que se realiza la curva de Aprendizaje respecto de asignación de procesos a los profesionales de planta nuevos y, a los contratistas, requiere de tiempo y evaluación para conocimiento y toma de decisiones de fondo dentro de cada uno de los expedientes. 
Restricciones: N/A
Justificación:  Se gestionaron para proferir decisión de fondo o se finalizaron, un total de nueve (9) procesos durante la vigencia reportada en ejecución del indicador durante el mes de febrero.</t>
  </si>
  <si>
    <t xml:space="preserve">OAPF 11/03/2025: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</si>
  <si>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Febrero adelantó las accciones correspondientes gestionando y dando trámite respecto de 118 procesos disciplinarios priorizados,  los siguientes:
1.Año 2021. Proceso disciplinario - Auto de Archivo)(1)  
2.Año 2022. Proceso disciplinario - Auto de Archivo)(4)
3.Año 2023. Proceso disciplinario - Auto de Archivo)(1)
4.Año 2024. Proceso disciplinario - Auto de Archivo)(1)                           
5. Año 2022. Proceso disciplinario - Cierre y traslado para alegatos precalificatorios - (Archivo  o Cargos) (3)
6. Año 2023. Proceso disciplinario - Cierre y traslado para alegatos precalificatorios - (Archivo  o Cargos) (2)
7. Año 2024. Proceso disciplinario - Cierre y traslado para alegatos precalificatorios - (Archivo  o Cargos) (2)
Cuellos de botella: No se encuetran cuellos de botella de conformidad con las actividades rlacionadas con el indicador. 
Restricciones: N/A
Justificación:  Se gestionaron para proferir decisión de fondo o se finalizaron, un total de catorce (14) procesos durante la vigencia reportada en ejecución del indicador durante el mes de Marzo.</t>
  </si>
  <si>
    <t>Número de actividades realizadas para la prevención de conductas que conlleven a faltas disciplinarias</t>
  </si>
  <si>
    <t>Sumatoria de actividades de prevención realizadas</t>
  </si>
  <si>
    <t>0.00</t>
  </si>
  <si>
    <t>1.00</t>
  </si>
  <si>
    <t>2.00</t>
  </si>
  <si>
    <t>3. Reducir el impacto de los riesgos estratégicos, tácticos y operativos, identificados en cada modelo referencial.</t>
  </si>
  <si>
    <t>Evaluación y asuntos disciplinarios</t>
  </si>
  <si>
    <t>c. Calidad, efectividad, transparencia y coherencia de las normas</t>
  </si>
  <si>
    <t>Informes del Estado de la Gestión de los Riesgos presentados</t>
  </si>
  <si>
    <t xml:space="preserve">Número de Informes del Estado de la Gestión del Riesgo presentados </t>
  </si>
  <si>
    <t xml:space="preserve">OAPF 11/03/2025:
De acuerdo con la periodicidad definida, no aplica reporte de avance para este periodo, sin embargo se observa reporte por parte de la dependencia.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</si>
  <si>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 xml:space="preserve">OAPF 11/04/2025:
De acuerdo con la periodicidad definida, no aplica reporte de avance para este periodo, sin embargo se observa reporte por parte de la dependencia.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</si>
  <si>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Implementacion de estrategia de autocontrol</t>
  </si>
  <si>
    <t>Estrategia para fomentar la cultura de autocontrol implementada</t>
  </si>
  <si>
    <t>Porcentaje de auditorías realizadas</t>
  </si>
  <si>
    <t>Auditorías realizadas / auditorías programadas</t>
  </si>
  <si>
    <t>Gestión de alianzas</t>
  </si>
  <si>
    <t>Recursos de cooperación gestionados con el apoyo y acompañamiento de la OCAI</t>
  </si>
  <si>
    <t>Sumatoria de los recursos de cooperación gestionados
Nota: Comprende recursos de cooperación técnica y financiera</t>
  </si>
  <si>
    <t>Documento soporte cooperación  y/o matriz de relación de cooperación</t>
  </si>
  <si>
    <t>$ 20.000.000.000,00</t>
  </si>
  <si>
    <t>$ 30.000.000.000,00</t>
  </si>
  <si>
    <t>$ 35.000.000.000,00</t>
  </si>
  <si>
    <t xml:space="preserve">Avance: El Ministerio de Educación Nacional gestionó recursos por concepto de cooperación técnica, la suma de $1.570.919.063
Cuellos de botella/Restricciones: No se presentaron cuellos de botella, limitaciones o restricciones.
Justificación: Se realizó gestión y acompañamiento según el siguiente detalle:
-$ 844.000.000 Programa para el Fortalecimiento del Sistema de Capacitación de Docentes en la Educación de Paz- Okinawa-Japón
- $ 78.320.000 Cooperación Internacional Heartland Alliance International, contrato de consultoría que apoya al equipo de convalidaciones (Adriana Rocha) 
- $ 420.815.155 Apoyo y acompañamiento de UNICEF en la emergencia humanitaria en la zona de Catatumbo
- $ 227.783.908 Actividades de apoyo a la situación de emergencia humanitaria en la zona de  Catatumbo, relacionadas con el sector de educación desde el NRC-Consejo Noruego para Refugiados. </t>
  </si>
  <si>
    <t>A.49P</t>
  </si>
  <si>
    <t>Sedes rurales construidas y/o mejoradas en municipios PDET</t>
  </si>
  <si>
    <t>Conteo semestral en la vigencia correspondiente del número de sedes intervenidas o beneficiadas en zona rural de municipios PDET
SrP =∑ S pit
Sr = sumatoria de sedes rurales del sector oficial en municipios PDET construidas y/o mejoradas para la prestación del servicio educativo.
S =   sedes rurales en municipios PDET construidas y/o mejoradas
p=   municipios PDET
i =   Número de sedes rurales en municipios PDET intervenidas desde 1 hasta n.
t =   Año de observación</t>
  </si>
  <si>
    <t>1. Base de datos con la relación de las sedes educativas entregadas.
2. Acta de entrega del mobiliario escolar en las sedes educativas</t>
  </si>
  <si>
    <t>A.49</t>
  </si>
  <si>
    <t>Sedes rurales construidas y/o mejoradas</t>
  </si>
  <si>
    <t>Conteo por anualidad en la vigencia correspondiente del número de sedes intervenidas o beneficiadas.
Sr =∑ S it
Sr = sumatoria de sedes rurales construidas y/o mejoradas del sector oficial para la prestación del servicio educativo.
S =   sedes rurales construidas y/o mejoradas
i =   Número de sedes rurales intervenidas desde 1 hasta n.
t =   Año de observación</t>
  </si>
  <si>
    <t>Ambientes educativos construidos o mejorados en educación preescolar, básica y media para la paz y la vida</t>
  </si>
  <si>
    <t>Sumatoria de ambientes educativos intervenidos con obras de construcción (ampliación, obra nueva, reforzamiento, reposición) y/o mejoramiento (mejoramientos de tipo: saneamiento básico, menores y/o complementarias, mantenimiento correctivo, emergencia o riesgo, mantenimiento preventivo) en infraestructura educativa.
Sumatoria mensual del total de ambientes educativos intervenidos a la fecha de corte
Ae=∑ N t
Ae = Sumatoria de ambientes educativos
N = Ambientes educativos
t = Mes de observación</t>
  </si>
  <si>
    <t>Base de datos con la relación de las obras entregadas por sede educativa, municipio y departamento
Formato desagregaciones</t>
  </si>
  <si>
    <t>Principales avances: En  el mes de el Ministerio de Educación Nacional se adelantó la contratación del equipo integral y multidisciplinario de profesionales que adelanta la estructuración, acompañamiento técnico y viabilización de proyectos de Infraestructura Educativa y/o Mejoramientos de las instituciones educativas Oficiales.
Se actualizó y puso en marcha los planes de trabajo de las diferentes estrategias de estructuración de alternativas que van a permitir la construcción o mejoramiento de ambientes educativos (Obras por Impuestos 
OXI, Planes de asistencia técnica, Aulas Modulares, Fondo de Financiamiento de la Infraestructura Educativa entre otros).
Justificación del avance: Se avanzó con obras de infraestructura en Sedes Educativas, interviniendo 205 ambientes educativos en zonas rurales y urbanas a nivel nacional, financiados a través del Fondo de Financiamiento a la Infraestructura Educativa – FFIE y el mecanismo de obras por impuestos.</t>
  </si>
  <si>
    <t>07.02.2025 OAPF:
 • Oportunidad: Se reportó dentro del plazo dado por la Circular 005-2025. Cumplió.
• Consistencia: Se valida que la justificación amplía detalles de los avances en el indicador, de igual manera describe cuantitativamente los avances obtenidos durante el periodo. 
• Completitud: Se valida que el reporte cumple  según la Guía de seguimiento al PAI. Tanto el avance como la justificación son claros. Cumplió.
• Medios de verificación:  N.A avance cuantitativo dado el rezago.     
NOTA: Se recomienda a la dependencia cargar en el aplicativo sinergia antes del 10 de febrero de 2025. La validación final depende el DNP.
DNP aprueba reporte cualitativo
DNP aprueba reporte cuantitatio 09.03.2024</t>
  </si>
  <si>
    <t>Principales avances: El Ministerio de Educación Nacional se adelantó la contratación del equipo integral y multidisciplinario de profesionales que adelanta la estructuración, acompañamiento técnico y viabilización de proyectos de Infraestructura Educativa y/o Mejoramientos de las instituciones educativas Oficiales.
Se actualizó y puso en marcha los planes de trabajo de las diferentes estrategias de estructuración de alternativas que van a permitir la construcción o mejoramiento de ambientes educativos (Obras por Impuestos OXI, Planes de asistencia técnica, Aulas Modulares, Fondo de Financiamiento de la Infraestructura Educativa entre otros).
Justificación del avance: Se avanzó con obras de infraestructura en Sedes Educativas, interviniendo 211 ambientes educativos en zonas rurales y urbanas a nivel nacional, financiados a través del Fondo de Financiamiento a la Infraestructura Educativa – FFIE y el mecanismo de obras por impuestos.</t>
  </si>
  <si>
    <t>DNP 10.03.2025 Rechazó reporte cualitativo
08.04.2025 OAPF:
 • Oportunidad: Se reportó dentro del plazo dado por la Circular 005-2025. Cumplió.
• Consistencia: Se valida que la justificación amplía detalles de los avances en el indicador, de igual manera describe cuantitativamente los avances obtenidos durante el periodo. 
• Completitud: Se valida que el reporte cumple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DNP aprueba reporte cualitativo</t>
  </si>
  <si>
    <t xml:space="preserve">
Principales avances: El Ministerio de Educación Nacional continuó el acompañamiento técnico a la estructuración de nuevos proyectos de mejoramientos u obra nueva en el marco del mecanismo de obras por impuestos 2025, adicionalmente se adelantó acompañamiento técnico a la ejecución de proyectos de la misma naturaleza Infraestructura Educativa y/o Mejoramientos de las instituciones educativas Oficiales.
Cuellos de Botella: No se presentaron. 
Restricciones: No aplica
Justificación del avance: Se avanzó con obras de infraestructura en Sedes Educativas, aumentando la cantidad ambientes educativos en zonas rurales y urbanas mejorados a nivel nacional financiados por el MEN y ejecutados a través del Fondo de Financiamiento a la Infraestructura Educativa – FFIE y el mecanismo de obras por impuestos.</t>
  </si>
  <si>
    <t>08.04.2025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2.0 antes del 10 de abril de 2025. La validación final depende el DNP.</t>
  </si>
  <si>
    <t>Ambientes pedagógicos con dotación para infraestructura escolar</t>
  </si>
  <si>
    <t>Sumatoria mensual del total de ambientes pedagógicos dotados a la fecha de corte.
Ap=∑ N t
Ap = Sumatoria de ambientes pedagógicos
N = Ambientes pedagógicos
t = Mes de observación</t>
  </si>
  <si>
    <t>Base de datos con la relación de las entregas por sede educativa, municipio y departamento
Formato desagregaciones</t>
  </si>
  <si>
    <t xml:space="preserve">Principales avances: En el mes de enero de 2025 el Ministerio de Educación Nacional adelantó la contratación del equipo integral y multidisciplinario de profesionales que adelanta la estructuración, acompañamiento técnico y viabilización de proyectos de Mobiliario escolar, menajes de cocina - comedor y/o elementos para residencias escolares establecidos en el manual de dotaciones escolares, en el marco del mecanismo de Obras por Impuestos.
Se inicio con la Focalización de las instituciones educativas con necesidades de dotación de mobiliario escolar.    
Justificación del avance: Se avanzó con entrega de dotaciones escolares (mobilarios y menaje) en sedes educativas a nivel nacional, interviniendo zonas rurales y zonas urbanas, gestionando a través de los equipos de trabajo encargado de adelantar seguimiento a los proyectos vinculados al mecanismo de Obras por Impuestos del Ministerio de Educación Nacional, los recursos humanos y financieros necesarios, para ejecutar y entregar los proyectos en la vigencia 2025.
</t>
  </si>
  <si>
    <t xml:space="preserve">Principales avances:
Se avanzó con entrega de dotaciones escolares (mobiliarios y menaje) en sedes educativas a nivel nacional, interviniendo zonas rurales y zonas urbanas. Se continuo con la Focalización de las instituciones educativas con necesidades de dotación de mobiliario escolar.
Cuellos de botella: No aplica
Restricciones: No aplica
Justificación del avance:
Se avanzó con entrega de dotaciones escolares (mobiliarios y menaje) en sedes educativas a nivel nacional, interviniendo zonas rurales y zonas urbanas, gestionando a través de los equipos de trabajo encargado de adelantar seguimiento a los proyectos vinculados al mecanismo de Obras por Impuestos del Ministerio de Educación Nacional, los recursos humanos y financieros necesarios, para ejecutar y entregar los proyectos en la vigencia 2025.
</t>
  </si>
  <si>
    <t>07.03.2025 OAPF:
 • Oportunidad: Se reportó dentro del plazo dado por la Circular 005-2025. Cumplió.
• Consistencia: Se valida que la justificación amplía detalles de los avances en el indicador, de igual manera describe cuantitativamente los avances obtenidos durante el periodo. 
• Completitud: Se valida que el reporte cumple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DNP aprueba reporte cualitativo</t>
  </si>
  <si>
    <t>Principales avances:
El Ministerio de Educación Nacional avanzó con entrega de dotaciones escolares (mobiliarios y menaje) en sedes educativas a nivel nacional, interviniendo zonas rurales y zonas urbanas. 
Restricciones: No aplica
Cuellos de botella: No aplica
Justificación del avance:
Se avanzó con entrega de dotaciones escolares (mobiliarios y menaje) en sedes educativas a nivel nacional, interviniendo zonas rurales y zonas urbanas entregados mediante proyectos vinculados al mecanismo de Obras por Impuestos del Ministerio de Educación Nacional para el presente mes. Se terminó con la focalización de las instituciones educativas con necesidades de dotación de mobiliario escolar para la presente vigencia, las cuales serán provistas mediante órdenes de compra.</t>
  </si>
  <si>
    <t>Sedes educativas en residencias escolares con obras de infrestructura construida, mejorada y/o con dotación de mobiliario</t>
  </si>
  <si>
    <t>Conteo trimestral en la vigencia correspondiente del número de sedes en residencias escolares con obras de infrestructura construida, mejorada y/o con dotación de mobiliario
Sr =∑ S
Sr = Sumatoria de sedes construidas, mejoradas y/o dotadas en residencias escolares
S =   Sedes en residencias escolares con obras de infrestructura construida, mejorada y/o con dotación de mobiliario</t>
  </si>
  <si>
    <t>Base de datos con la relación de las entregas por sede educativa, municipio y Departamento</t>
  </si>
  <si>
    <t xml:space="preserve">En el mes de enero a través de los ejecutores de los proyectos priorizados por el Ministerio de Educación Nacional, se adelantaron 5 mejoramientos a la infraestructura educativa de Residencias Escolares, de las cuales 4 de ellas son rurales, beneficiando a un total de 325 estudiantes ubicados en estas zonas. Así mismo adelantó 1 intervención en Residencia Escolar en zona urbana en el departamento del Vaupés, beneficiando a 514 estudiantes. </t>
  </si>
  <si>
    <t xml:space="preserve">24.04.2025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t>
  </si>
  <si>
    <t xml:space="preserve">En el mes de febrero a través de los ejecutores de los proyectos priorizados por el Ministerio de Educación Nacional, se adelantaron 5 mejoramientos a la infraestructura educativa de Residencias Escolares, de las cuales 4 de ellas son rurales, beneficiando a un total de 216 estudiantes ubicados en estas zonas ( Guaviare y Vaupés). Así mismo adelantó 1 intervención en Residencia Escolar en zona urbana en el departamento del Putumayo, beneficiando a 640 estudiantes. </t>
  </si>
  <si>
    <t>100 nuevas sedes, multicampus o complejos de instituciones de educación superior públicas viabilizadas o con apoyo financiero</t>
  </si>
  <si>
    <t>Número de sedes nuevas, multicampus o complejos de instituciones de educación superior públicas viabilizadas o con apoyo financiero</t>
  </si>
  <si>
    <t>Informe consolidado de avance de las nuevas sedes, multicampus o complejos de instituciones de educación superior públicas viabilizadas o con apoyo financiero</t>
  </si>
  <si>
    <t>Al cierre de Enero 2025, se cuenta con 83 proyectos territoriales con ampliación de oferta recibidos en el banco de proyectos, que cuentan con 101 tipos de intervención, que se encuentran priorizados los cuales están distribuidos por vigencias y operador de la siguiente manera:
A) Priorizados a través de esquemas de gerencia y/o asistencia técnica Findeter: 37 proyectos territoriales (con 44 tipos de intervención), distribuidas así: 25 proyectos (con 30 intervenciones) por valor de $375 MM con recursos de la vigencia 2023 y 12 proyectos (con 14 intervenciones) de la vigencia 2024 por $233 MM.
B) Transferencias con recursos de la vigencia 2023: 4 proyectos por valor de $139 MM, y 10 proyectos para transferencia de la vigencia 2024 por valor de $343 MM y con recursos de transferencias de 2023 y 2024 se financio un proyecto mas por valor de $55MM.
C) Se cuenta con 6 proyectos priorizados con otras fuentes de financiación.
D) 6 intervenciones en proceso de des priorización por análisis de inviabilidad técnica y/o de pertinencia (* Alerta puede variar meta)
E) Dos (2) proyecto priorizado con el Fondo de Financiamiento de Infraestructura Educativa en la estrategia Colegio - Universidad y modulares
F) *Dentro de los 83 proyectos de ampliación de oferta territorial que tienen 101 tipos de intervención se incluyen 20 proyectos identificados para viabilidad y estructuración en la vigencia 2025.</t>
  </si>
  <si>
    <t>Al cierre de Febrero 2025, se cuenta con 83 proyectos territoriales con ampliación de oferta recibidos en el banco de proyectos, que cuentan con 101 tipos de intervención, que se encuentran priorizados los cuales están distribuidos por vigencias y operador de la siguiente manera:
A) Priorizados a través de esquemas de gerencia y/o asistencia técnica Findeter: 37 proyectos territoriales (con 43 tipos de intervención), distribuidas así: 25 proyectos (con 30 intervenciones) por valor de $372 MM con recursos de la vigencia 2023 y 12 proyectos (con 13 intervenciones) de la vigencia 2024 por $228 MM.
B) Transferencias con recursos de la vigencia 2023: 4 proyectos por valor de $139 MM, y 10 proyectos para transferencia de la vigencia 2024 por valor de $343 MM y con recursos de transferencias de 2023 y 2024 se financio un proyecto mas por valor de $55MM.
C) Se cuenta con 6 proyectos priorizados con otras fuentes de financiación.
D) 9 intervenciones en proceso de des priorización por análisis de inviabilidad técnica y/o de pertinencia (* Alerta puede variar meta)
E) Dos (2) proyecto priorizado con el Fondo de Financiamiento de Infraestructura Educativa en la estrategia Colegio - Universidad y modulares
F) *Dentro de los 83 proyectos de ampliación de oferta territorial que tienen 101 tipos de intervención se incluyen 20 proyectos identificados para viabilidad y estructuración en la vigencia 2025.
G) Con recursos de la Dirección de Fomento se realizó la entrega de tres proyectos de educación superior en Cartagena por valor de $8.567 millones, en Buenaventura por valor de $3.000 millones y en Suarez-Cauca (Campus San Miguel) por $52 mil millones.</t>
  </si>
  <si>
    <t>Al cierre de marzo 2025, se cuenta con 82 proyectos territoriales con ampliación de oferta recibidos en el banco de proyectos, que cuentan con 101 tipos de intervención, que se encuentran priorizados los cuales están distribuidos por vigencias y operador de la siguiente manera:
A) Priorizados a través de esquemas de gerencia y/o asistencia técnica Findeter: 33 proyectos territoriales (con 39 tipos de intervención), distribuidas así: 25 proyectos (con 29 intervenciones) por valor de $335 MM con recursos de la vigencia 2023 y 9 proyectos (con 10 intervenciones) de la vigencia 2024 por $130 MM.
B) Transferencias con recursos de la vigencia 2023: 3 proyectos por valor de $126 MM, y 9 proyectos para transferencia de la vigencia 2024 por valor de $253 MM y con recursos de transferencias de 2023 y 2024 se financio 1 proyecto más por valor de $55MM.
C) Se cuenta con 5 proyectos priorizados con otras fuentes de financiación.
D) 15 intervenciones en proceso de des priorización por análisis de inviabilidad técnica y/o de pertinencia (* Alerta puede variar meta)
E) Dos (2) proyecto priorizado con el Fondo de Financiamiento de Infraestructura Educativa en la estrategia Colegio - Universidad y modulares
F) *Dentro de los 83 proyectos de ampliación de oferta territorial que tienen 101 tipos de intervención se incluyen 19 proyectos identificados para viabilidad y estructuración en la vigencia 2025.
G) Con recursos nación se realizó la entrega de dos proyectos correspondiente a recursos de transferencia, Universidad Pedagógica Nacional – 2023 por valor de $13 mil millones y  Universidad Industrial de Santander – 2024 por valor de $51 mil millones. 
Adicionalmente, con recursos de la Dirección de Fomento se realizó la entrega de siete proyectos  de educación superior, así: Cartagena por valor de $8 mil millones, en Buenaventura por valor de $3 mil millones, Suarez-Cauca (Campus San Miguel) por $52 mil millones, Ciénaga por valor de $6 mil millones, Mocoa por valor de 2 mil millones, Yopal por valor de $15 mil millones y Popayán por valor de $4 mil millones.
Nota: Es pertinente aclarar frente al reporte del mes de febrero una vez validad la información hubo un ajuste aritmético frente al reporte, si bien se mantienen dentro del reporte las 101 iniciativas están corresponden en realidad a 82 proyectos territoriales.</t>
  </si>
  <si>
    <t>Establecimientos educativos con centros de interés en ciencia, tecnología e innovación</t>
  </si>
  <si>
    <t>Número de establecimientos educativos con centros de interés en ciencia y tecnología e innovación</t>
  </si>
  <si>
    <t>Informe final</t>
  </si>
  <si>
    <t xml:space="preserve">(# Componentes implementados / #Componentes programados)*100
Nota:  Componentes propuestos:
Componente 1: Infraestructura bajo Inteligencia Artificial.
Componente 2: ChatBot
Componente 3: Catálogo Centros de Interés.
La transformación consiste en el diseño, desarrollo, implementación y puesta en marcha de cada componente.
</t>
  </si>
  <si>
    <t>Transformación digital del Observatorio de Innovación Educativa</t>
  </si>
  <si>
    <t xml:space="preserve">(# actualizaciones realizadas/ # total de actualizaciones y modificaciones a realizar*100
Nota:  Las actualizaciones se pueden medir por los cambios quese van a realizar a la pagina del Observatorio.
1. En el diseño de la pagina WEB.
2. Si se cambia la versión de drupal
3. inclusión y modificaciòn de nuevas visualizaciones.
4. Manera de publicar los resultados de los proyectos de la oficina de Innovación
</t>
  </si>
  <si>
    <t xml:space="preserve">Proyectos educativos que fortalecen las habilidades del siglo XXI en la comunidad educativa </t>
  </si>
  <si>
    <t xml:space="preserve">Número de estudiantes y docentes beneficiados de proyectos educativos </t>
  </si>
  <si>
    <t>Gestión de Servicios TIC</t>
  </si>
  <si>
    <t>d. Gobierno digital para la gente</t>
  </si>
  <si>
    <t>Eficiencia en las acciones de gobierno y transformación digital</t>
  </si>
  <si>
    <t>(Cantidad de acciones de transformación digital ejecutadas  /Total de acciones planeadas) *100</t>
  </si>
  <si>
    <t>Se evidencia con el informe de avance de las acciones de gobierno y transformación digital trimestral</t>
  </si>
  <si>
    <t>Avance:Durante el primer trimestre se logró un avance significativo en la formulación del Plan Estratégico de Tecnologías de la Información. Las actividades desarrolladas incluyeron la identificación de las líneas del Plan Nacional de Desarrollo relacionadas con el sector educativo, así como su correspondiente alineación con los Objetivos Estratégicos Institucionales. Adicionalmente, se realizó la alineación de los Objetivos Estratégicos de Tecnologías de la Información con los Objetivos Estratégicos Institucionales, lo que permitió garantizar la coherencia en la planificación estratégica.
Se identificaron diversas iniciativas de tecnologías de la información, haciendo especial énfasis en aquellas vinculadas a la Transformación Digital. Estas iniciativas fueron descritas a un nivel general y posteriormente incorporadas en el Plan Estratégico de Tecnologías de la Información. Finalmente, dicho plan fue publicado en el enlace de transparencia del portal institucional, asegurando su difusión y acceso público.
Cuellos de botella: Ninguno.
Restricciones: Ninguna.
Justificación: El Ministerio de Educación Nacional logró en el primer trimestre definir las principales iniciativas de transformación digital, resultado de un proceso de alineación estratégica tanto con el Plan Nacional de Desarrollo como con los objetivos institucionales y de tecnologías de la información. Este avance permite establecer una hoja de ruta clara para la implementación de acciones tecnológicas que contribuyan al fortalecimiento del sector educativo mediante procesos innovadores y eficientes.</t>
  </si>
  <si>
    <t>Eficiencia en la gestión de conectividad escolar</t>
  </si>
  <si>
    <t>(Cantidad de secretarias con proyectos viabilizados / Total de Secretarias de Educación Certificadas ) *100</t>
  </si>
  <si>
    <t>Informe de avance de proyectos viabilizados de acuerdo con la gestión para la conectividad escolar</t>
  </si>
  <si>
    <t>Avance: Desde el Ministerio de Educación Nacional en el marco de la gestión institucional y acompañamiento a las Secretarías de Educación Certificadas (SEC) se brindó asistencia técnica para la formulación de proyectos que permitan la contratación del servicio de conectividad escolar. Al cierre del periodo en seguimiento, se han emitido los conceptos técnicos correspondientes, de los cuales veintisiete (27) SEC cuentan con proyectos viabilizados.
Cuellos de botella: - Ninguno a la fecha.
Restricciones: - Dado que la Asistencia Técnica a las SEC no se limita únicamente a los proyectos de conectividad, por el cierre del banco de proyectos de Obras por Impuestos los esfuerzos del equipo de trabajo se enfocaron en la evaluación de los proyectos de dotación TIC de dicho mecanismo.
Justificación: Con corte al periodo en seguimiento se recibieron 59 proyectos de conectividad de escolar de 52 SEC, de los proyectos recibidos se revisó y emitió concepto técnico para 38 de ellos que corresponden a 35 SEC. De los conceptos técnicos emitidos, 29 de ellos obtuvieron concepto favorable de viabilización, 8 recibieron observaciones de carácter técnico y 1 proyecto fue cancelado por la misma Entidad. Para las SEC que no cuentan con proyecto viabilizado, se enfocaran los esfuerzos de la Asistencia Técnica para aquellas que no han presentado proyecto, 21 SEC cuentan con proyecto presentado y en proceso de revisión por el MEN y 1 SEC se encuentran en proceso de ajuste luego de cancelar. Para el siguiente periodo se continuará con la Asistencia Técnica, en la cual se reforzarán los temas de mayor complejidad para las SEC (Estudio de Mercado, Duplicidad de proyectos de gobierno en las sedes y aspectos contractuales técnicos).</t>
  </si>
  <si>
    <t>Índice del Monitoreo del Rendimiento de Aplicaciones</t>
  </si>
  <si>
    <t>(Número de aplicaciones monitoreadas a través de APM /Total de aplicaciones priorizadas para monitorear a través de APM) *100</t>
  </si>
  <si>
    <t>Informe de avance en la implementación de la herramienta de monitoreo de aplicaciones</t>
  </si>
  <si>
    <t>Indice de satisfacción del usuario</t>
  </si>
  <si>
    <t>(Sumatoria de la calificación satisfactoria del servicio por parte de los usuarios atendidos en el periodo /Total de usuarios que responden la encuesta en el periodo) *100
Nota: en el numerador se contabilizan las respuestas Muy Satisfecho y Satisfecho.</t>
  </si>
  <si>
    <t>Informe de Encuesta Trimestral de Medición de la Satisfacción del Servicio</t>
  </si>
  <si>
    <t xml:space="preserve">Avance: Desde el Ministerio de Educación Nacional se da continuidad a las actividades de seguimiento a los niveles de satisfacción de los usuarios de servicios, documentando las recomendaciones para la mejora continua para garantizar la correcta atención a las solicitudes de los usuarios que hacen uso de los servicios de información y tecnológicos de la entidad. 
Cuellos de botella: No se presentan dificultades dentro del periodo reportado. 
Restricciones: Durante el período evaluado, la entidad experimentó un cambio en el operador de la mesa de servicio. No obstante, este ajuste no tuvo un impacto negativo en el indicador de satisfacción del usuario, lo que permite concluir que la curva de aprendizaje del nuevo operador no afectó al usuario final. 
Justificación: El Ministerio de Educación Nacional hace seguimiento trimestral   a los niveles de satisfacción de los usuarios en cuanto a la atención de las solicitudes hechas a través de los diferentes canales de atención. En los informes se registran los resultados de las encuestas que son enviadas a los usuarios cada vez que su petición es atendida y evidencian las posibles acciones de mejora; Los datos para este trimestre muestran una alta satisfacción general con el servicio, lo que indica un desempeño exitoso en la atención de tickets.  </t>
  </si>
  <si>
    <t>Contratación</t>
  </si>
  <si>
    <t>Nivel de contratación del Plan Anual de Aquisiciones</t>
  </si>
  <si>
    <t>Número de Items del Plan Anual de Adquisiciones contratados / Número de Items del Plan Anual de Adquisiciones programados</t>
  </si>
  <si>
    <t>Informe trimestral del Plan Anual de Aquisiciones</t>
  </si>
  <si>
    <t>Avance de ejecución del Plan Anual de Aquisiciones</t>
  </si>
  <si>
    <t>Valor contratado del Plan Anual de Adquisiciones / Valor total del Plan Anual de Adquisiciones</t>
  </si>
  <si>
    <t>Informe de la ejecución trimestral del Plan Anual de Aquisiciones</t>
  </si>
  <si>
    <t>Gestión de procesos y mejora</t>
  </si>
  <si>
    <t>C. Expansión de capacidades: más y mejores oportunidades de la población para lograr sus proyectos de vida</t>
  </si>
  <si>
    <t>d. Modernización y transformación del empleo público</t>
  </si>
  <si>
    <t>Avance en la creación de la dependencia de articulación y ejecución de la política de etnoeducación</t>
  </si>
  <si>
    <t>Porcentaje de avance del plan de trabajo</t>
  </si>
  <si>
    <t xml:space="preserve">Informe de las acciones ejecutadas en relación al plan de trabajo </t>
  </si>
  <si>
    <t xml:space="preserve">Avance:  Desde el Ministerio de Educación Nacional se inició con un plan de trabajo de acuerdo con la metodología propuesta por el Departamento Administrativo de la Función Pública         
Cuellos de botella: No se identificaron cuellos de botella.
Restricciones: No aplica.
Justificación: Se cumplieron las actividades previstas: Reuniones necesarias con delegados, recolección de información que sirve de insumo para el diagnóstico y la elaboración de documentos técnicos a presentar al Departamento Administrativo de Presidencia DAPRE. De igual forma se realizó una primera versión de la herramienta para levantar el diagnóstico y caracterización.                                 </t>
  </si>
  <si>
    <t>Entidades públicas territoriales y nacionales fortalecidas</t>
  </si>
  <si>
    <t>Índice de fortalecimiento institucional y sectorial</t>
  </si>
  <si>
    <t>(Resultados obtenidos en la acción “Implementación de proyecto de evolución cultural l”*30%) + (Resultados obtenidos en la acción “Generar, apropiar y transferir el conocimiento institucional y sectorial”*30%) + (Resultados obtenidos en la acción “Movilizar y monitorear el desempeño institucional y sectorial”*40%)*100%</t>
  </si>
  <si>
    <t>Informe técnico fortalecimiento institucional y sectorial</t>
  </si>
  <si>
    <t xml:space="preserve">Avance: Desde el Ministerio de Educación de educación nacional se inició con la Implementación del proyecto de evolución cultural: Se completaron todas las etapas de implementación planificadas, cumpliendo con los plazos establecidos. Generación, apropiación y transferencia del conocimiento institucional y sectorial: Se realizaron todas las actividades de capacitación, transferencia de conocimiento y creación de documentos institucionales. Movilización y monitoreo del desempeño institucional y sectorial: Se ejecutaron todas las acciones de movilización y seguimiento del desempeño de acuerdo con los objetivos del trimestre.
Cuellos de Botella y Restricciones: Coordinación interna: En algunas ocasiones, las interdependencias entre las distintas áreas retrasaron el inicio de algunas actividades, aunque esto no impactó el avance global.
Justificación: El cumplimiento total de las actividades del trimestre se debe a la adecuada planificación y asignación de recursos, así como al compromiso de los equipos responsables de cada acción. A pesar de las pequeñas restricciones mencionadas, la gestión eficiente de los tiempos y la adaptación a las circunstancias permitieron alcanzar el 100% del avance proyectado para el periodo.
</t>
  </si>
  <si>
    <t>Gestión administrativa</t>
  </si>
  <si>
    <t>Cumplimiento de los criterios de sostenibilidad ambiental en los contratos (priorizados) con responsabilidad ambiental</t>
  </si>
  <si>
    <t>(Número de contratos con responsabilidad ambiental que cumplen los criterios de sostenibilidad ambiental / Número total de contratos con responsabilidad ambiental) * 100</t>
  </si>
  <si>
    <t>Informe de seguimiento de los contratos con responsabilidad ambiental.</t>
  </si>
  <si>
    <t>Avance: El Ministerio de Educación Nacional, realizó durante el primer trimestre la revisión del cumplimiento de los criterios de sostenibilidad ambiental de los servicios contratados que se encuentran priorizados en la vigencia 2025.
Cuello de Botella: Una vez se culmina el trimestre, se inicia con la gestión de solicitud de los soportes documentales que evidencien cada uno de los criterios ambientales establecidos para los contratos priorizados, los cuales son requeridos a cada uno de los supervisores o apoyos a la supervisión, donde estos a su vez lo solicitan a los respectivos contratistas. 
Restricciones: El Ministerio ha priorizado para la aplicación de cláusulas ambientales durante la vigencia 2025, catorce (14) tipos de bienes y servicios, de los cuales se les realizó seguimiento a nueve (9) de ellos, ya que, los siguientes no han iniciado o se encuentran en proceso de adjudicación:
1. Tóner y papelería
2. Residuos peligrosos
3. Apoyo al plan de bienestar (Compensar)
4. Servicio de área protegida
5. Fumigación 
Justificación: El Ministerio de Educación Nacional, identificó y priorizó en el primer trimestre de la vigencia, catorce (14) tipos bienes y servicios adquiridos externamente para ser incluidos en el marco de las Compras Públicas Sostenibles con el Medio Ambiente. Por tanto, se realiza el seguimiento a los siguientes:
1. Mantenimiento del edificio
2. Mantenimiento de ascensores
3. Mantenimiento de plantas eléctricas
4. Mantenimiento aires acondicionados
5. Servicios de aseo y cafetería
6. Mantenimiento de vehículos
7. Recolección y tratamiento de residuos aprovechables
8. Operador Logístico
9. Adecuación aire acondicionado datacenter
Finalmente, como resultado del seguimiento se evidencia que los nueve tipos de bienes y servicios adquiridos durante el primer trimestre cumplen con sus obligaciones ambientales, por tanto, el resultado del indicador corresponde a 100%.</t>
  </si>
  <si>
    <t xml:space="preserve">Programa de cambio climático ejecutado </t>
  </si>
  <si>
    <t>(Número de actividades ejecutadas del programa de cambio climático / Número de actividades programadas del programa de cambio climático) * 100</t>
  </si>
  <si>
    <t xml:space="preserve">Informe de seguimiento del programa de cambio climático </t>
  </si>
  <si>
    <t>Avance: El Ministerio de Educación Nacional, realizó la formulación y ejecución de las actividades establecidas para el primer trimestre del Programa de Cambio Climático 2025 de la entidad. 
Cuello de Botella: No se presentan en el trimestre cuellos de botella para el cumplimiento del programa y del indicador.
Restricciones: No se evidencian durante el trimestre restricciones para ejecutar el programa de cambio climático en la entidad.
Justificación: El Ministerio de Educación Nacional, durante el primer trimestre de la vigencia 2025 logró la ejecución de las 12 actividades del Programa de Cambio Climático establecidas para el periodo, lo que conlleva a un avance en la vigencia del 18,3%. A continuación, se relacionan las actividades implementadas en el periodo:
Reporte del mantenimiento y  consumo de combustibles de los vehículos de la entidad (mensual).
Reporte del mantenimiento y consumo de refrigerantes de los aires acondicionados del MEN (trimestral).
Reporte del consumo de energía eléctrica de la entidad (mensual).
Formulación y seguimiento al plan de acción 2030 para la reducción y/o compensación de la huella de carbono del Ministerio de Educación Nacional (trimestral).
Realización de acciones que fomenten la Movilidad Sostenible en los colaboradores del Ministerio de Educación Nacional (trimestral).
Reporte de viajes aéreos realizados por el MEN (Trimestral).
Reporte de compensación de las aerolíneas de los viajes aéreos realizado por el MEN (Anual).
Aplicación y  seguimiento al cumplimiento  de las Compras Públicas Sostenibles en la entidad (Trimestral).</t>
  </si>
  <si>
    <t>(Número de conceptos de austeridad que cumplen la meta definida para la vigencia  / Número de conceptos de austeridad establecidos para la vigencia) * 100</t>
  </si>
  <si>
    <t>Informe de cumplimiento de los conceptos establecidos en el plan de austeridad</t>
  </si>
  <si>
    <t>Avance: El Ministerio de Educación Nacional, durante el primer trimestre realizó la formulación, aprobación y primer seguimiento al cumplimiento del Plan de Austeridad del Gasto 2025 de la entidad. 
Cuello de Botella: El Plan de Austeridad del Gasto de 2025 de la entidad, contempla nueve (9) conceptos de gasto, de los cuales para el procesamiento y obtención de los datos del indicador de "Horas Extras", la dependencia encargada debe esperar una vez finalizado cada mes, el reporte de horas extras de todos los funcionarios de la entidad, proceso que se realiza en los primeros 8 días hábiles del mes.
Restricciones: No se presentan restricciones en la medición del indicador.
Justificación: El Ministerio de Educación Nacional, en cumplimiento con lo requerido en el Decreto 199 de 2024, registró los datos en la herramienta de cálculo diseñada por la entidad para realizar la medición de los indicadores y seguimiento al cumplimiento de las metas de cada uno de los siguientes 9 conceptos de gasto en el primer trimestre:
1. Viáticos
2. Tiquetes
3. Horas extras
4. Contratos de prestación de servicios
5. Consumo de combustible
6. Consumo de papel
7. Consumo de agua 
8. Consumo de energía
9. Gestión de residuos aprovechables 
Por tanto, de acuerdo con los resultados obtenidos al medir los indicadores  para cada concepto de gasto establecidos en el plan de austeridad, se evidencia el cumplimiento de 8 de ellos, lo que equivale a un 88,8% en el indicador, siendo el concepto de “Contratos de prestación de servicios” el que presenta un aumento e incumplimiento de su meta, debido a que su medición paso de cantidad de contratos a valor en pesos comparado con la vigencia anterior, y adicionalmente, los contratos suscritos en 2025 tienen como fecha de finalización el 31 de diciembre de este mismo año, mientras que en 2024 los contratos firmados durante el primer trimestre tenían, en su mayoría, una vigencia hasta el 30 de agosto.</t>
  </si>
  <si>
    <t>Gestión financiera</t>
  </si>
  <si>
    <t>Porcentaje de recaudo del aporte 1% para las Escuelas Industriales e Institutos Técnicos</t>
  </si>
  <si>
    <t>(Valor del recaudo mensual/Valor de la proyección mensual de recaudo)*100</t>
  </si>
  <si>
    <t xml:space="preserve">Identificación mensual de ingresos </t>
  </si>
  <si>
    <t>Durante el primer trimestre el Ministerio de Educación alcanzó un recaudo del aporte 1% para las Escuelas Industriales e Institutos Técnicos por valor de $112.665.111.525,97 correspondiente a un 22,60 %,  cumpliendo con la meta de recaudo para el trimestre establecida en un 19,54%, se continua con el plan de trabajo establecido para la vigencia 2025 correspondiente a las acciones del proceso de fiscalización. Lo anterior con el fin establecer la ruta que permita cumplir con las metas establecidas para el Grupo.</t>
  </si>
  <si>
    <t>a. Lucha contra la corrupción en las entidades públicas nacionales y territoriales</t>
  </si>
  <si>
    <t>Seguimiento a la ejecución presupuestal del PAA</t>
  </si>
  <si>
    <t>(Número de seguimientos realizados/Número seguimientos programados)*100</t>
  </si>
  <si>
    <t>Informe de seguimiento</t>
  </si>
  <si>
    <t>Durante el primer trimestre el Ministerio de Educación realizó dos (2) seguimientos a la ejecución presupuestal del PAA con las diferentes dependencias y se fijaron los compromisos correspondientes para llevarse a cabo la ejecución de los recursos de forma eficiente y eficaz.</t>
  </si>
  <si>
    <t>Porcentaje de remisiones a la DIAN -  Ley 1697 de 2013</t>
  </si>
  <si>
    <t>(Entidades remitidas a la DIAN /Total Entidades que realizaron transferencias)*100</t>
  </si>
  <si>
    <t>Reporte de información remitidos a la Dian</t>
  </si>
  <si>
    <t>Gestión Documental</t>
  </si>
  <si>
    <t>Porcentaje de avance en la organización técnica de documentos</t>
  </si>
  <si>
    <t xml:space="preserve">Número de documentos organizados  / Total de documentos </t>
  </si>
  <si>
    <t xml:space="preserve">Informe de documentos organizados </t>
  </si>
  <si>
    <t>OAPF 10/04/2025:
De acuerdo con la periodicidad definida, no aplica reporte de avance para este periodo.</t>
  </si>
  <si>
    <t>Porcentaje de avance en la digitalización técnica de documentos</t>
  </si>
  <si>
    <t xml:space="preserve">Número de documentos digitalizados  / Total de documentos </t>
  </si>
  <si>
    <t>Informe de documentos digitalizados</t>
  </si>
  <si>
    <t>Porcentaje de avance en la implementación de las mejoras solicitadas (SGDEA)</t>
  </si>
  <si>
    <t>Número de actividades desarrolladas / Número de actividades solicitadas para solución tecnológica (SGDEA) 
SGDEA: Sistema de Gestión de Documentos Electrónicos de Archivo</t>
  </si>
  <si>
    <t xml:space="preserve">Número total de licencias adquiridas para la automatización de procesos </t>
  </si>
  <si>
    <t>Número de licencias adquiridas</t>
  </si>
  <si>
    <t>Servicio al ciudadano</t>
  </si>
  <si>
    <t>Porcentaje de asistencias técnicas a las Secretarías de Educación Certificadas con aplicativo SAC, Modelo Integrado de Planeación y Gestión - Servicio al Ciudadano</t>
  </si>
  <si>
    <t>Número de asistencias técnicas realizadas en las Secretarías de Educación  / Total asistencias técnicas programadas
Nota: Se programa 1 (una) asistencia técnica por Secretaría de Educación Certificada con el Aplicativo SAC (87 SEC)</t>
  </si>
  <si>
    <t>Para el mes de Enero no se proyecto inicio de asistencias tecnicas para el 2025, ya que de acuerdo con el cronograma se iniciará esta actividad a partir del mes de marzo del 2025</t>
  </si>
  <si>
    <t>Para el mes de febrero no se proyecto inicio de asistencias tecnicas para el 2025, ya que de acuerdo con el cronograma se iniciará esta actividad a partir del mes de marzo del 2025</t>
  </si>
  <si>
    <t xml:space="preserve">Avance: El Ministerio de Educación Nacional adelanto las siguientes acciones:
* Se realizaron 12 asistencias tecnicas en las Secretarìas de Educaciòn,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12 asistencias técnicas a las SE certificadas, de acuerdo al cronograma todas fueron presencial:
1. Secretaría de Educación de Neiva: 12 de marzo
2. Secretaría de Educación de Huila: 13 de marzo
3. Secretaría de Educación de Floridablanca: 17 marzo
4. Secretaría de Educación de Bucaramanga: 18 de marzo
5. Secretaría de Educación de Piedecuesta: 19 de marzo
6. Secretaría de Educación de Girón: 19 y 20 de marzo
7. Secretaría de Educación de Putumayo: 19 y 21 de marzo
8. Secretaría de Educación de Girardot: 24, 25 y 26 de marzo
9. Secretaría de Educación de Boyacá: 25 y 26 de marzo
10. Secretaría de Educación de Duitama: 27 y 28 de marzo
11. Secretaría de Educación de Tolima: 26 y 27 de marzo
12. Secretaría de Educación de Ibagué: 27 y 28 de marzo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
</t>
  </si>
  <si>
    <t>Gestión del talento humano</t>
  </si>
  <si>
    <t>f. Eficiencia institucional para el cumplimiento de los acuerdos realizados con las comunidades</t>
  </si>
  <si>
    <t>Cobertura de las acciones de sensibilización y prevención de violencia organizacional</t>
  </si>
  <si>
    <t>Número de asistentes a las actividades / Número promedio de personas que trabajan en el MEN *100</t>
  </si>
  <si>
    <t>Matriz de actividades y asistentes</t>
  </si>
  <si>
    <t>Cobertura de la atención psicosocial en el MEN</t>
  </si>
  <si>
    <t>Número de trabajadores casos blancos atendidos/ # de casos blancos detectados * 100</t>
  </si>
  <si>
    <t>Matriz de atenciones psicosociales</t>
  </si>
  <si>
    <t>Cobertura de la intervención a grupos focales del MEN</t>
  </si>
  <si>
    <t>Número de grupos internos intervenidos / # Grupos en el MEN * 100</t>
  </si>
  <si>
    <t>Despacho Ministro (a)</t>
  </si>
  <si>
    <t>Porcentaje de avance en el diseño e implementación de una política pública de educación inicial, básica y media para el pueblo Rrom en sus usos y costumbres</t>
  </si>
  <si>
    <t>Actas de concertación con el pueblo Rrom</t>
  </si>
  <si>
    <t>Modelos educativos propios construidos, actualizados, socializados e implementados, concertados en el marco de la MRA</t>
  </si>
  <si>
    <t>Sumatoria de modelos educativos propios, proyectos Educativos Comunitarios o como los denomine cada pueblo indígena que son actualizados, construidos, socializados e implementados, concertados con la MRA</t>
  </si>
  <si>
    <t>Paz, justicia e instituciones sólidas</t>
  </si>
  <si>
    <t>Porcentaje de avance en la implementación del capítulo amazónico de la norma SEIP en concertación con la MRA</t>
  </si>
  <si>
    <t>Actas sesiones Comisión Nacional de Trabajo y Concertación de la Educación para Pueblos Indígenas - CONTCEPI y actas sesiones Mesa Regional Amazónica - MRA</t>
  </si>
  <si>
    <t>Pricipales Avances:
El Ministerio de Educación Nacional recibió (el día 21) el concepto técnico previo emitido por el Departamento Administrativo de la Función Pública parte del proceso de expedición del Decreto del SEIP y preparó los documentos para continuar el trámite ante el Ministerio de Hacienda.
Cuellos de botella o limitaciones:
Dificultades en el trámite de expedición de la norma sustantiva del del Sistema Educativo Indígena Propio - SEIP, han impedido su socialización en los pueblos indígenas con el capítulo amazónico incluido (hito 2).
Restricciones:
Administrativas. 
Justificación:
El Ministerio de Educación Nacional recibió del Departamento Administrativo de la Función Pública el concepto técnico previo favorable, sobre lo de su competencia en la norma sustantiva del Sistema Educativo Indígena Propio - SEIP, y preparó la documentación para dar continuidad el trámite ante el Ministerio de Hacienda y Crédito Público a fin de avanzar hacia la expedición de esta norma (hito 3).</t>
  </si>
  <si>
    <t xml:space="preserve">Principales avances:
El Ministerio de Educación Nacional, en el proceso de expedición de la norma del Sistema Educativo Indígena Propio- SEIP solicitó el concepto previo al Ministerio de Hacienda. En el proceso de reglamentación, realizó la comisión técnica de la Comisión Nacional de Trabajo y Concertación de la Política Educativa para los Pueblos Indígenas- CONTCEPI, para abordar temas de los pueblos indígenas en contextos especiales.
Cuellos de botella o limitaciones:
Dificultades en el trámite de expedición de la norma sustantiva del del Sistema Educativo Indígena Propio - SEIP, con el capítulo amazónico incluido (hito 3).
Restricciones:
Concertaciones o consulta previa
Justificación:
El Ministerio de Educación Nacional, en el proceso de expedición de la norma del Sistema Educativo Indígena Propio- SEIP, solicitó concepto previo en materia fiscal y presupuestal al Ministerio de Hacienda (día 3). En el proceso de reglamentación del SEIP, realizó la comisión técnica de la Comisión Nacional de Trabajo y Concertación de la Política Educativa para los Pueblos Indígenas- CONTCEPI, del 24 al 28, para  reglamentar temas de los pueblos indígenas en contextos especiales: amazónicos, en frontera y en contextos urbanos, estos últimos no lograron acuerdos internos y solicitaron otro espacio de trabajo para concretar y presentar sus propuestas; se dialogó sobre inspección y vigilancia en las instituciones de educación universitaria indígena, sobre el monitoreo y control  que realiza el MEN a las entidades territoriales, y sobre la propuesta de ruta para la celebración del contrato para el estudio de costos integrales del SEIP en la vigencia 2025. 
</t>
  </si>
  <si>
    <t>06.03.2025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
10.03.2025: DNP aprueba, se valida SI</t>
  </si>
  <si>
    <t xml:space="preserve">Principales avances:
El Ministerio de Educación Nacional, en el proceso de expedición de la norma del Sistema Educativo Indígena Propio- SEIP recibió respuesta del Ministerio de Hacienda en que se abstiene de emitir concepto sobre la norma del SEIP. En el proceso de reglamentación, realizó la comisión técnica de la Comisión Nacional de Trabajo y Concertación de la Política Educativa para los Pueblos Indígenas- CONTCEPI (17 al 20), para abordar temas del régimen laboral de los dinamizadores del SEIP.
Cuellos de botella o limitaciones:
Dificultades en el trámite de expedición de la norma sustantiva del del Sistema Educativo Indígena Propio - SEIP, con el capítulo amazónico incluido (hito 3).
Restricciones:
Concertaciones o consulta previa
Justificación:
El Ministerio de Educación Nacional, en el proceso de expedición de la norma del Sistema Educativo Indígena Propio- SEIP, recibió el día 25 respuesta del Ministerio de Hacienda en que se abstiene de emitir concepto sobre la norma del SEIP por limitaciones técnicas y legales que argumenta en su comunicado. En el proceso de reglamentación del SEIP, realizó la comisión técnica de la Comisión Nacional de Trabajo y Concertación de la Política Educativa para los Pueblos Indígenas- CONTCEPI, del 17 al 20, para reglamentar temas relacionados con el régimen laboral de los dinamizadores del SEIP. 
</t>
  </si>
  <si>
    <t>Porcentaje de avance en la expedición, socialización e implementación de la norma que establece el Sistema de Educación Indígena Propio –SEIP  con las garantías técnicas, operativas y financieras</t>
  </si>
  <si>
    <t>Actas de jornadas de concertación Comisión Nacional de Trabajo y Concertación de la Educación para Pueblos Indígenas -CONTCEPI y Mesa Permanente de Concertación -MPC y actas o listados de asistencia de actividades de socialización e implementación de la norma Sistema Educativo Indígena Propio-SEIP</t>
  </si>
  <si>
    <t xml:space="preserve">Pr incipales avances: 
El Ministerio de Educación Nacional recibió (el día 21) el concepto técnico previo emitido por el Departamento Administrativo de la Función Pública y procedió dar continuidad al trámite; realizó reuniones de análisis.
Cuellos de botella o limitaciones:
Dificultades en el trámite de expedición de la norma sustantiva del SEIP.
Restricciones:
Administrativos
Justificación:
El Ministerio de Educación Nacional recibió de parte del Departamento Administrativo de la Función Pública el concepto técnico previo favorable, sobre lo de su competencia en la norma sustantiva del Sistema Educativo Indígena Propio (SEIP), y preparó la documentación para continuar el trámite ante el Ministerio de Hacienda y Crédito Público; asimismo, realizó reuniones entre dependencias sobre la reglamentación de lo relacionado con la educación universitaria indígena propia, y elaboró la metodología para la siguiente comisión técnica en la ruta de concertación del articulado reglamentario. reglamentario.
</t>
  </si>
  <si>
    <t xml:space="preserve">Principales avances:
El Ministerio de Educación Nacional, en el proceso de expedición de la norma del Sistema Educativo Indígena Propio- SEIP solicitó el concepto previo al Ministerio de Hacienda (día 3). En el proceso de reglamentación, realizó la comisión técnica de la Comisión Nacional de Trabajo y Concertación de la Política Educativa para los Pueblos Indígenas- CONTCEPI, para abordar temas de los pueblos indígenas en contextos especiales, asimismo realizó reuniones preparatorias institucionales.
Cuellos de botella o limitaciones:
Dificultades en el trámite de expedición de la norma sustantiva del del Sistema Educativo Indígena Propio - SEIP.
Restricciones:
Concertaciones o consulta previa
Justificación:
El Ministerio de Educación Nacional, en el proceso de expedición de la norma del Sistema Educativo Indígena Propio- SEIP, solicitó concepto previo en materia fiscal y presupuestal al Ministerio de Hacienda (día 3). En el proceso de reglamentación del SEIP, realizó la comisión técnica de la Comisión Nacional de Trabajo y Concertación de la Política Educativa para los Pueblos Indígenas- CONTCEPI, del 24 al 28, para los temas reglamentarios de los pueblos indígenas en contextos especiales: amazónicos, en frontera y en contextos urbanos, estos últimos no lograron acuerdos internos y solicitaron otro espacio de trabajo para concretar y presentar sus propuestas; se dialogó sobre inspección y vigilancia en las instituciones de educación universitaria indígena, sobre el monitoreo y control que realiza el MEN a las entidades territoriales, y sobre la propuesta de ruta para la celebración del contrato para el estudio de costos integrales del SEIP en la vigencia 2025. 
</t>
  </si>
  <si>
    <t xml:space="preserve">Principales avances:
El Ministerio de Educación Nacional, en el proceso de expedición de la norma del Sistema Educativo Indígena Propio- SEIP recibió respuesta del Ministerio de Hacienda en que se abstiene de emitir concepto sobre la norma del SEIP. En el proceso de reglamentación, realizó la comisión técnica de la Comisión Nacional de Trabajo y Concertación de la Política Educativa para los Pueblos Indígenas- CONTCEPI (17 al 20), para abordar temas del régimen laboral de los dinamizadores del SEIP, a nivel interno realizó reuniones preparatorias.
Cuellos de botella o limitaciones:
Dificultades en el trámite de expedición de la norma sustantiva del del Sistema Educativo Indígena Propio - SEIP.
Restricciones:
Concertaciones o consulta previa
Justificación:
El Ministerio de Educación Nacional, en el proceso de expedición de la norma del Sistema Educativo Indígena Propio- SEIP, recibió el día 25 respuesta del Ministerio de Hacienda en que se abstiene de emitir concepto sobre la norma del SEIP por limitaciones técnicas y legales que argumenta en su comunicado. En el proceso de reglamentación del SEIP, realizó la comisión técnica de la Comisión Nacional de Trabajo y Concertación de la Política Educativa para los Pueblos Indígenas- CONTCEPI, del 17 al 20, para reglamentar temas relacionados con el régimen laboral de los dinamizadores del SEIP, en la que se contó con la participación del Departamento Administrativo de la Función Pública. 
</t>
  </si>
  <si>
    <t>Porcentaje de avance del diseño, concertación e implementación de los programas de formación político organizativo y pedagogías propias</t>
  </si>
  <si>
    <t>Actas de concertación Comisión Nacional de Trabajo y Concertación de la Educación para los Pueblos Indígenas CONTCEPI</t>
  </si>
  <si>
    <t xml:space="preserve">Principales avances:
No se tienen principales avances en el período a reportar. 
Cuellos de botella o limitaciones:
Dado que el indicador establece el diseño y concertación de los programas, hay dificultad en iniciar porque la instancia de concertación de la política educativa de los pueblos indígenas priorizó en su agenda la concertación de reglamentación de la norma sustantiva del Sistema Educativo Indígena Propio -SEIP.
Restricciones:
Concertaciones o consulta previa
Justificación:
No se tiene avances en la concertación de los programas de formación político, organizativo y pedagogías propias dado que la Comisión Nacional de Trabajo y Concertación de la Política Educativa para los Pueblos Indígenas- CONTCEPI, centró la concertación en la reglamentación de la norma sustantiva del SEIP, protocolizada en septiembre de 2024. El Ministerio de Educación Nacional realizó reuniones preparatorias y elaboró la metodología para la siguiente comisión técnica en la ruta de concertación del articulado reglamentario.
</t>
  </si>
  <si>
    <t xml:space="preserve">Principales avances:
No se tienen principales avances en el período a reportar.
Cuellos de botella o limitaciones:
Restricciones:
Concertaciones o consulta previa
Justificación:
No se tiene avances en la concertación de los programas de formación político, organizativo y pedagogías propias dado que la Comisión Nacional de Trabajo y Concertación de la Política Educativa para los Pueblos Indígenas- CONTCEPI, centró la concertación en la reglamentación de la norma sustantiva del SEIP, protocolizada en septiembre de 2024. El Ministerio de Educación Nacional realizó realizó una comisión técnica de la Comisión Nacional de Trabajo y Concertación de la Política Educativa para los Pueblos Indígenas- CONTCEPI, en la que se abordó temas reglamentarios y otros de interés de las partes en la concertación.
</t>
  </si>
  <si>
    <t xml:space="preserve">Principales avances:
No se tienen principales avances en el período a reportar.
Cuellos de botella o limitaciones:
No se avanzó en el diseño, concertación e implementación de los programas de formación político organizativo y pedagogías propias. El Ministerio de Educación Nacional realizó una comisión técnica de la Comisión Nacional de Trabajo y Concertación de la Política Educativa para los Pueblos Indígenas- CONTCEPI, en la que se abordó temas reglamentarios en la concertación.
Restricciones:
Concertaciones o consulta previa
Justificación:
No se tiene avances en la concertación de los programas de formación político, organizativo y pedagogías propias, dado que la Comisión Nacional de Trabajo y Concertación de la Política Educativa para los Pueblos Indígenas- CONTCEPI centró la concertación en la reglamentación de la norma del SEIP, protocolizada en septiembre de 2024. El Ministerio de Educación Nacional realizó una comisión técnica de la CONTCEPI (17 a20), en la que se abordó temas reglamentarios relacionados con el régimen laboral de los dinamizadores del SEIP.
</t>
  </si>
  <si>
    <t>Porcentaje de implementación de los lineamientos concertados en establecimientos educativos</t>
  </si>
  <si>
    <t>Número de establecimientos educativos de población mayoritaria implementando catedra de memoria histórica de los pueblos originarios / número total de establecimientos educativos de población mayoritaria) *100</t>
  </si>
  <si>
    <t>Entidades Territoriales Certificadas</t>
  </si>
  <si>
    <t xml:space="preserve">Principales avances:
No se tiene principales avances para el periodo a reportar.
Cuellos de botella o limitaciones:
La instancia de concertación de la política educativa de los pueblos indígenas ha dado prioridad a la concertación y expedición de los apartados reglamentarios de la norma sustantiva del Sistema Educativo Indígena Propio -SEIP protocolizada en septiembre de 2024.
Restricciones:
Concertaciones o consulta previa
Justificación:
No se avanzó en la concertación de los lineamientos para la implementación de la Cátedra de Memoria Histórica. El Ministerio de Educación Nacional realizó reuniones internas de análisis sobre temas a reglamentar en cuanto a la educación universitaria indígena propia, y elaboró la metodología para la siguiente comisión técnica en la ruta de concertación del articulado reglamentario.
</t>
  </si>
  <si>
    <t xml:space="preserve">Principales avances:
No se tiene principales avances para el periodo a reportar.
Cuellos de botella o limitaciones:
La instancia de concertación de la política educativa de los pueblos indígenas ha dado prioridad a la concertación y expedición de los apartados reglamentarios de la norma sustantiva del Sistema Educativo Indígena Propio -SEIP protocolizada en septiembre de 2024.
Restricciones:
Concertaciones o consulta previa
Justificación:
No se avanzó en la concertación de los lineamientos para la implementación de la Cátedra de Memoria Histórica. El Ministerio de Educación Nacional realizó realizó una comisión técnica de la Comisión Nacional de Trabajo y Concertación de la Política Educativa para los Pueblos Indígenas- CONTCEPI, en la que se abordó temas reglamentarios y otros de interés de las partes en la concertación.
</t>
  </si>
  <si>
    <t xml:space="preserve">Principales avances:
No se tienen principales avances para el periodo a reportar.
Cuellos de botella o limitaciones:
La instancia de concertación de la política educativa de los pueblos indígenas ha dado prioridad a la concertación y expedición de los apartados reglamentarios de la norma sustantiva del Sistema Educativo Indígena Propio -SEIP protocolizada en septiembre de 2024.
Restricciones:
Concertaciones o consulta previa
Justificación:
No se avanzó en la concertación de los lineamientos para la implementación de la Cátedra de Memoria Histórica. El Ministerio de Educación Nacional realizó realizó una comisión técnica de la Comisión Nacional de Trabajo y Concertación de la Política Educativa para los Pueblos Indígenas- CONTCEPI (17 a 20), en la que se abordó temas reglamentarios referidos al régimen laboral de los dinamizadores del SEIP.
</t>
  </si>
  <si>
    <t>Concertación e implementación de la política pública y lineamientos de convivencia orientados a prevenir la discriminación, el racismo y la intolerancia en los establecimientos educativos del país</t>
  </si>
  <si>
    <t>Establecimientos educativos que se caractericen como etnoeducativos y que atienden a las comunidades negras, afrocolombianas raizales y palenqueras, como resultado del acompañamiento del Ministerio de Educación Nacional a las Entidades Territoriales Certificadas.</t>
  </si>
  <si>
    <t>Sumatoria de establecimientos educativos que se caractericen como etnoeducativos que atienden a las comunidades negras, afrocolombianas raizales y palenqueras. El Ministerio de Educación Nacional acompaña ténicamente a las Entidades Territoriales Certificadas para que estas en el marco de sus competencias efectúen la caracterización de establecimientos educativos.</t>
  </si>
  <si>
    <t>Reglamentación e implementación del Estatuto Especial de Profesionalización para docentes y directivos docentes Etnoeducadores al servicio del Estado Colombiano.</t>
  </si>
  <si>
    <t>Sistema Etnoeducativo especial que hace parte de los derechos de las comunidades negras, afrocolombianas, raizales y Palenqueras, concertado y reglamentado e implementado</t>
  </si>
  <si>
    <t>Sistema Etnoeducativo especial concertado, reglamentado e implementado</t>
  </si>
  <si>
    <t>Política pública de educación intercultural de primera infancia, inicial, básica, media (media técnica y/o formación para el trabajo) alfabetización, modelos educativo Flexibles para la atención a jóvenes y Adultos con enfoque de comunidades negras, afrocolombianas, raizales y palenqueras diseñada e implementada de manera concertada entre el Ministerio de Educación Nacional y la comisión cuarta del ENCP</t>
  </si>
  <si>
    <t>Política pública de educación intercultural de primera infancia, inicial, básica, media (media técnica y/o formación para el trabajo) alfabetización, modelos educativo Flexibles diseñada e implementada</t>
  </si>
  <si>
    <t xml:space="preserve">No aplica, su reporte es semestral </t>
  </si>
  <si>
    <t>Avance Cualitativo: El Ministerio de Educación avanzó en la ruta de acompañamiento y formación integral con la participación de docentes y directivos docentes sobre estrategias y proyectos pedagógicos, centros de interés, armonización curricular, pensamiento y comunicación (incluye lenguaje y matemáticas) y, cuerpo y expresión. 
Cuellos de botella: No se identificaron cuellos de botella o limitaciones en el periodo.
Restricciones: No aplica
Justificación: Se estructuró e implementó una ruta de acompañamiento y formación pedagógica en la que participaron directivos docentes y docentes en procesos de fortalecimiento a la gestión pedagógica en los establecimientos educativos acompañados. Para la estructuración de esta ruta se realizaron diferentes actividades entre las cuales se destacan las siguientes: a) mesas pedagógicas nacionales para el diseño de la ruta en la que participan formadores y demás equipos de la Dirección de Calidad; b) definición y envío de orientaciones pedagógicas sobre el MOMENTO I (realizado del 03 de marzo al 06 de junio del año 2025) a las 96 ETC; c) encuentros virtuales con la participación de 309 asistentes delegados de las ETC (líderes de calidad, líderes de tiempo escolar y responsables del PTAFI 3.0) con el propósito de fortalecer acompañamiento de los establecimientos educativos, d) consolidación y balances sobre la implementación de la ruta.</t>
  </si>
  <si>
    <t>10.07.2025 OAPF:  
Oportunidad: Se reportó dentro del plazo dado por la Circular 005-2025 para el reporte de junio. Cumplió. 
Consistencia: La justificación amplía la información sobre el avance y compromisos del indicador.   
Completitud: El reporte cumple con los cuatro componentes de la Guía de seguimiento al PAI. Tanto el avance como la justificación son claros. Cumplió. 
Medios de verificación: Se presenta la base de datos de los docentes y directivos docentes que participaron en procesos de formación como medio de verificación de lo reportado. Cumplió</t>
  </si>
  <si>
    <t>No aplica reporte</t>
  </si>
  <si>
    <t>Avance Cualitativo: El Ministerio de Educación avanzó  en el proceso de revisión de ofertas para seleccionar el contratista para implementar el desarrollo de la Cátedra de Estudios Afrocolombianos.
Cuellos de botella: Demora en la concertación y recepción de las propuestas.
Restricción: Demora en la concertación y recepción de las propuestas
Justificación: Se avanzó en la revisión de las ofertas  para una posible contratación con el objetivo de desarrollar un diplomado para etnoeducadores así como el desarrollo a la implementación de la CEA</t>
  </si>
  <si>
    <t>10.07.2025 OAPF:  
Oportunidad: Se reportó dentro del plazo dado por la Circular 005-2025 para el reporte de junio. Cumplió. 
Consistencia: La justificación amplía la información sobre el avance y los cuellos de botella que se presentaron durante el periodo.   
Completitud: El reporte cumple con los cuatro componentes de la Guía de seguimiento al PAI. Tanto el avance como la justificación son claros. Cumplió. 
Medios de verificación: No se presentan soportes debido al retraso en la recepción de propuestas para seleccionar al contratista que implemente la Cátedra de estudios Afrocolombianos</t>
  </si>
  <si>
    <t xml:space="preserve">Avance Cualitativo: El Ministerio de Educación Nacional mantuvo el seguimiento al nombramiento de docentes para dar cumplimiento a la línea de ampliación de la oferta educativa de la estrategia SIMES y continuó con el desarrollo de acciones para el fortalecimiento de la Educación Media.
Cuellos de botella: No se identificaron cuellos de botella o limitaciones en el periodo.
Restricciones: No aplica 
Justificación: 
Se continuó el acompañamiento a las Entidades Territoriales Certificadas en la implementación del componente de resignificación de la educación media. Con la Universidad de La Salle se acompañó 17 establecimientos educativos en el SIMES de Guainía y Triángulo de Telembí, implementando talleres de trayectorias vitales y reconociendo Proyectos Pedagógicos Productivos. La UniMinuto avanzó en acercamiento a 8 municipios del Catatumbo, realizando talleres con estudiantes de grados 9° a 11° en el 80% de las sedes donde hace presencia, adaptando las metodologías ante situaciones de conflicto armado para avanzar de forma virtual. Por último, en La Guajira se realizaron talleres con estudiantes en 16 establecimientos educativos, y en Cesar con docentes en 19 establecimientos educativos y talleres en Orientación Socio Ocupacional en 22 establecimientos educativos.
</t>
  </si>
  <si>
    <t>05.05.2025 OAPF:
 • Oportunidad: Se reportó dentro del plazo dado por la Circular 005-2025 para el reporte de abril.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06-05-2025</t>
  </si>
  <si>
    <t>Avance Cualitativo: El Ministerio de Educación Nacional continuo con el seguimiento a través de reuniones con las diferentes Entidades Territoriales Certificadas, al nombramiento de docentes para posibilitar el cumplimiento a la línea de ampliación de la oferta educativa de la estrategia SIMES.  
Cuellos de botella: No se identificaron cuellos de botella o limitaciones en el periodo.
Restricciones: No aplica 
Justificación: 
En Entidades Territoriales Certificadas – ETC, donde se implementa SIMES se ha realizado estrategias de búsqueda activa; a la fecha se han abierto 500 grupos y ampliado la matricula en 5400 estudiantes.
En los SIMES Suárez, Putumayo, Guaviare, Tolima - Huila y Pacifico Caucano - Nariñense, se ha hecho encuentros con las ETC, se ha desarrollado talleres con rectores de municipios focalizados y se inició visitas a establecimientos educativos con talleres de Orientación Socio ocupacional a estudiantes de 9º, 10º y 11º, así: Pacifico - caucano nariñense: 41, Suárez 7, Tolima - Huila: 14, Guaviare: 5 y Putumayo: 42.
Con Uniminuto se avanzó en acercamiento virtual y presencial en municipios focalizados de Antioquia, Córdoba, Chocó, Norte de Santander, Arauca - Casanare, Cesar y Guajira. A la fecha se realizó talleres para potenciar capacidades con docentes: Chocó: 28 talleres; Bajo Cauca Antioqueño: 8 talleres; Alto Sinú: 6 talleres; Casanare: 9; Catatumbo 14; Perijá: 12; La Guajira: 20.</t>
  </si>
  <si>
    <t>04.06.2025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
DNP apruba reporte cualitativo</t>
  </si>
  <si>
    <t>Avance Cualitativo: El Ministerio de Educación Nacional avanzó en la invitación pública para implementar la Estrategia 2 “Tránsito educativo con pertinencia en zonas rurales", orientada a los territorios SIMES y al fortalecimiento de proyectos pedagógicos productivos.
Cuellos de botella: No se identificaron cuellos de botella o limitaciones en el periodo.
Restricciones: No aplica
Justificación: Se avanzó en la adición de recursos al Fondo de Tránsito a la Educación Media y se realizó invitación a implementadores en territorio, dirigida a los 12 SIMES que desde 2024 han venido desarrollando procesos de orientación socio-ocupacional, apuestas curriculares en educación media y proyectos pedagógicos productivos, así como a los 6 nuevos SIMES que iniciarán su acompañamiento en estos componentes.
Dando continuidad al trabajo de acompañamiento realizado por los implementadores al Catatumbo, Arauca – Casanare, Perijá, Chocó, Bajo Cauca Antioqueño y Alto Sinú, han realizado entre otros, talleres a docentes, directivos y estudiantes de 9°, 10° y 11° en procesos de orientación socio-ocupacional, liderazgo juvenil, construcción de proyectos y de emprendimiento para la planificación y validación de ideas de negocio. Como resultado se han realizado ajustes y propuestas educativas con enfoque territorial, diseño de proyectos pedagógicos productivos ajustados al entorno rural.</t>
  </si>
  <si>
    <t>04.07.2025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
DNP aprueba reporte cualitativo</t>
  </si>
  <si>
    <t xml:space="preserve">Avance Cualitativo: El Ministerio de Educación Nacional avanzó en la implementación de las estrategias con acciones de actualización del Plan de Formación Integral, gestión de los centros de interés y armonización curricular del Proyecto Educativo Institucional en los establecimientos educativos focalizados.
Cuellos de botella: No se identificaron cuellos de botella o limitaciones en el periodo.
Restricciones: No aplica.
Justificación: Se continuo la implementación de la ruta de acompañamiento y formación pedagógica mediante estrategias orientadas a la actualización del Plan de Formación Integral; armonización y articulación curricular en clave del Proyecto Educativo Institucional y la implementación de los centros de interés y proyectos pedagógicos que propician el desarrollo integral de niños, niñas, adolescentes y jóvenes.
Se avanzó en la elaboración de la ficha técnica y focalización de la oferta intersectorial del Centro de Interés con Mintic y con Mincultura se socializó el Centro de Interés Sonidos para la construcción de paz - Batuta 2025. En este mismo sentido, se adelantó plan de trabajo con Minciencias para la implementación de los centros de interés que llegarán a 214 establecimientos educativos. 
</t>
  </si>
  <si>
    <t>07.05.2025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07-05-2025</t>
  </si>
  <si>
    <t>Avance Cualitativo: El Ministerio de Educación avanzó en la implementación de la formación integral con el acompañamiento a los establecimientos focalizados en la actualización del Plan de Formación Integral, armonización del Proyecto Educativo Institucional y gestión los centros de interés.
Cuellos de botella: No se identificaron cuellos de botella o limitaciones en el periodo.
Restricciones: No aplica 
Justificación: Se avanzó en la implementación del Momento I de la ruta de acompañamiento y formación, con encuentros con secretarías de educación, la formulación del Plan de Formación Integral, y acciones en gestión de centros de interés y armonización curricular.
Se desarrollaron mesas de trabajo con aliados como el Ministerio de las Culturas, el Archivo General de la Nación y el Centro Nacional de Memoria Histórica, orientadas al fortalecimiento de los centros de interés en historia.
Adicionalmente, el ministerio participó en actividades como el VI Encuentro Interuniversitario de Sonidos para la Construcción de Paz, la visita de estudiantes de UniCauca, y mesas técnicas con MinTIC y British Council sobre los Centros de Interés (CI) en programación y reunión con COMCAJA sobre la articulación del Programa Todos a Aprender FI (PTA FI 3.0) y la Jornada Escolar Completa (JEC).</t>
  </si>
  <si>
    <t>04.06.2025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
DNP apruba reporte cualitativo</t>
  </si>
  <si>
    <t>Avance Cualitativo:  El Ministerio de Educación avanzó en la implementación de la ruta de acompañamiento y formación de la formación integral en los establecimientos focalizados mediante la creación de centros de interés y estrategias de armonización curricular de acuerdo con sus proyectos educativos institucionales.
Cuellos de botella: No se identificaron cuellos de botella o limitaciones en el periodo.
Restricciones: No aplica
Justificación: Se avanzó en la finalización de la implementación del Momento I de la ruta de acompañamiento y formación en los establecimientos educativos focalizados. Este momento incluyó acciones clave como la formulación del Plan de Formación Integral, la gestión de los Centros de Interés y la armonización curricular en coherencia con el Proyecto Educativo Institucional (PEI).
De manera articulada, se consolidaron acciones conjuntas con entidades como el Ministerio de las Culturas, MinCiencias, MinDeportes, la Organización Peace Corps, el ICBF, la Fundación Nacional Batuta, ASOCAJAS, entre otros actores, así como con los operadores de los diversos aliados para el desarrollo de acciones conjuntas en la implementación de apuesta de para la Formación Integral y el desarrollo de los Centros de Interés en los establecimientos educativos oficiales del país.</t>
  </si>
  <si>
    <t xml:space="preserve">Avance Cualitativo: El Ministerio de Educación Nacional avanzó en la validación de la ruta de evaluación formativa con el uso pedagógico de resultados, y el pilotaje de la herramienta ¡Quiero ser, quiero saber! ExA.
Cuello de Botella: Demora en la entrega de algunos productos de la prórroga por parte del Instituto Colombiano para la Evaluación de la Educación (ICFES).
Restricciones: Fallas en implementación.
Justificación: Se avanzó en reuniones de trabajo con el Instituto Colombiano para la Evaluación de la Educación (Icfes). Se enviaron radicados solicitando la entrega de algunos productos acordados en las reuniones de seguimiento, y de los cuales no se tiene conocimiento sobre su implementación, puntualmente, el instrumento de Bienestar Físico y el plan de implementación en los establecimientos de la muestra. 
Asimismo,  se desarrolló la cuarta Mesa Técnica de Evaluación Formativa. Se validó el nuevo banco de ítems para la implementación de la estrategia "Quiero ser, quiero saber: ExA", así como tendencias frente al uso pedagógico de resultados de pruebas. Se avanzó en la consolidación de los esquemas de los reportes de resultados, reporte de retroalimentación y reporte de aplicación a partir de la experticia de docentes y líderes de evaluación de las secretarías focalizadas para esta mesa. Por último, se realizaron  tres pilotos de la plataforma, uno de ellos en modalidad offline. </t>
  </si>
  <si>
    <t>06.05.2025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así como las limitaciones presentadas .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07-05-2025</t>
  </si>
  <si>
    <t xml:space="preserve">Avance Cualitativo: El Ministerio de Educación llevó a cabo el lanzamiento de la estrategia de evaluación formativa con intencionalidad diagnóstica ¡Quiero ser, quiero saber! ExA, la cuál tiene como objetivo  ofrecer una herramientas para fortalecer los aprendizajes de los estudiantes.
Cuello de Botella: Demora en la entrega de algunos productos de la prórroga por parte del Instituto Colombiano para la Evaluación de la Educación (ICFES).
Restricciones: Fallas en implementación.
Justificación: Se avanzó en reuniones de trabajo con el Instituto Colombiano para la Evaluación de la Educación (Icfes). Se enviaron radicados de alerta sobre la entrega de productos en relación con las subpruebas SER (bienestar físico, educación artística y crese) y se identificó el proceso de entrega de informe de pruebas Saber Tecnología e Informática. Como medida para el cumplimiento de la prórroga, el Icfes solicitó ajuste del cronograma de entrega de productos y se realizaron mesas de trabajo técnicas para conocer el estado de los productos. 
Asimismo,  se desarrolló el lanzamiento de la estrategia "Quiero ser, quiero saber: ExA". Para el mes de mayo, se atendieron el 100% de requerimientos frente a la plataforma, 12,637 pruebas iniciadas que corresponden a 1,071 establecimientos educativos participantes.
</t>
  </si>
  <si>
    <t>04.06.2025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así como las limitaciones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
DNP apruba reporte cualitativo</t>
  </si>
  <si>
    <t xml:space="preserve">Avance Cualitativo: El Ministerio de Educación llevó a cabo la primera ventana de aplicación de la estrategia quiero ser, quiero saber, la cual tiene como objetivo ofrecer información de los aprendizajes para fortalecer la formación integral. 
Cuellos de botella: No se identificaron cuellos de botella o limitaciones en el periodo.
Restricciones: No aplica
Justificación: Se realizaron reuniones de trabajo con el Instituto Colombiano para la Evaluación de la Educación (ICFES) y se avanzó en el marco de evaluación de las pruebas de bienestar físico, educación artística, CRESE y Saber TI. Por otra parte, se desarrollaron mesas técnicas de trabajo como parte del proceso de fortalecimiento de los marcos de evaluación de dichas áreas. Particularmente, se analizaron los pilotos de bienestar físico y saber TI, así como en el reconocimiento de los resultados de la encuesta de caracterización curricular. 
Asimismo, se desarrolló la primera ventana de aplicación de la estrategia "Quiero ser, quiero saber: ExA", la cual contó con una participación de 531.742 estudiantes de los grados 5.º y 9.º distribuidos en las 97 entidades territoriales, con una cobertura de 8.128 establecimientos educativos. </t>
  </si>
  <si>
    <t>Avance Cualitativo: El Ministerio de Educación avanzó en la implementación de las estrategias de formación integral, proyectos pedagógicos de Educación CRESE, gestión de los centros de interés y seguimiento a la participación de estudiantes en los establecimientos educativos focalizados por el Programa.
Cuellos de botella: No se identificaron cuellos de botella o limitaciones en el periodo.
Restricciones: No aplica 
Justificación: Se continuo con la implementación de los proyectos pedagógicos de Educación CRESE y gestión de los centros de interés para garantizar la participación de los estudiantes de grados transición a sexto con el fin de promover el desarrollo integral y reducir brechas y rezagos de los aprendizajes
Se avanzó en el seguimiento a la vinculación de los docentes tutores y el trabajo de formación y acompañamiento a 1.485 directivos docentes de los establecimientos educativos focalizados. Asimismo, se adelantaron encuentros con los equipos de las Entidades Territoriales Certificadas para fortalecer las alianzas intersectoriales para avanzar en la gestión de los centros de interés y los proyectos pedagógicos.</t>
  </si>
  <si>
    <t xml:space="preserve">
06.05.2025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7-5-2025</t>
  </si>
  <si>
    <t>Avance Cualitativo: El Ministerio de Educación avanzó en la implementación de las estrategias de formación integral a través de los centros de interés, proyectos pedagógicos y el seguimiento a la ruta pedagógica para garantizar la participación de estudiantes de los establecimientos educativos focalizados.
Cuellos de botella: No se identificaron cuellos de botella o limitaciones en el periodo.
Restricciones: No aplica
Justificación: Se continuo con la implementación de las estrategias de formación integral entre las que están la gestión de los centros de interés, los proyectos pedagógicos de Educación CRESE en los que participan estudiantes de grados transición a sexto con el fin de promover el desarrollo integral y reducir brechas y rezagos de los aprendizajes. Asimismo, en el contexto de la ruta del Programa se avanzó en el acompañamiento a los docentes en situ.
Además, se realizó un balance en la implementación de la ruta de acompañamiento y formación mediante una encuesta que respondieron 4.822 docentes tutores.</t>
  </si>
  <si>
    <t>Avance Cualitativo: El Ministerio de Educación avanzó en la implementación de los centros de interés y proyectos pedagógicos en el marco de las estrategias de formación integral en el que participan estudiantes de grados transición a sexto en los establecimientos educativos oficiales focalizados por la entidad.
Cuellos de botella: No se identificaron cuellos de botella o limitaciones en el periodo.
Restricciones: No aplica
Justificación: Se concluyó la implementación de acciones correspondientes al momento I de la ruta de acompañamiento y formación mediante la gestión de los centros de interés y los proyectos pedagógicos de Educación CRESE. 
En estas estrategias participan estudiantes de grados transición a sexto con el fin de promover el desarrollo integral y reducir brechas y rezagos de los aprendizajes. Además, se consolidó el balance de los estudiantes participantes de los centros de interés.</t>
  </si>
  <si>
    <t>04.07.2025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
DNP aprueba reporte cualitativo</t>
  </si>
  <si>
    <t xml:space="preserve">Avance Cualitativo: El Ministerio de Educación Nacional avanzó en el desarrollo de la ruta de evaluación formativa, desarrollando la cuarta mesa técnica de evaluación formativa para la formación integral en la ciudad de Barranquilla.
Cuellos de botella: No se identificaron cuellos de botella o limitaciones en el periodo.
Restricciones: No aplica.
Justificación: Se avanzó en la ruta de evaluación formativa con el uso pedagógico de resultados a través de la implementación de estrategias de gobierno abierto para contar con la representatividad de zonas rurales y urbanas, enfoque diferencial y poblacional. Se gestó la articulación de diferentes actores del sector en el desarrollo de la cuarta mesa de evaluación formativa para la formación integral.
Como resultado del evento, se validó banco de ítems de la herramienta ¡Quiero ser, quiero saber ExA!, se proyectó puntos de articulación entre las pruebas externas y los reportes generados por la plataforma (reporte de participación, reporte de retroalimentación y reporte de resultados) en pro del mejoramiento de los aprendizajes.  De igual forma, se realizó piloto de la plataforma en tres establecimientos educativos de la ciudad de Barranquilla, uno de ellos bajo la modalidad offline, dichos pilotos fueron acompañados por profesionales con experticia en inclusión y equidad. </t>
  </si>
  <si>
    <t>05.05.2025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así como los cuellos de botella presentados.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7-5-2025</t>
  </si>
  <si>
    <t xml:space="preserve">Avance Cualitativo: El Ministerio de Educación Nacional realizó el lanzamiento oficial de la estrategia evaluativa ¡Quiero ser, quiero saber! ExA, cuyo objetivo es ofrecer una herramientas para fortalecer los aprendizajes de los estudiantes.
Cuellos de botella: No se identificaron cuellos de botella o limitaciones en el periodo.
Restricciones: No aplica 
Justificación: Se avanzó en reuniones de trabajo con el Instituto Colombiano para la Evaluación de la Educación. Se enviaron radicados de alerta sobre la entrega de productos en relación con las subpruebas SER (bienestar físico, educación artística y crese). 
Asimismo,  se desarrolló el lanzamiento de la estrategia "Quiero ser, quiero saber: ExA". Para el mes de mayo, se atendieron el 100% de requerimientos frente a la plataforma, 12,637 pruebas iniciadas que corresponden a 1,071 establecimientos educativos implementando pruebas en grado 5º y 9º en áreas de matemáticas, lenguaje y ciudadanas-socioemocionales.  La estrategia brinda retroalimentación inmediata al estudiante en las áreas de matemáticas y lenguaje, permitiendo reconocer sus fortalezas y posibilidades de mejora y a los maestros, directivos y entidades territoriales para la toma de decisiones pedagógicas en pro del mejoramiento de los aprendizajes y el cierre de brechas. </t>
  </si>
  <si>
    <t>Avance Cualitativo: El Ministerio de Educación Nacional avanzó en la implementación de la estrategia de evaluación formativa “Quiero Ser, Quiero Saber.”
Cuellos de botella: No se identificaron cuellos de botella o limitaciones en el periodo.
Restricciones: No aplica
Justificación:  Se avanzó en la primera ventana de aplicación de la estrategia Quiero ser, quiero saber, donde se logró la participación de 531.742 estudiantes de los grados 5.º y 9.º en la prueba de Lenguaje. Este resultado refleja un proceso de apropiación creciente por parte de las comunidades educativas frente al uso pedagógico de la evaluación.
De la totalidad de estudiantes, 450.278 realizaron la prueba en modalidad online, mientras que 48.664 lo hicieron en modalidad offline, se ha garantizado la aplicación en tres lenguas nativas colombianas (de las comunidades palenque, kubeo y wayuu) y en lengua de señas colombiana. 
En este proceso se vincularon 8.128 establecimientos educativos, evidencia del compromiso de las instituciones y de las Entidades Territoriales Certificadas con el uso de la información generada para enriquecer las prácticas pedagógicas y acompañar el desarrollo de trayectorias educativas integrales en los territorios</t>
  </si>
  <si>
    <t xml:space="preserve">Avance Cualitativo: El Ministerio de Educación avanzó en la elaboración de fichas técnicas de algunos centros de interés y en la socialización de la oferta intersectorial ante las entidades territoriales certificadas.
Cuellos de botella: No se identificaron cuellos de botella o limitaciones en el periodo.
Restricciones: No aplica.
Justificación: Se avanzó en la revisión de propuestas presentadas en el marco del anexo técnico relacionado con el proceso de acompañamiento a los esquemas de ampliación y resignificación de tiempo escolar. Los resultados de esta revisión fueron analizados por la Oficina de Contratación del Ministerio de Educación, lo que permitió avanzar en los ajustes necesarios para continuar con el proceso. 
Por otra parte, en coordinación con Mintic, se trabajó en la elaboración de la ficha técnica y la focalización de la oferta intersectorial “Centros de Interés en Programación”; con Mincultura se socializó el Centro de Interés Sonidos para la construcción de paz - Batuta 2025. A nivel interno, se adelantó la estructura del plan de trabajo entre el MEN y Minciencias para la implementación de los centros de interés que llegarán a 214 establecimientos educativos.
</t>
  </si>
  <si>
    <t>05.05.2025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6-5-2025</t>
  </si>
  <si>
    <t>Avance Cualitativo:El Ministerio de Educación Nacional continúa avanzando en el proceso de acompañamiento a los esquemas de ampliación y resignificación del tiempo escolar, y se encuentra a la espera de la fecha del Comité para tomar decisiones relacionadas con la contratación del operador. 
Cuellos de botella: No se identificaron cuellos de botella o limitaciones en el periodo.
Restricciones: No aplica 
Justificación: Se atendieron los ajustes solicitados por la Subdirección de Contratación del Ministerio de Educación, en el marco del proceso de acompañamiento a los esquemas de ampliación y resignificación del tiempo escolar. Asimismo, se llevó a cabo la revisión y retroalimentación de la ficha técnica del centro de interés en programación del MinTIC.</t>
  </si>
  <si>
    <t>04.06.2025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no obstante se sugieren ajustes de redacción. Cumplió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t>
  </si>
  <si>
    <t>Avance Cualitativo: El Ministerio de Educación avanzó en la firma de un convenio con la Universidad de Antioquia para el seguimiento, acompañamiento y fortalecimiento a la ampliación y resignificación de la jornada escolar en clave de formación integral. 
Cuellos de botella: No se identificaron cuellos de botella o limitaciones en el periodo.
Restricciones: No aplica
Justificación: Se avanzó en la firma del convenio con la Universidad de Antioquia para el acompañamiento técnico y pedagógico a 500 establecimientos educativos y 62 Entidades Territoriales Certificadas (ETC) en el marco de la estrategia de formación integral.
En cuanto a las ofertas intersectoriales, se consolidaron los procesos de implementación de Centros de Interés que resignifican y/o amplían el tiempo escolar, en articulación con MinCiencias, MinCulturas y la Unidad Solidaria. Estas acciones incluyeron la formalización de convenios, procesos contractuales con operadores aliados y la socialización de las ofertas con las Secretarías de Educación certificadas.
Adicionalmente, con MinTIC se avanzó en la articulación técnica y en la definición de la ficha metodológica para el desarrollo de Centros de Interés enfocados en programación y pensamiento computacional, como parte de la nueva oferta intersectorial que iniciará su implementación en los próximos meses.</t>
  </si>
  <si>
    <t xml:space="preserve">Avance Cualitativo: El Ministerio de Educación Nacional avanzó en el desarrollo de la cuarta Mesa Técnica de evaluación formativa para la formación integral en la ciudad de Barranquilla.
Cuellos de botella: No se identificaron cuellos de botella o limitaciones en el periodo.
Restricciones: No aplica.
Justificación: Se avanzó en el desarrollo de la cuarta mesa técnica de evaluación formativa para la formación integral, el cual se realizó en la ciudad de Barranquilla, espacio donde se contó con la participación de diferentes actores educativos y se validó banco de 40 ítems para implementar en la tercera implementación de la estrategia ¡Quiero ser, quiero saber ExA!, en el área de lenguaje 5° y 9°. Adicionalmente, se avanzó en la gestión de procesos para la traducción de los cuadernillos a tres lenguas maternas: Wayuunaiki, Palenque, Pamie y Nasa. </t>
  </si>
  <si>
    <t>05.05.2025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06-05-2025</t>
  </si>
  <si>
    <t>Avance Cualitativo: El Ministerio de Educación Nacional avanzó en el lanzamiento de la estrategia "Quiero ser, Quiero saber" cuyo objetivo es ofrecer una herramientas para fortalecer los aprendizajes de los estudiantes.
Cuellos de botella: No se identificaron cuellos de botella o limitaciones en el periodo.
Restricciones: No aplica 
Justificación: Se llevó a cabo el Encuentro de Líderes de Calidad y Evaluación en la ciudad de Pasto. A través de este encuentro, se brindaron orientaciones sobre la implementación de la estrategia de evaluación formativa ¡Quiero ser, quiero saber! ExA, los cuadernillos fueron consolidados a través de la validación de ítems que atienden a la progresividad establecida en los estándares básicos de competencias. 
Además, se habilitó la plataforma y  se realizó el lanzamiento oficial de la estrategia, consolidando la implementación de los instrumentos en el área de lenguaje, A corte del 30 de mayo, se reportan 11.386 estudiantes con resultados en plataforma.</t>
  </si>
  <si>
    <t xml:space="preserve">Avance Cualitativo: El Ministerio de Educación Nacional continúo avanzando en la implementación de la estrategia “Quiero ser, Quiero saber”, cuyo propósito es valorar las capacidades, habilidades y competencias de los estudiantes, con énfasis en lenguaje.
Cuellos de botella: No se identificaron cuellos de botella o limitaciones en el periodo.
Restricciones: No aplica
Justificación: Se llevó a cabo mesa de trabajo con la participación de docentes, directivos docentes y líderes de inclusión, en la cual se realizó la validación final del segundo grupo de instrumentos pedagógicos que serán aplicados en el ciclo proyectado para los meses de agosto y septiembre.
Durante el mes, la primera ventana de aplicación de la plataforma, registro la participación de 531.742 estudiantes de los grados 5.º y 9.º en la prueba de Lenguaje. Adicionalmente, se incorporó la lengua de señas colombiana en la plataforma, ampliando las condiciones de accesibilidad y garantizando el derecho a la evaluación con enfoque inclusivo para diversas poblaciones del país.
También se avanzó en la aplicación de instrumentos en lenguas maternas, como Wayuunaiky (comunidad Wayuu, Institución Etnoeducativa Internado Rural de Puerto Estrella), criollo palenquero (comunidad Palenque, IETA Benkos Biohó de San Basilio de Palenque), Paime (comunidad Kubeo, IED San Javier) y Lengua de Señas Colombiana.                                                   </t>
  </si>
  <si>
    <t>Avance Cualitativo: El Ministerio de Educación Nacional avanzó en el desarrollo de la cuarta Mesa Técnica de evaluación formativa para la formación integral, desarrollada en la ciudad de Barranquilla. 
Cuellos de botella: No se identificaron cuellos de botella o limitaciones en el periodo.
Restricciones: No aplica.
Justificación: Se avanzó en el desarrollo de la cuarta mesa técnica de evaluación formativa para la formación integral, espacio donde se contó con la participación de diferentes actores educativos y se validó banco de 40 ítems para implementar en la tercera aplicación de la estrategia ¡Quiero ser, quiero saber ExA!, en el área de matemáticas 5° y 9°.</t>
  </si>
  <si>
    <t>Avance Cualitativo: El Ministerio de Educación Nacional avanzó en el lanzamiento de la estrategia "Quiero ser, Quiero saber" cuyo objetivo es ofrecer una herramienta para fortalecer los aprendizajes de los estudiantes.
Cuellos de botella: No se identificaron cuellos de botella o limitaciones en el periodo.
Restricciones: No aplica 
Justificación: Se llevó a cabo el Encuentro de Líderes de Calidad y Evaluación en la ciudad de Pasto. A través de este encuentro, se brindaron orientaciones sobre la implementación de la estrategia de evaluación formativa ¡Quiero ser, quiero saber! ExA, los cuadernillos fueron consolidados a través de la validación de ítems que atienden a la progresividad establecida en los estándares básicos de competencias. 
Además, se habilitó la plataforma y se realizó el lanzamiento oficial de la estrategia, consolidando la implementación de los instrumentos en el área de matemáticas. A corte del 30 de mayo, se reportan 11.386 estudiantes con resultados en plataforma.</t>
  </si>
  <si>
    <t>Avance Cualitativo: El Ministerio de Educación Nacional continúa avanzando en la implementación de la estrategia “Quiero ser, Quiero saber”, cuyo propósito es valorar las capacidades, habilidades y competencias de los estudiantes en el área de matemáticas.
Cuellos de botella: No se identificaron cuellos de botella o limitaciones en el periodo.
Restricciones: No aplica
Justificación: En el marco de la implementación de la estrategia ¡Quiero ser, quiero saber! ExA se llevó a cabo una mesa de trabajo con la participación de docentes, directivos docentes y líderes de inclusión, en la cual se realizó la validación final del segundo grupo de instrumentos pedagógicos que serán aplicados en los siguientes ciclos proyectados de aplicación. Frente a la primera ventana de aplicación, se contó con la participación de 531.742 estudiantes de los grados 5.º y 9.º en la prueba de Matemáticas.
Este proceso contó con la aplicación de instrumentos en lenguas maternas, como Wayuunaiky (comunidad Wayuu, Institución Etnoeducativa Internado Rural de Puerto Estrella), criollo palenquero (comunidad Palenque, IETA Benkos Biohó de San Basilio de Palenque) y Paime (comunidad Kubeo, IED San Javier).</t>
  </si>
  <si>
    <t xml:space="preserve">Avance Cualitativo: El Ministerio de Educación Nacional mantuvo el seguimiento al nombramiento de docentes para dar cumplimiento a la línea de ampliación de la oferta educativa de la estrategia SIMES y continuó con el desarrollo de acciones para el fortalecimiento de la Educación Media.
Cuellos de botella: No se identificaron cuellos de botella o limitaciones en el periodo.
Restricciones: No aplica.
Justificación: Se continuó el acompañamiento a las Entidades Territoriales Certificadas en la implementación del componente de resignificación de la educación media. Con la Universidad de La Salle se acompañó 17 establecimientos educativos en el SIMES de Guainía y Triángulo de Telembí, implementando talleres de trayectorias vitales y reconociendo Proyectos Pedagógicos Productivos. La UniMinuto avanzó en acercamiento a 8 municipios del Catatumbo, realizando talleres con estudiantes de grados 9° a 11° en el 80% de las sedes donde hace presencia, adaptando las metodologías ante situaciones de conflicto armado para avanzar de forma virtual. Por último, en La Guajira se realizaron talleres con estudiantes en 16 establecimientos educativos, y en Cesar con docentes en 19 establecimientos educativos y talleres en Orientación Socio Ocupacional en 22 establecimientos educativos.
</t>
  </si>
  <si>
    <t>Avance Cualitativo: El Ministerio de Educación  continuo el acompañamiento a las secretarías de educación para promover el desarrollo de capacidades que les permita emprender el fortalecimiento y la resignificación de la Educación Media en el marco de la estrategia SIMES y a través de los implementadores en territorio.
Cuellos de botella: No se identificaron cuellos de botella o limitaciones en el periodo.
Restricciones: No aplica 
Justificación: Se acompañó en Guainía a 22 Establecimientos Educativos-EE- definiendo acciones de interdisciplinariedad y planeación curricular. Asimismo, se realizaron 36 talleres de Trayectorias vitales y se avanzó en el reconocimiento de Proyectos Pedagógico Productivos–PPP, en articulación con iniciativas de los municipios. En Telembí se acompañó a 20 EE en los mismos componentes planteados. En PPP se evaluó el avance y la realización de los talleres, los cuales han permitido que  docentes y estudiantes trabajen en formulación, implementación y seguimiento de proyectos con enfoque práctico articulando el conocimiento académico con procesos productivos reales originando aprendizajes significativos. 
A su vez, se inició trabajo con docentes para inclusión en multilingüismo y acciones STEAM.También, se acompañó proceso de resignificación de la Media a 48 EE del Bajo Cauca Antioqueño, 52 de Alto Sinú, 45 en Chocó, 40 Arauca-Casanare, 55 Catatumbo, 31 Perijá y 104 Guajira.</t>
  </si>
  <si>
    <t>Avance Cualitativo: El Ministerio de Educación a través de implementadores en territorio, continuo con la Implementación de programas para el fortalecimiento de la educación media con el fin de consolidar las capacidades y competencias que permitan el tránsito inmediato a la educación posmedia.
Cuellos de botella: No se identificaron cuellos de botella o limitaciones en el periodo.
Restricciones: No aplica
Justificación: Se avanzó en el acompañamiento a las Entidades Territoriales Certificadas-ETC de Antioquia, Córdoba, Chocó, Norte de Santander, Arauca, Casanare, Cesar, Guajira, Uribia, Putumayo, Guaviare, Nariño, Cauca, Tolima y Huila con la estrategia SIMES y Tránsito con pertinencia en zonas rurales. En este acompañamiento se enfocó en el fortalecimiento de capacidades a líderes de las ETC, rectores y orientadores. 
Con la estrategia Educación Superior en tu colegio se acompañó a las Entidades Territoriales Certificadas de Antioquia, Arauca, Bolívar, Boyacá, Cauca, Cesar, Chocó, Córdoba, Cundinamarca, Guaviare, Huila, Ibagué, Guajira, Uribia, Meta, Nariño, Norte de Santander, Putumayo, San Andrés y P., Santander, Sucre, Tolima y Valle del Cauca.</t>
  </si>
  <si>
    <t xml:space="preserve">Avance Cualitativo: El Ministerio de Educación Nacional avanzó en la realización de mesas internas para el análisis de las implicaciones del Decreto 0277 de 2025 sobre la matrícula en Jornada Única.
Cuellos de botella: No se identificaron cuellos de botella o limitaciones en el periodo.
Restricciones: No aplica.
Justificación: Se llevaron a cabo mesas de trabajo internas con las áreas de Calidad, Fortalecimiento, Jurídica y Planeación para analizar las implicaciones derivadas de la expedición del Decreto 0277 de 2025 y la posible disminución de la matrícula en Jornada Única (JU). Asimismo, se sostuvo una reunión con FECODE para abordar estos efectos. Además, se realizaron cuatro asistencias técnicas integradas dirigidas a todas las Entidades Territoriales Certificadas del país, en las cuales se reiteró que la implementación de la Jornada Única continúa rigiéndose por los Decretos 501 de 2016 y 2105 de 2017.
</t>
  </si>
  <si>
    <t>06.05.2025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06-05-2025</t>
  </si>
  <si>
    <t>Avance Cualitativo: El Ministerio de Educación avanzó en la elaboración de un documento de análisis de la valoración de Jornada Única en las instituciones educativas con ocasión de revisar las condiciones en las cuales los estudiantes reciben el servicio.
Cuellos de botella: No se identificaron cuellos de botella o limitaciones en el periodo.
Restricciones: No aplica 
Justificación: Tras la recolección y análisis de los resultados de una encuesta sobre las condiciones en las que los establecimientos educativos implementan la Jornada Única, se inició la elaboración de un documento que da cuenta de ello estructurado en torno a los cuatro componentes definidos (Infraestructura, Alimentación, Pedagógico y Recurso humano docente). Este documento servirá como insumo tanto para el Ministerio de Educación Nacional como para las Entidades Territoriales Certificadas (ETC), con el fin de orientar acciones de fortalecimiento en la prestación del servicio educativo a los estudiantes.
Adicionalmente, se continuó brindando apoyo en las asistencias técnicas en el marco del Decreto 0277, en articulación con la Subdirección de Recursos Humanos del Sector. En este período, se realizó acompañamiento específico a la ETC de Envigado.</t>
  </si>
  <si>
    <t>Avance Cualitativo: El Ministerio de Educación continúo atendiendo a las Entidades Territoriales Certificadas y Establecimientos Educativos con jornada única para brindar orientaciones para la gestión de esta jornada escolar, incluyendo orientaciones sobre el Decreto 0277 de 2025. 
Cuellos de botella: No se identificaron cuellos de botella o limitaciones en el periodo.
Restricciones: No aplica
Justificación: Se elaboró un cronograma de asistencias técnicas conjuntas entre las diferentes áreas del Ministerio, con el propósito de brindar atención individualizada a las Entidades Territoriales Certificadas (ETC) y a los Establecimientos Educativos, en torno a la implementación de la Jornada Única, conforme a los lineamientos establecidos en el Decreto 0277 de 2025, así como en aspectos pedagógicos relacionados.
Durante el periodo se realizaron acciones de acompañamiento técnico a las siguientes Secretarías de Educación: Sogamoso, Envigado, Huila (en respuesta a requerimiento de acción preventiva por parte de la Procuraduría Provincial de Instrucción de Garzón), Meta, Cartago, Santander, Bogotá, Magangué, Quibdó, Floridablanca, Turbo, Boyacá, Barrancabermeja y Pitalito.
Adicionalmente, se llevó a cabo una mesa técnica con ASOCAJAS, en la cual se definieron acciones orientadas al fortalecimiento del Programa Jornada Escolar Complementaria (JEC) en los establecimientos educativos, incluyendo mecanismos de articulación más eficaces con las ETC y su alineación con la estrategia Tutorías para el Aprendizaje y la Formación Integral 3.0 (PTAFI).</t>
  </si>
  <si>
    <t xml:space="preserve">13.05.2025_OAFP 
La periodicidad del reporte es anual </t>
  </si>
  <si>
    <t>Avance Cualitativo: El Ministerio de Educación Nacional priorizó municipios PDET que cuentan con instituciones de educación media técnica agropecuaria con el fin de desarrollar acciones en el marco de las estrategias de SIMES, Doble Titulación y Trayectorias Educativas en Zonas Rurales.
Cuellos de botella: No se identificaron cuellos de botella o limitaciones en el periodo.
Restricciones: No aplica
Justificación: Se avanzó en el convenio suscrito con la Universidad Pedagógica Nacional para la implementación de la estrategia de los Sistemas de Educación Media y Superior en los territorios del país, promoviendo su articulación con los actores del sector educativo en los procesos pedagógicos. En estos territorios se han priorizado 57 municipios PDET, de los cuales en 18 se viene trabajando en el fortalecimiento de la educación media, especialmente en 51 sedes educativas.
Adicionalmente, se está desarrollando un proceso de fortalecimiento de las medias agropecuarias, cuyo objetivo es brindar asistencia técnica, formación y dotación a sedes educativas con proyectos pedagógicos productivos focalizados. Esta intervención cubre 35 sedes educativas en 17 municipios PDET. los departamentos de Nariño, Valle del Cauca, Buenaventura y Cauca. El proceso de formación dirigido a las Entidades Territoriales Certificadas (ETC) ya finalizó, y se prevé que el proyecto culmine el 31 de agosto con la entrega de la dotación correspondiente para el fortalecimiento de los Proyectos Pedagógicos Productivos.</t>
  </si>
  <si>
    <t xml:space="preserve">10.07.2025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aplica de acuerdo con la periodicidad 
NOTA: La validación final está sujeta a la aprobación y/o rechazo del reporte en SIIPO por parte del DNP, en caso de requerirlo se podrán solicitar ajustes	</t>
  </si>
  <si>
    <t xml:space="preserve"> 10.07.2025 OAPF: 
• Oportunidad: No cumple, no se reportó dentro del plazo dado por la Circular 005 del 05 de febrero 2025.  </t>
  </si>
  <si>
    <t>Avance Cualitativo: El Ministerio de Educación Nacional avanzó en la realización de mesas internas orientadas a definir las actividades que se desarrollarán durante la vigencia 2025 con el Pueblo Rrom.
Cuellos de botella: No se identificaron cuellos de botella o limitaciones en el periodo.
Restricciones: No aplica.
Justificación: Se culminó el proceso contractual correspondiente a la vigencia 2024 el cual se contaba con proceso de prórroga, con la entrega final de los documentos base de los lineamientos de política pública y la estrategia de educación flexible para el Pueblo Rrom.
Asimismo, se inició la programación de las mesas internas para proyectar las acciones a desarrollar en el 2025, las cuales serán presentadas en la sesión de la Comisión Nacional de Diálogo, con el fin de acordar la hoja de ruta para la actual vigencia.</t>
  </si>
  <si>
    <t>06.05.2025 OAPF:
 • Oportunidad: Se reportó dentro del plazo dado por la Circular 005-2025 para el reporte de abril.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mayo. La validación final depende del DNP.</t>
  </si>
  <si>
    <t>Avance Cualitativo: El Ministerio de Educación Nacional continuó con la realización de mesas internas orientadas a definir las actividades que se desarrollarán durante la vigencia 2025 con el Pueblo Rrom.
Cuellos de botella: Demoras por parte del pueblo Rrom en la presentación del proyecto a realizar en la vigencia
Restricciones: Fallas en gestión.
Justificación:  Se continuó con la realización de mesas internas para proyectar las acciones a desarrollar en el 2025, las cuales serán presentadas en la sesión de la Comisión Nacional de Diálogo, con el fin de acordar la hoja de ruta para la actual vigencia</t>
  </si>
  <si>
    <t>09.06.2025 OAPF:
 • Oportunidad: Se reportó dentro del plazo dado por la Circular 005-2025 para el reporte de mayo.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junio. La validación final depende del DNP.
10.06.2025: DNP aprueba, se valida SI</t>
  </si>
  <si>
    <t>Avance Cualitativo: El Ministerio de Educación Nacional continuó con la realización de mesas internas orientadas a definir las actividades que se desarrollarán durante la vigencia 2025 con el Pueblo Rrom.
Cuellos de botella: Demoras por parte del pueblo Rrom en la presentación del proyecto a realizar en la vigencia
Restricciones: Fallas en gestión.
Justificación:  Se continuó con la realización de mesas internas para revisar las acciones a desarrollar en 2025. Asimismo, el Ministerio de Educación Nacional participó en la sesión de la Comisión Nacional de Diálogo con el Pueblo Rrom convocada por el Departamento Nacional de Planeación y Ministerio del Interior, en la que se revisaron los avances en los acuerdos establecidos. Como resultado de este espacio, se asumió el compromiso de realizar una mesa virtual para definir la ejecución y las acciones correspondientes a desarrollar en la presente vigencia.</t>
  </si>
  <si>
    <t>03.07.2025 OAPF:
 • Oportunidad: Se reportó dentro del plazo dado por la Circular 005-2025 para el reporte de junio.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julio. La validación final depende del DNP.</t>
  </si>
  <si>
    <t>Avance Cualitativo: El Ministerio de Educación Nacional avanzó en la contratación con cinco pueblos indígenas para el fortalecimiento de sus Proyectos Educativos Comunitarios (PEC), o como estos sean denominados por cada pueblo, en el marco del reconocimiento de su autonomía educativa.
Cuellos de botella: No se identificaron cuellos de botella o limitaciones en el periodo.
Restricciones: No aplica.
Justificación: Se formalizó la contratación con el Resguardo Indígena del Pueblo Inga en Aponte; la Asociación de Jefes Familiares de la Zona Norte Extrema de la Alta Guajira Wayuu Araurayu; el Resguardo Indígena Kogui Malayo Arhuaco; el Resguardo Indígena Kankuamo; y la Asociación de Cabildos Murui Muina (Uitoto) del Alto Río Caquetá – Ascainca.
Asimismo, se avanzó en la etapa precontractual con los demás pueblos indígenas focalizados para la vigencia. Se espera concretar los procesos contractuales durante el mes de mayo de 2025</t>
  </si>
  <si>
    <t>Avance Cualitativo: El Ministerio de Educación Nacional formalizó la contratación con 3 pueblos indígenas para el fortalecimiento de sus Proyectos Educativos Comunitarios (PEC), o como estos sean denominados por cada pueblo, en el marco del reconocimiento de su autonomía educativa.
Cuellos de botella: No se identificaron cuellos de botella o limitaciones en el periodo.
Restricciones: No aplica
Justificación: Se formalizó la contratación con el Resguardo Indígena Puerto Nare – Carijona; Asocsaliba y Resguardo Indígena de Unión Balsalit. Asimismo, se encuentran en ejecución 12 procesos con los Pueblos Indígenas.</t>
  </si>
  <si>
    <t>Avance Cualitativo: El Ministerio de Educación Nacional avanzó en la ejecución contractual con 3 pueblos indígenas para el fortalecimiento de sus Proyectos Educativos Comunitarios (PEC), o como estos sean denominados por cada pueblo, en el marco del reconocimiento de su autonomía educativa.
Cuellos de botella: No se identificaron cuellos de botella o limitaciones en el periodo.
Restricciones: No aplica
Justificación: Se formalizó la contratación con la Asociación de Autoridades Tradicionales Indígenas del Municipio de Solano Caqueta Asimc; Resguardo Misak Piscitau del municipio de Piendamo Cauca y la Comunidad de Juin Phubuur. Asimismo, se encuentran en ejecución 18 procesos con los pueblos indígenas.</t>
  </si>
  <si>
    <t>04.07.2025 OAPF:
 • Oportunidad: Se reportó dentro del plazo dado por la Circular 005-2025 para el reporte de junio.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julio. La validación final depende del DNP.</t>
  </si>
  <si>
    <t>Avance Cualitativo: El Ministerio de Educación Nacional avanzó en la contratación con tres comunidades negras para el fortalecimiento de sus Proyectos Educativos Comunitarios (PEC), o como estos sean denominados por cada comunidad en el marco del reconocimiento de su autonomía educativa.
Cuellos de botella: No se identificaron cuellos de botella o limitaciones en el periodo.
Restricciones: No aplica.
Justificación: Se formalizó la contratación con el Consejo Comunitario Los Riscales; Consejo Comunitario Campo Alegre y Consejo Comunitario Rio Palo.
Asimismo, se avanzó en la etapa precontractual con las demás asociaciones y consejos focalizados para la vigencia. Se espera concretar los procesos contractuales durante el mes de mayo de 2025.</t>
  </si>
  <si>
    <t>Avance Cualitativo: El Ministerio de Educación Nacional formalizó la contratación con 2 concejos comunitarios y 1 asociación para el fortalecimiento de sus Proyectos Educativos Comunitarios (PEC), o como estos sean denominados por cada comunidad, en el marco del reconocimiento de su autonomía educativa.
Cuellos de botella: No se identificaron cuellos de botella o limitaciones en el periodo.
Restricciones: No aplica
Justificación: Se formalizó la contratación con el Consejo Comunitario Cocomanorte; Consejo Comunitario General del San Juan Acadesa y la Asociación de Afrodescendientes Nelson Mandela “ASAFRONELMAN” Asimismo, se encuentran en ejecución  7 procesos con los consejos comunitarios y asociasiones de las comunidades negras.</t>
  </si>
  <si>
    <t>Avance Cualitativo: El Ministerio de Educación Nacional formalizó la contratación con un Consejo Comunitario y una Asociación para el fortalecimiento de sus Proyectos Educativos Comunitarios (PEC), o como estos sean denominados por cada comunidad, en el marco del reconocimiento de su autonomía educativa.
Cuellos de botella: No se identificaron cuellos de botella o limitaciones en el periodo.
Restricciones: No aplica
Justificación: Se formalizó la contratación con la Asociación de Comunidades Afrocolombianas Despertar y el Consejo Comunitario Mayor de la Asociación Campesina Integral del Atrato-COCOMACIA Asimismo, se encuentran en ejecución  10 procesos con los consejos comunitarios y asociasiones de las comunidades negras.</t>
  </si>
  <si>
    <t>Avance Cualitativo:El Ministerio de Educación Nacional avanzó en la convocatoria 2025-1, aprobando la ampliación del calendario para la legalización y firma de garantía. La convocatoria 2025-2 se encuentra en la etapa de inscripción de aspirantes.
Cuellos de botella: Baja participación de docentes etnoeducadores de comunidades negras en las convocatorias parala maestría en Educación Intercultural y baja oferta de programas en maestría en educación inercultural. 
Restricción: Baja participación de docentes etnoeducadores de comunidades negras.
Justificación: En el marco de la convocatoria 2025-1, se aprobó la ampliación del calendario para la legalización y firma de garantías. Una vez finalice esta etapa, se podrá confirmar si los 18 docentes de las comunidades Negras, Afrocolombianas, Raizales y Palenqueras —entre ellos un etnoeducador— inscritos en la maestría en Educación Intercultural ofertada por la Universidad Nacional Abierta y a Distancia -UNAD- y que hacen parte de los 1.006 beneficiarios, culminaron satisfactoriamente el proceso.
Respecto a la convocatoria 2025-2, al cierre de la etapa de inscripción se determinará cuántos docentes o directivos docentes de las comunidades negras aspiran a acceder a la misma maestría ofrecida por la UNAD.</t>
  </si>
  <si>
    <t>Avance Cualitativo: El Ministerio de Educación Nacional avanzó en la convocatoria 2025-1, terminando la etapa de firma de garantías el 9 de mayo de 2025. La convocatoria 2025-2 continua en la etapa de inscripción de aspirantes.
Cuellos de botella: Baja participación de docentes etnoeducadores de comunidades negras en las convocatorias parala maestría en Educación Intercultural y baja oferta de programas en maestría en educación inercultural. 
Restricciones: Baja participación de docentes etnoeducadores de comunidades negras en las convocatorias parala maestría en Educación Intercultural y baja oferta de programas en maestría en educación inercultural. 
Justificación: Para la convocatoria 2025-1, luego del cierre de la etapa de la legalización y firma de garantías, la única educadora, etnoeducadora de las comunidades Negras Afrocolombianas Raizales y Palenqueras, que se inscribió en la maestría en Educación Intercultural ofertada por la UNAD, culminó esta etapa. Por lo tanto, se encuentra entre los 944 docentes que finalmente cumplieron el requisito de firma de garantías y comenzaron su proceso de formación. 
La beneficiaria de La Maestría en Educación intercultural de la Universidad Nacional Abierta y a Distancia – UNAD, labora como docente de aula en la Institución Educativa Normal Superior San Pio X, ubicada en el municipio de Istmina en el departamento del Chocó. 
Para la convocatoria 2025-2, al finalizar la etapa de inscripción, se conocerá cuántos docentes o directivos docentes de las comunidades NARP aspiran a ser beneficiados para cursar la maestría en Educación Intercultural ofertada por la UNAD.</t>
  </si>
  <si>
    <t>Avance Cualitativo: El Ministerio de Educación Nacional avanzó en la convocatoria 2025-1, donde los docentes beneficiados ya se encuentran cursando sus procesos de formación.
Con respecto a la convocatoria 2025-2 se terminó la etapa de inscripciones en el mes de junio.
Cuellos de botella: Baja participación de docentes etnoeducadores de comunidades negras en las convocatorias parala maestría en Educación Intercultural y baja oferta de programas en maestría en educación inercultural. 
Restricciones: Baja participación de docentes etnoeducadores de comunidades negras en las convocatorias parala maestría en Educación Intercultural y baja oferta de programas en maestría en educación inercultural.
Justificación: Para la convocatoria 2025-1, la única educadora, etnoeducadora de las comunidades Negras Afrocolombianas Raizales y Palenqueras, que se inscribió en la maestría en Educación Intercultural ofertada por la Universidad Nacional Abierta y a Distancia -UNAD y que culminó todas las etapas, ya se encuentra cursando su proceso de formación. 
Para la convocatoria 2025-2, al finalizar la etapa de inscripción el 20 de junio de 2025 y según reporte dado por el Icetex, 13 docentes o directivos docentes de las comunidades Negras, Afrocolombianas, Raizales y Palenqueras se inscribieron y aspiran a ser beneficiados para cursar la maestría en Educación Intercultural ofertada por la UNAD.</t>
  </si>
  <si>
    <t>Restricciones: No aplica</t>
  </si>
  <si>
    <t>Avance Cualitativo: El Ministerio de Educación Nacional a través del equipo de inclusión y equidad en la educación elaboró realizó acompañamiento a entidades territoriales certificadas de acuerdo con las solicitudes y priorización de acciones.
Cuellos de botella: No se identificaron cuellos de botella o limitaciones en el periodo.
Restricciones: No aplica
Justificación: Se realizó asistencia técnica a las entidades territoriales de Duitama, Guaviare, Cesar, Valledupar, Ipiales, La Guajira, Soacha, Yopal, Barrancabermeja, Apartadó, Meta, Cundinamarca, Chía, Jamundí, Turbo, Cali, Norte de Santander, Bogotá, Santa Marta, Cauca y Sahagún en las generalidades de la inclusión y equidad en la educación (Decreto 1421 de 2017), Orientaciones para la adecuación del PEI y Orientaciones para la adecuación del Sistema Institucional de Evaluación de los Estudiantes - SIEE con enfoque inclusivo.</t>
  </si>
  <si>
    <t>10.07.2025 OAPF:  
Oportunidad: Se reportó dentro del plazo dado por la Circular 005-2025 para el reporte de junio. Cumplió. 
Consistencia: La justificación amplía la información sobre los avancesdurante el periodo.   
Completitud: El reporte cumple con los cuatro componentes de la Guía de seguimiento al PAI. Tanto el avance como la justificación son claros. Cumplió. 
Medios de verificación: Se presentaron las listas de asistencias e invitaciones formales como medios de verificación. Cumplió</t>
  </si>
  <si>
    <t>Justificación: Se formalizó la contratación con el Resguardo Indígena Puerto Nare – Carijona; Asocsaliba y Resguardo Indígena de Unión Balsalit. Asimismo, se encuentran en ejecución 12 procesos con los Pueblos Indígenas.</t>
  </si>
  <si>
    <t>Avance Cualitativo: El Ministerio de Educación Nacional avanzó en el proceso de ajuste normativo relacionado con el proyecto de decreto modificatorio, en el marco de la meta del indicador correspondiente. 
Cuellos de botella: No se identificaron cuellos de botella o limitaciones en el periodo.
Restricciones: No aplica
Justificación: Se publicó en la plataforma SUCOP el proyecto de decreto para consulta ciudadana, que se puede consultar en el siguiente enlace:
https://www.mineducacion.gov.co/portal/normativa/Ultimas-publicaciones/424326:Proyecto-de-Decreto.
La consulta pública estuvo abierta hasta el viernes 23 de mayo de 2025.
Adicionalmente, se llevó a cabo una reunión con la mesa directiva de FECODE, en la que se revisó el contenido del decreto publicado y se formularon observaciones a varios de sus artículos.
Así mismo, dio respuesta a las observaciones y comentarios ciudadanos recibidos a través de la plataforma SUCOP,  se remitió la versión final del decreto y la memoria justificativa ajustadas a la Oficina Jurídica y al despacho del Viceministerio de Educación Preescolar, Básica y Media. Posteriormente, el 25 de junio, se envió desde la Subdirección el formato de resolución de las observaciones ciudadanas a la Oficina Jurídica, cumpliendo con los procedimientos establecidos para el trámite normativo a las necesidades del ejercicio docente.</t>
  </si>
  <si>
    <t>10.07.2025 OAPF:  
Oportunidad: Se reportó dentro del plazo dado por la Circular 005-2025 para el reporte de junio. Cumplió. 
Consistencia: La justificación amplía la información sobre los avances durante el periodo.   
Completitud: El reporte cumple con los cuatro componentes de la Guía de seguimiento al PAI. Tanto el avance como la justificación son claros. Cumplió. 
Medios de verificación: Se presentaron los documentos de consulta y comentarios de la comunidad correspondientes a los medios de verificación del Hito 2. Cumplió</t>
  </si>
  <si>
    <t xml:space="preserve">Avance Cualitativo: El Ministerio de Educación avanzó en la fase de construcción colectiva de los Lineamientos curriculares para la formación integral con el propósito elaborar los  cuadernos de trabajo de formación integral, ciencias sociales y formación ciudadana y desarrollo socioemocional para el proceso de validación de estos referentes de calidad.
Cuellos de botella: No se identificaron cuellos de botella o limitaciones en el periodo.
Restricciones: No aplica
Justificación: Se avanzó en la estructuración de la propuesta de cuadernos de trabajo de Ciencias Sociales producto de la sistematización y análisis de la fase de exploración de la ruta de actualización curricular. Para esto, se llevaron acabo mesas de trabajo con el equipo técnico de la Subdirección de Referentes y Evaluación, quienes han hecho la revisión y aportes sobre el documento. El equipo de la subdirección de Referentes avanzó en los ajustes y de la estructura de la primera versión el cuaderno de Ciencias Sociales y, asimismo, continúa el proceso de sistematización de los encuentros de Formación Integral. </t>
  </si>
  <si>
    <t>10.07.2025 OAPF:  
Oportunidad: Se reportó dentro del plazo dado por la Circular 005-2025 para el reporte de junio. Cumplió. 
Consistencia: La justificación amplía la información sobre los avances durante el periodo.   
Completitud: El reporte cumple con los cuatro componentes de la Guía de seguimiento al PAI. Tanto el avance como la justificación son claros. Cumplió. 
Medios de verificación: Se presentaron los documentos de análisis de las propuestas de formación integral y la actualización curricular en cienscias sociales como medios de verificación. Cumplió</t>
  </si>
  <si>
    <t xml:space="preserve">Avance Cualitativo: El Ministerio de Igualdad y Equidad con base en las orientaciones, lineamientos y el acompañamiento del Ministerio de Educación Nacional avanzó en el desarrollo de las actividades del componente educativo del Programa Nacional Jóvenes en Paz.
Cuellos de botella: No se identificaron cuellos de botella o limitaciones en el periodo.
Restricciones: No aplica
Justificación: Al mes de junio, de acuerdo con reporte del Ministerio de Igualdad hubo un total de 23793 jóvenes vinculados en el programa, 13258 jóvenes en fase 1: Pedagogías para la Vida y la Paz. Con respecto a la fase 2 del Programa y de acuerdo con la información suministrada por el Ministerio de Igualdad y Equidad, había 10535 jóvenes vinculados/as o en tránsito a alguna oferta educativa de educación básica y media, superior, de profesional integral o complementaria, cabe aclarar que de estos jóvenes 1924 jóvenes han pasado los 12 meses y por tanto, ya no reciben transferencia monetaria condicionada. 
</t>
  </si>
  <si>
    <t>10.07.2025 OAPF:  
Oportunidad: Se reportó dentro del plazo dado por la Circular 005-2025 para el reporte de junio. Cumplió. 
Consistencia: La justificación amplía la información sobre los avances durante el periodo.   
Completitud: El reporte cumple con los cuatro componentes de la Guía de seguimiento al PAI. Tanto el avance como la justificación son claros. Cumplió. 
Medios de verificación: Se presento el dato de los jóvenes vinculados al programas de jovenes en paz como medio de verificación. Cumplió</t>
  </si>
  <si>
    <t>Avance Cualitativo: Ell Ministerio de Educación Nacional aprobó actos administrativos  relacionados con la convalidación de estudios de Preescolar, Básica y Media. Esta medida ha facilitado el acceso a la Educación Superior, permitiendo a más estudiantes convalidar sus estudios previos de manera ágil y eficiente.
Cuellos de botella: No se identificaron cuellos de botella o limitaciones en el periodo.
Restricciones: No aplica
Justificación: Se aprobaron 1,077 actos administrativos, los cuales se distribuyen de acuerdo con la normatividad vigente en 532 títulos de bachillerato, 192 estudios parciales, 291 archivos de expediente y 62 negaciones. Este resultado es un indicador clave de la eficiencia y el compromiso del Ministerio con la mejora continua del sistema educativo, reflejando un proceso transparente y ágil que permite a los estudiantes acceder a oportunidades educativas superiores. Estos procedimientos son esenciales no solo para asegurar el reconocimiento académico, sino también para fomentar la inclusión y garantizar la equidad en el acceso a la educación superior en Colombia.</t>
  </si>
  <si>
    <t>10.07.2025 OAPF:  
Oportunidad: Se reportó dentro del plazo dado por la Circular 005-2025 para el reporte de junio. Cumplió. 
Consistencia: La justificación amplía la información sobre los avances durante el periodo.   
Completitud: El reporte cumple con los cuatro componentes de la Guía de seguimiento al PAI. Tanto el avance como la justificación son claros. Cumplió. 
Medios de verificación: Se presento la base de datos de los actos adminsitrativos aprobados del proceso de convalidaciones. Cumplió</t>
  </si>
  <si>
    <t xml:space="preserve">Avance: El Ministerio de Educación Nacional avanzó en la implementación de la quinta cohorte de practicantes, para la reducción de brechas en el aprendizaje de las escuelas rurales del país. Se establecieron todas las acciones de desplazamiento de 363 estudiantes seleccionados, a los territorios y establecimientos educativos focalizados. 
Cuello de botella: No se presentaron cuellos de botella ni limitaciones en el periodo a reportar.   
Restricciones: No se presentaron cuellos de botella ni limitaciones en el periodo a reportar. 
Justificación: Durante el mes de abril se procedió a apoyar el desplazamiento de 363 practicantes seleccionados de 48 Instituciones de Educación Superior, en 26 departamentos y 134 municipios del país. Para ello, se llevaron a cabo todas las gestiones administrativas, operativas y logísticas requeridas para la llegada a los 197 establecimientos educativos focalizados. De la misma manera, se estableció articulación con Secretarías de Educación, Formadores y Tutores del Programa de Tutorías para el aprendizaje y la formación integral, a fin de hacer más efectiva la llegada. Los practicantes vinculados, hicieron entrega del primer informe de práctica en donde se estableció el plan de trabajo, cronograma de actividades a partir de las necesidades identificadas del establecimiento educativo asignado y en línea de una lectura de contexto y caracterización. 
</t>
  </si>
  <si>
    <t>06.05.2025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07-05-2025</t>
  </si>
  <si>
    <t xml:space="preserve">Avance: El Ministerio de Educación Nacional avanzó en la implementación de la quinta cohorte de practicantes. Se establecieron todas las acciones de seguimiento de 361 practicantes en el desarrollo de estrategias pedagógicas en el marco de la Formación Integral y ampliación de oportunidades de aprendizaje. . 
Cuello de botella: No se presentaron cuellos de botella ni limitaciones en el periodo a reportar.   
Restricciones: No se presentaron cuellos de botella ni limitaciones en el periodo a reportar. 
Justificación: Durante el mes de mayo se procedió a apoyar la orientación pedagógica de los practicantes vinculados al programa, que consistió en el seguimiento a sus acciones orientadas al acompañamiento de aula, apoyo en la movilización de Centros de Interés, Gestión institucional y apoyo en el desarrollo de la ruta pedagógica. De la misma manera, se estableció articulación con Secretarías de Educación, Formadores y Tutores del Programa de Tutorías para el aprendizaje y la formación integral, para su acompañamiento durante la práctica. Se surtieron todos los trámites requeridos para el giro de recursos por concepto de manutención durante los meses de implementación. Los practicantes vinculados, hicieron entrega del segundo informe de práctica en donde plasmaron los avances en el plan de trabajo establecido, así como la relación de resultados principales, desafíos y lecciones aprendidas durante el desarrollo de su práctica. 
</t>
  </si>
  <si>
    <t>05.06.2025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no obstante hace referencia al mes de "abril" se solicita revisar y ajustar sobre el avance del periodo si es el caso. PENDIENTE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t>
  </si>
  <si>
    <t xml:space="preserve">Avance: El Ministerio de Educación Nacional avanzó en la implementación de la quinta cohorte de practicantes. Se establecieron todas las acciones de seguimiento de 361 practicantes en el desarrollo de estrategias pedagógicas en el marco de la Formación Integral y ampliación de oportunidades de aprendizaje.
Cuello de botella: No se presentaron cuellos de botella ni limitaciones en el periodo a reportar.   
Restricciones: No se presentaron cuellos de botella ni limitaciones en el periodo a reportar. 
Justificación: Durante el mes de junio se procedió a apoyar la orientación pedagógica de los practicantes vinculados al programa, que consistió en el seguimiento a sus acciones orientadas al acompañamiento de aula, apoyo en la movilización de Centros de Interés, Gestión institucional y apoyo en el desarrollo de la ruta pedagógica. Se brindaron orientaciones para los cierres pedagógicos en los establecimientos educativos focalizados y el diligenciamiento de instrumentos finales. Se realizaron jornadas de cierre con Universidades y Escuelas Normales Superiores, en donde se presentaron experiencias significativas de cada zona y resultados principales tras la implementación. Se surtieron todos los trámites requeridos para el giro de recursos por concepto de manutención durante los meses de implementación y de la misma manera, se gestionó todo lo debido el retorno a lugares de origen de los practicantes. 
</t>
  </si>
  <si>
    <t>07.07.2025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
DNP aprueba reporte cualitativo</t>
  </si>
  <si>
    <t>Avance Cualitativo: El Ministerio de Educación avanzó en las Convocatorias 2025-1, con 944 docentes en procesos de formacióny  2025-2 -  cerró la etapa de inscripciones.
Cuello de botella: No se presentaron cuellos de botella ni limitaciones en el periodo a reportar.   
Restricciones: No aplica.
Justificación: En el marco de la estrategia Poder Pedagógico Popular, se avanzó en las CONVOCATORIAS. 2025-1 - 944 docentes se encuentran cursando sus procesos de formación en los 50 programas de maestrías ofrecidos por diferentes Instituciones de Educación Superior, de estos, 581 docentes y directivos docentes se encuentran en municipios rurales y rurales dispersos. Convocatoria 2025-2, la  etapa de inscripciones culminó en el mes de junio para una oferta de 3.905 cupos en 94 programas de maestrías en 50 Instituciones de Educación Superior.  De acuerdo con el reporte dado por el Icetex, quedaron inscritos a la fecha de cierre, 4.244 aspirantes en los 6 macro territorios definidos. La convocatoria para la selección de oferentes para el proceso “Formación para el tránsito de establecimientos educativos oficiales a Escuelas Normales Superiores” se encuentra en el proceso de formación y acompañamiento entre los cuales se encuentran 70 docentes y directos docentes de zonas rurales.</t>
  </si>
  <si>
    <t>El Ministerio de Educación Nacional adelantó 3 visitas de seguimiento preventivo, de acuerdo con el plan de visitas y se realizaron 13 requerimientos de información. En lo transcurrido del 2025, se han realizado acciones preventivas en 18 IES. Con estos avances se han desarrollado actividades preventivas en 229 IES para un total de 76% de avance.
Cuello de Botella: N/A
Restricciones: N/A
Justificación: Se realizaron visitas y requerimientos que evaluaron según objeto de la actividad preventiva, componentes de gobierno, administrativo, académico, financiero, con el fin de verificar que la IES cumplan con las normas para su funcionamiento y prestación continua del servicio público de educación. Se encuentra en proceso la elaboración del informe respectivo generado con base en cada una de las visitas realizadas y el análisis de los requerimientos. 
Estas acciones permitieron avanzar en la materialización de actividades preventivas que apoyen, monitoreen y evalúen la gestión institucional en componentes financiero, gobierno, académico y administrativo de las Instituciones de Educación Superior. No se identificaron cuellos de botella y limitaciones en el periodo.</t>
  </si>
  <si>
    <t>14/07/2025 OAPF:
Oportunidad: Se reporto dentro de los plazos establecidos por la Oficina de Planeción
Completitud: Se reportó avance y justificación, relacionando las visitas efectuadas durante el primer trimestre.
Consistencia: El reporte relaciona el porcentaje de avance establecido dentro del indicador, el cual representa un avance 86% de la meta del cuatrinenio. 
Medios de verificación: Se efectua cargue de  los respectivos soportes.</t>
  </si>
  <si>
    <t xml:space="preserve">El Ministerio de Educación Nacional realizó la revisión de la información remitida por 20 IES, en cuanto a la aplicación de acciones afirmativas relacionadas con sujetos de especial protección constitucional.  
Cuello de Botella: N/A
Restricciones: N/A
Justificación: Se revisó, analizó y tabuló la información remitida por las IES, en formato establecido lo cual facilitó el análisis e interpretación de datos. 
Estas acciones permitieron avanzar en el establecimiento de la identificación de la problemática y diagnóstico de la aplicación de acciones afirmativas relacionadas con sujetos de especial protección constitucional en las instituciones de Educación Superior. No se identificaron cuellos de botella y limitaciones en el periodo. </t>
  </si>
  <si>
    <t>14/07/2025 OAPF: Oportunidad: Se efectua reporte durante los plazos establecidos por la OAPF. 
Completitud: Se reportó avance y justificación, relacionando las acciones efectuadas durante el segundo trimestre. 
Consistencia: El reporte relaciona el porcentaje de avance establecido dentro del indicador del 76% de la meta propuesta para el cuatrienio. 
Medios de verificación: Se efectua cargue de la matriz que relaciona las revisiones efectuadas.</t>
  </si>
  <si>
    <t>El Ministerio de Educación Nacional para el mes de abril cerró un total de 199 trámites de registro calificado según el tipo de trámite de la siguiente manera:
- Registros Calificados Nuevos: 96
- Renovaciones de Registro Calificado: 44
- Modificaciones de Registro Calificado con resolución: 44
- Modificaciones de Registro Calificado con comunicado: 9
-Recursos: 0
- Autos: 4
- Preradicados: 2
Cuellos de Botella (Internos al área): No se identificaron cuellos de botella ni limitaciones en el periodo.
Restricciones (Externos al área): No aplica
Justificación:  En el mes de abril se realizó el cierre de 199 trámites de registro calificado, 42 trámites por debajo de la meta planteada para el mes de abril, sin embargo, se continúa realizando con las mesas técnicas con las IES para avanzar en los trámites que se encuentran rezagados.</t>
  </si>
  <si>
    <t>15/05/2025 OAPF: Oportunidad: Se efectua reporte durante los plazos establecidos por la OAPF. 
Completitud: Se reportó avance y justificación, relacionando las acciones efectuadas durante periodo reportado. 
Consistencia: El reporte relaciona el porcentaje de avance establecido dentro del indicador y de acuerdo a la gestión desarrollada
Medios de verificación: Se efectúa cargue de  los soportes, sin embargo se solicita revisar teniendo en cuenta que evidencian cifras diferentes a las del reporte.</t>
  </si>
  <si>
    <t>El Ministerio de Educación Nacional para el mes de mayo cerró un total de 155 trámites de registro calificado según el tipo de trámite de la siguiente manera:
- Registros Calificados Nuevos: 71
- Renovaciones de Registro Calificado:60
- Modificaciones de Registro Calificado con resolución:23
- Modificaciones de Registro Calificado con comunicado: 1
-Recursos: (38) ya se encuentran sumados en el total de cerrados.
- Autos: 0
- Preradicados: 0
Cuellos de Botella (Internos al área): No se identificaron cuellos de botella ni limitaciones en el periodo.
Restricciones (Externos al área): No aplica
Justificación:  En el mes de abril se realizó el cierre de 155 trámites de registro calificado, 13 trámites por arriba de la meta planteada para el mes de mayo, de igual manera,  se continúa realizando las mesas técnicas con las IES para avanzar en los trámites que se encuentran rezagados y con situaciones particulares.</t>
  </si>
  <si>
    <t>15/06/2025 OAPF: Oportunidad: Se efectua reporte durante los plazos establecidos por la OAPF. 
Completitud: Se reportó avance y justificación, relacionando las acciones efectuadas durante periodo reportado. 
Consistencia: El reporte relaciona el porcentaje de avance establecido dentro del indicador y de acuerdo a la gestión desarrollada
Medios de verificación: Se efectúa cargue de  los soportes, sin embargo se solicita revisar teniendo en cuenta que evidencian cifras diferentes a las del reporte.</t>
  </si>
  <si>
    <t>El Ministerio de Educación surante el mes de Junio, adelanto un total de 250 trámites según su tipo, los cuales se reumen así: 
- Registros Calificados Nuevos: 90
- Renovaciones de Registro Calificado: 114
- Modificaciones de Registro Calificado con resolución: 41
- Modificaciones de Registro Calificado con comunicado: 2
- Desistimiento: 1
- Autos: 0
- Preradicados: 2
Cuellos de Botella (Internos al área): No se identificaron cuellos de botella ni limitaciones en el periodo.
Restricciones (Externos al área): No aplica
Justificación: En el mes de junio se emitió respuesta de 250 trámites de registro calificado, 27 trámites por debajo de la meta planteada para el mes de junio. Sin embargo, se continúa realizando las mesas técnicas y capacitaciones con las IES, para avanzar en los trámites que se encuentran rezagados y con situaciones particulares. De igual manera, se continua con la sincronización de los actos administrativos en el sistema de información Nuevo SACES – SNIES, para bajar la cifra de los trámites en curso en la última etapa del proceso de Registro Calificado.</t>
  </si>
  <si>
    <t>14/07/2025  OAPF: Oportunidad: Se efectua reporte durante los plazos establecidos por la OAPF. 
Completitud: Se reportó avance y justificación, relacionando las acciones efectuadas durante el mes de junio. 
Consistencia: El reporte relaciona el porcentaje de avance establecido dentro del indicador y de acuerdo a la gestión desarrollada, el cual esta un poco por debajo de la meta propuesta.
Medios de verificación: Se efectua cargue de  los soportes, sin embargo se solicita revisar teniendo en cuenta que evidencian cifras diferentes a las del reporte o no se hace un cuadro r4esumen que pueda dar claridad frente a los datos reportados.</t>
  </si>
  <si>
    <t>El Ministerio de Educación Nacional, a través del Grupo de Acreditación – CNA, al cierre del 1er semestre de 2025, gestiono en acumulado 291 conceptos emitidos por el Consejo Nacional de Acreditación, para el otorgamiento y renovación de acreditación en alta calidad de programas académicos e instituciones con trámites radicados desde 2024, 27 revisiones de condiciones iniciales,  158 procesos con visita de evaluación externa. Adicionalmente, se incluye la revisión de completitudes asi:  143 procesos de pregrado revisados, 61 procesos de posgrado revisados y 12 procesos de instituciones revisados a cierre de 30 de junio 2025. 
Cuellos de Botella:   Visitas de evaluación externa pendientes para realizar con fiducia y operador, una vez se tengan los contratos debidamente legalizados. 
Restricciones:  las evidencias de la gestión de solicitudes y de condiciones iniciales, de acreditación y demás trámites, se incluyen en el informe trimestral que se presenta al CESU, en el mes de Julio. (Se anexan evidencias de indicadores de los trámites gestionados) Una vez se presente el Informe Trimestral al CESU, será entregado a planeación para su actualización.  
Justificación:  Las completitudes revisadas y aprobadas, quedan en preselección de pares para visitas de evaluación externa con fines de acreditación en alta calidad, las cuales dependen de la firma de los contratos con fiducia y operador de pares, para dar inicio durante el segundo semestre de 2025.</t>
  </si>
  <si>
    <t>14/07/2025 OAPF: Oportunidad: Se efectua reporte durante los plazos establecidos por la OAPF. 
Completitud: Se reportó avance y justificación, relacionando las acciones efectuadas durante el primer trimestre. 
Consistencia: El reporte relaciona el porcentaje de avance establecido dentro del indicador y de acuerdo a la gestión desarrollada, resaltando los trámites adelantados y que estaban pendientes de la vigencia anterior.
Medios de verificación: Se efectua cargue de  los respectivos soportes.</t>
  </si>
  <si>
    <t>El Ministerio de Educación Nacional expidió 3.859 resoluciones de convalidaciones de títulos de educación superior en lo que va del segundo trimestre de 2025, correspondientes a solicitudes de primera instancia, recursos de reposición y tutelas.
Cuellos de Botella (Internos al área): Se identificaron como cuellos de botella y limitaciones en el periodo el represamiento de casos en las etapas de validación y proyección de actos administrativos por el criterio de acreditación o reconocimiento de alta calidad, y las curvas de aprendizaje de los profesionales que se capacitan en actividades que resultan nuevas para ellos.
Restricciones (Externos al área): Se identificó un pico de radicación en mayo, mucho más alto que el promedio que se venía presentando en el año.
Justificación: Se realizó la validación documental, análisis de criterio de convalidación y notificación de los actos administrativos de las solcitudes de convalidación de títulos de educación superior, conforme a lo dispuesto en la Resolución 10687 de 2019.</t>
  </si>
  <si>
    <t xml:space="preserve">15/06/2025 OAPF: Oportunidad: Se efectua reporte durante los plazos establecidos por la OAPF. 
Completitud: Se reportó avance y justificación, relacionando las acciones efectuadas durante el periodo reportado. Se relacionan los cuellos de botella presentados durante la gestión.
Consistencia: El reporte relaciona el porcentaje de avance establecido dentro del indicador y de acuerdo a la gestión desarrollada, resaltando los trámites adelantados durante la vigencia.
Medios de verificación: No aplica </t>
  </si>
  <si>
    <t>El Ministerio de Educación Nacional expidió 5.979 resoluciones de convalidaciones de títulos de educación superior en el segundo trimestre de 2025, correspondientes a solicitudes de primera instancia, recursos de reposición y tutelas.
Cuellos de Botella (Internos al área): Se identificaron como cuellos de botella y limitaciones en el periodo el represamiento de casos en las etapas de validación y proyección de actos administrativos por el criterio de acreditación o reconocimiento de alta calidad, y las curvas de aprendizaje de los profesionales que se capacitan en actividades que resultan nuevas para ellos.
Restricciones (Externos al área): Se identificó un pico de radicación en mayo, mucho más alto que el promedio que se venía presentando en el año.
Justificación: Se realizó la validación documental, análisis de criterio de convalidación y notificación de los actos administrativos de las solcitudes de convalidación de títulos de educación superior, conforme a lo dispuesto en la Resolución 10687 de 2019.</t>
  </si>
  <si>
    <t>14/07/2025  OAPF: Oportunidad: Se efectua reporte durante los plazos establecidos por la OAPF. 
Completitud: Se reportó avance y justificación, relacionando las acciones efectuadas durante el primer semestre y los cuellos de botella presentados en cumplimiento de las metas. 
Consistencia: El reporte relaciona el porcentaje de avance establecido dentro del indicador y de acuerdo a la gestión desarrollada, resaltando los trámites adelantados durante la vigencia.
Medios de verificación: Se efectua cargue de  los respectivos soportes.</t>
  </si>
  <si>
    <t>El Ministerio de Educación Nacional, a través del Grupo de Acreditación – CNA, al cierre de junio  de 2025 ha desarrollado  33  mesas técnicas para el acompañamiento y apropiación del Marco conceptual y el procedimiento del trámite a IES, pares, directivos y personal a cargo de los SIAC.  para orientar en los procesos radicados.
Cuellos de Botella:  Solicitudes de mesa de ayuda para gestionar la entrega de informes de evaluación externa por parte de los pares académicos que realizaron visitas durante los meses de abril, mayo y junio de 2025.
Restricciones: Subutilización del SACES CNA por desconocimiento de la estructura para la generación de informes de la plataforma SACES CNA  y escaso acompañamiento por parte de la OTSI,  en la resolución de incidentes presentados en dicha plataforma, ya que sólo se apoya por horas de fabrica con el ingeniero que conoce el SACES CNA.
Justificación:  La demanda de solicitudes radicadas por las Instituciones de Educación Superior, requiere el permanente acompañamiento para asegurar que los trámites con IES y la gestión de pares académicos para las visitas externas con fines de acreditación, Así mismo, el Sistema de Aseguramiento de la Calidad debe fortalecer los canales de comunicación y apropiación de la plataforma SACES CNA, para garantizar información veraz y oportuna.</t>
  </si>
  <si>
    <t>14/07/2025 OAPF: Oportunidad: Se efectua reporte durante los plazos establecidos por la OAPF. 
Completitud: Se reportó avance y justificación, relacionando las asistencias técnicas efectuadas durante el segundo trimestre y los cuellos de botella presentados durante el proceso, loo que se evidencia en el cumplimiento de solo el 26% de la meta propuesta para el periodo.
Consistencia: El reporte relaciona el porcentaje de avance establecido dentro del indicador y de acuerdo a la gestión desarrollada durante la vigencia.
Medios de verificación: Se efectua cargue de  los respectivos soportes.</t>
  </si>
  <si>
    <t>El Ministerio de Educación Nacional  ha logrado el 100% de avance en los controles de cambio definidos el primer trimestre de 2025, los cuales se desarrollan para la aplicación tecnológica Nuevo SACES. Se ha realizado el despliegue en el ambiente de producción el 30 de abril de 2025, y se inicia la etapa de estabilización del despliegue y atención de posibles incidentes reportados por los usuarios.
Cuellos de botella: se ha prioritario avanzar en la nueva contratación del soporte técnico de servicios profesionales de Bizagi, cuyo contrato por horas está proyectado terminar al finalizar el mes de mayo de 2025. Se plantea la estrategia de subir a la nube las aplicaciones Nuevo SACES, Convalida y Gestión de Pares. La empresa Bizagi presenta propuesta para la implementación y se analiza por parte de la Subdirección se Aseguramiento de la calidad de la Educación Superior y la Oficina de tecnologías y sistemas de información del Ministerio de Educación Nacional. En segundo lugar, se avanzó de manera prioritaria en el desarrollo del control de cambio de trámite de IPS para lograr cumplir la fecha proyectada de despliegue en el ambiente de producción para finales del mes de abril de 2025. 
Restricciones: no se han presentado
Justificación: se realiza el despliegue y paso a producción de los 25 controles de cambio definidos por parte del Ministerio de Educación Nacional para el 30 de abril de 2025. Esto controles de cambio están directamente relacionados con: 
1.	Controles de cambio de administración y servicios web
2.	Controles de cambio de carácter funcional usuarios internos
3.	Controles de cambio en la radicación desde el rol Representante Legal (IES)
4.	Controles de cambio nuevos procesos y reglas de impedimento
En general todos contribuyen para que la radicación de los casos, por parte de las IES, y la gestión de los casos por parte de los usuarios internos sea más eficiente y con reglas de control que posibilite un avance controlado de los casos. Así mismo se avanzó en los controles de cambio en el ambiente de producción de EDU-SUP 
Se han definido 10 controles de cambio para el siguiente ciclo de desarrollo en Nuevo SACES y 8 controles de cambio para la base de datos EDU-SUP. Así mismo se está trabajando en la definición de los controles de cambio para la aplicación Gestión de Pares.</t>
  </si>
  <si>
    <t>Desde el Ministerio de Educación Nacional logró el 20% de avance en el levantamiento de requerimiento de los controles de cambio definidos el segundo trimestre de 2025, los cuales se desarrollan para la aplicación tecnológica Nuevo SACES, una vez se cuente con el nuevo contrato.
Con respecto al proceso contractual se envio los ajustes al estudio previo para el contrato de soporte y licenciamiento de Bizagi, a la Oficina de Tecnología y Sistemas de información y los requeridos a la propuesta presentada por el operador.
Cuellos de botella: En proceso pre-contractual con el operador de Bizagi Latam, por lo tanto al no contar con el contrato, no se puede avanzar en la implementación de los controles de cambio. Se esta avanzando de materia priorizada para adelantar el proceso de contratación, junto con la Oficina de Tecnologías y sistemas de Información. 
Restricciones: no se han presentado 
Justificación: con respecto a los requerimientos de: 5. Compuertas de cierre después de Pares; y regla de la compuerta de modificación de acreditadas para IPS
6.Ajustar la funcionalidad de reservar sesión de sala tanto en Designación de pares (radicado, IPS, Prerradicado) como en el proceso padre de Radicado / Prerradicado y Radicado. Estos de se encuentran en ambiente de certificación en proceso de estabilización. 
Frente al listado para el ciclo de controles se está priorizando los requerimientos para el nuevo ciclo de implementación, y la definición de los controles de cambio para la aplicación Gestión de Pares.</t>
  </si>
  <si>
    <t>14/07/2025 OAPF: Oportunidad: Se efectua reporte durante los plazos establecidos por la OAPF. 
Completitud: La información reportada no responde al indicador y los medios de verificación definidos.
Consistencia: El reporte no guarda coherencia con el indicador.
Medios de verificación: no se incluyen.</t>
  </si>
  <si>
    <t>13.05.2025_OAFP
No aplica, el reporte es anual</t>
  </si>
  <si>
    <t>Principales avances: El Ministerio de Educación Nacional avanzó en la fase de implementación del proyecto de Alfabetización con el Ciclo Lectivo Especial Integrado CLEI 1 para personas mayores de 15 años de zonas rurales en 5 secretarás de educación, con Universidad Nacional Abierta y a Distancia
Cuellos de botella: El proceso de matrícula de beneficiarios ha presentado retraso dado que los establecimientos educativos en el mes de junio entraron en receso escolar.
Restricciones: Receso escolar
Justificación:  Se avanzó en el desarrollo de la Cartilla No. 2 y el avance en las sesiones de trabajo 1 a la 6 de la cartilla No. 3, modelo educativo flexible A Crecer, adicionalmemte se finalizó el desarrollo de la cartilla del buen trato al adulto mayor. Respecto a la convocatoria de alfabetización , se llevó a cabo evaluación y se seleccionaron las universidades de Nariño y Manizales.</t>
  </si>
  <si>
    <t xml:space="preserve">16.07.2025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Considerando la periodicidad no se adjuntan medios de verificación 
NOTA: La validación final está sujeta a la aprobación y/o rechazo del reporte en SIIPO por parte del DNP, en caso de requerirlo se podrán solicitar ajustes	</t>
  </si>
  <si>
    <t>Principales avances: El Ministerio de Educación Nacional avanzó en la fase de implementación del proyecto de Alfabetización con el Ciclo Lectivo Especial Integrado CLEI 1 para personas mayores de 15 años de zonas rurales en 5 secretarás de educación de municipios PDET, con Universidad Nacional Abierta y a Distancia
Cuellos de botella: El proceso de matrícula de beneficiarios ha presentado retraso dado que los establecimientos educativos en el mes de junio entraron en receso escolar.
Restricciones: Receso escolar
Justificación:  Se avanzó en el desarrollo de la Cartilla No. 2 y el avance en las sesiones de trabajo 1 a la 6 de la cartilla No. 3, modelo educativo flexible A Crecer, adicionalmemte se finalizó el desarrollo de la cartilla del buen trato al adulto mayor. Respecto a la convocatoria de alfabetización , se llevó a cabo evaluación y se seleccionarion las universidades de Nariño y Manizales.</t>
  </si>
  <si>
    <t>Principales avances: El Ministerio de Educación Nacional avanzó en la suscripción de la adición y prórroga convenio 277 de 2019 y la aceptación de la propuesta de la Universidad del Valle para fortalecer las instituciones educativas rurales que requieren y cuentan con modelos educativos flexibles
Cuellos de botella: La Universidad del Valle requirió prorroga de 2 meses para la ejecución de componente de dotación y acompañamiento debido al paro realizado por dicha entidad
Restricciones:  Paro por parte de la U del Valle
Justificación: Se avanzó en el desarrollo del componente de formación dirigido a 120 sedes educativas rurales ubicadas en las secretarías de educacion de Buenaventura, Cauca, Nariño y Valle del Cauca. En el marco de la adición y prórroga del convenio 277 de 2019, se avanzó en focalizacIón 20 secretarías certificadas.</t>
  </si>
  <si>
    <t>Principales avances: El Ministerio de Educación Nacional avanzó en la suscripción de adición y prórroga del convenio 277 de 2019 y la aceptación de propuesta de Universidad del Valle para fortalecer instituciones educativas rurales en municipios PDET que requieren y cuentan con modelos educativos flexibles
Cuellos de botella: La Universidad del Valle requirió prórroga de 2 meses para la ejecución de componente de dotación y acompañamiento debido al paro realizado en la universidad.
Restricciones:  Paro por parte de la U del Valle
Justificación: Se avanzó en el desarrollo del componente de formación dirigido a 120 sedes educativas rurales ubicadas en las secretarías de educacion de Buenaventura, Cauca, Nariño y Valle del Cauca. En el marco de la adición y prórroga del convenio 277 de 2019, se avanzó en focalización 20 secretarías certificadas.</t>
  </si>
  <si>
    <t>13.05.2025_OAFP
No aplica, el reporte es semestral</t>
  </si>
  <si>
    <t>Principales avances: El Ministerio de Educación Nacional avanza en la asistencia a las Entidades Territoriales Certificadas (ETC) sobre las condiciones y marco legal para contratar el servicio de transporte escolar y hasta junio un total de 67 ETC han reportado la prestación del servicio.
Cuellos de botella: Actualmente en las ETC se está ajustando y definiendo el proceso de matrícula 2025, todavía se evidencian falta de reporte completo para la estrategia
Restricciones: Presupuestal y financiera, falta de oferentes adecuados
Justificación:Se ha realizado acompañamiento y asistencia técnica a las Entidades Territoriales Certificadas (ETC) sobre el proceso y marco legal de la contratación del servicio de transporte escolar y sobre las funcionalidades del Módulo Anexo 13A del Sistema de Matricula (SIMAT) para el reporte correcto y oportuno por parte de los Establecimientos educativos oficiales. Las ETC que al corte de mayo de 2025 han reportado la implementación del servicio de transporte son: Amazonas, Antioquia, Apartadó, Armenia, Barrancabermeja, Bello, Bolivar, Boyacá, Bucaramanga, Buga, Caldas, Cali, Caquetá, Cartagena, Cartago, Casanare, Cesar, Choco, Córdoba, Cúcuta, Cundinamarca, Dosquebradas, Duitama, Envigado, Facatativá, Florencia, Floridablanca, Funza, Fusagasugá, Girardot, Girón, Guainía, Guaviare, Ipiales, Jamundí, Magangué, Maicao, Malambo, Manizales, Medellín, Meta, Mosquera, Neiva, Norte de Santander, Palmira, Pasto, Pereira, Piedecuesta, Putumayo, Quindío, Riohacha, Sabaneta, San Andrés, Santa Marta, Santander, Soacha, Sogamoso, Sucre, Tuluá, Tunja, Turbo, Valledupar, Vaupés, Vichada, Villavicencio, Yopal, Zipaquirá , estas 67 ETC corresponden al 70% de entidades con zona rural que han beneficiado a 171.687 estudiantes.</t>
  </si>
  <si>
    <t xml:space="preserve">16.07.2025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cumple, el indicador tiene una periodicidad semestral, se requiere cargar soportes de avance con corte a 30 de junio (es fáctible cargar cifras preliminares) 
NOTA: La validación final está sujeta a la aprobación y/o rechazo del reporte en SIIPO por parte del DNP, en caso de requerirlo se podrán solicitar ajustes	</t>
  </si>
  <si>
    <t>Principales avances: El Ministerio de Educación Nacional avanzó en la suscripción de la adición y prórroga del convenio 277 de 2019 para el suministro de la dotación gratuita de los materiales pedagógicos pertinentes (útiles y textos) a establecimientos educativos oficiales en zonas rurales.
Cuellos de botella: Ninguno
Restricciones:  Ninguno
Justiticación:  Se avanzó en aprobación de adición y prórroga convenio 277 de 2019, así como en la selección de 20 entidades territoriales certificadas en las cuáles serán focalizadas 382 sedes educativas para entregar la dotación de útiles y textos.</t>
  </si>
  <si>
    <t>Principales avances: El Ministerio de Educación Nacional avanzó en la suscripción de la adición y prórroga del convenio 277 de 2019 para el suministro de la dotación gratuita de los materiales pedagógicos pertinentes (útiles y textos) a establecimientos educativos oficiales en zonas rurales de municipios PDET
Cuellos de botella: Ninguno
Restricciones:  Ninguno
Justiticación:  Se avanzó en aprobación de adición y prórroga convenio 277 de 2019, así como en la selección de 20 entidades territoriales certificadas en las cuáles serán focalizadas 382 sedes educativas de municipios PDET para entregar la dotación de útiles y textos.</t>
  </si>
  <si>
    <t>Principales avances: El Ministerio de Educación Nacional avanzó en la fase implementación del proyecto Alfabetización con el Ciclo Lectivo Especial Integrado CLEI 1 con la Universidad Nacional Abierta y a Distancia en 5 Secretarías con el fin de reducir la tasa de Analfabetismo Rural.
Cuellos de botella: El proceso de matrícula de beneficiarios ha presentado retraso dado que los establecimientos educativos en el mes de junio entraron en receso escolar.
Restricciones: Receso escolar
Justificación:  Se avanzó en el desarrollo de la Cartilla No. 2 y el avance en las sesiones de trabajo 1 a la 6 de la cartilla No. 3 del modelo educativo flexible "A Crecer", adicionalmemte se finalizó el desarrollo de la cartilla del buen trato al adulto mayor. Respecto a la convocatoria de alfabetización , se llevó a cabo la evaluación y se seleccionarion las universidades de Nariño y Manizales.</t>
  </si>
  <si>
    <t>Principales avances: El Ministerio de Educación Nacional avanzó en la fase implementación del proyecto Alfabetización con el Ciclo Lectivo Especial Integrado CLEI 1 con la Universidad Nacional Abierta y a Distancia en 5 Secretarías con el propósito de erradicar el analfabetismo rural.
Cuellos de botella: El proceso de matrícula de beneficiarios ha presentado retraso dado que los establecimientos educativos en el mes de junio entraron en receso escolar.
Restricciones: Receso escolar
Justificación:  Se avanzó en el desarrollo de la Cartilla No. 2 y el avance en las sesiones de trabajo 1 a la 6 de la cartilla No. 3 del modelo educativo flexible "A Crecer", adicionalmemte se finalizó el desarrollo de la cartilla del buen trato al adulto mayor. Respecto a la convocatoria de alfabetización , se llevó a cabo la evaluación y se seleccionarion las universidades de Nariño y Manizales.</t>
  </si>
  <si>
    <t xml:space="preserve">Principales avances:  
El Ministerio de Educación Nacional a través de la estrategias de residencias escolares avanza en el fortalecimiento y cualificación de ambientes escolares  y a la fecha ha intervenido el 71% de dichas residencias. 
Cuellos de botella: Gestión de recursos por parte de los entes territoriales para la cofinanciación de la estrategia de residencias escolares
Restricciones: Limitaciones de presupuesto
Justificación:
Se ha realizado acompañamiento a las Entidades Territoriales Certificada (ETC) que cuentan con el servicio de residencia escolar y esta estrategia cuenta con un consolidado histórico de 395 sedes con acciones de fortalecimiento y cualificación, con resultados por componente así: Ambientes escolares: 407; Administrativo y Gestión: 534; Pedagógico: 480; Vida Cotidiana: 314; Salud y nutrición 555. Frente al proyecto de decreto, se recibieron 98 observaciones de la ciudadania remitidas por parte de 19 participantes entre personas naturales y/o jurídicas, las cuales se revisaron en mesas técnicas con las áreas correspondientes y se dió respuesta todas para continuar con el proceso de expedición remitiendo los documentos a la Oficina Asesora Jurídica del MEN. En el último trimestre se realizaron 12 sesiones de asistencia técnica dirigidas a las ETC: Riohacha, Huila, Cauca, Nariño, Amazonas, Bolívar, Santander, Pitalito, Arauca, Caquetá y Valledupar. También, el día 22 de mayo se realizó la capacitación dirigida a los equipos encargados de la estrategia de residencias escolares y los administradores del SIMAT de las ETC que implementan la estrategia de residencia escolar, se contó con la participación de 62 profesionales de 25 Secretarías de Educación Distrital. </t>
  </si>
  <si>
    <t>Principales avances: El Ministerio de Educación Nacional terminó la fase de alistamiento del proyecto de alfabetización Ciclo Lectivo Especial Integrado (CLEI 1) con estrategias educativas flexibles con la Universidad Nacional Abierta y a Distancia (UNAD) en (5) Entidades Territoriales Certificadas (ETC)
Cuellos de botella: Ninguno
Restricciones: Ninguno
Justificación:  En el proceso con la UNAD, la  fase de alistamiento implicó la refocalización de la población adulta no alfabetizada, así como la selección, contratación y formación del equipo trabajo, la impresión y entrega de materiales, y la organización de la oferta con las ETC focalizadas en donde se incluye población campesina que no sabe leer y escribir. Este proceso se adelantará en las ETC: Córdoba, Ciénaga, La Guajira, Santa Marta y Valledupar. Adicionalmente se avanzó en el lanzamiento de la convocatoria de otro proceso de alfabetización con CLEI 1 para atender 6.719 beneficiarios en 12 ETC que incluye en la focalización población campesina que no sabe leer ni escribir.</t>
  </si>
  <si>
    <t>07.05.2025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reporte 9.05.2025</t>
  </si>
  <si>
    <t xml:space="preserve">Principales avances: El Ministerio de Educación Nacional avanzó en la fase implementación del proyecto Alfabetización Ciclo Lectivo Especial Integrado CLEI 1, Universidad Nacional Abierta y a Distancia en 5 Secretarías para personas alfabetizadas con estrategias educativas con enfoque para la vida.
Cuellos de botella: Ninguno
Restricciones: Ninguna
Justificación: La fase de ejecución del proyecto alfabetización Ciclo Lectivo Especial Integrado CLEI 1, liderara por Universidad Nacional Abierta y a Distancia con 2.000 beneficiarios ubicados en las secretarías de educación de Córdoba, Ciénaga, La Guajira, Santa Marta y Valledupar, implicó un proceso de aprestamiento y abordaje de la cartilla No. 1: modelo educativo flexible A Crecer para la Vida, adicionalmente se dio inicio al trabajo con la cartilla del buen trato al adulto mayor y los fascículos de educación económica y financiera. Respecto a la nueva convocatoria de alfabetización, el 12 de junio finalizará el tiempo de recepción de propuestas.
</t>
  </si>
  <si>
    <t>06.06.2025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t>
  </si>
  <si>
    <t>Principales avances: El Ministerio de Educación Nacional avanzó en la fase de implementación del proyecto Alfabetización Ciclo Lectivo Especial Integrado CLEI 1 que ejecuta la Universidad Nacional Abierta y a Distancia en 5 Secretarías a través de estrategias educativas con enfoque para la vida.
Cuellos de botella: El proceso de matrícula de beneficiarios ha presentado retraso dado que los establecimientos educativos en el mes de junio entraron en receso escolar.
Restricciones: Receso escolar
Justificación:  Se avanzó en el desarrollo de la Cartilla No. 2 y en las sesiones de trabajo 1 a 6 de la Cartilla No. 3 del modelo educativo flexible A Crecer. Adicionalmente, se finalizó la elaboración de la cartilla sobre el buen trato al adulto mayor. En cuanto a la convocatoria de alfabetización, se realizó el proceso de evaluación y se seleccionaron las universidades de Nariño y Manizales quienes adelantaran en territorio la ejecución de la estrategia.</t>
  </si>
  <si>
    <t>08.07.2025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así como las limitaciones y restricciones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
10.07.2025 DNP Aprueba reporte cualitativo.</t>
  </si>
  <si>
    <t>Principales avances: El Ministerio de Educación Nacional terminó la fase de alistamiento del proyecto de alfabetización Ciclo Lectivo Especial Integrado (CLEI 1) con la Universidad Nacional Abierta y a Distancia (UNAD) en (5) Entidades Territoriales Certificadas (ETC) focalizando población campesina
Cuellos de botella: Ninguno
Restricciones: Ninguno
Justificación:  En el proceso con la UNAD, la fase de alistamiento implicó la refocalización de la población adulta no alfabetizada, así como la selección, contratación y formación del equipo trabajo, la impresión y entrega de materiales, y la organización de la oferta con las ETC focalizadas en donde se incluye población campesina que no sabe leer y escribir. Este proceso se adelantará en las ETC: Córdoba, Ciénaga, La Guajira, Santa Marta y Valledupar. Adicionalmente se avanzó en el lanzamiento de la convocatoria de otro proceso de alfabetización con CLEI 1 para atender 6.719 beneficiarios en 12 ETC que incluye en la focalización población campesina que no sabe leer ni escribir.</t>
  </si>
  <si>
    <t>07.05.2025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reporte 9.05.2025</t>
  </si>
  <si>
    <t xml:space="preserve">Principales avances: El Ministerio de Educación Nacional avanzó en la ejecución fase implementación del proyecto Alfabetización Ciclo Lectivo Especial Integrado CLEI 1, con la Universidad Nacional Abierta y a Distancia, en 5 Secretarías Certificadas en Educación, población campesina no alfabetizada.
Cuellos de botella: Ninguno
Restricciones: Ninguna
Justificación: La fase de ejecución del proyecto alfabetización Ciclo Lectivo Especial Integrado CLEI 1, liderada por la Universidad Nacional Abierta y a Distancia, con 2.000 beneficiarios ubicados en las secretarías de educación de Córdoba, Ciénaga, La Guajira, Santa Marta y Valledupar, implicó proceso de aprestamiento y abordaje la cartilla No. 1, modelo educativo flexible A Crecer para la Vida, adicionalmente se dio inicio al trabajo con la cartilla del buen trato al adulto mayor y los fascículos de educación económica y financiera. Respecto a la nueva convocatoria de alfabetización, el 12 de junio finalizará el tiempo de recepción de propuestas.
</t>
  </si>
  <si>
    <t>09.06.2025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t>
  </si>
  <si>
    <t>Principales avances: El Ministerio de Educación Nacional avanzó en la ejecución de la implementación del proyecto de Alfabetización Ciclo Lectivo Especial Integrado CLEI 1 para población campesina con la Universidad Nacional Abierta y a Distancia en 5 Entidades Territoriales Certificadas (ETC)
Cuellos de botella: El proceso de matrícula de beneficiarios ha presentado retraso dado que los establecimientos educativos en el mes de junio entraron en receso escolar.
Restricciones: Receso escolar
Justificación:  Se avanzó en el desarrollo de la Cartilla No. 2 y en las sesiones de trabajo 1 a 6 de la Cartilla No. 3 del modelo educativo flexible A Crecer. Adicionalmente, se finalizó la elaboración de la cartilla sobre el buen trato al adulto mayor. En cuanto a la convocatoria de alfabetización, se realizó el proceso de evaluación y se seleccionaron las universidades de Nariño y Manizales quienes adelantaran en territorio la ejecución de la estrategia.</t>
  </si>
  <si>
    <t>08.07.2025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así como las limitaciones y restricciones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t>
  </si>
  <si>
    <t>Principales avances: El Ministerio de Educación Nacional avanzó en la realización de asistencias técnicas a (19) entidades territoriales certificadas sobre las diferentes estrategias de permanencia en temas como Transporte Escolar, población vulnerable, alfabetización y modelos educativos flexibles
Cuellos de botella: constante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Otra (Rotación talento humano)
Justificación: se realizó asistencia técnica y acompañamiento a (19) Entidades Territoriales Certificadas (ETC) sobre estrategias de permanencia en temas como transporte escolar, planes de permanencia, niños en el sistema de responsabilidad adolescente y protección del ICBF, gestión integral del riego, Atención de poblaciones en condición de vulnerabilidad, poblaciones en zonas de conflicto armado, residencias escolares, planes de permanencia, entre otros, a las ETC de Vichada, Soacha, Riohacha, Malambo, Sucre, Huila, Chocó, La Estrella, Arauca, Nariño, Cauca, CRIHU, Magangue, Villavicencio y Sincelejo.</t>
  </si>
  <si>
    <t>07.05.2025 OAPF: 
 • Oportunidad: Se reportó dentro del plazo dado por la Circular 005-2025 para el reporte de abril. Cumplió. 
• Consistencia: No hay consistencia se describen 19 asistencias técnicas en los avances pero en la justificación se hace referencias a 27 asistencias técnicas. REVISAR  
• Completitud: Se valida que el reporte cumple con los cuatro componentes de un reporte según la Guía de seguimiento al PAI. Tanto el avance como la justificación son claros. Cumplió. 
• Medios de verificación:  N.A avance cuantitativo dado el rezago.      
08.05.2025 OAPF: Dependencia ajusta reporte cumpliendo con l a consistencia.
NOTA: Se recomienda a la dependencia cargar en el aplicativo sinergia antes del 10 de mayo de 2025. La validación final depende el DNP. 
DNP aprueba reporte 9.05.2025</t>
  </si>
  <si>
    <t>Principales avances: El Ministerio de Educación Nacional avanzó en la realización de asistencias técnicas a (15) entidades territoriales certificadas sobre las diferentes estrategias de permanencia en temas como Transporte Escolar, población vulnerable, alfabetización y modelos educativos flexibles
Cuellos de botella: Constante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Otra (Rotación talento humano)
Justificación: El Ministerio de Educación Nacional, a través de la Subdirección de Permanencia, tiene la misión de recoger y analizar la información sobre las causas y factores determinantes de la deserción escolar, así como prestar asistencia técnica a las Entidades Territoriales Certificadas (ETC) para facilitar que éstas puedan definir, estructurar, presentar y ejecutar los planes de permanencia de acuerdo con las necesidades específicas del territorio, con el objetivo de reducir la tasa de deserción escolar. Para ello, en el mes de mayo se realizó la asistencia técnica y acompañamiento a (15) Entidades Territoriales Certificadas (ETC) sobre estrategias de permanencia en temas como transporte escolar, planes de permanencia, Alfabetización, Modelos Educativos Flexibles, Sistema de Responsabilidad Pena Acusatorio, Residencias escolares y Gestión integral del riesgo, a las ETC de Valledupar, Pitalito, Florencia, Bogotá, Magdalena, Sucre, Meta, Monteria, Medellin, Cundinamarca, Santander, Caquetá, Magdalena y Nariño.</t>
  </si>
  <si>
    <t>Principales avances: El Ministerio de Educación Nacional avanzó en la realización de (16) asistencias técnicas dirigidas a (12) entidades territoriales certificadas sobre las diferentes estrategias de permanencia en temas como Transporte Escolar, población vulnerable, alfabetización y modelos educativos flexibles.
Cuellos de botella: Constante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Otra (Rotación talento humano)
Justificación: El Ministerio de Educación Nacional, a través de la Subdirección de Permanencia, tiene la misión de recoger y analizar la información sobre las causas y factores determinantes de la deserción escolar, así como prestar asistencia técnica a las Entidades Territoriales Certificadas (ETC) para facilitar que éstas puedan definir, estructurar, presentar y ejecutar los planes de permanencia de acuerdo con las necesidades específicas del territorio, con el objetivo de reducir la tasa de deserción escolar. Para ello, en el mes de junio se realizaron asistencias técnicas y acompañamiento a (12) Entidades Territoriales Certificadas (ETC) sobre estrategias de permanencia en temas como transporte escolar, planes de permanencia, Alfabetización, Modelos Educativos Flexibles, Sistema de Responsabilidad Penal Acusatorio, Residencias escolares y Gestión integral del riesgo, a las ETC de Cundinamarca, Ipiales, Vichada, Tunja, Santander, Valledupar, Vaupés, Boyacá, Córdoba, Quindío, Nariño y Floridablanca.</t>
  </si>
  <si>
    <t>Principales avances: El Ministerio de Educación Nacional avanzó en la realización de (62) asistencias técnicas sobre las estrategias de permanencia de Transporte Escolar, Estructuración de Planes de Permanencia, Atención de poblaciones vulnerables y SIMPADE.
Cuellos de botella: constante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Otra (Rotación talento humano)
Justificación:Con base en la programación anual de asistencias técnicas y la demanda realizada desde las Entidades Territoriales Certificadas (ETC), se realizaron (62) sesiones sobre estrategias de permanencia en temas como transporte escolar, planes de permanencia, Atención de poblaciones en condición de vulnerabilidad en las ETC de: Arauca, Armenia, Bello, Caquetá, Cartagena, Cartago, Casanare, Cauca, Cesar, Chocó, Ciénaga, Córdoba, Duitama, Envigado, Fusagasugá, Huila, Itagüí, Magdalena, Mosquera, Norte de Santander, Palmira, Pasto, Pitalito, Tolima, Tuluá, Vaupes, Antioquia, Norte de Santander, Nariño, Directivos de establecimientos educativos, pueblo arhuaco, Casanare, Girón, Chocó, Atrato, Palmira, Dibulla, Fusagasugá. Cartago, Tolima, Arauca, Duitama, Chocó, Pitalito, Envigado, Cartagena, Cauca, Carmen de Viboral, ETC Cauca, ETC Huila, Pasto, Cesar, Norte de Santander, Chocó, ETC Cúcuta, ETC Meta, ETC Amazonas, ETC Caquetá, ETC Cauca, ETC Guaviare, ETC Huila</t>
  </si>
  <si>
    <t>Principales avances: El Ministerio de Educación Nacional avanzó en este trimestre en (47) asistencias técnicas dirigidas a (25) entidades territoriales certificadas sobre las diferentes estrategias de permanencia en temas como Transporte Escolar, población vulnerable, alfabetización y modelos educativos flexibles.
Cuellos de botella: Constante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Otra (Rotación talento humano)
Justificación: Justificación: El Ministerio de Educación Nacional, a través de la Subdirección de Permanencia, tiene la misión de recoger y analizar la información sobre las causas y factores determinantes de la deserción escolar, así como prestar asistencia técnica a las Entidades Territoriales Certificadas (ETC) para facilitar que éstas puedan definir, estructurar, presentar y ejecutar los planes de permanencia de acuerdo con las necesidades específicas del territorio, con el objetivo de reducir la tasa de deserción escolar. Para ello, en el mes de junio se realizaron asistencias técnicas y acompañamiento a (25) Entidades Territoriales Certificadas (ETC) sobre estrategias de permanencia en temas como transporte escolar, planes de permanencia, Alfabetización, Modelos Educativos Flexibles, Sistema de Responsabilidad Pena Acusatorio, Residencias escolares y Gestión integral del riesgo, a las ETC de Huila, La Estrella, Chocó, Malambo, Sucre, Quibdó, Magangué, Arauca, Valledupar, Pitalito, Florencia, Caquetá, Montería, Cundinamarca, Medellín, Santander, Caquetá, Bogotá, Magdalena, Sector educativo 145 participantes, Cauca, Malambo, Huila, Bolívar, Cesar, Florencia.</t>
  </si>
  <si>
    <t>16/07/2025 OAPF: Teniendo en cuenta la circular 005 de feb. de 2025, así como la periodicidad y rezago, se evidencia oportunidad en el reporte
• Consistencia: Se valida que la justificación amplía detalles de los avances en el indicador, sin embargo no existe reporte cuantitativo de los avances obtenidos durante el periodo.  PENDIENTE
• Completitud: Se valida que el reporte cumple con los cuatro componentes de un reporte según la Guía de seguimiento al PAI. Tanto el avance como la justificación son claros. Cumplió.
• Medios de verificación:  No se evidencia reporte no cumple.     
17.07.2025 Dependencia ajusta se aprueba reporte</t>
  </si>
  <si>
    <t xml:space="preserve">Avance:
El Ministerio de Educación Nacional realizó mesas de trabajo para revisar y brindar asistencia técnica para avanzar en la elaboración de la propuesta para la formulación de planes de infraestructura educativa con la Organización Nacional de los pueblos indígenas de la Amazonía Colombiana (OPIAC). 
Cuellos de Botella:
Demoras en la definición de la propuesta final para la formulación de planes de infraestructura educativa.
Restricciones:
Fallas en gestión en implementación
Justificación del avance
El Ministerio de Educación Nacional en el marco de la Norma Técnica Colombiana (NTC) 6705 – Elaboración de planes de infraestructura educativa, realizó mesas de trabajo con Findeter y la Organización Nacional de los Pueblos Indígenas de la Amazonía Colombiana (OPIAC), para resolver inquietudes y brindar línea técnica con respecto a la elaboración de la propuesta presentada, adicionalmente, se presenta el plan de trabajo ajustado conforme al avance presentado a la fecha.
</t>
  </si>
  <si>
    <t>07.05.2025 OAPF:
 • Oportunidad: Se reportó dentro del plazo dado por la Circular 005-2025 para el reporte de abril.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mayo. La validación final depende del DNP.</t>
  </si>
  <si>
    <t xml:space="preserve">Avance:
El Ministerio de Educación Nacional, en articulación con Findeter, llevó a cabo mesas de trabajo orientadas a la formulación de una propuesta que impulse el avance en el Plan de Infraestructura Educativa. Esta propuesta permite delimitar de manera precisa la unidad estadística, agilizar el proceso de elaboración del documento y ofrecer a las comunidades mayor tiempo para la construcción de sus propuestas, facilitando así la construcción, validación y socialización en los territorios.
Cuellos de Botella:
Demoras en la definición de la propuesta final para la formulación de planes de infraestructura educativa.
Restricciones:
Fallas en gestión en implementación
Justificación del avance
El Ministerio de Educación Nacional, en el marco de la Norma Técnica Colombiana NTC 6705 sobre la elaboración de planes de infraestructura escolar, adelantó mesas de trabajo en conjunto con Findeter. Como resultado de este proceso, se formuló una propuesta para la elaboración de planes de infraestructura escolar, estructurada en dos fases: la primera comprende el análisis y la priorización de las sedes educativas objeto de estudio; y la segunda, el desarrollo del componente programático.
</t>
  </si>
  <si>
    <t>Avance: Durante el mes de junio de 2025, se socializó a las comunidades étnicas el plan de acción propuesto por MEN y FINDETER para avanzar en la elaboración de los planes de infraestructura escolar.
Cuellos de botella: No se han concretado las propuestas para la elaboración de planes de infraestructura educativa, sin tener el plan de infraestructura no es posible determinar los proyectos de intervención en el corto tiempo.
Restricciones: El marco jurídico de contratación de la Ley 80, no permite que se realice la contratación en los términos y condiciones establecidos en las propuestas técnicas y económicas presentadas por las comunidades étnicas.
Justificación:
El Ministerio de Educación Nacional, en el marco de la Norma Técnica Colombiana NTC 6705 sobre la elaboración de planes de infraestructura escolar, adelantó mesas de trabajo en conjunto con Findeter. Como resultado de este proceso, se formuló una propuesta para la elaboración de planes de infraestructura escolar, estructurada en dos fases: la primera comprende el análisis y la priorización de las sedes educativas objeto de estudio; y la segunda, el desarrollo del componente programático. Finalmente, se va a revisar en conjunto con FINDETER y MEN las alternativas para definir el marco jurídico que permita avanzar con la contratación y poder llevar una propuesta para concertar con las comunidades étnicas.</t>
  </si>
  <si>
    <t>09.07.2025 OAPF:
 • Oportunidad: Se reportó dentro del plazo dado por la Circular 005-2025 para el reporte de junio.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julio. La validación final depende del DNP.
10.07.2025: DNP aprueba, se valida SI</t>
  </si>
  <si>
    <t xml:space="preserve">Avance:
El Ministerio de Educación Nacional revisó las propuestas para la formulación de planes de infraestructura física escolar, remitidas por las organizaciones que pertenecen a la Mesa Permanente de Concertación (MPC).
Cuellos de botella:
Algunas organizaciones de la MPC no han enviado la propuesta para la elaboración de planes de infraestructura educativa.
Restricciones:
Concertaciones o consulta previa
Justificación: 
El Ministerio de Educación Nacional en el marco de la Norma Técnica Colombiana (NTC) 6705 – Elaboración de planes de infraestructura educativa, realizó mesas de trabajo para aclarar inquietudes sobre las observaciones emitidas a las propuestas para la formulación de planes de infraestructura educativa remitidas por el movimiento de autoridades indígenas de Colombia (AICO), la Organización Nacional de los pueblos Indígenas de la Amazonía Colombiana (OPIAC) y el Consejo Regional Indígena del Cauca CRIC, adicionalmente, se revisó la propuesta enviada por la Organización Nacional Indígena de Colombia (ONIC).
</t>
  </si>
  <si>
    <t xml:space="preserve">Avance:
El Ministerio de Educación Nacional, en coordinación con Findeter, llevó a cabo mesas de trabajo para construir una propuesta que permita avanzar en la elaboración del Plan de Infraestructura Escolar, en articulación con las organizaciones que integran la Mesa Permanente de Concertación (MPC).
Cuellos de botella:
Algunas organizaciones de la MPC no han enviado la propuesta para la elaboración de planes de infraestructura educativa.
Restricciones:
Concertaciones o consulta previa
Justificación: 
El Ministerio de Educación Nacional, en el marco de la Norma Técnica Colombiana NTC 6705 sobre la elaboración de planes de infraestructura escolar, adelantó mesas de trabajo en conjunto con Findeter. Como resultado de este proceso, se formuló una propuesta para la elaboración de planes de infraestructura escolar, estructurada en dos fases: la primera comprende el análisis y la priorización de las sedes educativas objeto de estudio; y la segunda, el desarrollo del componente programático.
</t>
  </si>
  <si>
    <t>Avance: Durante el mes de junio de 2025, se socializó a las comunidades étnicas el plan de acción propuesto por MEN y FINDETER para avanzar en la elaboración de los planes de infraestructura escolar.
Cuellos de botella: No se han concretado las propuestas para la elaboración de planes de infraestructura educativa.
Restricciones: El marco jurídico de contratación de la Ley 80, no permite que se realice la contratación en los términos y condiciones establecidos en las propuestas técnicas y económicas presentadas por las comunidades étnicas.
Justificación:
El Ministerio de Educación Nacional, en el marco de la Norma Técnica Colombiana NTC 6705 sobre la elaboración de planes de infraestructura escolar, adelantó mesas de trabajo en conjunto con Findeter. Como resultado de este proceso, se formuló una propuesta para la elaboración de planes de infraestructura escolar, estructurada en dos fases: la primera comprende el análisis y la priorización de las sedes educativas objeto de estudio; y la segunda, el desarrollo del componente programático. Finalmente, se va a revisar en conjunto con FINDETER y MEN las alternativas para definir el marco jurídico que permita avanzar con la contratación y poder llevar una propuesta para concertar con las comunidades étnicas.</t>
  </si>
  <si>
    <t>09.07.2025 OAPF:
 • Oportunidad: Se reportó dentro del plazo dado por la Circular 005-2025 para el reporte de junio.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Aplica avance cuantitativo dado el rezago, por favor subir medio de verificación.     
NOTA: Cumple con validación preliminar de OAPF, se sugiere cargar este reporte en Sinergia 2.0 antes del 10 de julio. La validación final depende del DNP.
10.07.2025: DNP aprueba, se valida SI</t>
  </si>
  <si>
    <t xml:space="preserve">Avance
Se avanzó en la consolidación de la información de las sedes educativas que se encuentran en los municipios con población Negra, Afrocolombiana, Raizal y Palenquera.
Cuellos de botella
No se ha concertado el plan de trabajo para la elaboración de planes de infraestructura educativa en el Espacio Nacional de Consulta Previa de las Comunidades Negras, Afrocolombianas, Raizales y Palenqueras.
Restricciones
Concertación o consulta previa
Justificación del avance
Se elaboró una batería de preguntas para el levantamiento de información en las sedes educativas de comunidades Negras, Afrocolombianas, Raizales y Palenqueras, la información recolectada será consolidada junto con la información de fuentes secundarias como lo son el censo de infraestructura educativa regional (CIER) y la Máster de inversiones.
</t>
  </si>
  <si>
    <t xml:space="preserve">Avance
El Ministerio de Educación Nacional está construyendo una ruta de diálogo que facilitará un acercamiento directo con las comunidades Negras, Afrocolombianas, Raizales y Palenqueras. El objetivo es socializar con estas comunidades la propuesta conjunta del MEN y Findeter, orientada a avanzar en la elaboración de los planes de infraestructura escolar durante la vigencia 2025.
Cuellos de botella
No se ha concertado el plan de trabajo para la elaboración de planes de infraestructura escolar con las comunidades Negras, Afrocolombianas, Raizales y Palenqueras.
Restricciones
Concertación o consulta previa
Justificación del avance
El Ministerio de Educación Nacional está construyendo una ruta de diálogo que permita socializar la propuesta elaborada en articulación con Findeter, para la elaboración de los planes de infraestructura escolar con las comunidades Negras, Afrocolombianas, Raizales y Palenqueras. Esta propuesta se estructura en dos fases: la primera contempla el análisis y la priorización de las sedes educativas objeto de estudio; y la segunda, el desarrollo del componente programático.
</t>
  </si>
  <si>
    <t>Avance: El Ministerio de Educación Nacional está construyendo una ruta de diálogo que facilitará un acercamiento directo con las comunidades Negras, Afrocolombianas, Raizales y Palenqueras.
Cuellos de botella: No se ha concertado el plan de trabajo para la elaboración de planes de infraestructura escolar con las comunidades Negras, Afrocolombianas, Raizales y Palenqueras.
Restricciones: Concertación o consulta previa
Justificación del avance: El Ministerio de Educación Nacional está construyendo una ruta de diálogo que permita socializar la propuesta elaborada en articulación con Findeter, para la elaboración de los planes de infraestructura escolar con las comunidades Negras, Afrocolombianas, Raizales y Palenqueras.
El objetivo es socializar con estas comunidades la propuesta conjunta del MEN y Findeter, orientada a avanzar en la elaboración de los planes de infraestructura escolar durante la vigencia 2025. Esta propuesta se estructura en dos fases: la primera contempla el análisis y la priorización de las sedes educativas objeto de estudio; y la segunda, el desarrollo del componente programático. Con la gestión realizada se recibió por parte de la ETC de Buenaventura el 87% de los censos de infraestructura escolar regionales (CIER).</t>
  </si>
  <si>
    <t xml:space="preserve">Principales avances: El Ministerio de Educación Nacional, acompañó a las (ETC) Entidades Territoriales Certificadas de Amazonas, Córdoba y Manizales en el marco de las estrategias de Educación Media.
Cuellos de botella: No se identifican cuellos de botella ni limitaciones en el periodo.
Restricciones: No aplica
Justificación del avance: El Ministerio participó en el acompañamiento de los procesos de implementación SIMES en la ETC Amazonas. En la ETC Córdoba se realizaron mesas de emparejamiento a la estrategia Educación Superior en Tu Colegio. Para la ETC Manizales se desarrollaron mesas de trabajo con Secretarías de Educación y establecimientos educativos con el fin de reconocer temas base para proyectar lineamientos curriculares para la educación media. Se realizó seguimiento al avance registrado en el Sistema Integrado de Matrícula - SIMAT y se identificó en las 97 Secretarías de Educación los estados transitorios registrados; remitiendo la base de estudiantes que presentan estados diferentes al “matriculado”, para verificar la atención de esta población en el sistema educativo, con el fin de garantizar el acceso, continuidad y permanencia de los niños, niñas y adolescentes en la educación preescolar, básica y media. Se brindó capacitación en el uso y apropiación del SIMAT a las ETC Quindío, y apoyo técnico en las funcionalidades del sistema.
</t>
  </si>
  <si>
    <t>07.05.2025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reporte 9.05.2025</t>
  </si>
  <si>
    <t xml:space="preserve">Principales avances: El Ministerio de Educación Nacional, acompañó a las (ETC) Entidades Territoriales Certificadas de los SIMES, en el marco de las estrategias de Educación Media, así mismo se han realizado estrategias de búsqueda activa en la matricula
Cuellos de botella: No se identifican cuellos de botella ni limitaciones en el periodo.
Restricciones: No aplica
Justificación: En Entidades Territoriales Certificadas – ETC, donde se implementa SIMES se ha realizado estrategias de búsqueda activa; a la fecha se han abierto 500 grupos y ampliado la matricula en 5400 estudiantes.
Se realizó seguimiento a la información de matrícula registrada en el Sistema Integrado de Matrícula – SIMAT y remitió archivo de cobertura en cifras por ETC y archivo cobertura en cifras por municipio y departamento (corte abril de 2025), con el fin de fortalecer la capacidad de análisis y toma de decisiones de las entidades territoriales certificadas. Se envió base del resultado a las 97 ETC, para identificar los estudiantes que no se encuentran matriculados en la actual vigencia y que posiblemente desertaron del sistema educativo, y en articulación con los rectores o directores de los establecimientos educativos de su jurisdicción, implementen estrategias que permitan la búsqueda de la población y propender por su vinculación. Se brindó capacitación a las ETC Lorica, Valle del Cauca, Chía, Antioquia y sus ETC (Medellín, Envigado, Rionegro, Bello y Sabaneta), en SIMAT y sus funcionalidades en el proceso de gestión de cobertura educativa.
</t>
  </si>
  <si>
    <t>Principales avances: El Ministerio de Educación Nacional acompañó a la entidad territorial certificada del Meta en el marco de las estrategias de Educación Media, se capacito a las ETC en el Sistema Integrado de Matrícula – SIMAT.
Cuellos de botella: No se identifican cuellos de botella ni limitaciones en el periodo.
Restricciones: No aplica.
Justificación del avance: El Ministerio de Educación acompañó a la ETC Meta en la implementación del SIMES, con énfasis en orientación a orientadores sobre el tema de Orientación Socio Ocupacional (OSO) y su plan de acción. Se hizo seguimiento a la información de matrícula en el Sistema Integrado de Matrícula (SIMAT) y se elaboró el archivo de cobertura por ETC, municipio y departamento (corte mayo de 2025).
En cumplimiento de la Resolución 5862 de 2024, se enviaron los lineamientos para proyectar cupos en SIMAT para 2026 y se capacitó a las ETC sobre esta etapa. También se capacitó a la ETC Riohacha en la aplicación de un modelo educativo flexible en el sistema. Finalmente, se fortaleció la gestión de cobertura mediante una capacitación sobre SIMAT a los nuevos administradores asignados en 17 secretarías de educación, fortaleciendo así la toma de decisiones basada en datos de matrícula.</t>
  </si>
  <si>
    <t>07.07.2025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t>
  </si>
  <si>
    <t xml:space="preserve">13.05.2025 OAFP
El reporte es anual </t>
  </si>
  <si>
    <t xml:space="preserve">Principales avances:
El Ministerio de Educación Nacional avanzó en la consolidación de la información relacionada con nuevos estudiantes reportada por las Instituciones de Educación Superior -IES y avanza en la verificación de beneficiarios para el cierre de 2024. 
Cuellos de botella:
No se identifican cuellos de botella y limitaciones en el periodo
Justificación del avance:
Las Instituciones de Educación Superior -IES públicas continúan con el proceso de reporte de cierre para nuevos estudiantes, el avance preliminar de la matrícula en primer curso reportada en el Sistema Nacional de Información de Educación Superior (SNIES) al cierre de 2024, corresponde a 153.666 nuevos estudiantes en programas de pregrado en las IES públicas, de régimen especial y el SENA. Es importante destacar que este avance es parcial y se actualizará una vez se complete el cierre de las actividades de validación y aprobación de las cifras estadísticas oficiales para la vigencia. Se espera que para el mes de mayo se pueda actualizar el dato parcial de avance correspondiente a este indicador. 
</t>
  </si>
  <si>
    <t xml:space="preserve">06.05.2025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No aplica avance cuantitativo dado el rezago.      
 07.05.2025 DNP aprueba 
</t>
  </si>
  <si>
    <t>Principales avances:
Desde el Ministerio de Educación Nacional se continuó con la implementación de la Política de Gratuidad "Puedo Estudiar" y los ejes de la estrategia "Educación Superior en tu Territorio" que buscan impactar la tasa de cobertura en educación superior.
Justificación del avance:
Se avanzó en la Política de Gratuidad "Puedo Estudiar", y para el periodo 2024-2, se identificaron 874 mil estudiantes elegibles, lo que corresponde al 95,34% de los 917 mil estudiantes. En cuanto al proceso de conciliación, se logró aprobar el acta de cierre de 64 Instituciones de Educación Superior (IES) en el periodo 2024-1 y 52 IES en el periodo 2024-2, lo que indica avances significativos en la validación de datos. Preliminarmente para el periodo 2025-1 se cuenta con un total de matriculados de 578 mil estudiantes de los cuales 544 mil son beneficiarios de la Política, representando así un avance del 94% y una inversión de $842 mil millones. Finalmente, en cuanto a los desembolsos, se efectuaron giros por un total de 2.3 billones a las (IES) correspondientes a los periodos 2024 1 y 2 y 977 mil millones en razón del 80% del 2025-1.</t>
  </si>
  <si>
    <t xml:space="preserve">06.06.2025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No aplica avance cuantitativo dado el rezago.      
 09.06.2025 DNP aprueba 
</t>
  </si>
  <si>
    <t xml:space="preserve">Principales avances: El Ministerio de Educación Nacional avanzó en la consolidación de la información relacionada con nuevos estudiantes reportada por las Instituciones de Educación Superior -IES y realizo el proceso de cierre de beneficiarios para 2024.
Restricciones: No aplica
Cuellos de botella: No se identifican cuellos de botella y limitaciones en el periodo
Justificación del avance: El avance de la matrícula en primer curso reportada en el Sistema Nacional de Información de Educación Superior (SNIES) al cierre de 2024, corresponde a 190.504 nuevos estudiantes en programas de pregrado en las IES públicas, de régimen especial y el SENA. Actualmente se avanza en el proceso de cierre y aprobación de las cifras estadísticas oficiales para la vigencia con el fin de realizar la publicación de la información.
</t>
  </si>
  <si>
    <t xml:space="preserve">10.07.2025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Revisar las palabras señaladas en azul
• Medios de verificación:  SNIES.      
DNP Aprueba el 10/07/2025
</t>
  </si>
  <si>
    <t>Principales avances:
Desde el Ministerio de Educación Nacional se continuó con la implementación de la Política de Gratuidad "Puedo Estudiar" y los ejes de la estrategia "Educación Superior en tu Territorio" que buscan impactar la tasa de cobertura en educación superior.
Cuellos de botella:
No se identifican cuellos de botella y limitaciones en el periodo.
Justificación del avance:
Se avanzó en la implementación de la Política de Gratuidad "Puedo Estudiar", y se identificaron 846 mil estudiantes que cumplen con los requisitos para la asignación o renovación del beneficio en el periodo 2024-1, lo que representa el 96% del total de 884 mil estudiantes en programas de pregrado. Para el periodo 2024-2, se identificaron 874 mil estudiantes elegibles, lo que corresponde al 95,34% de los 917 mil estudiantes en programas de pregrado. En cuanto al proceso de conciliación, se logró aprobar el acta de cierre de 58 Instituciones de Educación Superior – IES, en el periodo 2024-1 y 39 IES en el periodo 2024-2, lo que indica avances significativos en la validación de datos. Finalmente, en lo que respecta a los desembolsos, se giraron un total de 2,239 billones de pesos a las IES correspondientes a los periodos 2024-1 y 2024-2, además de un desembolso adicional de 965 mil millones de pesos por concepto de primer pago para el periodo 2025-1.</t>
  </si>
  <si>
    <t xml:space="preserve">06.05.2025 OAPF: 
• Oportunidad: Se reportó dentro del plazo dado por la Circular 005-2025. Cumplió. 
• Completitud: Se valida que el reporte cumple con los cuatro componentes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No aplica avance cuantitativo dado el rezago.      
 07.05.2025 DNP aprueba </t>
  </si>
  <si>
    <t xml:space="preserve">Principales avances:
El Ministerio de Educación avanzó en los procesos con el Banco Interamericano de Desarrollo- BID para la implementación de la estrategia Programa de Transito Inmediato a la Educación Superior -PTIES , y con la implementación de la Política de Gratuidad "Puedo Estudiar" y la estrategia "Educación Superior en tu Territorio" se avanza para lograr el cumplimiento del indicador.
Justificación del avance:
El Ministerio de Educación Nacional con la aprobación del crédito con el Banco Interamericano de Desarrollo -BID, realizó el lanzamiento para el mes de mayo de la convocatoria del Programa de Transito Inmediato a la Educación Superior -PTIES 2025 para que las Instituciones de Educación Superior -IES públicas postulen sus propuestas de implementación en 27 municipios en 19 departamentos del país. Esta convocatoria cerro el 30 de mayo y se espera tener a las IES adjudicatarias para el mes de junio de 2025.
</t>
  </si>
  <si>
    <t>Principales avances:
Desde el Ministerio de Educación Nacional se continuó con la implementación de la Política de Gratuidad "Puedo Estudiar" y los ejes de la estrategia "Educación Superior en tu Territorio" que impactan la tasa de cobertura en educación superior.
Cuellos de botella:
No se identifican cuellos de botella y limitaciones en el periodo.
Justificación del avance:
Se avanzó en la Política de Gratuidad "Puedo Estudiar", y para el periodo 2024-2, se identificaron 884 mil estudiantes elegibles, lo que corresponde al 96% de los 917 mil estudiantes. En cuanto al proceso de conciliación, se logró aprobar el acta de cierre de 64 Instituciones de Educación Superior (IES) en el periodo 2024-1 y 62 IES en el periodo 2024-2, lo que indica avances significativos en la validación de datos. Preliminarmente para el periodo 2025-1 se cuenta con un total de matriculados de 896 mil estudiantes de los cuales 839 mil son beneficiarios de la Política, representando así un avance del 94% y una inversión de $1,3 billones. Finalmente, en cuanto a los desembolsos, se efectuaron giros por un total de 2.3 billones a las (IES) correspondientes a los periodos 2024 1 y 2 y 977 mil millones en razón del 80% del 2025-1.
Por otra parte se realizó la publicación de la tasa de cobertura en educación superior para el cierre de 2024 la cual fue 57,53%, este avance es producto de la implementación de los ejes de trabajo de la estrategia “Educación Superior en tu Territorio” particularmente en la Política de Gratuidad, los Planes de Cobertura y el Plan de Espacios Educativos.</t>
  </si>
  <si>
    <t xml:space="preserve">10.07.2025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DNP Aprueba el 10/07/2025
</t>
  </si>
  <si>
    <t>Principales avances:
El Ministerio de Educación avanzó en el proceso de aprobación del crédito con el Banco Interamericano de Desarrollo- BID, y con la implementación de la Política de Gratuidad "Puedo Estudiar" y la estrategia "Educación Superior en tu Territorio" también se busca impactar el cumplimiento del indicador.
Cuellos de botella:
Se mantiene el retraso en la ejecución teniendo en cuenta que al iniciar el año 2025, el recurso estaba en fuente 13 y no fuente 14, lo que requirió el ajuste en el Presupuesto General de la Nación. Sin embargo, al cierre del primer trimestre se logró el ajuste de las fuentes y se retomaron los procesos para avanzar.
Justificación del avance:
El Ministerio de Educación Nacional con la aprobación del crédito con el Banco Interamericano de Desarrollo -BID durante el inicio de año, realizó el taller de arranque con el BID, lo que permitió reajustar metas y objetivos. Finalmente se definió que al final del proyecto habrán 27.000 estudiantes beneficiados. En mayo de 2025 se iniciará la convocatoria para beneficiar a 27 Programa de Transito Inmediato a la Educación Superior -PTIES en 5 regiones del país (7, Caribe; 7, Andina; 7, Pacífico; 4, Amazonía y 2 en Orinoquía); se espera que ésta inicie el 5 de mayo de 2025 y finalice el 30 del mismo mes. Adicionalmente se cuenta con el documento de diseño PTIES, con listado de municipios priorizados y con convocatoria con no objeción.</t>
  </si>
  <si>
    <t xml:space="preserve">06.05.2025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No aplica avance cuantitativo dado el rezago.      
 07.05.2025 DNP aprueba </t>
  </si>
  <si>
    <t xml:space="preserve">Principales avances:
El Ministerio de Educación Nacional avanzó en la consolidación de la información relacionada con nuevos estudiantes reportada por las Instituciones de Educación Superior -IES y avanza en la verificación de beneficiarios para el cierre de 2024.
Cuellos de botella:
No se identifican cuellos de botella y limitaciones en el periodo
Justificación del avance:
Las Instituciones de Educación Superior -IES públicas continúan con el proceso de reporte de cierre para nuevos estudiantes, el avance preliminar de la matrícula en primer curso reportada en el Sistema Nacional de Información de Educación Superior (SNIES) al cierre de 2024, corresponde a 153.666 nuevos estudiantes en programas de pregrado en las IES públicas, de régimen especial y el SENA. Es importante destacar que este avance es parcial y se actualizará una vez se complete el cierre de las actividades de validación y aprobación de las cifras estadísticas oficiales para la vigencia. Se espera que con el cierre oficial de estadísticas del mes de junio se publique el dato de este indicador.
</t>
  </si>
  <si>
    <t xml:space="preserve">Principales avances:
El Ministerio avanzó en los procesos con el Banco Interamericano de Desarrollo- BID para la implementación del Programa de Transito Inmediato a la Educación Superior -PTIES, y con la Política de Gratuidad "Puedo Estudiar" y "Educación Superior en tu Territorio" para avanzar en el cumplimiento.
Cuellos de botella:
No se identifican cuellos de botella y limitaciones en el periodo.
Justificación del avance:
El Ministerio de Educación Nacional con la aprobación del crédito con el Banco Interamericano de Desarrollo -BID, cerró la convocatoria de la "Implementación del Programa de Tránsito Inmediato a la Educación Superior, en el marco del documento CONPES 4122 y del Contrato de Préstamo No. 5850/OC-CO – Componente 1" dejando a 4 IES adjudicatarias de 4 macrorregiones (Andina, Amazonía, Caribe y Orinoquía) y comenzó el proceso precontractual para la firma de los convenios en el mes de julio. Por otro lado se abrirá una nueva convocatoria para la Macrorregión de Pacífico con los departamentos de Chocó, Cauca, Valle del Cauca y Nariño, que esperamos se cierre a mitad de julio y en agosto se comience el proceso precontractual.
</t>
  </si>
  <si>
    <t xml:space="preserve">10.07.2025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Revisar las palabras señaladas en azul
• Medios de verificación:  No aplica avance cuantitativo dado el rezago.      
DNP Aprueba el 10/07/2025
</t>
  </si>
  <si>
    <t>Avance: No hay avance cuantitativo. El proceso se encuentra en estructuración técnica, específicamente está programado para comité de contratación el 7 de mayo. Se espera iniciar ejecución en el mes de junio de 2025. Se realizará una adición al Fondo SIMES y se publicará una convocatoria para promover la creación y/o fortalecimiento de colectivos territoriales de participación para la educación media técnica agropecuaria en escenarios de desarrollo rural. 
Cuello de botella: Hubo demoras en la estructuración técnica pero ya se encuentra en aprobación de comité de contratación, la adición al fondo SIMES. 
Restricciones:  No se han presentado restricciones en el periodo.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</si>
  <si>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 xml:space="preserve">12.05.2025 OAPF: 
Oportunidad: El reporte se hizó dentro de los plazos dispuestos por la Circular 005-2025 para el reporte de abril. Cumplió. 
Consistencia: El reporte guarda consistencia con lo justificado
Completitud: Se explican los cuellos de botella y obstaculos 
Medios de verificación: No aplican debido a las demoras presentadas en la contratación </t>
  </si>
  <si>
    <t>Avance: No hay avance cuantitativo en mayo. No obstante la adición al Fondo SIMES se suscribió en el mes de mayo y se realizará el pago al ICETEX en junio. La convocatoria para la participación de las Universidades con el fin de promover la creación y/o fortalecimiento de colectivos territoriales de participación para la educación media técnica agropecuaria en escenarios de desarrollo rural se publicó el 3 de junio de 2025.
Cuello de botella: No hubo cuellos de botella en mayo. 
Restricciones:  No se han presentado restricciones en el periodo.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</si>
  <si>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12.06.2025 OAPF: 
Oportunidad: El reporte se hizó dentro de los plazos dispuestos por la Circular 005-2025 para el reporte de mayo. Cumplió. 
Consistencia: El reporte guarda consistencia con lo justificado. Si bien, no hay un avance cuantitativo porque el reporte es trimestral y no corresponde al mes de mayo, se hizo mención a los avances cualitaitvos. 
Completitud: No se presentaron cuellos de botella y obstaculos 
Medios de verificación: No aplica</t>
  </si>
  <si>
    <t>Avance: No hay avance cuantitativo en junio. No obstante la convocatoria a través de la cual se ejecutará este proceso fue adjudicada a la Universidad de Antioquia en el mes de junio y se encuentra en proceso de inicio de ejecución con las ETC focalizadas. Se espera que en el mes de julio se inicie el proceso y se puedan reportar el avance cuantitativo de este indicador.
Cuello de botella: No hubo cuellos de botella en junio. 
Restricciones:  No se han presentado restricciones en el periodo.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</si>
  <si>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No cumple porque no hay avances cuantitativos en el indicador. El indicador no ha registrado avances cuantitativos durante el semestre </t>
  </si>
  <si>
    <t>Avance: No hay avance cuantitativo. El proceso de contratación de una consultoría para el fortalecimiento de la gestión educativa territorial en el marco del PEER se encuentra en aprobación del MEN. Se trabajará en convenio con PNUD 
Cuellos de botella: Negociación de contrapartidas con el PNUD.
Restricciones: No hay restricciones en este periodo.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</si>
  <si>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 xml:space="preserve">12.05.2025 OAPF: 
Oportunidad: El reporte se hizó dentro de los plazos dispuestos por la Circular 005-2025 para el reporte de abril. Cumplió 
Consistencia: El reporte guarda consistencia con lo justificado
Completitud: Se explican los cuellos de botella y obstaculos 
Medios de verificación: No aplican debido a las demoras presentadas en el proceso de contratación de la consultoria </t>
  </si>
  <si>
    <t>Avance: No hay avance cuantitativo en el mes de mayo. El proceso de contratación de una consultoría para el fortalecimiento de la gestión educativa territorial en el marco del PEER se encuentra en aprobación del MEN en la plataforma NEON (revisión del EP). Se trabajará en convenio con PNUD .
Cuellos de botella: Aprobación del EP en NEON.
Restricciones: No hay restricciones en este periodo.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</si>
  <si>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12.06.2025 OAPF: 
Oportunidad: El reporte se hizó dentro de los plazos dispuestos por la Circular 005-2025 para el reporte de mayo. Cumplió. 
Consistencia: El reporte guarda consistencia con lo justificado. Si bien, no hay un avance cuantitativo porque el reporte es trimestral y no corresponde al mes de mayo, se hizo mención a los avances cualitaitvos. 
Completitud: Se presentaron cuellos de botella y obstaculos 
Medios de verificación: No aplica</t>
  </si>
  <si>
    <t>Avance: No hay avance cuantitativo en el mes de junio. El proceso de contratación de una consultoría para el fortalecimiento de la gestión educativa territorial en el marco del PEER, que sería realizado en convenio con el PNUD no fue aprobado por el MEN en el mes de junio. Nos encontramos en gestión de realizar un contrato interadministrativo con una Universidad Pública para llevar a cabo esta estrategia de fortalecimiento territorial. el Anexo Técnico fue adaptado para realizar el estudio de mercado correspondiente. 
Cuellos de botella: No aprobación de las contrapartidas del PNUD en el marco del convenio.
Restricciones: La mayor restricción es el plazo de ejecución razón por la cual se espera realizar un contrato interdadministrativo que permita mayor agilidad.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</si>
  <si>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Avance: No hay avance cuantitativo. La medición de este indicador es semestral. Se encuentra en evaluación de propuestas la contratación de la evaluación de impacto y resultados del Programa de Trayectorias Educativas en Zonas rurales y rurales dispersas.
Cuello de botella: No objeciones del BID, preguntas de los oferentes y revisiones del MEN. Se espera suscripción de contrato a mediados del mes de mayo.
Restricciones: El trabajo de campo debe realizarse en los meses de julio, agosto y septiembre de 2025 ya que el contrato de préstamo finaliza el 30 de noviembre de 2025.
Justificación: Se requiere realizar la evaluación del Programa en razón a lo estipulado den el contrato de préstamo BID 4902/OC-CO</t>
  </si>
  <si>
    <t>12.05.2025 OAPF: 
Oportunidad: El reporte se hizó dentro de los plazos dispuestos por la Circular 005-2025 para el reporte de abril. Cumplió 
Consistencia: El reporte guarda consistencia con lo justificado
Completitud: Se explican los cuellos de botella y obstaculos 
Medios de verificación: No aplican porque la medición es semestral</t>
  </si>
  <si>
    <t>Avance: No hay avance cuantitativo en mayo. La medición de este indicador es semestral. Se encuentra en notificación de intención de adjudicación a las firmas que presentaron propuesta para llevar a cabo la evaluación de impacto y resultados del Programa de Trayectorias Educativas en Zonas rurales y rurales dispersas.
Cuello de botella: Las firmas que no obtuvieron el mayor puntaje presentaron protestas. Según la Norma del Banco se aplica un periodo de 10 días suspensivos par aclarar dudas. Se espera suscribir contrato el 16 de junio de 2025. No objeciones del BID y revisiones y firmas del MEN. 
Restricciones: El trabajo de campo debe realizarse en los meses de julio, agosto y septiembre de 2025 ya que el periodo de cierre del contrato de préstamo finaliza el 31 de diciembre de 2025.
Justificación: Se requiere realizar la evaluación del Programa en razón a lo estipulado den el contrato de préstamo BID 4902/OC-CO</t>
  </si>
  <si>
    <t>12.06.2025 OAPF: 
Oportunidad: El reporte se hizó dentro de los plazos dispuestos por la Circular 005-2025 para el reporte de mayo. Cumplió. 
Consistencia: El reporte guarda consistencia con lo justificado. Si bien, no hay un avance cuantitativo porque el reporte es semestral y no corresponde al mes de mayo, se hizo mención a los avances cualitaitvos. 
Completitud: Se presentaron cuellos de botella y obstaculos 
Medios de verificación: No aplica</t>
  </si>
  <si>
    <t>Avance: No hay avance cuantitativo en junio. Este proceso se encuentra en plazo suspensivo para adjudicación que se vence el 10 de julio, fecha en la cual se espera realizar la notificación de adjudicación y suscripción del contrato, de acuerdo con las normas de banca multilaterial. 
Cuello de botella: Las firmas que no obtuvieron el mayor puntaje presentaron protestas. Según la Norma del Banco se aplica un periodo de 10 días suspensivos par aclarar dudas. Este plazo suspensivo se amplió hasta el 10 de julio. Se espera suscribir contrato el 11 de julio de 2025.  
Restricciones: El trabajo de campo debe realizarse en los meses de agosto, septiembre y octubre de 2025 ya que el periodo de cierre del contrato de préstamo finaliza el 31 de diciembre de 2025.
Justificación: Se requiere realizar la evaluación del Programa en razón a lo estipulado den el contrato de préstamo BID 4902/OC-CO</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</si>
  <si>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No cumple porque no hay avances cuantitativos en el indicador. </t>
  </si>
  <si>
    <t>Avances: El MEN avanza en este gobierno con el 85% de la Norma Sustantiva pendiente para llegar al 100% . Se expide la norma del SEIP Decreto 0481 de 2025 y se continua con la ruta de reglamentaión.
Cuello de Botella: La Minga nacional de indigenas exigió la expedición de la Norma del SEIP .  
Restricciones: No aplica
Justificación: Se avanza en cumplimiento de los acuerdos de Consulta Previa y compromisos del PND</t>
  </si>
  <si>
    <t>No aplica, el reporte es anual</t>
  </si>
  <si>
    <t xml:space="preserve">Avance: La Norma del SEIP es expedida el 30 de abril bajo el decreto 0184 de 2025; se avanza en ejercicios de socialización en Putumayo,  Vichada y Vaupés. 
Cuello de Botella: Se requieren recursos para la socialización en el territorio nacional que no estaban previstos, dado que esta acción dependia de la expedición de la Norma.
Restricciones: Presupuestales. Se revisa el tema con OAPF y despachos de los Viceministros.
Justificación: Se gestionaran los recursos necesarios para cumplir con los acuerdos de Consulta Previa y compromisos del PND relativos a este ítem.
</t>
  </si>
  <si>
    <t>Avance: Dado que la Norma del SEIP ya fue expedida el 30 de abril bajo el decreto 0184 de 2025, se realiza una socialización masica a las SED del pais, a los pueblos indígenas se les seguirá atendiendo por demanda entre tanto se acuerda la ruta en la CONTCEPI. 
Cuello de Botella: Se requieren recursos para la socialización en el territorio nacional que no estaban previstos, dado que esta acción dependia de la expedición de la Norma.
Restricciones: Presupuestales. Se revisa el tema con OAPF y Despachos de los Viceministros.
Justificación: Se proyectarán  los recursos necesarios para la vigencia 2026 para cumplir con los acuerdos de Consulta Previa y compromisos del PND relativos a este ítem.</t>
  </si>
  <si>
    <t>12.06.2025 OAPF: 
Oportunidad: El reporte se hizó dentro de los plazos dispuestos por la Circular 005-2025 para el reporte de mayo. Cumplió. 
Consistencia: El reporte guarda consistencia con lo justificado. Si bien, no hay un avance cuantitativo porque el reporte es anual, se hizo mención a la expedición de la norma SEIP, como avance cualitativo
Completitud: Se presentaron los cuellos de botella y obstaculos presupuestales
Medios de verificación: No aplica</t>
  </si>
  <si>
    <t>Avance: Se realizan dos socializaciones del decreto 481 de 2025 en modalidad virtual con los pueblos Distrito Medellín, Pueblo Emberá Alto San Jorge, Pueblos Indígenas Piaroa de Vichada. Se programa un Webinar para atender las solicitudes  de socialización de las ETC. 
Cuello de Botella: No se tiene recursos financieros para atender la demanda
Justificación del Avance: Mientras se cuenta con recursos financieros se esta atendiendo por asistencia tecnica y modalidad virtual.</t>
  </si>
  <si>
    <t>10.07.2025 OAPF: 
Oportunidad: El reporte se hizó dentro de los plazos dispuestos por la Circular 005-2025 para el reporte de junio aunque su reporte es anual. Cumplió. 
Consistencia: El reporte guarda consistencia con lo justificado. Se hizo mención a los avances cualitativos
Completitud: Se presentaron los cuellos de botella y obstaculos presupuestales
Medios de verificación: No aplica</t>
  </si>
  <si>
    <t>Principales avances: Durante el primer trimestre del año, el grupo de Organización Administrativa del Servicio Educativo realizó 41 mesas de trabajo en 32 entidades territoriales certificadas.
Cuello de botella y limitaciones: Se identifica cierto grado de dificultad en el contacto directo con algunas Secretarías de Educación para la programación y concertación de fechas para las asistencias técnicas.
Restricciones: Coordinación interinstitucional
Justificación del avance: Se presto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comunico a las entidades territoriales las falencias en calidad de información reportada.</t>
  </si>
  <si>
    <t>12.05.2025 OAPF: 
Medios de verificación: Aún no hay soportes en la respectiva carpeta</t>
  </si>
  <si>
    <t xml:space="preserve">12.06.2025_OAPF
No aplica porque su reporte es trimestral, sin embargo, aún no hay evidencias del primer trimestre en la carpeta de soportes </t>
  </si>
  <si>
    <t>Principales avances: Se realizaron 162 mesas de trabajo en 64 entidades territoriales certificadas.
Cuello de botella y limitaciones: Se identifica cierto grado de dificultad en el contacto directo con algunas Secretarías de Educación para la programación y concertación de fechas para las asistencias técnicas.
Restricciones: Coordinación interinstitucional
Justificación del avance: Se presto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comunico a las entidades territoriales las falencias en calidad de información reportada.</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</si>
  <si>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Se presentaron las actas de acompañamiento como medios de verificación. Cumplió </t>
  </si>
  <si>
    <t>Avance: Se avanzó en la realización de actividades de bienestar programadas: talleres de salud mental y emocional para docentes y directivos docentes; ferias de bienestar para docentes de municipios PDET; y talleres del Programa Mujer Maestra. 
Cuellos de botella: No se identificaron cuellos de botella ni limitaciones en el periodo.
Restricciones: No aplica
Justificación: Se realizaron 9 talleres de salud mental y emocional para docentes y directivos docentes con una participación de 2.834 personas
Se realizo una feria de bienestar para docentes de Municipios PDET en el departamento de Cauca, con una participación de 300 personas.
Se realizaron 4 talleres del programa mujer maestra en 4 departamentos con una participación de 205 personas
Se ha realizado acompañamiento a los líderes de bienestar con asistencias técnicas, se recibieron los planes de bienestar docente de las 97ETC y se envió retroalimentación a cada una..
Se debe realizar segumiento a cada una de las actividades dentro del plan de bienestar y verificar que estos espacion cumplan con las expectativs de los asistentes, el plan de bienestar se enfoca en las necesidades de cada grupo poblacional y busca contribuir a una atención integral de los docentes.</t>
  </si>
  <si>
    <t xml:space="preserve">14.04.2025 OAPF: No se realizó reporte
14.07.2025 OAPF: La dependencia ajusta y se aprueba reporte.
Oportunidad: No se reportó dentro del plazo dado por la Circular 005-2025 para el reporte de marzo. 
Consistencia: La justificación amplía la información sobre el avance y compromisos del indicador 
Completitud: Se cumplen con los críterios de reporte de la guía. Cumplió
Medios de verificación: Se presentan los cronogramas y soportes de las jornadas de capacitación como evidencias. Cumplió </t>
  </si>
  <si>
    <t>El idicador quedo para reporte de manera trimestral. Para el mes de abrilno se tiene meta.</t>
  </si>
  <si>
    <t>No aplica porque su reporte es trimestral</t>
  </si>
  <si>
    <t>El idicador quedo para reporte de manera trimestral. Para el mes de mayo no se tiene meta.</t>
  </si>
  <si>
    <t>No aplica, su reporte es trimestral</t>
  </si>
  <si>
    <t>Avance: Se avanzó en la realización de actividades de bienestar programadas: talleres de salud mental y emocional para docentes y directivos docentes; ferias de bienestar para docentes de municipios PDET; y talleres del Programa Mujer Maestra. 
Cuellos de botella: No se identificaron cuellos de botella ni limitaciones en el periodo.
Restricciones: No aplica
Justificación: Se han realizado 23 talleres de salud mental y emocional para docentes y directivos docentes con una participación de 5128 personas en 20 ETC. 
Se han realizado tres ferias de bienestar para docentes de Municipios PDET en los departamentos de Meta, Putumayo y Cauca, con una participación de 830 personas.
Se han realizado 16 talleres del programa mujer maestra en 16 departamentos con una participación de 673 personas
Se ha realizado acompañamiento a los líderes de bienestar con asistencias técnicas, se recibieron los planes de bienestar docente de las 97ETC y se envió retroalimentación a cada una. 
Se debe realizar segumiento a cada una de las actividades dentro del plan de bienestar y verificar que estos espacion cumplan con las expectativs de los asistentes, el plan de bienestar se enfoca en las necesidades de cada grupo poblacional y busca contribuir a una atención integral de los docentes.</t>
  </si>
  <si>
    <t xml:space="preserve">10.07.2025 OAPF: No hay reporte
14.07.2025 OAPF: El área reporto los avances con sus respectivos soportes y se aprueba el reporte 
Oportunidad: El reporte se hizó fuera de los plazos dispuestos por la Circular 005-2025 para el reporte de junio. 
Consistencia: El reporte guarda consistencia con lo justificado. 
Completitud: No se presentaron cuellos de botella y obstaculos 
Medios de verificación: Se presentó el cronograma y los soportes de los talleres como medios de verificación. Cumplió </t>
  </si>
  <si>
    <t xml:space="preserve">Avance: El Ministerio de Educación Nacional, en el marco de sus funciones realizó el seguimiento, monitoreo y acompañamiento a las Entidades Territoriales Certificadas (ETC) programadas en el uso de los recursos del Sistema General de Participaciones (SGP) Educación. 
Cuellos de botella: No se identifican cuellos de botella relacionados
Restricciones: No aplica
Justificación: Durante el trimestre se realizó seguimiento, monitoreo y acompañamiento  a 32 ETC (Dosquebradas, Huila, Nariño, Piedecuesta, Cundinamarca, Arauca, Girón, Sogamoso, Sabaneta, Caldas, Risaralda, Ipiales, Envigado, Riohacha, Caqueta, Florencia, La Guajira, La Estrella, Santander, Cauca, Itagüi, Santa Marta, Yopal, Bello, Chocó, Norte de Santander, Montería, Rionegro, Guaviare, Pitalito, Funza y Mosquera), con el fin de verificar el cierre financiero de la vigencia 2024 con recursos del Sistema General de Participaciones para el Sector Educación, se contó con información y documentación entregada por la entidad territorial, se analizaron los datos, se verificó el superávit con que se cierra y el comportamiento de los gastos administrativos. De la misma manera, se suscribieron compromisos fruto de la revisión de estos documentos.
</t>
  </si>
  <si>
    <t>14.04.2025 OAPF: 
Oportunidad: Se reportó dentro del plazo dado por la Circular 005-2025 para el reporte de marzo. Cumplió. 
Consistencia: La justificación amplía la información sobre el avance y compromisos del indicador 
Completitud: Por favor NO hacer mención a laSubdirección, de acuerdo con la guía el reporte no debe incluir la mención a la dependencia. REVISAR
Medios de verificación: Se presenta el acta de los cierres fiscales de las 32 ETC, como medios de verificación. Cumplió. Sin embargo, en el avance cualitativo se hace mención a 31 ETC. Por favor revisar 
OAPF 16.05.2025: La dependencia ajusta y se aprueba reporte.</t>
  </si>
  <si>
    <t xml:space="preserve">Avance: La Subdirección de Monitoreo y Control del Ministerio de Educación Nacional, en el marco de sus funciones realiza seguimiento, monitoreo y acompañamiento a las Entidades Territoriales Certificadas (ETC) programadas en el uso de los recursos del Sistema General de Participaciones (SGP). 
Cuellos de botella: No se identifican cuellos de botella relacionados
Restricciones: No aplica
Justificación: En lo acumulado de la vigencia se realizó seguimiento, monitoreo y acompañamiento al uso de los recursos del SGP -Educación a 97 ETC. Específicamente para el trimestre a reportar  se trabajó  con 65 ETC (Amazonas, Antioquia, Apartadó, Archipiélago de San Andrés, Providencia y Santa Catalina, Armenia, Atlántico, Barrancabermeja, Barranquilla, Bogotá, Bolívar, Boyacá, Bucaramanga, Buenaventura, Cali, Cartagena, Cartago, Casanare, Cesar, Chía,  Ciénaga, Córdoba, Cúcuta, Duitama, Facatativá, Floridablanca, Fusagasugá, Girardot, Buga, Guainía, Ibagué, Jamundí, Lorica, Magangué, Magdalena, Maicao, Malambo, Manizales, Medellín, Meta, Neiva, Palmira, Pasto, Pereira, Popayán, Putumayo, Quibdó, Quindío, Sahagún,  Tumaco, Sincelejo, Soacha, Soledad, Sucre,  Tolima, Tuluá, Tunja, Turbo, Uribia, Valle del Cauca, Valledupar, Vaupés, Vichada, Villavicencio,  Yumbo y Zipaquirá), con el fin de verificar el cierre financiero de la vigencia 2024 con recursos del Sistema General de Participaciones para el Sector Educación, se contó con información y documentación entregada por la entidad territorial, se analizaron los datos, se verificó el superávit con que se cierra y el comportamiento de los gastos administrativos. De la misma manera, se suscribieron compromisos fruto de la revisión de estos documentos y se asesoró frente a los temas financieros.
</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</si>
  <si>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Se presentaron las actas de cierre como medios de verificación. Cumplió </t>
  </si>
  <si>
    <t xml:space="preserve">Avance: Se avanzó en la consolidación y seguimiento de 37 hojas de ruta de las siguientes entidades: Amazonas, Archipiélago de San Andrés, Providencia y Santa Catalina, Bogotá, Buenaventura, Cali, Caquetá, Cartagena de Indias,  Casanare, Cauca, Cesar, Chocó, Ciénaga, Córdoba, Cúcuta, Cundinamarca, Duitama, Facatativá, Florencia, Funza, Guaviare, Jamundí, La Guajira,  Magangué, Magdalena, Maicao, Malambo, Meta, , Mosquera, Norte de Santander, Quindío, Riohacha, Santa Marta, Sincelejo, Sucre, Uribia, Valledupar, Villavicencio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</si>
  <si>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 xml:space="preserve">12.05.2025 OAPF: 
Oportunidad: Se reportó dentro del plazo dado por la Circular 005-2025 para el reporte de abril. Cumplió. 
Consistencia: La justificación amplía la información sobre la importancia de las hojas de ruta, así como el avance y compromisos del indicador. 
Completitud: Cumplió 
Medios de verificación: Se presenta una matriz donde se relacionan las hojas de ruta de 37 ETC, como medios de verificación. Cumplió. </t>
  </si>
  <si>
    <t xml:space="preserve">Avance: Se avanzó en la consolidación y seguimiento de  25 hojas de ruta de las siguientes entidades: Amazonas, Bogotá, Bolívar, Buenaventura, Cali, Caquetá, Cartago, Casanare, Cauca, Ciénaga, Córdoba, Cúcuta, Guaviare, Jamundí, Lorica, Magangué, Malambo, Palmira, Popayán, Quibdó, Quíndio, Soledad, Sucre, Tuluá, Valledupar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</si>
  <si>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 xml:space="preserve">12.06.2025 OAPF: 
Oportunidad: Se reportó dentro del plazo dado por la Circular 005-2025 para el reporte de mayo. Cumplió. 
Consistencia: La justificación amplía la información sobre la importancia de las hojas de ruta, así como el avance y compromisos del indicador. 
Completitud: Cumplió 
Medios de verificación: Se presenta una matriz donde se relacionan las ETC con sus respectivas hojas de ruta y se indica que en el mes de mayo se avanzó en 25, como medios de verificación. Cumplió. </t>
  </si>
  <si>
    <t xml:space="preserve">Avance: Se avanzó en la consolidación de 89 hojas de ruta para el fortalecimiento institucional de entidades territoriales en educación. Las entidades son las siguientes:
Amazonas, Antioquia, Apartadó, Arauca, Archipiélago de San Andrés, Providencia y Santa Catalina, Armenia, Atlántico, Barrancabermeja, Barranquilla, Bello, Bogotá, Bolívar, Boyacá, Bucaramanga, Buenaventura, Caldas, Cali, Caquetá, Cartagena de Indias, Cartago, Casanare, Cauca, Cesar, Chia, Chocó, Ciénaga, Córdoba, Cúcuta, Cundinamarca, Dosquebradas, Duitama, Envigado, Facatativá, Florencia, Floridablanca, Funza, Fusagasugá, Girardot, Girón, Guadalajara de Buga, Guainia, Guaviare, Huila, Ibagué, Ipiales, Itaguí, Jamundí, La Estrella, La Guajira, Lorica, Magangué, Magdalena, Maicao, Malambo, Manizales, Medellín, Meta, Montería, Mosquera, Nariño, Neiva, Norte de Santander, Palmira, Pasto, Pereira, Piedecuesta, Pitalito, Popayán, Putumayo, Quibdó, Quíndio, Riohacha, Rionegro, Risaralda, Sabaneta, Sahagún, San Andrés de Tumaco, Santa Marta, Santander, Sincelejo, Soacha, Sogamoso, Soledad, Sucre, Tolima, Tuluá, Tunja, Turbo, Uribia, Valle del Cauca, Valledupar, Vaupés, Vichada, Villavicencio, Yopal, Yumbo, Zipaquirá.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</si>
  <si>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Se presentaron las hojas de ruta como medios de verificación. Cumplió </t>
  </si>
  <si>
    <t>Avance: Se avanzó en la evaluación y retroalimentación de setenta y un (71) formulaciones al POAIV de 2025 para el mismo número de entidades territoriales.
Cuellos de botella: Las Secretarías de Educación de Atlántico, Guaviare, Malambo, Pereira, Riohacha y Risaralda no remitieron su formulación 2025. Se envía comunicación reiterando la solicitud. Esta omisión dificulta el cumplimiento total de la meta propuesta.
Restricciones: No aplica
Justificación: La valoración y retroalimentación de los POAIV garantiza el cumplimiento de lo estipulado en el Artículo 2.3.7.2.2 del Decreto 1075 de 2015, el cual se refiere a la función del Ministerio de solicitar a los departamentos y municipios la información requerida sobre el ejercicio de la inspección y vigilancia.</t>
  </si>
  <si>
    <t xml:space="preserve">12.05.2025 OAPF: 
Oportunidad: Se reportó dentro del plazo dado por la Circular 005-2025 para el reporte de abril. Cumplió. 
Consistencia: La justificación amplía la información sobre la importancia de las hojas de ruta, así como el avance y compromisos del indicador. 
Completitud: Cumplió
Medios de verificación: Se presenta una matriz donde se relacionan las retroalimentaciones hechas en el marco del POAIV 2024 y 2025, como medio de verificación. Cumplió. </t>
  </si>
  <si>
    <t xml:space="preserve">Avance: Se evaluó y retroalimento noventa y dos (92) formulaciones al POAIV de 2025 para el mismo número de entidades territoriales.
Cuellos de botella: Las Secretarías de Educación de Atlántico, Malambo, Riohacha y Risaralda no remitieron su formulación 2025. Se envía comunicación reiterando la solicitud. Esta omisión dificulta el cumplimiento total de la meta propuesta.
Restricciones: No aplica
Justificación: La valoración y retroalimentación de los POAIV garantiza el cumplimiento de lo estipulado en el Artículo 2.3.7.2.2 del Decreto 1075 de 2015, el cual se refiere a la función del Ministerio de solicitar a los departamentos y municipios la información requerida sobre el ejercicio de la inspección y vigilancia.
</t>
  </si>
  <si>
    <t xml:space="preserve">12.06.2025 OAPF: 
Oportunidad: Se reportó dentro del plazo dado por la Circular 005-2025 para el reporte de mayo. Cumplió. 
Consistencia: La justificación amplía la información sobre lavaloración y retroalimentación de los POAIV, así como el avance y compromisos del indicador. 
Completitud: Cumplió 
Medios de verificación: Se presenta una matriz donde se relacionan las evaluaciones a 97 formulaciones al POAIV de 2025 (5 formulaciones sin registro), como medios de verificación. Cumplió. </t>
  </si>
  <si>
    <t xml:space="preserve">Avance: Se avanzó en la evaluación y retroalimentación de noventa y cinco (95) formulaciones al POAIV de 2025 para el mismo número de entidades territoriales.
Cuellos de botella: Las Secretarías de Educación de Malambo y Riohacha no remitieron su formulación 2025. Se envía comunicación reiterando la solicitud. Esta omisión dificulta el cumplimiento total de la meta propuesta.
Restricciones: No aplica
Justificación: La valoración y retroalimentación de los POAIV garantiza el cumplimiento de lo estipulado en el Artículo 2.3.7.2.2 del Decreto 1075 de 2015, el cual se refiere a la función del Ministerio de solicitar a los departamentos y municipios la información requerida sobre el ejercicio de la inspección y vigilancia.
</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</si>
  <si>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Se presentaron las retroalimentaciones como medios de verificación. Cumplió </t>
  </si>
  <si>
    <t xml:space="preserve">Avance: Se avanzó en el seguimiento y acompañamiento a la estructura organizacional y el modelo de operación de las secretarias de educación de Sucre, Fusagasugá y Amazonas a través de asistencias técnicas virtuales 
Cuellos de botella: Desactualización de Macroprocesos, Procesos, Subprocesos y Procedimientos de las Secretarías de educación
Normalmente se presentan dificultades con algunas entidades que no responden en los plazos estipulados.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</si>
  <si>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 xml:space="preserve">12.05.2025 OAPF: 
Oportunidad: Se reportó dentro del plazo dado por la Circular 005-2025 para el reporte de abril. Cumplió. 
Consistencia: Se amplía la información en la justificación 
Completitud:  Se hace referencia a los cuellos de botella. Cumplió 
Medios de verificación: Se presenta un documento con enlaces al repositorio documental, como medio de verificación. Cumplió. </t>
  </si>
  <si>
    <t xml:space="preserve">Avance: Se avanzó en el seguimiento y acompañamiento a la estructura organizacional y el modelo de operación-MPIG de las secretarias de educación de Magangué, Amazonas, Ciénaga, Guainía, Caquetá,  Tumaco, San Andrés y Cali a través de asistencias técnicas virtuales. 
Cuellos de botella: Desactualización de Macroprocesos, Procesos, Subprocesos y Procedimientos de la Secretaría. En estructuras reprogramación asistencia técnica por conectividad en la SE, disposición de la información de la planta central en la ETC, falta de actualización en las bases de datos de las oficinas de Talento Humano de las ETC.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</si>
  <si>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12.06.2025 OAPF: 
Oportunidad: Se reportó dentro del plazo dado por la Circular 005-2025 para el reporte de mayo. Cumplió. 
Consistencia: En el reporte cuantitativo se habla de 8 ETC, sin embargo en la justificación se mencionan solo 6 Secretarias. Por favor revisar lo reportado y armonizar
Completitud: Cumplió 
Medios de verificación: Se aporta un enlace a un repositorio con información de Guainia. Por favor revisar o justificar</t>
  </si>
  <si>
    <t xml:space="preserve">Avance: Se avanzó en el seguimiento y acompañamiento a la estructura organizacional y el modelo de operación de 16 secretarias de educación de Sucre, Fusagasugá, Cali, Caquetá, Guainía, Magangué, Amazonas, Ciénaga, San Andrés de Tumaco, Archipiélago de San Andrés, Turbo, Putumayo, Florencia, Vichada, Arauca y Vaupés a través de asistencias técnicas virtuales.
Cuellos de botella: Desactualización de Macroprocesos, Procesos, Subprocesos y Procedimientos de la Secretaría. En estructuras reprogramación asistencia técnica por conectividad en la SE, disposición de la información de la planta central en la ETC, falta de actualización en las bases de datos de las oficinas de Talento Humano de las ETC.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</si>
  <si>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Se presentó el repositorio documental como medio de verificación. Cumplió </t>
  </si>
  <si>
    <t xml:space="preserve">Principales avances:
El Ministerio de Educación Nacional brindó acompañamiento y orientación a las entidades territoriales focalizadas en la designación de orientadores PDET, manteniendo su apoyo técnico en el proceso.
Cuello de botella y limitaciones: Se identifica cierto grado de dificultad de la Entidades Territoriales Certificadas (ETC) para el nombramiento de los docentes orientadores pese al acompañamiento y concepto técnico de viabilidad de planta emitido por el Ministerio de Educación Nacional.
Restricciones:
Coordinación interinstitucional
Justificación del avance:
Se avanzó en la implementación del plan de intervención coordinado por la Dirección de Fortalecimiento a la Gestión Territorial, mediante el suministro de soporte y capacitación en gestión administrativa a las Entidades Territoriales Certificadas en educación, priorizando aquellas con retrasos significativos en los nombramientos de los docentes orientadores, gestionados por el Ministerio de Educación Nacional. </t>
  </si>
  <si>
    <t>08.05.2025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t>
  </si>
  <si>
    <t>04.06.2025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así como las limitaciones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t>
  </si>
  <si>
    <t>Principales avances: El Ministerio de Educación Nacional brindó acompañamiento y orientación a las entidades territoriales focalizadas en la designación de orientadores PDET, manteniendo su apoyo técnico en el proceso y llegando a 1.333 orientadores/as en el mes de junio de 2025.
Cuello de botella y limitaciones: Se identifica cierto grado de dificultad de la Entidades Territoriales Certificadas (ETC) para el nombramiento de los docentes orientadores pese al acompañamiento y concepto técnico de viabilidad de planta emitido por el Ministerio de Educación Nacional.
Restricciones: Coordinación interinstitucional
Justificación del avance: Se avanzó en la implementación del plan de intervención coordinado por la Dirección de Fortalecimiento a la Gestión Territorial, mediante el suministro de soporte y capacitación en gestión administrativa a las Entidades Territoriales Certificadas en educación, priorizando aquellas con retrasos significativos en los nombramientos de los docentes orientadores, gestionados por el Ministerio de Educación Nacional. Adicionalmente, se continuó con la gestión de obtención de certificados de paz y salvo de algunas entidades ante la Fiduprevisora, con el fin de optimizar el progreso en los nombramientos correspondientes a la planta de docentes orientadores. Se tuvo un avance cuantitativo de 1.333 orientadoras/es a junio de 2025.</t>
  </si>
  <si>
    <t>07.07.2025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así como las limitaciones y restricciones presentadas. 
• Completitud: Se valida que el reporte cumple con los cuatro componentes de un reporte según la Guía de seguimiento al PAI. Tanto el avance como la justificación son claros. Cumplió.
• Medios de verificación:  Se evidencia soporte debidamente cargado en el repositorio dispuesto, el cual cuenta con la calidad que requiere el reporte.     
NOTA: Se recomienda a la dependencia cargar en el aplicativo sinergia antes del 10 de julio de 2025. La validación final depende el DNP.
DNP aprueba reporte cualitativo y cuantitativo 07/07/2025</t>
  </si>
  <si>
    <t xml:space="preserve">Avance: Se avanza en la ruta de reglamentación de la Norma Sustantiva en los siguiente temas: i)  capítulo pueblos  Amazónico y  pueblos de frontera. Se revisa la ruta para la formulación de los estudios de costos integrales del SEIP.
Cuello de Botella: En relacion con el trámite de la Norma SEIP se presentan dificultades  con el MHCP que cambia su postura frente a la creación  seccion presupuestal y no emite concepto. Se aplaza la revisión de los educación indígena universitaria por falta de acuerdos. Se reagenda otra sesión de trabajo sobre pueblos en contextos urbanos.
Restricciones: Coordinación y articulación  Interna del MEN. Dificultades con la articulación interinstitucional con el MHCP.
Justificación del avance: Se avanza en el marco del proceso de consulta previa del SEIP y de los compomisos del PND.
</t>
  </si>
  <si>
    <t xml:space="preserve">17.05.2025 OAPF: 
 • Oportunidad: Se reportó dentro del plazo dado por la Circular 005-2025l. Cumplió. 
• Consistencia: Se valida que la justificación amplía detalles de los avances en el indicador, de igual manera describe cualitativamente los avances obtenidos durante el periodo, así como las limitaciones presentadas .  
• Completitud: La dependencia ajusta reporte por tal razón se valida que cumple con los cuatro componentes de un reporte según la Guía de seguimiento al PAI. Tanto el avance como la justificación son claros. Cumplió. 
• Medios de verificación:  Se evidencia medio de verificación en el repositorio dispuesto.  </t>
  </si>
  <si>
    <t xml:space="preserve">Avance: Se avanza en la ruta de reglamentación de la Norma SEIP. Se inicia con el  relacionamiento de los dinamizadores del SEIP, luego de tratar el tema se acuerda que se requiere más tiempo y se reprograma una nueva sección del 12 al 16 de mayo. Se acuerda que para la elaboración de los costos integrales se adelantaran convenios interadministartivos. El CRIC-ONIC_CIT se unen en una propuesta , las demás organizaciones van por separado (AISO, AICO, OPIAC y GOBIERNO MAYOR)
Cuellos de Botella: Se identifican falta de preparación del tema por parte del área encargada de los temas a concertar. 
Restricciones:  Articulación Interna
justificación del Avance: Se avanza en el marco de la consulta previa del SEIP y el cumplimiento de los compromisos del PND. 
</t>
  </si>
  <si>
    <t xml:space="preserve">Avance: Se continúa en la concertación de la reglamentación de la Norma SEIP en el marco de dos comisiones técnicas:  la primera del 2 al 4 de abril retoma los temas de Educación Superior (vigilancia, Criterios de calidad,  Creación de universidades propias, Procedimiento para el trámite del estudio técnico, financiero y programas de formación).  En la segunda comisión se tratan los temas de linea base del SEIP  e inicia revision de temas de movilidad y valoración. Se expide la Norma del SEIP bajo el decreto 0481 de 2025. Logro histórico!.
Cuellos de Botella:  Movilizacion Nacional por la  expedicion de la Norma del SEIP, entre otros decretos del Gobierno. 
Restricciones o limitaciones. articulación interinstitucional para la expedición de la Norma.
Justificación del Avance: Se avanza en el marco de la consulta previa del SEIP y el cumplimiento de los compromisos del PND. 
</t>
  </si>
  <si>
    <t>Avance: Se continúa en la reglamentación del SEIP sobre contextos urbanos y régimen de dinamizadores del cual se define estructura. 
Restricciones:  No aplica para este periodo. 
Cuello de Botella: Legislativa respecto de la reglamentación del SEIP. El cronograma de reglamentación previsto a Mayo se extiende a octubre de 2025, por la dinamicas propias proceso.
Limitaciones: Quedan pendientes de abordar de la reglamentación los  temas de sistemas de información, movilidad, valoración y derogaciones.
Justificación del Avance: Se avanza en el marco de la consulta previa y cumplimiento de acuerdos del PND. En cuanto a la reglamentación se va en 47.7% del articulado previsto, y en los hitos IT235 y TI228 en cuanto a las rutas generales de memoria historica y formación política de dinamizadores.</t>
  </si>
  <si>
    <t xml:space="preserve">12.06.2025 OAPF: 
Oportunidad: Se reportó dentro del plazo dado por la Circular 005-2025 para el reporte de mayo. Cumplió. 
Consistencia: La justificación amplía la información sobre la reglamentación del SEIP, así como el avance y compromisos del indicador. 
Completitud: Cumplió 
Medios de verificación: Se presentan evidencias de las reuniones, como medios de verificación. Cumplió. </t>
  </si>
  <si>
    <t>Avance: Se realizan dos comisiones técnicas de la CONTCEPI: La primera del 4 y 5 la primera se tratan los compromisos del PND sobre construcción de los lineamientos IT2-28 y IT2-35, se acuerdan rutas sobre memoria histórica y formación de dinamizadores políticos y pedagógicos del SEIP. La segunda del 9 al 13 se retoma la concertación de la reglamentación de tres temas del educacion superior: a) inspeccion y vigilancia, artículo 56, b) numeral 3 CONACES y c) funcionamiento de universidades indigenas ya creadas.
Restricciones:  Tiempo, se ajusta el cronograma de reglamentación.
Cuello de Botella: Se agendó el macro tema de financiación , no se alcanzó a abordar.
Justificación del Avance: Se avanza en el marco de la consulta previa y cumplimiento de acuerdos del PND. En cuanto al articulado VES se cumple el 100%.
Restricciones: Tiempo, se ajusta el cronograma de reglamentación.
Cuello de Botella: Se agendó el macro tema de financiación , no se alcanzó a abordar.
Justificación del Avance: Se avanza en el marco de la consulta previa y cumplimiento de acuerdos del PND. En cuanto al articulado VES se cumple el 100%.</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</si>
  <si>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Se presentaron las actas. listas de asistencia y agendas como medios de verificación. Cumplió </t>
  </si>
  <si>
    <t>1. Educación inicial en el marco de la atención integral</t>
  </si>
  <si>
    <t>1. Ampliación de la oferta de prejardín y jardín, con énfasis en ruralidad y población vulnerable.</t>
  </si>
  <si>
    <t>Avance: No Aplica reporte cualitativo para el mes de abril, corresponde a un indicador de origen PMI, con periodicidad trimestral y rezago de 60 dias. 
Cuellos de botella: Dificultad para el cálculo del avance cuantitativo del indicador, que requiere la información de las atenciones priorizadas en el marco de la atención integral, para lo cual el Ministerio de Salud, no reporta la información con oportunidad para el cierre de la vigencia 2024 y 2025.
Restricciones: Coordinación interinstitucional
Justificación: No Aplica</t>
  </si>
  <si>
    <t>12.05.2025_OAFP
No aplica, el reporte se hace trimestralmente 
• Medios de verificación: Sigue pendiente el respectivo soporte al ser un indicador trimestral, es importante recordar que el archivo de desagregaciones también es requerido para el reporte SIIPO</t>
  </si>
  <si>
    <t>Avance: No Aplica reporte cualitativo para el mes, corresponde a un indicador de origen PMI, con periodicidad trimestral y rezago de 60 dias. 
Cuellos de botella: Dificultad para el cálculo del avance cuantitativo del indicador, que requiere la oportunidad en la entrega de la información de las atenciones priorizadas en el marco de la atención integral, para el cierre de la vigencia 2024 y el primer trimestre de 2025.
Restricciones: Coordinación interinstitucional
Justificación: No Aplica</t>
  </si>
  <si>
    <t>Avances: Durante el mes de junio, en el marco del Fondo 277 de 2019 inicia la ejecución para diseñar e implementar el proceso de fortalecimiento de capacidades para docentes del ciclo 2 de educación inicial, orientado a mejorar el acceso y la permanencia educativa de niñas y niños en territorios rurales y dispersos. 
Cuellos de botella: Dificultad para el cálculo del avance cuantitativo del indicador, que requiere la oportunidad en la entrega de la información de las atenciones priorizadas en el marco de la atención integral.
Restricciones: Coordinación interinstitucional
Justificación:  Este acompañamiento aportará a la adaptación estrategias educativas de acuerdo con las particularidades culturales y geográficas, promoverá prácticas de gestión institucional que integren la soberanía alimentaria y fortalecerá técnicamente a los equipos de las entidades territoriales certificadas en educación. Las Secretarias de Educación que se acompañaran mediante este proceso serán:
Grupo 1: Amazonas, Guainía, Guaviare, Putumayo, Vaupés, Caquetá, Florencia con 121 docentes y aproximadamente 960 niñas y niños.
Grupo 2: Arauca, Boyacá, Duitama, Zipaquirá, Meta, Vichada, Norte De Santander, Santander, Floridablanca, Antioquia con 127 docentes y aproximadamente 1523 niñas y niños 
Grupo 3: Tumaco, Cartago, Risaralda, Buga, Ibagué, Tolima, Popayán, Valle Del Cauca con 131 docentes y aproximadamente 1632 niñas y niños
Grupo 4: Ciénaga, Magangué, Montería, Valledupar, Córdoba, Cesar, Sucre, Riohacha con 114 docentes y aproximadamente 1368 niñas y niños.</t>
  </si>
  <si>
    <t xml:space="preserve">16.07.2025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se adjuntaron medios de verificación considerando los rezagos del indicador, por favor cargar soportes en cuenta se tenga el corte de información 
NOTA: La validación final está sujeta a la aprobación y/o rechazo del reporte en SIIPO por parte del DNP, en caso de requerirlo se podrán solicitar ajustes	</t>
  </si>
  <si>
    <t>Avance: No Aplica reporte cualitativo para el mes de abril, corresponde a un indicador de origen institucional, con periodicidad trimestral. 
Cuellos de botella:  No se identifican cuellos de botella ni limitaciones en el período.
Restricciones: No Aplica
Justificación: Se reporta avance cuantitativo con corte de matrícula SIMAT marzo de 2025 y se adjunta medio de verificación MV_26_marzo.</t>
  </si>
  <si>
    <t>12.05.2025 OAPF:
 No aplica reporte por periodicidad y rezago</t>
  </si>
  <si>
    <t>Avance: No Aplica reporte cualitativo para el mes de mayo, corresponde a un indicador de origen institucional, con periodicidad trimestral. 
Cuellos de botella:  No se identifican cuellos de botella ni limitaciones en el período.
Restricciones: No Aplica
Justificación: Se reporta avance cuantitativo con corte de matrícula SIMAT marzo de 2025 y se adjunta medio de verificación MV_26_marzo.</t>
  </si>
  <si>
    <t>05.06.2025 OAPF:
 No aplica reporte por periodicidad y rezago</t>
  </si>
  <si>
    <t>Avances: Durante el mes de junio, se realizó acompañamiento de manera presencial y virtual por parte del equipo técnico de la Dirección de Primera Infancia (DPI) y seguimiento a las mesas de tránsito realizadas en los territorios.
Cuellos de botella: No se identificaron cuellos de botella ni limitaciones en el periodo.
Restricciones: No Aplica
Justificación: Se realizó acompañamiento presencial a 6 mesas de tránsito territorial las siguientes ETC: Amazonas, Arauca, Barrancabermeja, Huila y Pitalito, Vichada. Y virtual se acompañó a Barranquilla, Pasto, Sincelejo, Soacha.  Adicionalmente se realizó seguimiento a la programación y realización de las mesas de tránsito realizadas por el equipo de la ETC, enlaces del ICBF y DPS, a las siguientes: Caldas, Chía, Bello y Santa Marta, con el fin de poder contar con esta información de forma pertinente y oportuna y de esta manera realizar acompañamiento presencial o virtual desde el equipo de la Dirección de Primera y sus dos Subdirecciones.  Durante el primer semestre 86 ETC han realizado la primera mesa de tránsito y 27 la segunda mesa de tránsito armónico. Por otra parte se han recibido 13 planes de trabajo por parte de las siguientes ETC: Armenia, Barrancabermeja, Bello, Bogotá, Cali, Cundinamarca, Guainía, Lorica, Mosquera, Quindío, Risaralda, Sincelejo, Sucre.</t>
  </si>
  <si>
    <t xml:space="preserve">10.07.2025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t>
  </si>
  <si>
    <t>Avance: El Ministerio de Educación Nacional, avanzó con el seguimiento al proceso de adopción y vinculación de la planta temporal docente viabilizada en las Entidades Territoriales Certificadas ETC, para la atención de las niñas y niños en Preescolar.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Se evidencia una ocupación en la planta temporal viabilizada de primera infancia de 2385 cargos de docentes de preescolar de los 5562 cargos viabilizados técnicamente. De las 92 ETC con concepto de viabilidad han alcanzado 16 ETC una ocupación del 100% de su planta viabilizada.
Algunas entidades territoriales han manifestado dar prioridad a la reorganización de su planta propia por cuanto han presentado disminución de matrícula, para luego ocupar progresivamente los cargos viabilizados. Así mismo, las ETC Barrancabermeja, Mosquera, Cartagena y Casanare requirieron cargos de docentes adicionales a los viabilizados, se adelantan las consultas respectivas con las áreas competentes del MEN para brindar respuesta a estas solicitudes.</t>
  </si>
  <si>
    <t>06.05.2025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así como las limitaciones presentadas .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t>
  </si>
  <si>
    <t>Avance:  El Ministerio de Educación Nacional, avanzó en las acciones para gestionar el acceso y permanencia para las niñas y los niños en el ciclo II de la educación inicial en el marco de la Atención integral a la primera infancia, mediante la formación de los docentes y la entrega de dotaciones pedagógicas.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Durante el mes de mayo se publica la convocatoria para la selección de oferentes para la implementación del proceso de formación continua, en el marco del Contrato 1400 de 2016 entre el MEN y el ICETEX. Así mismo, inician los procesos de inducción con las universidades aliadas que acompañan los 4 grupos de ETC focalizadas, a través de la Convocatoria dirigida a Instituciones de Educación Superior-IES, en el marco del Fondo 277 del 2019 cuyo objeto es “diseñar e implementar un proceso de fortalecimiento de capacidades para docentes del ciclo 2 de educación inicial, orientado a mejorar el acceso y la permanencia educativa de niñas y niños en territorios rurales y dispersos”. Respecto a la entrega de dotaciones, en coherencia con el cronograma definido durante este mes se realizó el 90% de las entregas de los kits pedagógicos a cada una de las sedes focalizadas en las 97 ETC. El restante 10% corresponde a 132 kits del departamento de Sucre y sus ETC.</t>
  </si>
  <si>
    <t>Avance: El Ministerio de Educación Nacional, avanzó con el seguimiento al proceso de adopción y vinculación de la planta temporal docente viabilizada en las Entidades Territoriales Certificadas ETC, para la atención de las niñas y niños en Preescolar.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Se evidencia una ocupación en la planta temporal viabilizada de primera infancia de 3.537 cargos de docentes de preescolar de los 5.562 cargos viabilizados técnicamente, esto indica un porcentaje de ocupación del  63,59%. De las 92 ETC que tienen concepto de viabilidad, 33 de ellas han alcanzado una ocupación del 99% o 100% de los cargos. Las ETC Cauca, Maicao y Cundinamarca han solicitado cargos adicionales a los viabilizados, debido a un aumento en la demanda de atención educativa en preescolar. Se adelantaron las gestiones necesarias con las áreas competentes del Ministerio de Educación Nacional (MEN) para brindar una respuesta adecuada. Por otra parte, se estableció como plazo máximo para la vinculación de la planta temporal el 30 de junio de 2025, por tanto la Dirección de Primera Infancia finalizó la recopilación de la información suministrada por las Entidades Territoriales Certificadas (ETC) en relación con el avance en la ocupación de su planta temporal.</t>
  </si>
  <si>
    <t>04.07.2025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así como las limitaciones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
DNP aprueba reporte cualitativo</t>
  </si>
  <si>
    <t>Avance: No Aplica reporte cualitativo para el mes, corresponde a un indicador de origen institucional, con periodicidad trimestral y rezago de 30 dias.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No Aplica</t>
  </si>
  <si>
    <t>12.05.2025 OAPF:
 • Oportunidad: No aplica reporte por periodicidad y rezago no obstante hace una descripción de las razones por la cual no se ha podido realizar el reporte cuatitativo.
• Medios de verificación:  N.A avance cuantitativo dado el rezago</t>
  </si>
  <si>
    <t>Avance: Actualmente en fase de cierre se está en proceso de revisión de las actas de entrega y la verificación de entregas, para logra tener el reporte final de sedes dotadas. 
Cuellos de botella: Se presentó un hurto durante el proceso de entrega de los 132 kits del departamento de Sucre y sus ETC, lo cual obligo al contratista a iniciar la fase de implementación con fabricación de todos los materiales. 
Restricciones: Otra (Hurto de Kits de dotación)
Justificación: En coherencia con el cronograma definido durante este mes se realizó el 90% de las entregas de los kits pedagógicos a cada una de las sedes focalizadas en las 97 ETC. El restante 10% corresponde a 132 kits del departamento de Sucre y sus ETC</t>
  </si>
  <si>
    <t>05.06.2025 OAPF:
 • Oportunidad: No aplica reporte por periodicidad y rezago no obstante hace una descripción de las razones por la cual no se ha podido realizar el reporte cuatitativo.
• Medios de verificación:  N.A avance cuantitativo dado el rezago</t>
  </si>
  <si>
    <t>Avance: Actualmente en fase de cierre,  se realiza las revisión de las actas de entrega y la verificación de entregas, para logra tener el reporte final de sedes dotadas. 
Cuellos de botella: Se presentó un hurto durante el proceso de entrega de los 132 kits del departamento de Sucre y sus ETC, lo cual obligo al contratista a iniciar la fase de implementación con fabricación de todos los materiales. 
Restricciones: Otra (Hurto de Kits de dotación)
Justificación: En coherencia con el cronograma definido durante este mes se realizó el 90% de las entregas de los kits pedagógicos a cada una de las sedes focalizadas en las 97 ETC. El restante 10% corresponde a 132 kits del departamento de Sucre y sus ETC</t>
  </si>
  <si>
    <t>10.07.2025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así como las limitaciones y restricciones presentadas. 
• Completitud: Se valida que el reporte cumple con los cuatro componentes de un reporte según la Guía de seguimiento al PAI. Tanto el avance como la justificación son claros. Cumplió.
• Medios de verificación:  No se evidencia soporte del avance.</t>
  </si>
  <si>
    <t>Avance: No Aplica reporte cualitativo para el mes, corresponde a un indicador de origen institucional, con periodicidad semestral y rezago de 30 dias.
Cuellos de botella:  No se identifican cuellos de botella ni limitaciones en el período.
Restricciones: No Aplica
Justificación: No Aplica</t>
  </si>
  <si>
    <t>Avance: Se avanzó en la elaboración de las versiones finales de los anexos técnicos y estudios previos para cada de una de las macro regiones (CARIBE, ANDINA 1, ANDINA 2, PACIFICO, AMAZONIA Y ORINOQUIA), para acompañar a las secretarias de educación en la implementación de los  procesos de gestión de la educación inicial con calidad en el marco de la atención integral.
Cuellos de botella:  No se identifican cuellos de botella ni limitaciones en el período.
Restricciones: No Aplica
Justificación: Dentro de los documentos contractuales, se encuentran el COMPONENTE 1. Fortalecimiento de las capacidades técnicas de las Entidades Territoriales Certificadas en Educación para la gestión institucional, en clave de la universalización progresiva del segundo ciclo de la educación inicial en el marco de la atención integral, con el propósito de aportar al fortalecimiento de capacidades técnicas y estratégicas desde los procesos relacionados con la gestión de la educación inicial que los equipos técnicos y directivos de las Entidades Territoriales Certificadas en Educación y que se materializan también a través de los procesos de asistencia técnica y acompañamiento con los distintos prestadores de servicios de educación inicial. La focalización definida en los anexos técnicos corresponde a las 97 Entidades Territoriales Certificadas en Educación distribuidas en cinco (5) macro regiones, así mismo las 18 ETC reportadas en el avance cuantitativo, corresponden a la macro PACIFICO: Apartadó, Buenaventura, Buga, Cali, Cauca, Choco, Ipiales, Jamundí, Nariño, Palmira, Pasto, Popayán, Quibdó, Tuluá, Tumaco, Turbo, Valle, Yumbo, teniendo en cuenta que iniciarán la implementación del componente1, una vez se formalizado el contrato. Se anexa como medio de verificación el estudio previo(MV_28_CO1_EP 0688 MACRO 4 VF 11 JUN), minuta(MV_28_CO1_MINUTA CONVENIO MACRO 4 AJUSTADA 03JUL) y contrato para la macro4-Pacífico(MV_28_CO1_PCCNTR_7984920_Firmado).</t>
  </si>
  <si>
    <t>Avance: No Aplica reporte cualitativo para el mes, corresponde a un indicador de origen institucional, con periodicidad semestral y rezago de 90 dias.
Cuellos de botella:  No se identifican cuellos de botella ni limitaciones en el período.
Restricciones: No Aplica
Justificación: No Aplica</t>
  </si>
  <si>
    <t>Avance: En el marco del fondo 1400 MEN - ICETEX, se llevó a cabo la Convocatoria para la selección de oferentes para la implementación del proceso de formación continua.
Cuellos de botella:  No se identifican cuellos de botella ni limitaciones en el período.
Restricciones: No Aplica
Justificación: En el mes de mayo se publica la convocatoria para la selección de oferentes para la implementación del proceso de formación continua “Construcciones curriculares pertinentes en torno al juego, la música, las expresiones artísticas y la oralidad” -Formación continua para maestras y maestros de educación inicial de las instituciones educativas oficiales, esta convocatoria estuvo abierta hasta el 23 de junio 2025. Finalizando el mes de junio, se realiza el proceso de evaluación para la selección de los aliados que implementarán el proceso en los territorios donde se espera formar  a 1.713 maestras y maestros del sector oficial.</t>
  </si>
  <si>
    <t>Avance: No Aplica reporte cualitativo para el mes, corresponde a un indicador de origen institucional, con periodicidad trimestral.
Cuellos de botella:  No se identifican cuellos de botella ni limitaciones en el período.
Restricciones: No Aplica
Justificación: Se lleva  a cabo seguimiento al registro de las acciones territoriales en el SIMAT, con corte marzo de 2025 se encuentran 7.260 niños y niñas de preescolar cuyas familias participan en escuelas de padres, madres y cuidadores; u otras estrategias de vinculación de familias. Se publica medio de verificación MV_30_Mini13A_ATENCION_INTEGRAL_20250402.</t>
  </si>
  <si>
    <t>08.05.2025 OAPF:
 • Oportunidad: Se reportó dentro del plazo dado por la Circular 005-2025 para el reporte de abril. Cumplió.
• Consistencia: No hay consistencia entre el reporte cualitativo y el reporte cuantitativo ya que en el medio de verificación no se identifican los 7260 estudiantes reportados.
16.05.2025 OAPF:
Dependencia carga soporte donde se evidencia consistencia en el reporte</t>
  </si>
  <si>
    <t>Avance: No Aplica reporte cualitativo para el mes, corresponde a un indicador de origen institucional, con periodicidad trimestral.
Cuellos de botella:  No se identifican cuellos de botella ni limitaciones en el período.
Restricciones: No Aplica
Justificación: Se lleva a cabo seguimiento al registro de las acciones territoriales en el SIMAT, con corte abril de 2025 se encuentran 14.629 niños y niñas de preescolar cuyas familias participan en escuelas de padres, madres y cuidadores; u otras estrategias de vinculación de familias. Se publica medio de verificación: MV_30_Mini13A_ATENCION_INTEGRAL_20250502.</t>
  </si>
  <si>
    <t>05.06.2025 OAPF:
 • Oportunidad: No aplica reporte por periodicidad y rezago no obstante hace una descripción del reporte cuatitativo actualizado.
• Medios de verificación:  Se evidencia soporte en la carpeta asignada, cumpliendo con lo dispuesto en la Guía de seguimiento PAI.</t>
  </si>
  <si>
    <t>Avance: Se lleva a cabo seguimiento al registro de las acciones territoriales en el SIMAT, con corte abril de 2025 se encuentran 14.629 niñas y niños y 6.896 familias participantes en escuelas de padres, madres y cuidadores; u otras estrategias de vinculación de familias.
Cuellos de botella:  No se identifican cuellos de botella ni limitaciones en el período.
Restricciones: No Aplica
Justificación:En el marco de la línea estratégica de familia, escuela y comunidad, se avanza en la construcción de recursos que les permitan tanto a maestras y maestros como a directivos contar con recursos para fortalecer la vinculación de las familias a las diferentes formas de participación de los establecimientos educativos y al proceso de desarrollo y aprendizaje de las niñas y los niños. Se publica medio de verificación: MV_30_Mini13A_ATENCION_INTEGRAL_20250502.</t>
  </si>
  <si>
    <t>Avance: No Aplica reporte cualitativo para el mes, corresponde a un indicador de origen institucional, con periodicidad trimestral y rezago de 30 dias.
Cuellos de botella:  No se identifican cuellos de botella ni limitaciones en el período.
Restricciones: No Aplica
Justificación: Durante el mes de abril se llevó a cabo la instalación del comité técnico y la mesa técnica del estudio longitudinal; así como, la inducción del equipo profesional. Por otra parte, se revisaron plan de acción y proceso de contratación del profesionales y encuestadores.</t>
  </si>
  <si>
    <t>12.05.2025 OAPF:
 • Oportunidad: No aplica reporte por periodicidad y rezago no obstante hace una actualización de la implementación del modelo de seguimiento y se adjunta medio de verificación.</t>
  </si>
  <si>
    <t>Avance: No Aplica reporte cualitativo para el mes, corresponde a un indicador de origen institucional, con periodicidad trimestral y rezago de 30 dias.
Cuellos de botella:  No se identifican cuellos de botella ni limitaciones en el período.
Restricciones: No Aplica
Justificación: Durante el mes de mayo se llevaron a cabo las mesas técnicas interinstitucionales que orientan la toma de decisiones del piloto del ELDGVP. Además se llevó a cabo la contratación del equipo profesional coordinador del proceso así como la revisión del plan de inducción del mismo.</t>
  </si>
  <si>
    <t>Avance: Durante el mes de junio de 2025 el operador seleccionado la "Universidad Nacional" inicia la ejecución del pilotaje del Estudio Longitudinal del Desarrollo. 
Cuellos de botella:  No se identifican cuellos de botella ni limitaciones en el período.
Restricciones: No Aplica
Justificación:  La UNAL desarrolló satisfactoriamente las siguientes obligaciones: 1. Plan de acción, 2. Presentación de hojas de vida, 3. informes preliminares de la metodologia, 4. informes de revisión del diseño (Hace parte de las evidencias) y 5. Presentación del plan de inducción.</t>
  </si>
  <si>
    <t>10.07.2025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se evidencia soporte del avance.</t>
  </si>
  <si>
    <t>Avance: No Aplica reporte cualitativo para el mes, corresponde a un indicador de origen institucional, con periodicidad trimestral y rezago de 30 dias, sin embargo se reporta avance cuantitativo representado en las actividades propuestas en el plan de acción.
Cuellos de botella:  Las acciones planteadas en el Plan de Acción 2025 no se han podido monitorear ni revisar tecnicamente, pues no se han recibido planes de sensibilización, plan de trabajo en campo o tenido acceso a aplicativos ni referencia a los procesos de contratación del equipo de encuestadores. Se han enviado correos y oficios solicitando respuesta efectiva a lo concertado en el contrato, sin obtener respuestas. 
Restricciones: Otra.
Justificación: Durante el mes de abril se lleva a cabo el proceso de reentrenamiento de los aplicadores de los instrumentos del MMCEIC, se construye la base de datos de la muestra a participar en el trabajo de campo 2025 (según matricula SIMAT-Marzo), se inicia con el proceso de sensibilización de las sedes seleccionadas y se aprueba el plan de acción que orienta el recobre de la muestra de la medición 2024-25.  Por otra parte, se reciben nuevas versiones de diferentes productos vinculados al contrato que recogen manuales, formatos, referentes conceptuales y bibliográficos.</t>
  </si>
  <si>
    <t>12.05.2025 OAPF:
 • Oportunidad: No aplica reporte por periodicidad y rezago no obstante hace una actualización de la implementación de la medición de la educación inicial y se adjunta medio de verificación</t>
  </si>
  <si>
    <t>Avance: No Aplica reporte cualitativo para el mes, corresponde a un indicador de origen institucional, con periodicidad trimestral y rezago de 30 dias.
Cuellos de botella:  El equipo profesional del ICFES no ha desarrollado las acciones en terreno que conducen al recobre de la muestra 2025. Se han enviado oficios y se ha alertado la situación en los comité técnicos sin obtener respuesta sobre el plan de contingencia que permita abordar la situación prentada.
Restricciones: Otra. 
Justificación: Durante el mes de mayo se realiza la aprobación de los productos P14 y P15, además de la retroalimentación de los productos P16, P46 y P50.</t>
  </si>
  <si>
    <t>05.06.2025 OAPF:
 • Oportunidad: No aplica reporte por periodicidad y rezago no obstante hace una descripción de los cuellos de botella y restricciones presentados durante el periodo.
• Medios de verificación:  N.A avance cuantitativo dado el rezago</t>
  </si>
  <si>
    <t>Avance: Las actividades de Medición de la Calidad de la Educación Inicial en Colombia, grado transición, están siendo ejecutadas por el ICFES. 
Cuellos de botella:  El trabajo en territorio pautado para el mes de junio no se llevó a cabo por parte del ICFES. Se inicia plan de respuesta jurídico para declarar incumplimiento. 
Restricciones: Otra
Justificación: El ICFES desarrollo satisfactoriamente los productos 14 y 15 por lo que se dío aprobación a los mismos.</t>
  </si>
  <si>
    <t>Avance:  Ejecución de las acciones propuestas para la implementación de los procesos desarrollados por las Universidades UPN y UNAD, asi como el proceso de Convocatoria 2025 en el marco del Fondo 277 del 2019.
Cuellos de botella:  No se identifican cuellos de botella ni limitaciones en el período.
Restricciones: No Aplica
Justificación:  Con el objetivo de acompañar la universalización de la educación inicial en el marco de la atención integral a través del fortalecimiento de estrategias de atención educativa en educación inicial con énfasis en la ruralidad y la ruralidad dispersa, se desarrollaron encuentros de trabajo con las secretarias de educación, contando con espacios virtuales y presenciales donde se abordaron aspectos relacionados con la implementación de la propuesta, presentación de los productos; así mismo se avanzó en el diseño y ajuste e implementación de los ciclos de formación.  Con la Universidad Pedagógica Nacional -UPN-, se avanzó en la formalización de una prórroga hasta el 24 de mayo de 2025. Respecto al proceso de Convocatoria en el marco del Fondo 277 del 2019, se focalizaron 33 Secretarias de Educación que se acompañaran mediante este proceso agrupadas en 4 macroregiones.</t>
  </si>
  <si>
    <t>Avance: Avance en el perfeccionamiento de los procesos a través de la Convocatoria dirigida a Instituciones de Educación Superior -IES- en el marco del Fondo 277 del 2019, cuyo objeto es “diseñar e implementar un proceso de fortalecimiento de capacidades para docentes del ciclo 2 de educación inicial, orientado a mejorar el acceso y la permanencia educativa de niñas y niños en territorios rurales y dispersos”.
Cuellos de botella:  No se identifican cuellos de botella ni limitaciones en el período.
Restricciones: No Aplica
Justificación: Este acompañamiento aportará a la adaptación estrategias educativas de acuerdo con las particularidades culturales y geográficas, promoverá prácticas de gestión institucional que integren la soberanía alimentaria y fortalecerá técnicamente a los equipos de las entidades territoriales certificadas en educación. Las Secretarias de Educación que se acompañaran mediante este proceso estarán agrupadas en 4  macroregiones. se reportan las 10 secretarías de educación que hacen parte del grupo 2: Arauca, Boyacá, Duitama, Zipaquirá, Meta, Vichada, Norte De Santander, Santander, Floridablanca, Antioquia con 127 docentes y aproximadamente 1523 niñas y niños y la IE que acompañaran el grupo será Universidad Pedagógica y Tecnológica de Colombia UPTC. Se anexa medio de verificación  MV_36_Abril_ Anexo_tecnico_Convocatoria_Fondo277</t>
  </si>
  <si>
    <t>12.05.2025 OAPF:
 • Oportunidad: No aplica reporte por periodicidad y rezago no obstante hace una actualización de la implementación de llas estrategias flexiles para la educación inicial en la ruralidad y otros contextos para el cierre de brechas, anexa medio de verificación</t>
  </si>
  <si>
    <t>Avance: No Aplica reporte cualitativo para el mes, corresponde a un indicador de origen institucional, con periodicidad trimestral y rezago de 30 dias.
Cuellos de botella:  No se identifican cuellos de botella ni limitaciones en el período.
Restricciones: No Aplica
Justificación:  Se reportan las 10 secretarías de educación que hacen parte del grupo 2: Arauca, Boyacá, Duitama, Zipaquirá, Meta, Vichada, Norte De Santander, Santander, Floridablanca, Antioquia con 127 docentes y aproximadamente 1523 niñas y niños y la IE que acompañaran el grupo será Universidad Pedagógica y Tecnológica de Colombia UPTC.</t>
  </si>
  <si>
    <t>Avances: Durante el mes de junio, en el marco del Fondo 277 de 2019 inicia la ejecución para diseñar e implementar el proceso de fortalecimiento de capacidades para docentes del ciclo 2 de educación inicial, orientado a mejorar el acceso y la permanencia educativa de niñas y niños en territorios rurales y dispersos. 
Cuellos de botella: No se identificaron cuellos de botella ni limitaciones en el periodo.
Restricciones: No Aplica
Justificación:  Este acompañamiento aportará a la adaptación estrategias educativas de acuerdo con las particularidades culturales y geográficas, promoverá prácticas de gestión institucional que integren la soberanía alimentaria y fortalecerá técnicamente a los equipos de las entidades territoriales certificadas en educación. Las Secretarias de Educación que se acompañan mediante este proceso son:
Grupo 1 - Universidad los Libertadores: Amazonas, Guainía, Guaviare, Putumayo, Vaupés, Caquetá, Florencia con 121 docentes y aproximadamente 960 niñas y niños.
Grupo 2 - UPTC: Arauca, Boyacá, Duitama, Zipaquirá, Meta, Vichada, Norte De Santander, Santander, Floridablanca, Antioquia con 127 docentes y aproximadamente 1523 niñas y niños 
Grupo 3 - Universidad de Ibagué: Tumaco, Cartago, Risaralda, Buga, Ibagué, Tolima, Popayán, Valle Del Cauca con 131 docentes y aproximadamente 1632 niñas y niños
Grupo 4 - Universidad Simón Bolivar: Ciénaga, Magangué, Montería, Valledupar, Córdoba, Cesar, Sucre, Riohacha con 114 docentes y aproximadamente 1368 niñas y niños.
Se reportan las 33 ETC que iniciaron los procesos de inducción con las Universidades aliadas, con las que también se realizó los comités tecnicos de las cartas de aceptación. Se adjuntan como medios de verificación  los informes tecnicos del primer desembolso.</t>
  </si>
  <si>
    <t>10.07.2025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se evidencia soporte del avance.
14/07/2025 OAPF: Dependencia carga soportes correspondientes con el avance</t>
  </si>
  <si>
    <t>Avance: No Aplica reporte cualitativo para el mes, corresponde a un indicador de origen institucional, con periodicidad semestral y rezago de 30 dias. 
Cuellos de botella:  No se identifican cuellos de botella ni limitaciones en el período.
Restricciones: No Aplica
Justificación: Se incluirá el reporte con el corte de matricula de junio.</t>
  </si>
  <si>
    <t>10.07.2025 OAPF:
 • Oportunidad: No aplica reporte por periodicidad</t>
  </si>
  <si>
    <t xml:space="preserve">Avance: El Ministerio de Educación ajustó los documentos precontractuales para la contratación del programa de formación con enfoque étnico diferencial, el proceso continuará con el acompañamiento de la Fundación Mujer con Valor.
Cuellos de botella: No se identificaron cuellos de botella ni limitaciones en el periodo.
Restricciones: No Aplica
Justificación: En cumplimiento de los hitos propuestos para desarrollar el programa de formación con enfoque étnico diferencial para las comunidades Negras y Afrocolombianas ubicadas en Valle del Cauca y Cauca, durante el mes de abril se ajustó el estudio previo de acuerdo con las observaciones realizadas por los profesionales que acompañan el proceso desde la Subdirección de Contratación. </t>
  </si>
  <si>
    <t>30.04.2025 OAPF:
 • Oportunidad: Se reportó dentro del plazo dado por la Circular 005-2025 para el reporte de abril.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y periodicidad.     
NOTA: Cumple con validación preliminar de OAPF, se sugiere cargar este reporte en Sinergia 2.0 antes del 10 de mayo. La validación final depende del DNP. 
05.05.2025: DNP aprueba, se valida SI</t>
  </si>
  <si>
    <t>Avance: El Ministerio de Educación inició la  validación con la Subdirección de Contratación de la documentación que hace parte del proceso contractual del programa de formación con enfoque étnico diferencial, el proceso continuará con el acompañamiento de la Fundación Mujer con Valor.
Cuellos de botella: El proceso de validación ha requerido ajustes desde diferentes aspectos: jurídico, administrativo y financiero que conlleva tiempo en la respuesta oportuna.
Restricciones: Presupuesto y financiera, normativas.
Justificación: En cumplimiento de los hitos propuestos para desarrollar el programa de formación con enfoque étnico diferencial para las comunidades Negras y Afrocolombianas ubicadas en Valle del Cauca y Cauca, durante el mes de mayo se recibieron las observaciones al estudio previo, que conllevó al ajuste de la propuesta técnica y financiera presentada por la Fundación Mujer con Valor.</t>
  </si>
  <si>
    <t>04.06.2025 OAPF:
 • Oportunidad: Se reportó dentro del plazo dado por la Circular 005-2025 para el reporte de mayo.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y periodicidad.     
NOTA: Cumple con validación preliminar de OAPF, se sugiere cargar este reporte en Sinergia 2.0 antes del 10 de junio. La validación final depende del DNP. 
06.05.2025: DNP aprueba, se valida SI</t>
  </si>
  <si>
    <t>Avance: El Ministerio de Educación continúa avanzando en el proceso contractual del programa de formación con enfoque diferencial.
Cuellos de botella: El proceso contractual ha requerido ajustes en la propuesta técnica y financiera lo que conlleva mayor tiempo para dar respuesta oportuna.
Restricciones: Presupuesto, financieras, normativas.
Justificación: En cumplimiento de los hitos propuestos para desarrollar el programa de formación con enfoque étnico diferencial para las comunidades Negras y Afrocolombianas ubicadas en Valle del Cauca y Cauca, durante el mes de junio se recibió la solicitud de nuevos ajustes al estudio previo y la propuesta técnica y financiera presentada por la Fundación Mujer con Valor. Se aportan como medios de verificacion Estudios previos(MV_471_junio_E.P F Mujer con Valor 2025) y propuesta técnica y financiera(MV_471_junio_Propuesta NA FMCV).</t>
  </si>
  <si>
    <t>04.07.2025 OAPF:
 • Oportunidad: Se reportó dentro del plazo dado por la Circular 005-2025 para el reporte de junio.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Aplica reporte cuantitativo según su periodicidad. Por favor cargar el medio de verificación en la correspondiente carpeta
NOTA: Cumple con validación preliminar de OAPF, se sugiere cargar este reporte en Sinergia 2.0 antes del 10 de julio. La validación final depende del DNP. 
10.07.2025: DNP aprueba, se valida SI</t>
  </si>
  <si>
    <t>OAPF 12/05/2025:
De acuerdo con la periodicidad definida, no aplica reporte de avance para este periodo.</t>
  </si>
  <si>
    <t>OAPF 12/06/2025:
De acuerdo con la periodicidad definida, no aplica reporte de avance para este periodo.</t>
  </si>
  <si>
    <t xml:space="preserve">Avance cualitativo: Durante el primer semestre del año, la página web del Ministerio de Educación Nacional recibió 975 encuestas de satisfacción con el objetivo de evaluar la percepción y satisfacción de los ciudadanos respecto a la claridad, utilidad, confiabilidad y oportunidad de la información publicada en el sitio.
Cuellos de botella: No se identificaron cuellos.
Restricciones: N/A
Justificación:  Los resultados que arroja la encuesta de satisfacción muestran que la utilidad de la información encontrada en la página web alcanzó un 91,73%, la oportunidad de la información fue evaluada en un 92,62%, la confianza en un 92,21% y la claridad de la información publicada obtuvo un 93,23%.
</t>
  </si>
  <si>
    <t>OAPF 10/07/2025
a) Completitud: El reporte se realiza cumpliendo con los criterios requeridos de avance, cuellos de botella restricciones y justificacion, aclarando el aporte de la acción a la estrategia.
b) Consistencia: El avance cuantitativo reportado del indicador es coherente con el reporte de avance cualitativo realizado, garantizando la consistencia
c) Oportunidad: El reporte se realizó dentro de las fechas, plazos (Circular N° 005 de 2025) y periodicidad establecida.
d) Medio de Verificación: Se verifica cargue de soporte medio de verificación del mes de junio, el cual es coherente con lo programado en la formulación del PAI.</t>
  </si>
  <si>
    <t xml:space="preserve">Avance: El Ministerio de Educación realizó la comunicación a la firma pendiente de firma  para la socialización del Manual de defensa judicial.
Cuellos de botella:  No se identificaron cuellos de botella y limitaciones en el periodo.
Restricciones: No aplica.
Justificación: El día  01 de abril se generó la comunicación interna para la unica firma que tenia pendiente la firma del contrato, en el cual se adjuntó el manual de defensa judicial aprobado a finales del año pasado y el cual debera servir de insumo en los procesos que vinculen al MEN. </t>
  </si>
  <si>
    <t>OAPF 12/05/2025: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Verificación:No se evidencia medio de verificación cargado en la carpeta correspondiente
OAPF 12/06/2025:
d) Medio de Verificación: se evidencia medio de verificación cargado en la carpeta correspondiente.</t>
  </si>
  <si>
    <t>Avance: Se generó el informe que registra la tasa de exito de los litigios del Ministerio de Educación Nacional correspondiente al primer cuatrimestre de la vigencia en curso.
Cuellos de botella: No se registran cuellos de botella.
Restricciones: No se evidencias restricciones
Justificación: Se realizó en informe que evidencia la tasa de exito de los litigios en lo correspondiente a las tutelas y procesos que se allegan al Ministerio de Educación Nacional en todas las etapas del proceso.</t>
  </si>
  <si>
    <t>OAPF 12/06/2025:
De acuerdo con la periodicidad definida no aplica reporte de avance para este periodo, sin emargo la dependencia genra reporte de avance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t>
  </si>
  <si>
    <t>OAPF 10/07/2025:
De acuerdo con la periodicidad definida no aplica reporte de avance para este periodo.</t>
  </si>
  <si>
    <t xml:space="preserve">Avance: El Ministerio de Educación y FOMAG gestionaron el pago efectivo de sanción moratoria a través de los pagos a través de procesos ejecutivos y conciliaciones, los cuales se tradujeron en (21), de igual manera se realizaron (28) pagos de sentencias ejecutoriadas relacionados con el pago de sanción moratoria por el pago tardío de consignación de las cesantías en virtud de las disposiciones de la ley 50 de 1990 y ley 52 de 1975, se presentaron fórmulas de conciliación en escenarios extrajudiciales y judiciales en (4)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a lo anterior en caso de haberse iniciado las actuaciones judiciales se busca que no se continúen ocasionando costas procesales y agencias en derecho por la continuidad de pleitos en sede judicial.
</t>
  </si>
  <si>
    <t>OAPF 12/05/2025: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Verificación:No se evidencia medio de verificación cargado en la carpeta correspondiente
OAPF 12/06/2025:
d) Medio de Verificación: se evidencia medio de verificación cargado en la carpeta correspondiente.</t>
  </si>
  <si>
    <t xml:space="preserve">Avance: El Ministerio de Educación y FOMAG gestionaron el pago efectivo de sanción moratoria a través de los pagos a través de procesos ejecutivos y conciliaciones, los cuales se tradujeron en (21), de igual manera se realizaron (28) pagos de sentencias ejecutoriadas relacionados con el pago de sanción moratoria por el pago tardío de consignación de las cesantías en virtud de las disposiciones de la ley 50 de 1990 y ley 52 de 1975, se presentaron fórmulas de conciliación en escenarios extrajudiciales y judiciales en (4)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con lo anterior en caso de haberse iniciado las actuaciones judiciales se busca que no se continúen ocasionando costas procesales y agencias en derecho por la continuidad de pleitos en sede judicial.  </t>
  </si>
  <si>
    <t>OAPF 12/05/2025: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</si>
  <si>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Avance: El Ministerio de Educación y FOMAG gestionaron el pago efectivo de sanción moratoria a través de los pagos a través de procesos ejecutivos y conciliaciones, los cuales se tradujeron en (40), de igual manera se realizaron (17) pagos de sentencias ejecutoriadas relacionados con el pago de sanción moratoria por el pago tardío de consignación de las cesantías en virtud de las disposiciones de la ley 50 de 1990 y ley 52 de 1975, se presentaron fórmulas de conciliación en escenarios extrajudiciales y judiciales en (5)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a lo anterior en caso de haberse iniciado las actuaciones judiciales se busca que no se continúen ocasionando costas procesales y agencias en derecho por la continuidad de pleitos en sede judicial.</t>
  </si>
  <si>
    <t>OAPF 10/07/2025: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</si>
  <si>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 xml:space="preserve">Avance: El Ministerio de Educación recaudó en total en el mes de Abril se recaudó la suma de $ 269.129.473,82 por concepto de ley 21 $ 4.952.373,40 y por concepto de FOMAG $ 264.177.100,42.  
Cuellos de botella: No se identificaron cuellos de botella y limitaciones en el periodo.
Restricciones: No aplica.
Justificación: 
Por concepto de Ley 21 $ 4.952.373,40 de los cuales $ 51.603,40 corresponden al resultado de embargos decretados en los diferentes procesos de cobro coactivo. Los embargos referenciados se encuentran reflejados en 1 título de depósito judicial que emite el Banco Agrario de Colombia a nombre del MEN y que se encuentran bajo custodia de esta entidad.  y la suma de $ 4.900.770 se recaudó de pagos directos del municipio de Tadó – Choco, por lo cual se expiden los autos de archivo de los respectivos procesos. 
Por concepto FOMAG se recaudó la suma de $ 264.177.100,42 de los cuales $ 174.127.517,42 corresponden al resultado de embargos decretados en los diferentes procesos de cobro coactivo. Los embargos referenciados se encuentran reflejados en 3 títulos de depósito judicial que emite el Banco Agrario de Colombia a nombre del MEN y que se encuentran bajo custodia de esta entidad.  y la suma de $ 90.049.583 se recaudaron de los acuerdos de pago suscrito con Malambo – Atlántico, Sotará – Cauca, Novita – Choco, Sampués – Sucre, Abejorral – Antioquia y Jamundí – Valle del Cauca. 
</t>
  </si>
  <si>
    <t>OAPF 12/05/2025: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No se evidencia medio de verificación cargado en la carpeta correspondiente.
OAPF 12/06/2025:
d) Medio de Verificación: se evidencia medio de verificación cargado en la carpeta correspondiente.</t>
  </si>
  <si>
    <t xml:space="preserve">Avance: Para el mes de mayo del año 2025, El Ministerio de Educación recaudó en total la suma de $ 381.184.713,65. por concepto de ley 21 $ 24.237.661,36 y por concepto de FOMAG $ 356.947.052,29. 
Cuellos de botella: No se identificaron cuellos de botella y limitaciones en el periodo.
Restricciones: No aplica.
Justificación: 
Por concepto de Ley 21 y acreencias MEN $ 24.237.661,36 de los cuales $ 10.333.801,86 corresponden al resultado de embargos decretados en los diferentes procesos de cobro coactivo. Los embargos referenciados se encuentran reflejados en ocho (8) títulos de depósito judicial que emite el Banco Agrario de Colombia a nombre del MEN y que se encuentran bajo custodia de esta entidad.  y la suma de $ 13.903.859,50 se recaudaron de pagos directos de los municipios: Córdoba – Bolívar, Tenza – Boyacá, y la señora Devora de Cobos por un proceso disciplinario a favor el MEN, por lo cual se expide los autos correspondientes. 
Por concepto FOMAG se recaudó la suma de $ 356.947.052,29 de los cuales $ 41.314.120,59 corresponden al resultado de embargos decretados en los diferentes procesos de cobro coactivo. Los embargos referenciados se encuentran reflejados en cuatro (4) títulos de depósito judicial que emite el Banco Agrario de Colombia a nombre del MEN y que se encuentran bajo custodia de esta entidad.  y la suma de $ 315.632.931,70 este valor se recaudó de acuerdos de pago de los municipios de: Malambo – Atlántico, Sotará – Cauca, Novita – Choco, Sampués – Sucre, Segovia y Abejorral – Antioquia, Jamundí – Valle del Cauca, Pueblo viejo – Magdalena y Sapuyes – Nariño. </t>
  </si>
  <si>
    <t xml:space="preserve">OAPF 12/05/2025: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</si>
  <si>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 xml:space="preserve">Avance: Para el mes de junio se recaudó la suma de $ 140.434.232,60, por concepto de ley 21 $ 1.401.611,28 y por concepto de FOMAG $ 139.032.621,32, de igual manera se genero la Circular 027 con la cual se pretende persuadir e invitar a las entidades territoriales deudoras a colocarsen al día en las obligaciones de aportes parafiscales de ley 21 y acreencias a favor del FOMAG. 
Cuellos de botella: No se identificaron cuellos de botella y limitaciones en el periodo.
Restricciones: No aplica.
Justificación: 
Por concepto de Ley 21 $ 1.401.611,28 de los cuales $ 289.666,28 corresponden al resultado de embargos decretados en los diferentes procesos de cobro coactivo. Los embargos referenciados se encuentran reflejados en dos títulos de depósito judicial que emite el Banco Agrario de Colombia a nombre del MEN y que se encuentran bajo custodia de esta entidad.  y la suma de $ 1.111.945 se recaudaron de un pago directo por concepto de costas procesales a favor del MEN por lo cual se expide el auto de archivo del respectivo proceso. 
Por concepto FOMAG se recaudó la suma de $ 139.032.621,32 de los cuales $ 158.834,34 corresponden al resultado de embargos decretados en los diferentes procesos de cobro coactivo. Los embargos referenciados se encuentran reflejados en un (1) título de depósito judicial que emite el Banco Agrario de Colombia a nombre del MEN y que se encuentran bajo custodia de esta entidad.  y la suma de $ 138.873.786,98 se recaudaron de acuerdos de pago de los municipios Zona Bananera – Magdalena, Altos del Rosario – Bolívar, Sotará – Cauca, Novita – Choco, Sampués – Sucre, Abejorral – Antioquia, Jamundí – Valle del Cauca, Sapuyes – Nariño, Pueblo viejo – Magdalena.  
De igual manera, el MInsiterio expidio con fecha de 27 de junio la Circular 027 direccionado a los representantes legales de departamentos, distritos, municipios y demás 
entidades territoriales, esperando lograr el pago de las acreencias a favor del Ministerio de Educación Nacional y del Fondo Nacional De Prestaciones Sociales del Magisterio – FOMAG.
</t>
  </si>
  <si>
    <t>Avance: Se generaron los insumos a través de la articulación con las áreas técnicas. Entre estos insumos se incluyen memorandos, mesas de trabajo y reuniones, en las cuales se indagó sobre las evaluaciones ex post realizadas a las normas expedidas por el Ministerio de Educación Nacional durante los últimos tres años.
Cuellos de botella:La Dirección de Fomento manifestó que en el procedimiento de diseño y evaluación de las políticas públicas ya existían herramientas análisis y evaluación. Sin embargo, en reunión sostenida el 12 de junio de 2025, se pudo establecer que no toda evaluación de política pública conlleva a una evaluación ex post de corte normativo, por tanto, estas no son excluyentes entre si.   
Restricciones: No aplica.
Justificación:  La obtención de estos insumos es fundamental para sustentar la formulación del Análisis de Impacto Normativo (AIN) del Sector Educación. Su recolección mediante espacios de articulación técnica permite identificar prácticas, lecciones aprendidas y oportunidades de mejora asociadas a la implementación de normativa en el sector. Además, garantiza que la política se construya con base en evidencia, reflejando las necesidades reales del Ministerio y fortaleciendo la calidad regulatoria.</t>
  </si>
  <si>
    <t>Avance:El Ministerio de Educación realizó una sesión de transferencia del conocimiento sobre normativa del sector educación.
Cuellos de botella:  No se identificaron cuellos de botella y limitaciones en el periodo.
Restricciones: No aplica.
Justificación: El día 7 de abril de 2025, se llevó a cabo una sesión de transferencia de conocimiento en la Oficina Asesora Jurídica. Durante esta jornada, se socializaron y analizaron conceptos jurídicos relevantes que han sido emitidos en el respectivo periodo y que se emitirán en el futuro dentro del sector educativo. Asimismo, se abordaron otros temas funcionales de interés para el grupo, con el objetivo de fortalecer el trabajo colaborativo, unificar criterios y mejorar la gestión jurídica en el ámbito educativo. La sesión permitió generar un espacio de diálogo y reflexión sobre aspectos clave para la toma de decisiones y la adecuada aplicación de la normatividad vigente.</t>
  </si>
  <si>
    <t>OAPF 12/05/2025: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t>
  </si>
  <si>
    <t>Avance:El Ministerio de Educación realizó una sesión de transferencia del conocimiento sobre normativa del sector educación.
Cuellos de botella:  No se identificaron cuellos de botella y limitaciones en el periodo.
Restricciones: No aplica.
Justificación: El día 9 de mayo de 2025, se llevó a cabo una sesión de transferencia de conocimiento en la Oficina Asesora Jurídica. Durante esta jornada, se socializaron y analizaron conceptos jurídicos relevantes que han sido emitidos en el respectivo periodo y que se emitirán en el futuro dentro del sector educativo. Asimismo, se abordaron otros temas funcionales de interés para el grupo, con el objetivo de fortalecer el trabajo colaborativo, unificar criterios y mejorar la gestión jurídica en el ámbito educativo. La sesión permitió generar un espacio de diálogo y reflexión sobre aspectos clave para la toma de decisiones y la adecuada aplicación de la normatividad vigente.</t>
  </si>
  <si>
    <t>Avance:En vista de que para el mes de reporte ya se habia cumplido la metade socializar al interior del MEN, se procede a dar inicio a las acciones tendientes a la socialización de conceptos relevantes con grupos de valor del Ministerio de Educación Nacional.
Cuellos de botella:  No se identificaron cuellos de botella y limitaciones en el periodo.
Restricciones: No aplica.
Justificación: El pasado 25 de junio de 2025, se remitió al área de Comunicaciones el Brief que contiene la información detallada sobre los puntos que deben ser socializados con dicho equipo. Esta acción tuvo como propósito facilitar la divulgación oportuna y adecuada de los conceptos jurídicos elaborados a partir del proximos semestre, a través de las distintas plataformas institucionales del Ministerio de Educación Nacional (MEN). Lo anterior, en el marco de una estrategia de comunicación que busca fortalecer el acceso a contenidos jurídicos de interés para la comunidad educativa y demás grupos de valor.</t>
  </si>
  <si>
    <t xml:space="preserve">Avance: Desde El Ministerio de Educación Nacional -MEN- se  emitieron 90 pronunciamientos técnicos  sobre los proyectos de obras por impuestos presentados para revisión los cuales fueron consolidados y cargados en la plataforma suifp territorio. 
Cuellos de botella: No se identificaron cuellos de botella.
Restricciones: N/A
Justificación: Para los meses de abril, mayo y junio del 2025, el Ministerio de Educación Nacional  realizó la revisión de 90 proyectos de obras por impuestos  presentados por los formuladores a la entidad nacional para revisión, de esta forma  se  consolidaron  y cargaron en la plataforma suifp territorio los respectivos pronunciamientos técnicos los cuales corresponden a las siguientes tipologías: Infraestructura, dotación de mobiliario, dotación de menaje de cocina,  dotación tecnológica, dotación de elementos deportivos, dotación de elementos artísticos y dotación de material educativo,  en las siguientes etapas de desarrollo de los proyectos: 
- Etapa de estructuración: 37 pronunciamientos emitidos y cargados en la plataforma suifp  territorio.
- Etapa de ajustes a costos: 3 pronunciamientos emitidos y cargados en la plataforma suifp  territorio.
- Etapa de ajustes en ejecución: 50 pronunciamientos emitidos y cargados en la plataforma suifp  territorio.
</t>
  </si>
  <si>
    <t>OAPF 10/07/2025: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Verificación:Se evidencia medio de verificacón en la carpeta establecida</t>
  </si>
  <si>
    <t>Avance: Desde El Ministerio de Educación Nacional -MEN- se  emitieron 37 pronunciamientos técnicos  sobre los proyectos a ser financiados con recursos del Sistema general de Regalía presentados por las entidades territoriales  para revisión, los cuales fueron consolidados y cargados en la plataforma suifp regalías. 
Cuellos de botella: No se identificaron cuellos de botella.
Restricciones: N/A
Justificación: Para el segundo trimestre del 2025, el Ministerio de Educación Nacional  realizó la revisión de 37 proyectos  presentados por las entidades territoriales. 
De los 37 pronunciamientos que se emitieron tenemos lo siguiente:
- 37 Conceptos emitidos a tiempo, que equivale al 100%</t>
  </si>
  <si>
    <t>OAPF 10/07/2025:
De acuerdo con la periodicidad definida, no aplica reporte de avance para este periodo.</t>
  </si>
  <si>
    <t>Avance: Desde el Ministerio de Educación Nacional se elaboraron y difundieron: el Plan Estratégico Institucional, el Plan de Acción Intitucional y el Participación Ciudadana y Rendición de Cuentas, los cuales fueron contruidos en coordinación con las diferenteas dependencias y publicados para recibir observaciones y/o recomendaciones por parte de la ciudadanía y grupos de valor.
Cuellos de botella: No se identificaron cuellos de botella.
Restricciones: N/A
Justificación:  Durante el primer semestre del año se elaboró en coordnacion con las difretes dependencias del Ministerio de Educación los documentos de planeación institucional, estos intrumentos fueron publicados en la página web del Ministerio inicialmente para la recepción de observaciones y/o recomendaciones por parte de la ciudadanía y grupos de valor a través del Micrositio de transparencia, una vez revisadas las observaciones recibidas se publica la versión oficial una vez revisada y aprobada en Comite Directivo.</t>
  </si>
  <si>
    <t xml:space="preserve">OAPF 11/04/2025: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</si>
  <si>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Abril adelantó las accciones correspondientes gestionando y dando trámite respecto de 118 procesos disciplinarios priorizados,  los siguientes:
1.Año 2021. Proceso disciplinario - Cierre y traslado para alegatos precalificatorios - (Archivo  o Cargos) (1)
2.Año 2022. Proceso disciplinario - Cierre y traslado para alegatos precalificatorios - (Archivo  o Cargos) (3)
3.Año 2023. Proceso disciplinario - Auto de Archivo (3)
4.Año 2024. Proceso disciplinario - Auto de Archivo (1)                    
5. Año 2024. Proceso disciplinario - Cierre y traslado para alegatos precalificatorios - (Archivo  o Cargos) (3)
Cuellos de botella: No se encuetran cuellos de botella de conformidad con las actividades rlacionadas con el indicador. 
Restricciones: N/A
Justificación:  Se gestionaron para proferir decisión de fondo o se finalizaron, un total de once (11) procesos durante la vigencia reportada en ejecución del indicador durante el mes de Abril.</t>
  </si>
  <si>
    <t xml:space="preserve">OAPF 12/05/2025: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</si>
  <si>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Mayo adelantó las accciones correspondientes gestionando y dando trámite respecto de 118 procesos disciplinarios priorizados,  los siguientes:
1.Año 2022. Proceso disciplinario - Auto Archivo - (Archivo  o Cargos) (7)
2.Año 2024. Proceso disciplinario - Cierre y traslado para alegatos precalificatorios (2)
3.Año 2024. Proceso disciplinario - Auto Resuelve Nulidad (1)                    
Cuellos de botella: No se encuetran cuellos de botella de conformidad con las actividades rlacionadas con el indicador. 
Restricciones: N/A
Justificación:  Se gestionaron para proferir decisión de fondo o se finalizaron, un total de diez (10) procesos durante la vigencia reportada en ejecución del indicador durante el mes de Mayo.</t>
  </si>
  <si>
    <t xml:space="preserve">OAPF 12/06/2025: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</si>
  <si>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Junio adelantó las accciones correspondientes gestionando y dando trámite respecto de 118 procesos disciplinarios priorizados,  los siguientes:
1.Año 2022. Proceso disciplinario - Auto Archivo - (Archivo) (3)
2, Año 2023. Proceso disciplinario - Auto Archivo - (Archivo) (2)
2.Año 2022. Proceso disciplinario - Cierre y traslado para alegatos precalificatorios (1)
3.Año 2024. Proceso disciplinario - Auto Resuelve Nulidad (1)  
3.Año 2025. Proceso disciplinario - Auto Investigación Disciplinaria(1)                    
Cuellos de botella: No se encuetran cuellos de botella de conformidad con las actividades relacionadas con el indicador. 
Restricciones: N/A
Justificación:  Se gestionaron para proferir decisión de fondo o se finalizaron, un total de ocho (8) procesos durante la vigencia reportada en ejecución del indicador durante el mes de Junio.</t>
  </si>
  <si>
    <t xml:space="preserve">OAPF 10/07/2025: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</si>
  <si>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 xml:space="preserve">Avance: El Ministerio de Educación Nacional, a través de la Oficina de Control Disciplinario Interno, durante el mes de Abril adelantó las accciones correspondientes gestionando y comunicando por los medios de omunicación internos (banner, coreo electrónico y galería fotográfica) la actividad de prevención correspondiente al prier cuatrimestre de 2025. 
Cuellos de botella: No se encuetran cuellos de botella de conformidad con las actividades rlacionadas con el indicador. 
Restricciones: N/A
Justificación:  Se gestionó y se publicó la primera actividad de prevención, durante el mes de abril los días 25 y 30 de abril de conformidad tal y como se puede observar en la evidencia aportada. </t>
  </si>
  <si>
    <t>OAPF 12/05/2025:
De acuerdo con la periodicidad definida, no aplica reporte de avance para este periodo,</t>
  </si>
  <si>
    <t>OAPF 12/06/2025:
De acuerdo con la periodicidad definida, no aplica reporte de avance para este periodo,</t>
  </si>
  <si>
    <t>OAPF 10/07/2025:
De acuerdo con la periodicidad definida, no aplica reporte de avance para este periodo,</t>
  </si>
  <si>
    <t xml:space="preserve">Avance: Desde el Ministerio de Educación Nacional, a través de las auditorías internas, la Oficina de Control Interno inicio el proceso de control, seguimiento y evaluación con enfoque hacia la prevención de manera transparente y efectiva. 
Durante el periodo analizado, se finalizaron las siguientes auditorías: la de Gestión de los procesos de Planeación y Gestión Administrativa, y la de la norma técnica de accesibilidad física 4067, que abarcó los procesos de Gestión Administrativa y Servicio al Ciudadano.
Actualmente, se encuentran en ejecución las auditorías basadas en las normas NTC-ISO 9001:2015 (Gestión de Calidad) y NTC-ISO 14001:2015 (Gestión Ambiental), aplicadas a los procesos de Diseño de Políticas e Instrumentos, Gestión de Procesos y Mejora,Evaluación Independiente, Servicio al Ciudadano, Gestión Documental y Gestión Disciplinaria. Dichos informes fueron entregados a los respectivos responsables, para el ejercicio del derecho a réplica. El cierre esta programado para el mes de julio.
Cuellos de botella: No se identificaron cuellos de botella o limitaciones.
Restricciones: No aplica.
Justificación: El Plan de Auditoría del Ministerio para el año 2025 fue aprobado durante la sesión del Comité Institucional de Coordinación de Control Interno celebrada el 19 de diciembre de 2024. La implementación de este plan establece la hoja de ruta para el desarrollo de auditorías internas y la evaluación integral de los procesos, con el propósito contribuir en la mejora continua de la entidad.
</t>
  </si>
  <si>
    <t>OAPF 10/07/2025
a) Completitud: El reporte se realiza cumpliendo con los criterios requeridos de avance, cuellos de botella restricciones y justificacion, aclarando el aporte de la acción a la estrategia.
b) Consistencia: El avance cuantitativo reportado de la acción es coherente con el reporte de avance cualitativo realizado, garantizando la consistencia con la linea de acción y contribución a la estratégia definida.
c) Oportunidad: El reporte se realizó dentro de las fechas, plazos (Circular N° 005 de 2025) y periodicidad establecida.
d) Medio de Verificación: Se verifica cargue de soporte medio de verificación del mes de junio, el cual es coherente con lo programado en la formulación del PAI.</t>
  </si>
  <si>
    <t>Avance: El Ministerio de Educación Nacional no tenía programado el reporte de recursos de cooperacion para el periodo
Cuellos de Botella:  No se identificaron cuellos de botella, limitaciones o restricciones durante el mes.
Restricciones: No aplica
Justificación:  Para el mes no se programaron acciones de posicionamiento</t>
  </si>
  <si>
    <t xml:space="preserve">OAPF 10/04/2025:
No se evidencia reporte de avance de la dependencia. Se recomienda generar reporte.
OAPF 12/06/2025: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no se realizó dentro de las fechas establecidas en la Circular N° 005 de 2025 y periodicidad establecida.
d) Medio de Verificación: No se evidencia medio de verificación cargado en la carpeta correspondiente. 
</t>
  </si>
  <si>
    <t xml:space="preserve">Avance: A corte del mes de abril, el Ministerio de Educación Nacional gestionó recursos por concepto de cooperación técnica, la suma de $2.745.922.506
Cuellos de botella/Restricciones: No se presentaron cuellos de botella, limitaciones o restricciones.
Justificación: Se realizó gestión y acompañamiento según el siguiente detalle:
-$ 1.175.003.443 Convenio CO1.PCCNTR.7130150 DE 2024 suscrito con la OEI para reducir el indice de analfabetismo en el pacífico Colombiano. 
Si bien el convenio se firmó en el mes de diciembre de 2024, se realiza el reporte en esta vigencia porque su implementación se realizará en 2025. Se reporta este mes una vez se recibe la confirmación de la OEI de la disponibilidad de los recursos posterior a que pidieran una suspensión del convenio. </t>
  </si>
  <si>
    <t>OAPF 12/05/2025:
No se evidencia reporte de avance de la dependencia. Se recomienda generar reporte.
OAPF 12/06/2025: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no se realizó dentro de las fechas establecidas en la Circular N° 005 de 2025 y periodicidad establecida.
d) Medio de Verificación: Se evidencia medio de verificación cargado en la carpeta correspondiente.
Se encuentra pemndiete la evidencia correspondiene al mes de marzo</t>
  </si>
  <si>
    <t xml:space="preserve">Avance: A corte del mes de mayo, el Ministerio de Educación Nacional gestionó recursos por concepto de cooperación técnica, la suma de $15.945.884.181
Cuellos de botella/Restricciones: No se presentaron cuellos de botella, limitaciones o restricciones.
Justificación: Se realizó gestión y acompañamiento según el siguiente detalle:
*$12.031.288.000 Por concepto de la cuantificación de la operación de Peace Corps para el sector educativo 
* $1.168.673.675 Por concepto de la cuantificación de los proyectos trabajados conjuntamente con UNICEF </t>
  </si>
  <si>
    <t xml:space="preserve">
OAPF 12/06/2025: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Se encuentra pemndiete la evidencia correspondiene al mes de marzo</t>
  </si>
  <si>
    <t>A corte del mes de junio, el Ministerio de Educación Nacional gestionó recursos por concepto de cooperación técnica, la suma de $17.772.358.855
Junio: $1.858.836.804
$1.141.170.624 Programa de Docentes Corea
$ 164.371.000 Campaña adopta tu Colegio de Fasecolda para trasferencia de herramienta de Nueva Pangea.
$15.470.000 - Capacitación a operadores  - Recursos de Fasecolda en el marco del Memorando de Entendimiento para la Masificación  de Nueva Pangea
$ 330.927.212  Nueva Pangea Masificación - Viva Seguro en los territorios. Junto con Banca de las Oportunidades y el PNUD y a través de 5 embajadores en los  territorios del Bajo Cauca
$ 32.762.618 Nueva Pangea Masificación - participación en el  Global Money Week con el fin de promover iniciativas en materia de educación financiera a niños y jóvenes de todo el mundo, Fasecolda y Banca de las Oportunidades centro su participación alrededor de Nueva Pangea
$141.773.220 Aporte de Fasecolda y  Banca de las Oportunidades para el soporte y funcionamiento de la Plataforma Nueva Pangea
$32.362.130 El Consejo Noruego para Refugiados dispuso los siguientes recursos para el Encuentro Nacional de Arando la Educación.</t>
  </si>
  <si>
    <t xml:space="preserve">
OAPF 10/07/2025: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</si>
  <si>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 xml:space="preserve">Principales avances:
En el marco del CONPES 4056 en donde se declara de importancia estratégica el proyecto de construcción, mejoramiento y dotación de espacios de aprendizaje para la prestación del servicio educativo e implementación de estrategias de calidad y cobertura nacional, el Ministerio de Educación Nacional avanzó durante el primer trimestre de 2025 con obras de infraestructura educativa y entrega de dotaciones pedagógicas en 708 Sedes Educativas Rurales a nivel nacional.
Cuellos de Botella: 
No presenta cuellos de botella en la gestión. 
Justificación del avance:
Se avanzó hasta la fecha de corte en 718 intervenciones o proyectos de obras de infraestructura educativa, beneficiando a 708 Sedes Educativas Rurales construidas, mejoradas y con entrega de dotaciones, las cuales se distribuyen en  454 sedes con proyectos de dotación de mobiliario escolar y menaje, 220 sedes con proyectos de infraestructura (obra nueva o mejoramientos en infraestructura escolar) y 34 sedes con proyectos de infraestructura y dotación escolar. Estos proyectos se desarrollaron en 29 departamentos y 176 municipios en el país, financiados a través del Fondo de Financiamiento a la Infraestructura Educativa – FFIE, el Banco Interamericano de Desarrollo – BID, recursos gestionados a través del mecanismo Obras por Impuestos y otras fuentes de financiación.
</t>
  </si>
  <si>
    <t xml:space="preserve">No aplica, el reporte es semestral </t>
  </si>
  <si>
    <t xml:space="preserve">Principales avances:
Durante el primer trimestre de 2025 se avanzó con 556 Sedes Educativas Rurales PDET construidas, mejoradas y con entrega de dotaciones, las cuales se distribuyen en 441 sedes dotadas, 81 sedes con proyectos de infraestructura  y 34 sedes con proyectos de infraestructura y dotación. 
Cuellos de Botella: 
No presenta cuellos de botella en la gestión. 
Justificación del avance:
Se avanzó hasta la fecha de corte en 566 iniciativas de infraestructura educativa (mejoramientos, obras nuevas dotación de mobiliario), las cuales beneficiaron   evidencian 556 sedes educativas intervenidas de manera complementaria con más de un proyecto en infraestructura, dotación y/o dotación – infraestructura. Estos proyectos se desarrollaron en 23 departamentos y 72 municipios en el país, financiados a través del Fondo de Financiamiento a la Infraestructura Educativa – FFIE, el Banco Interamericano de Desarrollo – BID, recursos gestionados a través del mecanismo Obras por Impuestos y otras fuentes de financiación.
</t>
  </si>
  <si>
    <t xml:space="preserve">Principales avances: El Ministerio de Educación Nacional continuó con el acompañamiento técnico a la ejecución de proyectos de Infraestructura Educativa y/o Mejoramientos de las instituciones educativas Oficiales. Adicionalmente se adelantó gestiones para realizar la priorización y visitas diagnostico a territorio para adelantar mejoramientos en la infraestructura física de las sedes ubicadas en los municipios que requieren intervención especial en el marco del Decreto 62 del 24 de enero de 2025 mediante el cual se declara la Conmoción Interior en la región del Catatumbo.
Cuellos de Botella: No se presentaron cuellos de botella.
Restricciones: No aplica
Justificación del avance: Se avanzó con obras de infraestructura en Sedes Educativas, aumentando la cantidad ambientes educativos nuevos y mejorados en zonas rurales y urbanas a nivel nacional financiados por el MEN y ejecutados a través del Fondo de Financiamiento a la Infraestructura Educativa – FFIE, el Mecanismo de obras por impuestos y otros. Se terminaron las visitas técnicas que permiten delimitar. 
</t>
  </si>
  <si>
    <t>08.05.2025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Dependencia realiza reporte cuantitativo del mes de abril (anexa soportes) | 10 de mayo 2025 DNP aprueba</t>
  </si>
  <si>
    <t xml:space="preserve">Principales avances: El Ministerio de Educación Nacional continuó con el acompañamiento técnico a la ejecución de proyectos de Infraestructura Educativa y/o Mejoramientos de las instituciones educativas Oficiales. Adicionalmente se adelantó gestiones para realizar la priorización y visitas diagnostico a territorio para adelantar mejoramientos en la infraestructura física de las sedes educativas.
Cuellos de Botella: No se presentaron cuellos de botella.
Restricciones: No aplica
Justificación del avance: Se avanzó con obras de infraestructura en Sedes Educativas, aumentando la cantidad ambientes educativos nuevos y mejorados en zonas rurales y urbanas a nivel nacional financiados por el MEN y ejecutados a través del Fondo de Financiamiento a la Infraestructura Educativa – FFIE, el Mecanismo de obras por impuestos y otros. 
</t>
  </si>
  <si>
    <t>09.06.2025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
Dnp aprueba reporte cualitativo
Dependencia realiza reporte cuantitativo del mes de mayo (anexa soportes) | 10 de junio 2025 DNP aprueba</t>
  </si>
  <si>
    <t>10.07.2025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
10/07/2025 DNP aprueba</t>
  </si>
  <si>
    <t xml:space="preserve">Principales avances:
El Ministerio de Educación Nacional avanzó con entrega de dotaciones escolares (mobiliarios y menaje) en sedes educativas a nivel nacional, interviniendo zonas rurales y zonas urbanas. Se adelantó la priorización de los recursos dados por el Decreto 62 del 24 de enero de 2025 mediante el cual se declara la Conmoción Interior en la región del Catatumbo para atender la vulneración al derecho fundamental a la educación en los municipios de la Región afectada. 
Restricciones: No aplica
Cuellos de botella: No aplica
Justificación del avance: se avanzó con la ejecución de 19 proyectos de inversión de dotaciones pedagógicas (mobiliario escolar) de Obras por impuestos en más de 15 departamentos, los cuales tendrá el 100% de la entrega en los próximos dos meses.  Se avanzó en la elaboración de la priorización de sedes educativas próximas beneficiarse con recursos de Ley 21 de la vigencia 2025 y con un ejercicio similar con recursos generados a partir de la conmoción interior. Este ejercicio en los próximos 4 meses beneficiara a 2 mil sedes educativas. Uno de los principales criterios de la presente Focalización es que sean sedes Rurales, se encuentren en municipios catalogados como PDET y hagan parte de programas SIMES o Formación Integral.
</t>
  </si>
  <si>
    <t xml:space="preserve">Principales avances:
El Ministerio de Educación Nacional a través del mecanismo de obras por impuestos, continuó con la entrega de ambientes dotados en educación preescolar, básica y media a nivel nacional para la vigencia 2024. 
Restricciones: No aplica
Cuellos de botella: No aplica
Justificación del avance: Se avanzó con entrega de dotaciones escolares (mobiliarios y menaje) en sedes educativas a nivel nacional, interviniendo zonas rurales y zonas urbanas entregados mediante proyectos de infraestructura educativas. Se terminó con la focalización de las instituciones educativas con necesidades de dotación de mobiliario escolar para la presente vigencia y la focalización para beneficiar a sedes educativas en la región del Catatumbo, las cuales serán provistas mediante órdenes de compra
</t>
  </si>
  <si>
    <t>09.06.2025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
DNP aprueba reporte cualitativo | Dependencia realiza reporte cuantitativo del mes de mayo (anexa soportes) | 10 de junio 2025 DNP aprueba</t>
  </si>
  <si>
    <t xml:space="preserve">Principales avances:
El valor acumulado total de proyectos de intervenciones a la infraestructura educativa de Residencias Escolares es de 15 para el mes de marzo.
Cuellos de botella: No aplica
Restricciones: No aplica
Justificación del avance:
En el mes de marzo a través de los ejecutores de los proyectos priorizados por el Ministerio de Educación Nacional, se adelantaron 4 mejoramientos a la infraestructura educativa de Residencias Escolares en zonas rurales de los departamentos de Santander, Caquetá y Nariño beneficiando a 1.251 estudiantes. Así mismo adelantó 1 intervención de Dotación de mobiliario en Residencia Escolar en zona rural en el departamento del Magdalena, beneficiando a 273 estudiantes.
</t>
  </si>
  <si>
    <t xml:space="preserve">08.04.2025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t>
  </si>
  <si>
    <t xml:space="preserve">Principales avances:
El valor acumulado total de proyectos de intervenciones a la infraestructura educativa de Residencias Escolares es de 16 para el mes de abril. 
Cuellos de botella: No aplica
Restricciones: No aplica
Justificación del avance:
En el mes de abril a través de los ejecutores de los proyectos priorizados por el Ministerio de Educación Nacional, se adelantó 1 mejoramientos a la infraestructura educativa de Residencias Escolares en zonas rurales en el departamento Putumayo beneficiando a 71 estudiantes. 
</t>
  </si>
  <si>
    <t xml:space="preserve">08.05.2025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t>
  </si>
  <si>
    <t xml:space="preserve">Principales avances:
El valor acumulado total de proyectos de intervenciones a la infraestructura educativa de Residencias Escolares es de 19 para el mes de mayo. 
Cuellos de botella: No aplica
Restricciones: No aplica
Justificación del avance:
En el mes de mayo a través de los ejecutores de los proyectos priorizados por el Ministerio de Educación Nacional, se adelantaron 3 mejoramientos a la infraestructura educativa de Residencias Escolares en zonas rurales de los departamentos de Vichada, Caquetá y Cauca beneficiando a 510 estudiantes. 
</t>
  </si>
  <si>
    <t xml:space="preserve">16.07.2025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t>
  </si>
  <si>
    <t xml:space="preserve">16.07.2025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del avance cuantitativo. Cumplió    
</t>
  </si>
  <si>
    <t xml:space="preserve">24.04.2025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16/07/2025 Indicador cumple con periodicidad y rezago sin embargo no hay avance cuantitativo. NO CUMPLE
</t>
  </si>
  <si>
    <t xml:space="preserve">Al cierre de abril 2025, se cuenta con 104 proyectos territoriales con ampliación de oferta recibidos en el banco de proyectos, que cuentan con 156 tipos de intervención, que se encuentran priorizados los cuales están distribuidos por vigencias y operador de la siguiente manera:
a)	Priorizados a través de esquemas de gerencia y/o asistencia técnica Findeter: 32 proyectos territoriales (con 38 tipos de intervención), distribuidas así: 25 proyectos (con 29 intervenciones) por valor de $335 MM con recursos de la vigencia 2023 y 8 proyectos (con 9 intervenciones) de la vigencia 2024 por $130 MM. 
b)	Transferencias con recursos de la vigencia 2023: 2 proyectos por valor de $74 MM, y 9 proyectos para transferencia de la vigencia 2024 por valor de $253 MM y con recursos de transferencias de 2023 y 2024 se financio 1 proyecto más por valor de $55MM, para la vigencia 2025 se contempla realizar 16 transferencias por valor de $169MM, igualmente para la vigencia 2026 se proyecta 1 transferencia por valor de $6MM. 
c)	Se cuenta con 2 proyectos priorizados con otras fuentes de financiación. 
d)	3 de los proyectos priorizados a través de otras fuentes de financiación se redireccionaron para ser ejecutados a través de gerencias integrales con recursos MEN. 
e)	10 intervenciones en proceso de des priorización por análisis de inviabilidad técnica y/o de pertinencia (* Alerta puede variar meta)
f)	Cuatro (4) proyectos priorizados con el Fondo de Financiamiento de Infraestructura Educativa en la estrategia Colegio - Universidad y modulares.
g)	A la fecha se esta desarrollando la contratación de una nueva gerencia a cargo de la Agencia Nacional Inmobiliario Virgilio Barco para la ejecución de 40 iniciativas en 36 proyectos para viabilidad y estructuración en la vigencia 2025. 
h)	Con recursos nación se realizó la entrega de tres proyectos correspondiente a recursos de transferencia, Universidad Pedagógica Nacional – 2023 por valor de $13 mil millones, Universidad del Valle – Nodo 2023 por valor de $52 mil millones y Universidad Industrial de Santander – 2024 por valor de $51 mil millones. 
i)	Un (1) proyecto priorizado con recursos de 2025 con objeto de estructuración a través de la Financiera de Desarrollo Nacional por valor de $8 mil millones. 
j)	Cuatro (4) proyectos que se encuentran en estructuración por definir ejecutor y valores de inversión. 
k)	Se proyecta priorizar a través de vigencias futuras 25 proyectos conforme el proyecto estratégico “Plan Nacional de Espacios Educativos como centros de la vida comunitaria”.
Adicionalmente, con recursos de la Dirección de Fomento se realizó la entrega de seis proyectos de educación superior, así: Cartagena por valor de $8 mil millones, en Buenaventura por valor de $3 mil millones, Ciénaga por valor de $6 mil millones, Mocoa por valor de 2 mil millones, Yopal por valor de $15 mil millones y Popayán por valor de $4 mil millones.
</t>
  </si>
  <si>
    <t xml:space="preserve">Al cierre de mayo 2025, se cuenta con 112 proyectos territoriales con ampliación de oferta recibidos en el banco de proyectos, que cuentan con 170 tipos de intervención, que se encuentran priorizados los cuales están distribuidos por vigencias y operador de la siguiente manera:
a)	Priorizados a través de esquemas de gerencia y/o asistencia técnica Findeter: 33 proyectos territoriales (con 38 tipos de intervención), distribuidas así: 25 proyectos (con 29 intervenciones) por valor de $343 MM con recursos de la vigencia 2023 y 8 proyectos (con 9 intervenciones) de la vigencia 2024 por $108 MM. 
b)	Transferencias en ejecución con recursos de la vigencia 2023: 3 proyectos por valor de $109 MM, y 8 proyectos para transferencia de la vigencia 2024 por valor de $207 MM y con recursos de transferencias de 2023 y 2024 se financió 1 proyecto más por valor de $55MM, para la vigencia 2025 se contempla realizar 16 transferencias por valor de $196MM, igualmente para la vigencia 2026 se proyecta 1 transferencia por valor de $6MM. 
c)	Se cuenta con 2 proyectos priorizados en ejecución con otras fuentes de financiación. 
d)	11 intervenciones en proceso de des priorización por análisis de inviabilidad técnica y/o de pertinencia (* Alerta puede variar meta)
e)	Cuatro (4) proyectos priorizados con el Fondo de Financiamiento de Infraestructura Educativa en la estrategia mejoramiento y modulares.
f)	A la fecha se está desarrollando la contratación de una nueva gerencia a cargo de la Agencia Nacional Inmobiliario Virgilio Barco para la ejecución de 40 iniciativas en 37 proyectos para viabilidad y estructuración en la vigencia 2025. 
g)	Con recursos nación se realizó la entrega de cinco proyectos correspondiente a recursos de transferencia, Universidad Pedagógica Nacional – 2023 por valor de $13 mil millones, Universidad del Valle – Nodo 2023 por valor de $16 mil millones, Universidad Industrial de Santander – 2024 por valor de $51 mil millones, Universidad, Universidad Colegio Mayor de Cundinamarca – 2024 por valor de $45 mil millones y Universidad Pedagógica Nacional – 2025 por valor de 7$ mil millones. 
h)	Un (1) proyecto priorizado con recursos de 2025 con objeto de estructuración a través de la Financiera de Desarrollo Nacional por valor de $8 mil millones. 
i)	Cuatro (4) proyectos que se encuentran en estructuración por definir ejecutor y valores de inversión. 
j)	Se proyecta priorizar a través de vigencias futuras 30 proyectos conforme el proyecto estratégico “Plan Nacional de Espacios Educativos como centros de la vida comunitaria”.
Adicionalmente, con recursos de la Dirección de Fomento se realizó la entrega de seis proyectos de educación superior, así: Cartagena por valor de $8 mil millones, en Buenaventura por valor de $3 mil millones, Ciénaga por valor de $6 mil millones, Mocoa por valor de 2 mil millones, Yopal por valor de $15 mil millones, Popayán por valor de $4 mil millones y Buga por valor de $172 millones.
</t>
  </si>
  <si>
    <t xml:space="preserve">Al cierre de junio 2025, se cuenta con 114 proyectos territoriales con ampliación de oferta recibidos en el banco de proyectos, que cuentan con 171 tipos de intervención, que se encuentran priorizados los cuales están distribuidos por vigencias y operador de la siguiente manera:
a)	Priorizados a través de esquemas de gerencia y/o asistencia técnica Findeter: 35 proyectos territoriales (con 39 tipos de intervención), distribuidas así: 27 proyectos (con 30 intervenciones) por valor de $348 MM con recursos de la vigencia 2023 y 8 proyectos (con 9 intervenciones) de la vigencia 2024 por $106 MM. 
b)	Transferencias 28 proyectos territoriales (con 29 intervenciones). Con recursos de la vigencia 2023: 3 proyectos por valor de $151 MM, y 8 proyectos para transferencia de la vigencia 2024 por valor de $207 MM y con recursos de transferencias de 2023 y 2024 se financió 1 proyecto más por valor de $55MM, para la vigencia 2025 se contempla realizar 16 transferencias por valor de $206MM, igualmente para la vigencia 2026 se proyecta 1 transferencia por valor de $6MM. 
c)	Se cuenta con 2 proyectos priorizados en ejecución con otras fuentes de financiación. 
d)	11 intervenciones en proceso de des priorización por análisis de inviabilidad técnica y/o de pertinencia (* Alerta puede variar meta)
e)	Cuatro (4) proyectos priorizados con el Fondo de Financiamiento de Infraestructura Educativa en la estrategia mejoramiento y modulares.
f)	A la fecha se está desarrollando la contratación de una nueva gerencia a cargo de la Agencia Nacional Inmobiliario Virgilio Barco para la ejecución de 40 iniciativas en 37 proyectos para viabilidad y estructuración en la vigencia 2025. 
g)	Con recursos nación se realizó la entrega de cinco proyectos correspondiente a recursos de transferencia, Universidad Pedagógica Nacional – 2023 por valor de $13 mil millones, Universidad del Valle – Nodo 2023 por valor de $16 mil millones, Universidad Industrial de Santander – 2024 por valor de $51 mil millones, Universidad, Universidad Colegio Mayor de Cundinamarca – 2024 por valor de $45 mil millones y Universidad Pedagógica Nacional – 2025 por valor de 7$ mil millones. 
h)	Un (1) proyecto priorizado con recursos de 2025 con objeto de estructuración a través de la Financiera de Desarrollo Nacional por valor de $8 mil millones. 
i)	Tres (3) proyectos que se encuentran en estructuración por definir ejecutor y valores de inversión. 
j)	Se proyecta priorizar a través de vigencias futuras 30 proyectos conforme el proyecto estratégico “Plan Nacional de Espacios Educativos como centros de la vida comunitaria”.
Adicionalmente, con recursos de la Dirección de Fomento se realizó la entrega de siete proyectos de educación superior, así: Cartagena por valor de $8 mil millones, en Buenaventura por valor de $3 mil millones, Ciénaga por valor de $6 mil millones, Ciénaga por valor de $6 mil millones, Mocoa por valor de 2 mil millones, Yopal por valor de $15 mil millones, Popayán por valor de $4 mil millones y Buga por valor de $172 millones.
</t>
  </si>
  <si>
    <t xml:space="preserve">Avance: 
Cuellos de botella: 
Restricciones: 
Justificación: </t>
  </si>
  <si>
    <t xml:space="preserve">OAPF 10/07/2025:
No se evidencia reporte de avance de la dependencia. Se recomienda generar reporte
</t>
  </si>
  <si>
    <t>Avance: A partir de la definición de las iniciativas de transformación digital en el Plan Estratégico de Tecnologías de Información - PETI, en el Plan de Transformación Digital y los complementos realizados durante el segundo trimestre del año 2025, en el periodo se ha avanzado con los hitos de las iniciativas.
Cuellos de botella: Ninguno.
Restricciones: Ninguna.
Justificación: El Ministerio de Educación Nacional  presenta el avance en los hitos para la ejecución de las iniciativas de Transformación Digital, así: 1) Analítica geoespacial en el periodo se en la participación en mesas técnicas intersectoriales relacionadas con el uso y aprovechamiento de información que deba integrarse en los proyectos priorizados por parte de las áreas funcionales del Ministerio de Educación Nacional, 2) Automatización de procesos se iniciaron actividades para la renovación del licenciamiento de la plataformas BPMS y se continuó la implementación de los controles de cambio para los procedimientos de Plan Operativo Anual de Inspección y Vigilancia - POAIV y Asistencia Técnica - AT, robotización de procesos, relacionamiento con los actores de valor, y 3) Analítica descriptiva, predictiva y prescriptiva para la toma de decisiones, durante el periodo se ha definido la arquitectura de referencia que soportará la ingesta de información de los diferentes sistemas en nuevas soluciones que promueven la neutralidad tecnológica; además, se fomenta el uso y aprovechamiento de soluciones tecnológicas que mejoren la gobernanza de los datos y gestión de información sectorial.</t>
  </si>
  <si>
    <t>Avance: En el marco de la gestión institucional y el acompañamiento a las Secretarías de Educación Certificadas (SEC), el Ministerio de Educación Nacional brindó asistencia técnica para la formulación de proyectos orientados a la contratación del servicio de conectividad escolar. Al cierre del periodo de seguimiento, se emitieron los conceptos técnicos correspondientes, con proyectos viabilizados para cincuenta y nueve (59) SEC.
Cuellos de botella: Ninguno identificado a la fecha.
Restricciones: Ninguna identificada a la fecha.
Justificación: Con corte al periodo de seguimiento, se recibieron 86 proyectos de conectividad escolar provenientes de 69 SEC. De estos proyectos, se revisaron y emitieron conceptos técnicos para 79, correspondientes a 67 SEC. Dentro de los conceptos técnicos emitidos, 62 obtuvieron viabilidad favorable, 17 recibieron observaciones de carácter técnico, y 1 proyecto fue cancelado por la respectiva entidad.
Para las SEC que aún no cuentan con proyectos viabilizados, se priorizarán los esfuerzos de asistencia técnica hacia veintitrés (23) que no han presentado proyectos, dos (2) que tienen proyectos en proceso de revisión por parte del Ministerio de Educación Nacional, y seis (6) que se encuentran realizando ajustes tras la emisión de conceptos con observaciones. Para el siguiente periodo se continuará el acompañamiento técnico, con el objetivo de lograr la materialización de los proyectos de conectividad escolar.</t>
  </si>
  <si>
    <t>Avance: Desde el Ministerio de Educación Nacional durante el primer semestre de 2025, se priorizó el monitoreo de las aplicaciones Sanción Mora y SIFSE, las cuales mostraron un
estado general óptimo y una alta estabilidad. Ambas mantuvieron un índice de rendimiento del 100%, sin registrar transacciones con errores.
Cuellos de botella: No se presentan dificultades dentro del periodo reportado.
Restricciones: Ninguna a la fecha de corte.
Justificación: La Oficina de Tecnología y Sistemas de Información priorizó el monitoreo de dos aplicaciones para el primer semestre de 2025: En Sanción Mora, se identificaron algunas transacciones lentas y tres anomalías leves, aunque sin impacto significativo sobre el usuario final. En SIFSE, se reportó una única anomalía, también sin consecuencias para la experiencia del usuario. El desempeño general de ambas aplicaciones fue excelente, sin necesidad de intervenciones correctivas urgentes.</t>
  </si>
  <si>
    <t xml:space="preserve">Avance: Desde el Ministerio de Educación Nacional se da continuidad a las actividades de seguimiento a los niveles de satisfacción de los usuarios de servicios, documentando las recomendaciones para la mejora continua para garantizar la correcta atención a las solicitudes de los usuarios que hacen uso de los servicios de información y tecnológicos de la entidad.
Cuellos de botella: No se presentan dificultades dentro del periodo reportado.
Restricciones: Ninguna a la fecha de corte.
Justificación: El Ministerio de Educación Nacional hace seguimiento trimestral   a los niveles de satisfacción de los usuarios en cuanto a la atención de las solicitudes hechas a través de los diferentes canales de atención. En los informes se registran los resultados de las encuestas que son enviadas a los usuarios cada vez que su petición es atendida y evidencian las posibles acciones de mejora; Los datos para este trimestre muestran una alta satisfacción general con el servicio, lo que indica un desempeño exitoso en la atención de tickets. </t>
  </si>
  <si>
    <t>Avance: Con corte a marzo, cierre del primer trimestre de la vigencia, se determina que el Plan Anual de Adquisiciones publicado en el Secop II a este corte estaba conformado por un total de 947 adquisiciones, al realizar la revisión de cuales se han contratado se determinan que este número asciende a la cifra de 673 adquisiciones contratadas. 
Cuellos de botella: Las áreas presentan dificultades para la estructuración de los procesos y trámites de contratación presentando retrasados para el inicio de estos en los tiempos definidos.
Restricciones: No existen restriciones
Justificación: De acuerdo con lo anterior el nivel de contratación del plan anual de adquisiciones con corte al primer trimestre de la vigencia 2025 es del 71.07%. Este comportamiento es influenciado por la contratación de todas las prestaciones de servicios profesionales y de apoyo a la gestión que se realiza en ellos primeros meses del año."</t>
  </si>
  <si>
    <t xml:space="preserve">OAPF 10/04/2025:
No se evidencia reporte de avance de la dependencia. Se recomienda generar reporte
OAPF 12/06/2025
a) Completitud: El reporte se realiza cumpliendo con los criterios requeridos de avance, cuellos de botella restricciones y justificación.
b) Consistencia: El avance cuantitativo reportado de la acción es coherente con el reporte de avance cualitativo realizado.
c) Oportunidad: El reporte se realizó dentro de las fechas, plazos (Circular N° 005 de 2025) y periodicidad establecida.
d) Medio de Verificación: Se evidencia medio de verificación en la carpeta correspondiente
</t>
  </si>
  <si>
    <t xml:space="preserve">OAPF 12/05/2025:
De acuerdo con la periodicidad definida, no aplica reporte de avance para este periodo, sin embargo no se evidencia ajuste o reporte correspondiente al primer trimestre.
OAPF 12/06/2025
a) Completitud: El reporte se realiza cumpliendo con los criterios requeridos de avance, cuellos de botella restricciones y justificación.
b) Consistencia: El avance cuantitativo reportado de la acción es coherente con el reporte de avance cualitativo realizado.
c) Oportunidad: El reporte se realizó dentro de las fechas, plazos (Circular N° 005 de 2025) y periodicidad establecida.
d) Medio de Verificación: Se evidencia medio de verificación en la carpeta correspondiente
</t>
  </si>
  <si>
    <t>OAPF 12/06/2025:
De acuerdo con la periodicidad definida, no aplica reporte de avance para este periodo, sin embargo no se evidencia ajuste o reporte correspondiente al primer trimestre.
OAPF 12/06/2025
a) Completitud: El reporte se realiza cumpliendo con los criterios requeridos de avance, cuellos de botella restricciones y justificación.
b) Consistencia: El avance cuantitativo reportado de la acción es coherente con el reporte de avance cualitativo realizado.
c) Oportunidad: El reporte se realizó dentro de las fechas, plazos (Circular N° 005 de 2025) y periodicidad establecida.
d) Medio de Verificación: Se evidencia medio de verificación en la carpeta correspondiente</t>
  </si>
  <si>
    <t>Avance: Con corte a junio, cierre del segundo trimestre de la vigencia, se determina que el Plan Anual de Adquisiciones publicado en el Secop II a este corte estaba conformado por un total de 1021 adquisiciones, al realizar la revisión de cuales se han contratado se determinan que este número asciende a la cifra de 781 adquisiciones contratadas. 
Cuellos de botella: Las áreas presentan dificultades para la estructuración de los procesos y trámites de contratación presentando retrasados para el inicio de estos en los tiempos definidos.
Restricciones: No existen restriciones
Justificación: De acuerdo con lo anterior el nivel de contratación del plan anual de adquisiciones con corte al segundo trimestre de la vigencia 2025 es del 76,49%. superando así la meta para este corte. El comportamiento de este indicador evidencia el buen avance que viene teniendo la gestión realizada por la Subdirección de Contratación en coordinación con las diferentes dependencias, demuestra que los seguimientos periódicos mensuales realizados rigurosamente a cada dependencia ayudan al mejor cumplimiento de la programación establecida para la ejecución del Plan de Adquisiciones en esta vigencia 2025.</t>
  </si>
  <si>
    <t>OAPF 10/07/2025
a) Completitud: El reporte se realiza cumpliendo con los criterios requeridos de avance, cuellos de botella restricciones y justificación.
b) Consistencia: El avance cuantitativo reportado de la acción es coherente con el reporte de avance cualitativo realizado.
c) Oportunidad: El reporte se realizó dentro de las fechas, plazos (Circular N° 005 de 2025) y periodicidad establecida.
d) Medio de Verificación: Se evidencia medio de verificación en la carpeta correspondiente</t>
  </si>
  <si>
    <t xml:space="preserve">Avance:"Con corte a marzo, cierre del primer trimestre de la vigencia, se determina que el valor total del Plan Anual de Adquisiciones Publicado en el Secop II asciende a la suma de UN BILLÓN TREINTA Y SEIS MIL SETECIENTOS SETENTA Y OCHO MILLONES TRESCIENTAS CINCUENTA Y TRES MIL SETECIENTAS NOVENTA ($1.036.778.353.790) millones de pesos y el valor total de los planes de adquisiciones que se identifican ya han sido contratados con corte a marzo asciende CIENTO CUARENTA Y SIETE MIL NOVECIENTOS NOVENTA Y OCHO MILLONES SETECIENTAS SESENTA Y CUATRO MIL CIENTO CUARENTA Y UNA  ($147.998.764.141) millones de pesos. De acuerdo con la formula establecida para determinar el avance en la ejecución del plan anual de adquisiciones (Valor contratado del Plan Anual de Adquisiciones / Valor total del Plan Anual de Adquisiciones) el nivel de avance registrado corresponde al 14,27%  del valor total del Plan programado.
Cuellos de botella: 
Restricciones: 
Justificación: Teniendo en cuenta que la meta proyectada para el primer trimestre de la vigencia 2025 se estimó en un 31,6%, se evidencia que ha corte del mes de marzo no se alcanzo la meta proyectada, es importante resaltar que el presupuesto estimado para la vigencia 2025 es mayor comparado con vigencias anteriores y algunos proceso aun se encuentra en estructuración tecnica y misional lo cual hace que se afecte los tiempos de contratación estableciodos en el plan anual de adquisiciones por esta razon la  Subdirección de Contratación en la sesiones de seguimiento al plan anual de adquisiciones genera las alertas pertinentes a cada Ordenador del Gasto de la enitdad de todas las adquisiciones pendientes de iniciar su proceso de contratación con las diferentes dependencias de cada despacho, en estas mesas se dan las recomendaciones pertinentes y se generan las alertas necesarias para que las áreas aceleren o reprogramen sus planes de adquisiciones de acuerdo con el estado registrado a la fecha del seguimiento."
 </t>
  </si>
  <si>
    <t xml:space="preserve">Avance:"Con corte a junio, cierre del segundo trimestre de la vigencia, se determina que el valor total del Plan Anual de Adquisiciones Publicado en el Secop II asciende a la suma de Un BILLÓN CIENTO NOVENTA Y OCHO MIL SETECIENTOS NOVENTA Y DOS MILLONES CINCUENTA Y UN MIL OCHOCIENTOS SESENTA Y OCHO ($1.198.792.051.868,00) millones de pesos y el valor total de los planes de adquisiciones que se identifican ya han sido contratados con corte a marzo asciende a la suma de CUATROCIENTOS CUARENTA Y OCHO MIL CIENTO SEIS MILLONES SEISCIENTOS VEINTISIETE MIL DOSCIENTOS  ($ 448.106.627.200,00) millones de pesos. De acuerdo con la formula establecida para determinar el avance en la ejecución del plan anual de adquisiciones (Valor contratado del Plan Anual de Adquisiciones / Valor total del Plan Anual de Adquisiciones) el nivel de avance registrado corresponde al 37,38% del valor total del Plan programado..
Cuellos de botella: Demora en la revusión de actos administrativos de contrataciones directas por parte de los Ordenadores del Gasto para la suscripción de contratos:
Restricciones: Ninguna
Justificación: Teniendo en cuenta que la meta proyectada para el segundo trimestre de la vigencia 2025 se estimó en un 60%, se evidencia que la meta proyectada no fue cumplida de acuerdo a lo establecido y proyectado en el plan anual de adquisiciones, es importante resaltar las labores de seguimiento periódicas efectuadas por la Subdirección de Contratación se reforzaran validando en que proceso se tienen retrasos y como se pueden agilizar las contrataciones de la necesidad establecidas dando cumplimiento a las fechas en las que se estableció llevar a cabo dichas contrataciones, adicional es importante que varios tramites a la fecha se encuentra en gestión para ser contratados durando el mes de julio y agosto lo cual ayudara al cumplimiento de las metas establecidas.
 </t>
  </si>
  <si>
    <t xml:space="preserve">OAPF 11/04/2025: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Verificación:No se evidencia medio de verificacón en la carpeta establecida
OAPF 9/06/2025
d) Medio de Verificación:  Se evidencia el ajuste y cargue del  medio de verificacón, correspondiente al primer trimestre,  en la carpeta establecida 
</t>
  </si>
  <si>
    <t>Avance: Se continua con el avance a las actividades establecidas en el plan de trabajo para la creación de la oficina de diversidad, equidad e inclusión
Cuellos de botella: No se identificaron cuellos de botella y limitaciones en el periodo.
Cuellos de Botella y Restricciones: No se identificaron cuellos de botella y limitaciones en el periodo.
Justificación: Durante junio de 2025, en el marco del plan de trabajo para la creación de la Oficina, se adelantaron acciones clave relacionadas con la implementación del Sistema Educativo Indígena Propio (SEIP). Se brindó acompañamiento técnico a reuniones con la Viceministra de Educación Superior para analizar las implicaciones del Decreto que regula el SEIP, abordando su estructura, principios y responsabilidades del Gobierno nacional y los territorios indígenas. Además, se estableció una mesa técnica con profesionales de pueblos étnicos para revisar propuestas organizacionales del Ministerio. Asimismo, se realizó una mesa de trabajo con el equipo del Mayor Abadio para avanzar en la articulación SEIP-SDO, en cumplimiento de los compromisos con la Viceministra de Educación Preescolar, Básica y Media.
Medio de Verificación: Informe cumplimiento Plan de trabajo para la creación de la dependencia de articulación y ejecución de la política de etnoeducación 2025- II Trimestre</t>
  </si>
  <si>
    <t xml:space="preserve">OAPF 10/07/2025: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 Se evidencia medio de verificacón en la carpeta establecida
</t>
  </si>
  <si>
    <r>
      <rPr>
        <b/>
        <sz val="10"/>
        <color rgb="FF000000"/>
        <rFont val="Aptos Narrow"/>
        <family val="2"/>
        <scheme val="minor"/>
      </rPr>
      <t>OAPF 11/04/2025:
a) Completitud</t>
    </r>
    <r>
      <rPr>
        <sz val="10"/>
        <color rgb="FF000000"/>
        <rFont val="Aptos Narrow"/>
        <family val="2"/>
        <scheme val="minor"/>
      </rPr>
      <t xml:space="preserve">: El reporte  se realiza cumpliendo con los criterios requeridos de avance, cuellos de botella, restricciones y justificación
</t>
    </r>
    <r>
      <rPr>
        <b/>
        <sz val="10"/>
        <color rgb="FF000000"/>
        <rFont val="Aptos Narrow"/>
        <family val="2"/>
        <scheme val="minor"/>
      </rPr>
      <t>b)</t>
    </r>
    <r>
      <rPr>
        <sz val="10"/>
        <color rgb="FF000000"/>
        <rFont val="Aptos Narrow"/>
        <family val="2"/>
        <scheme val="minor"/>
      </rPr>
      <t xml:space="preserve"> </t>
    </r>
    <r>
      <rPr>
        <b/>
        <sz val="10"/>
        <color rgb="FF000000"/>
        <rFont val="Aptos Narrow"/>
        <family val="2"/>
        <scheme val="minor"/>
      </rPr>
      <t>Consistencia</t>
    </r>
    <r>
      <rPr>
        <sz val="10"/>
        <color rgb="FF000000"/>
        <rFont val="Aptos Narrow"/>
        <family val="2"/>
        <scheme val="minor"/>
      </rPr>
      <t xml:space="preserve">: El avance cuantitativo reportado del indicador es coherente con el reporte de avance cualitativo realizado, garantizando la consistencia con la estratégia definida.
</t>
    </r>
    <r>
      <rPr>
        <b/>
        <sz val="10"/>
        <color rgb="FF000000"/>
        <rFont val="Aptos Narrow"/>
        <family val="2"/>
        <scheme val="minor"/>
      </rPr>
      <t>c) Oportunidad</t>
    </r>
    <r>
      <rPr>
        <sz val="10"/>
        <color rgb="FF000000"/>
        <rFont val="Aptos Narrow"/>
        <family val="2"/>
        <scheme val="minor"/>
      </rPr>
      <t xml:space="preserve">: El reporte se realizó dentro de las fechas establecidas en la Circular N° 005 de 2025 y periodicidad establecida.
</t>
    </r>
    <r>
      <rPr>
        <b/>
        <sz val="10"/>
        <color rgb="FF000000"/>
        <rFont val="Aptos Narrow"/>
        <family val="2"/>
        <scheme val="minor"/>
      </rPr>
      <t>d) Medio de Verificación</t>
    </r>
    <r>
      <rPr>
        <sz val="10"/>
        <color rgb="FF000000"/>
        <rFont val="Aptos Narrow"/>
        <family val="2"/>
        <scheme val="minor"/>
      </rPr>
      <t xml:space="preserve">: </t>
    </r>
    <r>
      <rPr>
        <sz val="10"/>
        <color rgb="FFFF0000"/>
        <rFont val="Aptos Narrow"/>
        <family val="2"/>
        <scheme val="minor"/>
      </rPr>
      <t xml:space="preserve">No se evidencia medio de verificacón en la carpeta establecida
</t>
    </r>
    <r>
      <rPr>
        <b/>
        <sz val="10"/>
        <color rgb="FFFF0000"/>
        <rFont val="Aptos Narrow"/>
        <family val="2"/>
        <scheme val="minor"/>
      </rPr>
      <t xml:space="preserve">
</t>
    </r>
    <r>
      <rPr>
        <b/>
        <sz val="10"/>
        <rFont val="Aptos Narrow"/>
        <family val="2"/>
        <scheme val="minor"/>
      </rPr>
      <t>OAPF 9/06/2025
d) Medio de Verificación:</t>
    </r>
    <r>
      <rPr>
        <sz val="10"/>
        <rFont val="Aptos Narrow"/>
        <family val="2"/>
        <scheme val="minor"/>
      </rPr>
      <t xml:space="preserve">  Se evidencia el ajuste y cargue del  medio de verificacón, correspondiente al primer trimestre,  en la carpeta establecida </t>
    </r>
  </si>
  <si>
    <t xml:space="preserve">Avance: Desde el Ministerio de Educación Nacional se avanzó con la implementación del proyecto de evolución cultural. Se completaron todas las etapas planificadas dentro de los plazos establecidos:  Generación, apropiación y transferencia del conocimiento institucional y sectorial: Se llevaron a cabo todas las actividades de capacitación, transferencia de conocimiento y elaboración de documentos institucionales. Movilización y monitoreo del desempeño institucional y sectorial: Se ejecutaron las acciones de movilización y seguimiento del desempeño conforme a los objetivos definidos para el trimestre.
Cuellos de Botella y Restricciones: No aplica
Justificación: El cumplimiento total de las actividades programadas para el trimestre fue posible gracias a una planificación adecuada, una asignación eficiente de recursos y al compromiso de los equipos responsables. Aunque se presentaron algunas restricciones menores, la gestión oportuna del tiempo y la capacidad de adaptación frente a las circunstancias permitieron alcanzar el 100 % del avance proyectado para el periodo.
Medio de verificación: Informe Movilización Desempeño Institucional y sectorial II TRIM 2025 
</t>
  </si>
  <si>
    <t>Avance: El Ministerio de Educación Nacional, realizó durante el segundo trimestre la revisión del cumplimiento de los criterios de sostenibilidad ambiental de los servicios contratados que se encuentran priorizados en la vigencia 2025.
Cuello de Botella: Durante el segundo trimestre no se presentan cuellos de botella. 
Restricciones: El Ministerio ha priorizado para la aplicación de cláusulas ambientales durante la vigencia 2025, quince (15) tipos de bienes y servicios, de los cuales se le realizó seguimiento a diez (10) de ellos, ya que, los siguientes no han iniciado o se encuentran en proceso de adjudicación:
1. Tóner y papelería
2. Residuos peligrosos
3. Mantenimiento del edificio
4. Servicio de área protegida
5. Fumigación del edificio
Justificación: El Ministerio de Educación Nacional, identificó y priorizó en el segundo trimestre de la vigencia, quince (15) tipos bienes y servicios adquiridos externamente para ser incluidos en el marco de las Compras Públicas Sostenibles con el Medio Ambiente. Por tanto, se realiza el seguimiento a los siguientes:
1.	Mantenimiento de ascensores 
2.	Mantenimiento de plantas eléctricas 
3.	Mantenimiento aires acondicionados 
4.	Servicios de aseo y cafetería
5.	Cafetería sexto (6) piso 
6.	Mantenimiento de vehículos 
7.	Recolección y tratamiento de residuos aprovechables 
8.	Operador Logístico 
9.	Adecuación aire acondicionado datacenter
10.	Apoyo al plan de bienestar (Compensar)
Finalmente, como resultado del seguimiento se evidencia que los diez tipos de bienes y servicios adquiridos durante el segundo trimestre cumplen con sus obligaciones ambientales, por tanto, el resultado del indicador corresponde a 100%.</t>
  </si>
  <si>
    <t>El indicador tiene rezago de 15 días</t>
  </si>
  <si>
    <t>Avance: El Ministerio de Educación Nacional, realizó la formulación y ejecución de las actividades establecidas para el segundo trimestre del Programa de Cambio Climático 2025 de la entidad. 
Cuello de Botella: No se presentan en el trimestre cuellos de botella para el cumplimiento del programa y del indicador.
Restricciones: No se evidencian durante el trimestre restricciones para ejecutar el programa de cambio climático en la entidad.
Justificación: El Ministerio de Educación Nacional, durante el segundo trimestre de la vigencia 2025 logró la ejecución de las 16 actividades del Programa de Cambio Climático establecidas para el periodo, lo que conlleva a un avance en la vigencia del 59,2%. A continuación, se relacionan las actividades implementadas en el periodo:
•	Medición y elaboración de Informe de la Huella de Carbono del Ministerio de Educación Nacional de la vigencia 2024.
•	Reporte del mantenimiento y consumo de combustibles de los vehículos de la entidad.
•	Reporte de viajes aéreos realizados por el MEN. 
•	Reporte del mantenimiento y recarga de extintores MEN.
•	Reporte del mantenimiento y consumo de combustible de las plantas eléctricas MEN.
•	Reporte del consumo de energía eléctrica de la entidad.
•	Realización de acciones que fomenten la Movilidad Sostenible en los colaboradores del Ministerio de Educación Nacional.
•	Aplicación y seguimiento al cumplimiento de las Compras Públicas Sostenibles en la entidad (Guía y las fichas).
•	Formulación y seguimiento al plan de acción 2030 para la reducción y/o compensación de la huella de carbono del Ministerio de Educación Nacional.
•	Desarrollo de acciones de toma de conciencia dirigido a los colaboradores del Ministerio de Educación Nacional sobre conceptos básicos e importancia de la lucha contra el cambio climático.
•	Identificación y definición de metodologías o acciones que permitan mejorar la obtención de datos en la medición de la huella de carbono de la entidad (Ej: aceites, grasas y refrigerantes en fuentes móviles y fijas; viajes terrestres y en fluviales).
•	Reporte del mantenimiento y consumo de refrigerantes de los aires acondicionados del MEN.</t>
  </si>
  <si>
    <t>Avance: El Ministerio de Educación Nacional, durante el segundo trimestre realizó la formulación, aprobación y seguimiento al cumplimiento del Plan de Austeridad del Gasto 2025 de la entidad. 
Cuello de Botella: El Plan de Austeridad del Gasto de 2025 de la entidad, contempla nueve (9) conceptos de gasto, de los cuales para el procesamiento y obtención de los datos del indicador de "Horas Extras", la dependencia encargada debe esperar una vez finalizado cada mes, el reporte de horas extras de todos los funcionarios de la entidad, proceso que se realiza en los primeros 8 días hábiles del mes.
Restricciones: No se presentan restricciones en la medición del indicador.
Justificación: El Ministerio de Educación Nacional, en cumplimiento con lo requerido en el Decreto 199 de 2024, registró los datos en la herramienta de cálculo diseñada por la entidad para realizar la medición de los indicadores y seguimiento al cumplimiento de las metas de cada uno de los siguientes 9 conceptos de gasto en el segundo trimestre:
1. Viáticos
2. Tiquetes
3. Horas extras
4. Contratos de prestación de servicios
5. Consumo de combustible
6. Consumo de papel
7. Consumo de agua 
8. Consumo de energía
9. Gestión de residuos aprovechables 
Por tanto, de acuerdo con los resultados obtenidos al medir los indicadores para cada concepto de gasto establecidos en el Plan de Austeridad, se evidencia el cumplimiento de 7 de los 9 indicadores evaluados, lo que equivale a un 77,78% de cumplimiento en el indicador,
El concepto de “Contratos de prestación de servicios” presentó un incumplimiento de la meta, debido a que la medición cambió de número de contratos a valor en pesos comparado con la vigencia anterior. Adicionalmente, los contratos suscritos en 2025 tienen como fecha de finalización el 31 de diciembre, mientras que, en 2024, la mayoría de los contratos firmados durante el primer trimestre tenían vigencia hasta el 30 de agosto, lo que influye en el valor acumulado reportado.
Por su parte, el concepto de “Viáticos” registró un incremento del 4,14 % en comparación con el mismo periodo del año anterior, lo que también representa un incumplimiento frente a la meta de reducción establecida.</t>
  </si>
  <si>
    <t>Avance:Durante el segundo trimestre el Ministerio de Educación alcanzó un recaudo del aporte 1% para las Escuelas Industriales e Institutos Técnicos por valor de $243.091.731.997,73 correspondiente a un 48,77 %, cumpliendo con la meta de recaudo para el trimestre establecida en un 44,53%.
Cuellos de botella: No aplica.
Restricciones: No aplica.
Justificación: Para avanzar y cumplir con identificación correspondiente al 100% se inicia con el plan de trabajo establecido para la vigencia 2025 correspondiente a las acciones del proceso de fiscalización.</t>
  </si>
  <si>
    <t>Avance: Durante el primer trimestre el Ministerio de Educación realizó siete (7) seguimientos a la ejecución presupuestal del PAA con las diferentes dependencias y se fijaron los compromisos correspondientes para llevarse a cabo la ejecución de los recursos de forma eficiente y eficaz.
Cuellos de botella: Las dependencias no cumplen con la ejecución de su programación presupuestal en los tiempos establecidos.
Restricciones: No aplica.
Justificación: Desde la Subdirección de Gestión Financiera se generan las alertas respectivas a cada una de las dependencias en los seguimientos realizados, para asi cumplir a cabalidad la ejecución presupuestal del PAA.</t>
  </si>
  <si>
    <t>No aplica para este trimestre, Se solicita modificación de la periocidad del indicador 133 ( Porcentaje de remisiones a la DIAN -  Ley 1697 de 2013)</t>
  </si>
  <si>
    <t>Avance: El Ministerio de Educación Nacional adelanto las siguientes acciones:
* Se realizaron 10 asistencias técnicas en las Secretarías de Educación,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10 asistencias técnicas a las SE certificadas, de acuerdo al cronograma todas fueron presencial:
1. Secretaría de Educación de Norte de Santander: 21 de mayo
2. Secretaría de Educación de Cúcuta: 22 y 23 de mayo
3. Secretaría de Educación de Sincelejo: 21 de mayo
4. Secretaría de Educación de Sucre: 22 de mayo
5. Secretaría de Educación de Popayán: 28 mayo
6. Secretaría de Educación de Cauca: 29 y 30 de mayo
7. Secretaría de Educación de Magangué: 26 y 27 de mayo
8. Secretaría de Educación de Riohacha: 28 de mayo
9. Secretaría de Educación de Maicao: 30 de mayo
10. Secretaría de Educación de Chía: 23 de mayo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</si>
  <si>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OAPF 12/06/2025: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</si>
  <si>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Avance: El Ministerio de Educación Nacional adelanto las siguientes acciones:
* Se realizaron 11 asistencias técnicas en las Secretarías de Educación,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11 asistencias técnicas a las SE certificadas, de acuerdo al cronograma todas fueron presencial:
1. Secretaría de Educación de Funza: 16 de junio
2. Secretaría de Educación de Cundinamarca: 17 de junio
3. Secretaría de Educación de Quindío: 18 de junio
4. Secretaría de Educación de Armenia: 19 y 20 de junio
5. Secretaría de Educación de Caquetá: 17 y 18 junio
6. Secretaría de Educación de Florencia: 19 y 20 de junio
7. Secretaría de Educación de La Guajira: 25 y 26 de junio
8. Secretaría de Educación de Uribia: 27 y 28 de junio
9. Secretaría de Educación de Atlántico: 25 de junio
10. Secretaría de Educación de Malambo: 26 de junio
11. Secretaría de Educación de Ipiales: 30 de junio 1 y 2 de julio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</si>
  <si>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OAPF 10/07/2025: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</si>
  <si>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Avance:
Cuellos de Botella:
Restricciones:
Justificación:</t>
  </si>
  <si>
    <t>OAPF 12/05/2025:
De acuerdo con la periodicidad definida, no aplica reporte de avance para este periodo, sin embargo no se evidencia ajuste o reporte correspondiente al primer trimestre.</t>
  </si>
  <si>
    <t>OAPF 12/06/2025:
De acuerdo con la periodicidad definida, no aplica reporte de avance para este periodo, sin embargo no se evidencia ajuste o reporte correspondiente al primer trimestre.</t>
  </si>
  <si>
    <t xml:space="preserve">Principales avances:
El Ministerio de Educación Nacional, recibió el Decreto Ley 0481 del 30 de abril de 2025, con el que culmina el proceso de expedición del SEIP; asimismo, realizó la comisión técnica de la CONTCEPI del 22 al 25 de abril en el marco del proceso de reglamentación. Atendiendo solicitudes directas se llevó a cabo socialización del SEIP con los 27 pueblos ubicados en el Vaupés. 
Cuellos de botella o limitaciones:
No se identifican cuellos de botella ni limitaciones en el período 
Restricciones:
N/A
Justificación:
El Ministerio de Educación Nacional, en el proceso de expedición del proyecto de decreto del Sistema Educativo Indígena Propio- SEIP, realizó reunión aclaratoria con esta Oficina Jurídica de Presidencia de la República, preparó el documento técnico solicitado; asimismo, como parte del Gobierno, junto con el Ministro del Interior y la Secretaría Jurídica de Presidencia, realizó un acuerdo con los pueblos indígenas para modificar el artículo 103 del articulado protocolizado (día 30), para cerrar este proceso con el Decreto Ley 0481 del 30 de abril. En el proceso de reglamentación, realizó la comisión técnica de la Comisión Nacional de Trabajo y Concertación de la Política Educativa para los Pueblos Indígenas- CONTCEPI, del 22 al 25, con los temas de movilidad de las semillas, sistemas de valoración, de información y de comunicación del SEIP. En cuanto a la socialización, atendiendo una solicitud garantizó una actividad de tres días con los 27 pueblos indígenas ubicados en Vaupés.
</t>
  </si>
  <si>
    <t>06.05.2025 OAPF:
 • Oportunidad: Se reportó dentro del plazo dado por la Circular 005-2025 para el reporte de abril.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Requiere m3io de verificación y reporte cuantitativo según su periodicidad.     
NOTA: Cumple con validación preliminar de OAPF, se sugiere cargar este reporte en Sinergia 2.0 antes del 10 de mayo. La validación final depende del DNP.</t>
  </si>
  <si>
    <t xml:space="preserve">Principales avances:
El Ministerio de Educación Nacional, en el proceso de reglamentación del Decreto Ley 0481 de 2025, realizó la comisión técnica de la CONTCEPI del 12 al 16 de mayo en que se avanzó en la reglamentación del régimen laboral de dinamizadores del SEIP. Asimismo, se realizan reuniones con equipos técnicos del MEN para sensibilizar o profundizar sobre el SEIP. 
Cuellos de botella o limitaciones:
No se identifican cuellos de botella ni limitaciones en el período 
Restricciones:
N/A
Justificación:
El Ministerio de Educación Nacional, en el proceso de reglamentación el Decreto Ley 0481 del 30 de abril, realizó la comisión técnica de la Comisión Nacional de Trabajo y Concertación de la Política Educativa para los Pueblos Indígenas- CONTCEPI, del 12 al 16, y avanzó en preacuerdos técnicos respecto del régimen especial de dinamziadores del SEIP y acordó ajustar la ruta de concertación de la reglamentación ampliándola hasta octubre de 2025. De otra parte, llevó a cabo reuniones con equipos técnicos para sensibilizar o profundizar aspectos del SEIP.
</t>
  </si>
  <si>
    <t>09.06.2025 OAPF:
 • Oportunidad: Se reportó dentro del plazo dado por la Circular 005-2025 para el reporte de mayo.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No requiere medio de verificacion según su periodicidad.     
NOTA: Cumple con validación preliminar de OAPF, se sugiere cargar este reporte en Sinergia 2.0 antes del 10 de junio. La validación final depende del DNP.
10.06.2025: DNP aprueba, se valida SI</t>
  </si>
  <si>
    <t>El Ministerio de Educación Nacional, en el proceso de reglamentación del Decreto Ley 0481 de 2025, realizó la comisión técnica de la CONTCEPI del 9 al 13 de junio, en que se trabajó sobre la educación universitaria indígena propia. Asimismo, realizó reuniones del equipo técnico que apoya la concertación en el MEN para analizar y clarificar aspectos en la comprensión de la norma del SEIP. 
Cuellos de botella o limitaciones:
La ruta de consulta y concertación del articulado reglamentario del Decreto 0481 de 2025, debido a la complejidad de los temas se amplió hasta el mes de octubre de 2025.
Restricciones:
Concertación o consulta previa
Justificación:
El Ministerio de Educación Nacional, en el proceso de reglamentación el Decreto Ley 0481 del 30 de abril, realizó la comisión técnica de la Comisión Nacional de Trabajo y Concertación de la Política Educativa para los Pueblos Indígenas- CONTCEPI, del 9 al 13, realizando preacuerdos técnicos sobre la inspección y vigilancia en la educación universitaria indígena propia. De otra parte, realizó reuniones del equipo técnico que apoya la concertación en el MEN para analizar y clarificar aspectos que requieren planeamientos comunes en la comprensión de la norma del SEIP a propósito de la demanda para su socialización.</t>
  </si>
  <si>
    <t>01.07.2025 OAPF:
 • Oportunidad: Se reportó dentro del plazo dado por la Circular 005-2025 para el reporte de junio.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Sí aplica por su periodicidad y rezago
NOTA: Cumple con validación preliminar de OAPF, se sugiere cargar este reporte en Sinergia 2.0 antes del 10 de julio. La validación final depende del DNP.
10.07.2025: DNP aprueba, se valida SI</t>
  </si>
  <si>
    <t xml:space="preserve">Principales avances:
El Ministerio de Educación Nacional, recibió el Decreto Ley 0481 del 30 de abril de 2025, con el que culmina el proceso de expedición del SEIP; asimismo, realizó la comisión técnica de la CONTCEPI del 22 al 25 de abril en el marco del proceso de reglamentación, y atendiendo solicitudes llevó a cabo socialización del SEIP con pueblos indígenas ubicados en el Vaupés y en Vichada. 
Cuellos de botella o limitaciones:
No se identifican cuellos de botella ni limitaciones en el período 
Restricciones:
N/A
Justificación:
El Ministerio de Educación Nacional, en el proceso de expedición del proyecto de decreto del Sistema Educativo Indígena Propio- SEIP, realizó reunión aclaratoria con esta Oficina Jurídica de Presidencia de la República, preparó el documento técnico solicitado; asimismo, como parte del Gobierno, junto con el Ministro del Interior y la Secretaría Jurídica de Presidencia, realizó un acuerdo con los pueblos indígenas para modificar el artículo 103 del articulado protocolizado (día 30), para cerrar este proceso con el Decreto Ley 0481 del 30 de abril. En el proceso de reglamentación, realizó la comisión técnica de la Comisión Nacional de Trabajo y Concertación de la Política Educativa para los Pueblos Indígenas- CONTCEPI, del 22 al 25, con los temas de movilidad de las semillas, sistemas de valoración, de información y de comunicación del SEIP. En cuanto a la socialización, atendiendo solicitudes garantizó sendas actividades con pueblos indígenas ubicados en Vaupés y en Vichada.
</t>
  </si>
  <si>
    <t xml:space="preserve">Principales avances:
El Ministerio de Educación Nacional, en el proceso de reglamentación del Decreto Ley 0481 de 2025, realizó la comisión técnica de la CONTCEPI del 12 al 16 de mayo en que se avanzó en la reglamentación del régimen laboral de dinamizadores del SEIP. Asimismo, se realizan reuniones con equipos técnicos del MEN para sensibilizar o profundizar sobre el SEIP. 
Cuellos de botella o limitaciones:
No se identifican cuellos de botella ni limitaciones en el período 
Restricciones:
N/A
Justificación:
El Ministerio de Educación Nacional, continuando con el proceso de reglamentación el Decreto Ley 0481 del 30 de abril, realizó la comisión técnica de la Comisión Nacional de Trabajo y Concertación de la Política Educativa para los Pueblos Indígenas- CONTCEPI, del 12 al 16, y avanzó en preacuerdos técnicos respecto del régimen especial de dinamizadores del SEIP y acordó ajustar la ruta de concertación de la reglamentación ampliándola hasta octubre de 2025. De otra parte, llevó a cabo reuniones con equipos técnicos para sensibilizar o profundizar respecto del SEIP.
</t>
  </si>
  <si>
    <t xml:space="preserve">Principales avances:
El Ministerio de Educación Nacional, en el proceso de reglamentación del Decreto Ley 0481 de 2025, realizó la comisión técnica de la CONTCEPI del 9 al 13 de junio, en que se trabajó sobre la educación universitaria indígena propia. Asimismo, realizó reuniones del equipo técnico que apoya la concertación en el MEN para analizar y clarificar aspectos en la comprensión de la norma del SEIP. 
Cuellos de botella o limitaciones:
La ruta de consulta y concertación del articulado reglamentario del Decreto 0481 de 2025, debido a la complejidad de los temas se amplió hasta el mes de octubre de 2025.
Restricciones:
Concertación o consulta previa
Justificación:
El Ministerio de Educación Nacional continuando con el proceso de reglamentación el Decreto Ley 0481 del 30 de abril, realizó la comisión técnica de la Comisión Nacional de Trabajo y Concertación de la Política Educativa para los Pueblos Indígenas- CONTCEPI, del 9 al 13 de junio, realizando preacuerdos técnicos sobre la inspección y vigilancia en la educación universitaria indígena propia. De otra parte, realizó reuniones del equipo técnico que apoya la concertación en el MEN para analizar y clarificar aspectos que requieren planeamientos comunes en la comprensión de la norma del SEIP a propósito de las solicitudes de socialización que recibió.
</t>
  </si>
  <si>
    <t xml:space="preserve">Principales avances:
El Ministerio de Educación Nacional, en el proceso de reglamentación, realizó la comisión técnica de la CONTCEPI (22 a 25), y dado que fue expedido el Decreto Ley 0481(30) acordó una reunión para iniciar la concertación de los programas de formación político organizativo y pedagogías propias.
Cuellos de botella o limitaciones:
Dificultades para avanzar en el diseño, concertación e implementación de los programas de formación político organizativo y pedagogías propias.
Restricciones:
Consulta previa
Justificación:
El Ministerio de Educación Nacional, en el proceso de expedición del proyecto de decreto del Sistema Educativo Indígena Propio- SEIP, surtió procedimientos administrativos requeridos por la Oficina Jurídica de Presidencia de la República, recibió el Decreto Ley 0481 del 30 de abril de 2025. En el proceso de reglamentación del SEIP, realizó la comisión técnica de la Comisión Nacional de Trabajo y Concertación de la Política Educativa para los Pueblos Indígenas- CONTCEPI, del 22 al 25, en la que se trabajó en los temas de movilidad de las semillas, de sistemas de valoración, de información y de comunicación del SEIP. En relación con los acuerdos en el Plan Nacional de Desarrollo sobre concertación de: i) programas de formación en políticas y pedagogías propias, ii) lineamientos de memoria histórica de los pueblos indígenas y su implementación, se convino realizar una reunión de Comisión Técnica en junio 4 y 5 de 2025. 
</t>
  </si>
  <si>
    <t xml:space="preserve">Principales avances:
El Ministerio de Educación Nacional, en el proceso de reglamentación del Decreto Ley 0481 de 2025, realizó la comisión técnica de la CONTCEPI del 12 al 16 de mayo en que se avanzó en la reglamentación del régimen laboral de dinamizadores del SEIP. 
Cuellos de botella o limitaciones:
Dificultades para avanzar en el diseño, concertación e implementación de los programas de formación político organizativo y pedagogías propias.
Restricciones:
Consulta previa
Justificación:
El Ministerio de Educación Nacional, continuando con el proceso de reglamentación el Decreto Ley 0481 del 30 de abril, realizó la comisión técnica de la Comisión Nacional de Trabajo y Concertación de la Política Educativa para los Pueblos Indígenas- CONTCEPI, del 12 al 16, y avanzó en preacuerdos técnicos respecto del régimen especial de dinamizadores del SEIP y acordó ajustar la ruta de concertación de la reglamentación ampliándola hasta octubre de 2025. 
</t>
  </si>
  <si>
    <t xml:space="preserve">Principales avances:
El Ministerio de Educación Nacional, acordó y llevó a cabo una reunión de comisión técnica, 4 y 5 de junio, para definir una ruta para la concertación del diseño de programas de formación política propia, político organizativo y pedagogías propias dirigido a educadores indígenas o dinamizadores pedagógicos, líderes y autoridades indígenas (acuerdo IT 2-28 del PND 2022-2026). 
Cuellos de botella o limitaciones:
No se identifican cuellos de botella ni limitaciones en el período 
Restricciones:
N/A
Justificación:
El Ministerio de Educación Nacional llevó a cabo una reunión de comisión técnica de la Comisión Nacional de Trabajo y Concertación de la Política Educativa para los Pueblos Indígenas- CONTCEPI, 4 y 5 de junio, a fin de definir la ruta para la concertación del diseño de programas de formación política propia, político organizativo y pedagogías propias dirigido a educadores indígenas o dinamizadores pedagógicos, líderes y autoridades indígenas (acuerdo IT 2-28 del PND 2022-2026), en ella acordó realizar dos reuniones de comisión técnica, el 23 a 25 de septiembre y el 19 a 21 de noviembre de 2025, para elaborar rutas metodológicas detalladas para su diseño y concertación.
</t>
  </si>
  <si>
    <t xml:space="preserve">Principales avances:
El Ministerio de Educación Nacional, en el proceso de reglamentación, realizó la comisión técnica de la CONTCEPI (22 a 25), y dado que fue expedido el Decreto Ley 0481(30) acordó una reunión para iniciar la concertación e implementación de lineamientos de cátedra de memoria histórica.
Cuellos de botella o limitaciones:
Dificultades para avanzar en la implementación de los Lineamientos de la de la Cátedra de Memoria Histórica. 
Restricciones:
Consulta Previa. 
Justificación:
El Ministerio de Educación Nacional, en el proceso de expedición del proyecto de decreto del Sistema Educativo Indígena Propio- SEIP, surtió procedimientos administrativos requeridos por la Oficina Jurídica de Presidencia de la República, recibió el Decreto Ley 0481 del 30 de abril de 2025. En el proceso de reglamentación del SEIP, realizó la comisión técnica de la Comisión Nacional de Trabajo y Concertación de la Política Educativa para los Pueblos Indígenas- CONTCEPI, del 22 al 25, en la que se trabajó en los temas de movilidad de las semillas, de sistemas de valoración, de información y de comunicación del SEIP. En relación con los acuerdos en el Plan Nacional de Desarrollo sobre concertación de: i) programas de formación en políticas y pedagogías propias, ii) lineamientos de memoria histórica de los pueblos indígenas y su implementación, se convino realizar una reunión de Comisión Técnica en junio 4 y 5 de 2025.
</t>
  </si>
  <si>
    <t xml:space="preserve">Principales avances:
El Ministerio de Educación Nacional, en el proceso de reglamentación del Decreto Ley 0481 de 2025, realizó la comisión técnica de la CONTCEPI del 12 al 16 de mayo en que se avanzó en la reglamentación del régimen laboral de dinamziadores del SEIP. 
Cuellos de botella o limitaciones:
Dificultades para avanzar en la implementación de los Lineamientos de la de la Cátedra de Memoria Histórica. 
Restricciones:
Consulta Previa. 
Justificación:
El Ministerio de Educación Nacional, continuando con el proceso de reglamentación el Decreto Ley 0481 del 30 de abril, realizó la comisión técnica de la Comisión Nacional de Trabajo y Concertación de la Política Educativa para los Pueblos Indígenas- CONTCEPI, del 12 al 16, y avanzó en preacuerdos técnicos respecto del régimen especial de dinamziadores del SEIP y acordó ajustar la ruta de concertación de la reglamentación ampliándola hasta octubre de 2025. 
</t>
  </si>
  <si>
    <t xml:space="preserve">Principales avances:
El Ministerio de Educación Nacional acordó y realizó una reunión de comisión técnica del 4 y 5 de junio, para definir una ruta de concertación del diseño de los lineamientos generales de la memoria histórica de los Pueblos Originarios, así como las rutas metodológicas para su implementación en instituciones educativas en el país (acuerdo IT 2-35 del PND 2022-2026).
Cuellos de botella o limitaciones:
No se identifican cuellos de botella ni limitaciones en el período 
Restricciones:
N/A
Justificación:
El Ministerio de Educación Nacional llevó a cabo una reunión de comisión técnica de la Comisión Nacional de Trabajo y Concertación de la Política Educativa para los Pueblos Indígenas- CONTCEPI, 4 y 5 de junio, acordada con anterioridad, a fin de definir una ruta para la concertación del diseño de los lineamientos generales de la memoria histórica de los Pueblos Originarios (acuerdo IT 2-35 del PND 2022-2026), en la cual se quedó en realizar dos reuniones de comisión técnica, el 23 a 25 de septiembre y el 19 a 21 de noviembre de 2025, a fin de elaborar rutas metodológicas detalladas para el diseño y concertación de estos lineamientos.
</t>
  </si>
  <si>
    <t>01.07.2025 OAPF:
 • Oportunidad: Se reportó dentro del plazo dado por la Circular 005-2025 para el reporte de junio.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Sí aplica por su periodicidad y rezago
NOTA: Cumple con validación preliminar de OAPF, se sugiere cargar este reporte en Sinergia 2.0 antes del 10 de julio. La validación final depende del DNP.</t>
  </si>
  <si>
    <t>1. Acceso al derecho a la educación</t>
  </si>
  <si>
    <t>OAPF 10/07/2025:
No se evidencia reporte de avance de la dependencia. Se recomienda generar reporte correspondiente al primer semestre
OAPF 31/07/2025: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t>
  </si>
  <si>
    <t>OAPF 10/07/2025:
No se evidencia reporte de avance de la dependencia. Se recomienda generar reporte correspondiente a los dos primeros trimestres
OAPF 31/07/2025: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t>
  </si>
  <si>
    <t>No aplica, su reporte es anual</t>
  </si>
  <si>
    <t xml:space="preserve">No aplica, su reporte es anual </t>
  </si>
  <si>
    <t>Avance cualitativo: El Ministerio de Educación Nacional continuó fortaleciendo acciones a través de la estrategia SIMES para que los estudiantes mantengan la trayectoria educativa y transiten a la educación media.
Cuellos de botella: Dificultades de orden público que en algunos territorios focalizados que retrasan el trabajo in situ y además, desencadena una alta rotación de docentes lo cual afecta el porcentaje de cumplimiento por renuncias y retiros. 
Restricciones:  Dificultades de orden público.
Justificación: Se adelantaron acciones para fortalecer el trabajo en los territorios SIMES.  Como parte de estas actividades, en el mes de julio se llevó a cabo el Encuentro Nacional de Líderes Territoriales SIMES, quienes estarán a cargo de los acompañamientos en campo.
En el marco de la Línea 1 de la estrategia, de los 545 cargos temporales docentes viabilizados por el Ministerio, han sido nombrados 476 docentes. Así mismo, desde 2024 se han ampliado los grados de Educación Media en 136 sedes educativas y se han realizado 232 nuevos nombramientos de docentes licenciados.
El trabajo conjunto con las comunidades educativas, las secretarías de educación y el Ministerio ha permitido, a julio de 2025, contar con la siguiente matrícula en secundaria: sexto grado: 1.216 estudiantes; séptimo: 1.184; octavo: 397; noveno: 311; décimo: 1.359 y undécimo: 852, garantizando la continuidad en la trayectoria educativa.
Adicionalmente, se han desarrollado 778 talleres sobre Trayectorias Vitales, con la participación de 49.661 estudiantes de grados 9°, 10° y 11°, quienes recibieron acompañamiento en temas de reconocimiento, autoconocimiento y toma de decisiones.</t>
  </si>
  <si>
    <t>04.08.2025 OAPF:
 • Oportunidad: Se reportó dentro del plazo dado por la Circular 005-2025 para el reporte de julio. Cumplió.
• Consistencia: Se valida que la justificación amplía detalles de los avances en el indicador, de igual manera describe cualitativamente los avances obtenidos durante el periodo, así como las limitaciones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agosto de 2025. La validación final depende el DNP.
DNP aprueba reporte cualitativo 5/8/2025</t>
  </si>
  <si>
    <t>Avance Cualitativo: El Ministerio de Educación continuó fortaleciendo acciones a través de la estrategia Sistemas Integrados de Educación Media con la viabilización de docentes con el objetivo de garantizar la continuidad de las trayectorias educativas.
Cuellos de botella: Dificultades  de orden público en algunos territorios focalizados que retrasan el trabajo in situ lo que ha llevado a la solicitud de prórrogas de los acuerdos estrategicos de los implementadores.
Restricciones:  Otra/ Dificultades de orden público.
Justificación: Se avanzó en la viabilización de 585 docentes en el marco de la estrategia SIMES, de los cuales 497 habían sido nombrados hasta agosto. En el proceso de búsqueda activa se mantuvo el acompañamiento de los líderes territoriales SIMES, contratados mediante convenio con la Universidad Pedagógica Nacional.
Con los implementadores de la estrategia se finalizó la primera fase de talleres para estudiantes de grados 9.º, 10.º y 11.º, orientados al reconocimiento del ser, sus capacidades y habilidades. En total, se realizaron cuatro talleres por grado en las sedes de educación media focalizadas.
En algunos territorios focalizados se presentaron problemas de orden público que retrasaron la ejecución y motivaron la solicitud de prórrogas en los acuerdos estratégicos. Esta situación generó alta rotación de docentes por renuncias y retiros. Además, persistieron dificultades con algunas ETC en el nombramiento de los docentes viabilizados.</t>
  </si>
  <si>
    <t>03.09.2025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periodo,así como las limitaciones presentadas. 
• Completitud: Se valida que el reporte cumple con los cuatro componentes de un reporte según la Guía de seguimiento al PAI. Tanto el avance como la justificación son claros. No obstante, se propone el siguiente ajuste a la justificación ya que el propuesto supera los 1000 caracteres :
“Se avanzó en la viabilización de 585 docentes en el marco de la estrategia SIMES, de los cuales 497 habían sido nombrados hasta agosto. En el proceso de búsqueda activa se mantuvo el acompañamiento de los líderes territoriales SIMES, contratados mediante convenio con la Universidad Pedagógica Nacional.
Con los implementadores de la estrategia se finalizó la primera fase de talleres para estudiantes de grados 9.º, 10.º y 11.º, orientados al reconocimiento del ser, sus capacidades y habilidades. En total, se realizaron cuatro talleres por grado en las sedes de educación media focalizadas.
En algunos territorios focalizados se presentaron problemas de orden público que retrasaron la ejecución y motivaron la solicitud de prórrogas en los acuerdos estratégicos. Esta situación generó alta rotación de docentes por renuncias y retiros. Además, persistieron dificultades con algunas ETC en el nombramiento de los docentes viabilizados.” PENDIENTE 
• Medios de verificación: N.A avance cuantitativo dado el rezago.
Dependencia Ajusta
NOTA: Se recomienda a la dependencia cargar en el aplicativo sinergia antes del 10 de septiembre de 2025. La validación final depende el DNP.
05.09.2025 Dnp aprueba reporte cualitativo</t>
  </si>
  <si>
    <t>Avance Cualitativo: El Ministerio de Educación ha continuado con la implementación de acciones orientadas a la ampliación de la oferta educativa en 271 sedes.  Así mismo, ha realizado procesos de seguimiento que permitan proyectar futuras ampliaciones y nombramientos para el año 2026.
Cuellos de botellas: Dificultades en el nombramiento de docentes  con el perfil definido por el rector del establecimiento educativo.
Restricciones: Dificultades en el nombramiento de docentes  con el perfil definido por el rector del establecimiento educativo.
Justificación: Se continuó con la implementación de acciones de ampliación de la oferta educativa a 271 sedes donde se ha definido la ampliación de los grados de Básica Secundaria y Media. Para el año 2026, se aprobó el nombramiento de los docentes para los SIMES con ampliación. En total, se han definido 425 sedes de ampliación, correspondientes a 14 SIMES de la fase 1 y 6 SIMES de la fase 2, y se han recibido 1.700 solicitudes de viabilización de planta docente. Estas acciones buscan cerrar los ciclos educativos, completando la oferta de básica secundaria o media, según las necesidades y características de cada comunidad educativa.
Por otra parte, en los territorios con presencia de comunidades indígenas o poblaciones negras, se han identificado dificultades para concretar los nombramientos docentes debido a la imposibilidad de contar con candidatos que cumplan con el perfil definido por el rector de la entidad educativa.</t>
  </si>
  <si>
    <t xml:space="preserve">05.10.2025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octubre de 2025. La validación final depende el DNP.
</t>
  </si>
  <si>
    <t>Avance Cualitativo:  El Ministerio de Educación avanzó en la implementación de la ruta de acompañamiento y formación de la formación integral en los establecimientos focalizados mediante la creación de centros de interés y estrategias de armonización curricular de acuerdo con sus proyectos educativos institucionales.
Cuellos de botella: No se identificaron cuellos de botella o limitaciones en el periodo.
Restricciones: No aplica.
Justificación: Se inicio los encuentros entre formadores y tutores para la apropiación de las orientaciones. Durante este momento de la ruta se afianzará el trabajo de actualización del Plan de Formación Integral; el alistamiento para la armonización en clave del Proyecto Educativo y la articulación curricular de las estrategias de formación integral. 
Asimismo, se coordinaron acciones con entidades como el Ministerio de las Culturas, Minciencias, Mindeportes, Unidad Solidaria, ICBF, Fedecajas, la Superintendencia de Subsidio Familiar y diversos operadores, para la implementación de la apuesta de Formación Integral, los Centros de Interés en los establecimientos educativos oficiales y la Jornada Escolar Complementaria. También se realizaron reuniones internas para definir acciones conjuntas sobre la implementación de estos Centros de Interés.</t>
  </si>
  <si>
    <t>06.08.2025 OAPF:
 • Oportunidad: Se reportó dentro del plazo dado por la Circular 005-2025 para el reporte de julio. Cumplió.
• Consistencia: Se valida que la justificación amplía detalles de los avances en el indicador, de igual manera describe cualitativamente los avances obtenidos durante el periodo, así como las limitaciones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agosto de 2025. La validación final depende el DNP.</t>
  </si>
  <si>
    <t>Avance Cualitativo: El Ministerio de Educación avanzó en la implementación de la formación integral en los establecimientos educativos  a través del fortalecimiento de los centros de interés, acompañamiento a tutores y directivos docentes y, acciones de armonización con los proyectos educativos institucionales.
Cuellos de botella: No se identificaron cuellos de botella o limitaciones en el periodo.
Restricciones: No aplica.
Justificación: Se avanzó en la implementación de la ruta de acompañamiento y formación, con énfasis en la actualización del Plan de Formación Integral, la armonización con el Proyecto Educativo Institucional y la articulación curricular. También se gestionaron centros de interés y se realizaron encuentros con docentes, directivos y equipos de las secretarías de educación.
Se sostuvieron reuniones con el Comité Olímpico sobre la propuesta de cátedras olímpicas, y se socializaron centros de interés en Programación con el British Council y DaTIC con la Fundación Santillana, en articulación con MinTIC. Finalmente, se participó en el seguimiento mensual de los Centros de Interés de la Unidad Solidaria, para conocer avances del operador REMAPAZ.</t>
  </si>
  <si>
    <t>03.09.2025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septiembre de 2025. La validación final depende el DNP.
05.09.2025 DNP aprueba reporte cualitativo</t>
  </si>
  <si>
    <t xml:space="preserve">Avance Cualitativo: El Ministerio de Educación avanzó en la implementación de estrategias de formación integral en establecimientos educativos focalizados mediante la gestión de los centros de interés, el acompañamiento a tutores y directivos docentes y la articulación con los proyectos educativos institucionales.
Cuellos de botella: No se identificaron cuellos de botella o limitaciones en el periodo.
Restricciones: No aplica.
Justificación:  Se finalizó el Momento II e inició el Momento III de la ruta de acompañamiento y formación, enfocado en la gestión de los centros de interés y la actualización del Plan de Formación Integral. Se avanzó en mesas de trabajo para gestionar aliados estratégicos, hacer seguimiento a la participación estudiantil y fortalecer acciones en los territorios.
Se realizó seguimiento a los Centros de Interés del programa Artes para la Paz (Ministerio de Cultura), se desarrolló la Mesa Pedagógica de Armonización Curricular con aliados intersectoriales, y se llevó a cabo una reunión de seguimiento del convenio MEN–ICBF, que articula la Educación CRESE con la Estrategia Casas Atrapasueños.
Además, se desarrolló un webinar sobre experiencias en CTeI 2025, se revisaron avances en Centros de Interés en Historia, y se realizó el tercer Comité Técnico orientado a fortalecer la estrategia pedagógica de ciencia, tecnología e innovación como parte de la resignificación del tiempo escolar.
</t>
  </si>
  <si>
    <t xml:space="preserve">07.10.2025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octubre de 2025. La validación final depende el DNP.
</t>
  </si>
  <si>
    <t xml:space="preserve">Avance Cualitativo: El Ministerio de Educación continuó la aplicación de la estrategia quiero ser, quiero saber, la cual tiene como objetivo  ofrecer información de los aprendizajes para fortalecer la formación integral.
Cuellos de botella: No se identificaron cuellos de botella o limitaciones en el periodo.
Restricciones: No aplica.
Justificación: Se revisó el producto correspondiente a la prueba de Bienestar Físico, en el cual se validaron los ítems en el marco de una mesa de trabajo conjunta con el ICFES. No obstante, el Marco de Referencia entregado no incorporó la totalidad de los ajustes solicitados por el MEN, razón por la cual se programó una nueva mesa de trabajo para finales de julio con el fin de avanzar en los ajustes requeridos.
Por otra parte, en el marco de la implementación de la prueba de evaluación formativa “Quiero Ser, Quiero Saber – EXA”, se habilitó una segunda ventana de aplicación entre el 7 y el 11 de julio de 2025. Esta apertura adicional tuvo como objetivo brindar una nueva oportunidad a aquellas Secretarías de Educación que, durante la primera ventana (29 de mayo al 15 de junio), contaron con una o ninguna opción para aplicar la prueba. Se logró una cobertura total de 587.247 estudiantes de los grados 5.º y 9.º en todo el territorio nacional. De estos, 495.961 estudiantes presentaron la prueba en modalidad en línea y 91.286 en modalidad offline.
</t>
  </si>
  <si>
    <t>Avance Cualitativo: El Ministerio de Educación Nacional, de manera complementaria, implementó la estrategia “Quiero Ser, Quiero Saber”, cuyo propósito fue potenciar las competencias en Matemáticas y Lenguaje en estudiantes de los grados 5.º y 9.º.
Cuellos de botella: No se identificaron cuellos de botella o limitaciones en el periodo.
Restricciones: No aplica.
Justificación: Se aplicaron los instrumentos de caracterización en Educación Artística y Cultural, Bienestar Físico y Ciudadanía y Desarrollo Socioemocional (CRESE), en articulación con las pruebas SER. Además, se avanzó en la fase precontractual para los informes psicométricos de Bienestar Físico y CRESE 2024, y para la aplicación de los instrumentos de evaluación CRESE en los grados 5.º y 9.º.
En paralelo, inició la ejecución del contrato entre el MEN y la Universidad de Antioquia para implementar la estrategia de evaluación formativa “Quiero Ser, Quiero Saber: EXA”, que contempla acompañamiento a 3.000 instituciones educativas. Actualmente, se está elaborando un plan de acompañamiento y una caja de herramientas pedagógicas para facilitar el uso de los resultados en los procesos de enseñanza y aprendizaje.</t>
  </si>
  <si>
    <t>08.09.2025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septiembre de 2025. La validación final depende el DNP.</t>
  </si>
  <si>
    <t>Avance Cualitativo: El Ministerio de Educación Nacional consolidó los insumos de la evaluación de formación integral y de educación CRESE en educación artística, bienestar físico y ciudadanía.
Cuellos de botella: No se identificaron cuellos de botella o limitaciones en el periodo.
Restricciones: No aplica.
Justificación: Se continuó con la implementación de la evaluación de formación integral y de educación CRESE, con enfoque étnico y poblacional, en el marco del contrato CO1.PCCNTR.8279981 de 2025, lo cual ha permitido consolidar insumos estratégicos para el fortalecimiento de los procesos de evaluación formativa en los establecimientos educativos.
La aplicación de los instrumentos de caracterización curricular en educación artística, bienestar físico y ciudadanía y desarrollo socioemocional, articulados con las pruebas SER, generando información clave para orientar la toma de decisiones pedagógicas.
El inicio de la fase precontractual para la elaboración de productos técnicos, destacándose el informe psicométrico de Bienestar Físico 2024, el informe psicométrico de caracterización curricular y educación artística, y la planificación para la aplicación de los instrumentos CRESE en grados 5.º y 9.º, lo que asegura la calidad técnica y la validez de los resultados.
Es importante precisar que en la primera aplicación de la prueba participaron 8.698 establecimientos educativos, cumpliendo así la meta del indicador, cuyo reporte cuantitativo se realizará en enero de 2026.</t>
  </si>
  <si>
    <t>Avance Cualitativo: El Ministerio de Educación avanzó en la implementación de los centros de interés en el marco de las estrategias de formación integral y educación CRESE en los que participan activamente estudiantes de grados transición a sexto de los establecimientos educativos oficiales focalizados en el país.
Cuellos de botella: No se identificaron cuellos de botella o limitaciones en el periodo.
Restricciones: No aplica
Justificación: Se continuo con la ruta de acompañamiento y formación mediante encuentros entre formadores y docentes tutores, con el fin de promover la apropiación de las orientaciones enviadas por el Programa a las 96 entidades territoriales certificadas. Durante este periodo, se fortaleció la gestión de los centros de interés y los proyectos de Educación CRESE; se avanzó en la actualización del Plan de Formación Integral, así como en el alistamiento para la armonización con el Proyecto Educativo Institucional y la articulación curricular de las estrategias de formación integral.
Adicionalmente, el Programa expidió la Circular No. 029 del 24 de julio de 2025, en la que se establecen los lineamientos para el reconocimiento de reembolsos relacionados con los acompañamientos situados presenciales de los docentes tutores(as), así como otros aspectos administrativos en el marco de la ruta pedagógica.</t>
  </si>
  <si>
    <t>05.08.2025 OAPF:
 • Oportunidad: Se reportó dentro del plazo dado por la Circular 005-2025 para el reporte de julio. Cumplió.
• Consistencia: Se valida que la justificación amplía detalles de los avances en el indicador, de igual manera describe cualitativamente los avances obtenidos durante el periodo, así como las limitaciones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agosto de 2025. La validación final depende el DNP.</t>
  </si>
  <si>
    <t>Avance Cualitativo: El Ministerio de Educación continúo implementando estrategias de formación integral a través de la gestión de los centros de interés y los proyectos pedagógicos de educación CRESE enfocados en estudiantes de grados transición a sexto de los establecimientos educativos oficiales focalizados.
Cuellos de botella: No se identificaron cuellos de botella o limitaciones en el periodo.
Restricciones: No aplica
Justificación: Se continuó con la implementación del momento II de la ruta de acompañamiento y formación pedagógica que incluyó el desarrollo de encuentros entre formadores y tutores para la apropiación de las orientaciones definidas por el Programa con el fin de continuar el trabajo de actualización del Plan de Formación Integral y avanzar en las acciones de armonización en clave del Proyecto Educativo y la articulación curricular de las estrategias de formación integral. Se ha continuado con el seguimiento a los estudiantes de los grados transición a sexto que participan en los diferentes centros de interés. También se destaca el avance en la participación de docentes y directivos docentes que son acompañados por los tutores del Programa.</t>
  </si>
  <si>
    <t>03.09.2025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septiembre de 2025. La validación final depende el DNP.
DNP aprueba reporte Cualitativo</t>
  </si>
  <si>
    <t xml:space="preserve">Avance Cualitativo: El Ministerio de Educación avanzó en la implementación de las estrategias de formación integral a través de los centros de interés y los proyectos pedagógicos de educación CRESE en los que participan estudiantes de grados transición a sexto de los establecimientos educativos oficiales focalizados.
Cuellos de botella: No se identificaron cuellos de botella o limitaciones en el periodo.
Restricciones: No aplica
Justificación: Se finalizó la implementación del Momento II de la ruta de acompañamiento y formación pedagógica y se dio inicio al desarrollo del Momento III que se extenderá hasta el 13 de febrero de 2026. En septiembre se realizaron encuentros territoriales entre formadores y tutores para la apropiación de las orientaciones definidas por el Programa con el fin de continuar el trabajo de actualización del Plan de Formación Integral y avanzar en las acciones de armonización en clave del Proyecto Educativo y la articulación curricular de las estrategias de formación integral. Se realizaron acciones correspondientes a la vinculación de la segunda cohorte de practicantes del Programa, así como el seguimiento a los estudiantes de los grados transición a sexto que participan en los diferentes ejes de los centros de interés. 
</t>
  </si>
  <si>
    <t>Avance Cualitativo: El Ministerio de Educación Nacional avanzó en la fase precontractual para realizar la exención legal para el pago de las tarifas del Examen Saber 11 a las víctimas de la violencia.
Cuellos de botella: No se identificaron cuellos de botella o limitaciones en el periodo. 
Restricciones: No aplica.
Justificación:  Se avanzó en la fase precontractual con el ICFES para garantizar la exoneración del pago de derechos de examen a estudiantes de grado 11 para jóvenes víctimas de la violencia. 
Por otra parte, se continuó la implementación de la estrategia “Quiero ser, quiero saber”, la cual busca a partir de sus dos componentes: a) identificar con mayor precisión los aprendizajes de los estudiantes de 5° y 9° en lenguaje y matemáticas, a partir de 3 aplicaciones (junio, septiembre, noviembre). b) acompañar a 8.000 Establecimientos Educativos (EE), 5.000 EE con PTAFI y 3.000 sin PTAFI que estén en categoría D del Saber 11 a través de contrato con la Universidad de Antioquia, mediante un plan de acompañamiento y el diseño y elaboración de una caja de herramientas que permita la puesta en marcha de la estrategia.</t>
  </si>
  <si>
    <t>Avance Cualitativo: El Ministerio de Educación Nacional  avanzó en los procesos de evaluación de estudiantes a partir de las pruebas Saber 11 y la estrategia de evaluación formativa Quiero ser, quiero saber - EXA.
Cuellos de botella: No se identificaron cuellos de botella o limitaciones en el periodo. 
Restricciones: No aplica.
Justificación: En el marco de la aplicación de las pruebas Saber 11 se llevó a cabo la jornada nacional. No obstante, el Icfes determinó el aplazamiento de la aplicación en 27 municipios de Boyacá y en dos departamentos adicionales, debido a situaciones de orden público. Con el fin de garantizar la participación de la totalidad de los estudiantes, se programará una segunda fecha para que los 22.570 estudiantes que no pudieron presentar la prueba en la jornada inicial puedan hacerlo. 
Por otro lado, en la implementación de la estrategia nacional "Quiero Ser, Quiero Saber", se inició el segundo componente, enfocado en el acompañamiento pedagógico a 700 establecimientos educativos rurales clasificados en categorías C y D. El objetivo es fortalecer la capacidad institucional para el análisis y uso pedagógico de los resultados en los grados 5.º y 9.º, integrándolos en los planes de mejoramiento y las prácticas de aula.</t>
  </si>
  <si>
    <t xml:space="preserve">Avancer Cualitativo: El Ministerio de Educación Nacional continuo fortaleciendo los procesos de evaluación de los estudiantes mediante la aplicación de las pruebas Saber 11 y la implementación de la estrategia de evaluación formativa Quiero Ser, Quiero Saber – EXA.
Cuellos de botella: No se identificaron cuellos de botella o limitaciones en el periodo. 
Restricciones: No aplica.
Justificación: Se avanzó en el acompañamiento pedagógico orientado a los establecimientos educativos clasificados en las categorías C y D mayoritariamente rurales con una focalización inicial de 700 instituciones. Esta acción, tuvo como propósito fortalecer las capacidades institucionales para la interpretación, análisis y aplicación pedagógica de los resultados de la estrategia Quiero Ser, Quiero Saber: EXA en los grados 5.º y 9.º. 
Así mismo, se garantizó la participación sostenida de los establecimientos educativos vinculados en la fase 1. A septiembre de 2025, se consolidó la participación de 7.596 establecimientos en fase 2, frente a 8.698 en fase 1, alcanzando un 87,33 % de recurrencia nacional. 
En el marco de la aplicación de las pruebas de Estado del ICFES, se contó con la participación de más de 640.000 personas en todo el país, distribuidas en 1.451 puntos de aplicación en 561 municipios. 
</t>
  </si>
  <si>
    <t>Avance Cualitativo: El Ministerio de Educación Nacional avanzó en la articulación intersectorial para la implementación de centros de interés que amplían y/o resignifican el tiempo escolar.
Cuellos de botella: No se identificaron cuellos de botella o limitaciones en el periodo.
Restricciones: No aplica.
Justificación: Se llevó a cabo el primer comité del Convenio Interadministrativo suscrito con la Universidad de Antioquia (UdeA), en el cual se realizó la presentación formal del convenio y de los delegados del Ministerio de Educación Nacional y de la UdeA ante el Comité. Durante la sesión, se definieron las fechas de entrega y validación de los productos correspondientes al primer desembolso, relacionados con la fase de alistamiento del proyecto y con las mesas técnicas previstas para su desarrollo. Hasta la fecha, se han adelantado acciones de socialización, análisis y consolidación de reportes, así como el inicio del proceso de contratación del equipo territorial.
Adicionalmente, se avanzó en la articulación con aliados intersectoriales para la implementación de los centros de interés, los cuales resignifican y/o amplían el tiempo escolar de niñas, niños, adolescentes y jóvenes en el país.</t>
  </si>
  <si>
    <t>05.08.2025 OAPF:
 • Oportunidad: Se reportó dentro del plazo dado por la Circular 005-2025 para el reporte de julio. Cumplió.
• Consistencia: Se valida que la justificación amplía detalles de los avances en el indicador, de igual manera describe cualitativamente los avances obtenidos durante el periodo, así como las limitaciones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agosto de 2025. La validación final depende el DNP.
DNP aprueba reporte cualitativo 5/8/2025</t>
  </si>
  <si>
    <t>Avance Cualitativo: El Ministerio de Educación Nacional en convenio con la Universidad de Antioquia, realizó una jornada de capacitación al equipo territorial encargado de hacer seguimiento y fortalecimiento a los esquemas de ampliación y resignificación de la jornada escolar.
Cuellos de botella: No se identificaron cuellos de botella o limitaciones en el periodo.
Restricciones: No aplica.
Justificación: Se llevó a cabo una jornada de capacitación dirigida a 45 facilitadoras y facilitadores y 5 enlaces territoriales, en el marco del convenio con la Universidad de Antioquia, como actividad inicial para el despliegue en territorio. Esta capacitación tuvo como objetivo preparar al equipo para el seguimiento y fortalecimiento de los esquemas de ampliación y resignificación de la jornada escolar.
Paralelamente, se avanzó en las reuniones de articulación con aliados estratégicos para el desarrollo de centros de interés en los establecimientos educativos focalizados.
Asimismo, se sostuvo una reunión con la Superintendencia de Subsidio Familiar y FONIÑEZ, en la que se abordaron temas como: Presentación de roles y equipos, revisión de reportes, firma del protocolo de confidencialidad, documentación pendiente e inquietudes y recomendaciones planteadas por las partes.</t>
  </si>
  <si>
    <t>03.09.2025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septiembre de 2025. La validación final depende el DNP.
05.09.2025 DNP aprueba reporte Cualitativo</t>
  </si>
  <si>
    <t xml:space="preserve">Avance Cualitativo: El Ministerio de Educación Nacional en convenio con la Universidad de Antioquia avanzó en el desarrollo de las actividades del convenio Interadministrativo que tiene como objetivo el fortalecimiento de los esquemas de ampliación y resignificación de la jornada escolar.
Cuellos de botella: No se identificaron cuellos de botella o limitaciones en el periodo.
Restricciones: No aplica.
Justificación: Se llevó a cabo el segundo Comité Técnico en el marco del convenio con la Universidad de Antioquia. Además, se participó en el webinar "Resignificar el tiempo escolar para la formación integral: una mirada desde el deporte, la recreación y el movimiento", el cual fue un espacio propicio para reflexionar sobre la importancia de estas dimensiones en la ampliación del tiempo escolar en los establecimientos educativos del país.
De igual manera, en conjunto con la Superintendencia del Subsidio Familiar (SSF), se revisaron temas relacionados con el Programa de Atención Integral a la Primera Infancia (AIPI) -Foniñez, incluyendo, entre otros, las proyecciones estratégicas hacia el año 2026.
</t>
  </si>
  <si>
    <t>Avance Cualitativo: El Ministerio de Educación avanzó en la fase precontractual para realizar los exámenes para la evaluación estandarizada de 5°, 7° y 9°, por el ICFES y en la implementación de la estrategia Quiero ser, quiero saber, la cual buscar mejorar los aprendizajes de los estudiantes de 5° y 9° en lenguaje.
Cuellos de botella: No se identificaron cuellos de botella o limitaciones en el periodo.
Justificación: Se avanzó en la fase precontractual para realizar los exámenes para la evaluación estandarizada de 5º, 7º y 9º, con implementación de la prueba crese en 5º y 9º, y saber TI en 7º, por el ICFES, teniendo en cuenta el curso de vida de las niñas, niños, adolescentes y jóvenes en el marco de la formación integral; de acuerdo con la Ley 1324 de 2009.
Además, se continuo con la implementación de la estrategia de evaluación formativa Quiero ser, quiero saber, la cual buscar a partir de sus dos componentes: a) identificar con mayor precisión los aprendizajes de los estudiantes de 5. ° y 9. ° en lenguaje y matemáticas, a partir de 3 aplicaciones (junio, septiembre, noviembre); b) acompañar a 8.000 establecimiento educativos, 5.000  con PTAFI y 3.000 sin PTAFI que estén en categoría D del Saber 11° a través de contrato con la Universidad de Antioquia, mediante un plan de acompañamiento y el diseño y elaboración de una caja de herramientas que permita la puesta en marcha de la estrategia.</t>
  </si>
  <si>
    <t>Avance Cualitativo: El Ministerio de Educación Nacional avanzó en la implementación de la estrategia “Quiero Ser, Quiero Saber”, la cual buscó mejorar los aprendizajes de los estudiantes de 5.º y 9.º en el área de Lenguaje.
Cuellos de botella: No se identificaron cuellos de botella o limitaciones en el periodo
Restricciones: No aplica.
Justificación: En el marco de la implementación de la estrategia de evaluación formativa “Quiero Ser, Quiero Saber” – EXA, y específicamente en su componente de aplicación de prueba, el Ministerio de Educación Nacional inició la segunda aplicación entre el 25 de agosto y el 12 de septiembre de 2025 en los grados 5.º y 9.º.  Esta aplicación busca promover el uso pedagógico de resultados de la evaluación de estudiantes de los establecimientos educativos que presenten esta evaluación.</t>
  </si>
  <si>
    <t xml:space="preserve">Avance Cualitativo: El Ministerio de Educación Nacional continuó con la implementación de la estrategia Quiero Ser, Quiero Saber, orientada al fortalecimiento de los aprendizajes en Lenguaje de los estudiantes de los grados 5.º y 9.º.
Cuellos de botella: No se identificaron cuellos de botella o limitaciones en el periodo.
Restricciones: No aplica.
Justificación: Se avanzó en el seguimiento al índice de desempeño satisfactorio de los estudiantes del sector oficial de los grados 5.º y 9.º en las pruebas Saber Lenguaje, articulando dichos resultados con la estrategia de evaluación formativa Quiero Ser, Quiero Saber – EXA. A septiembre de 2025, se consolidó la participación de 7.596 establecimientos educativos en fase 2, fortaleciendo la apropiación de la estrategia en el territorio nacional.
</t>
  </si>
  <si>
    <t xml:space="preserve">06.10.2025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octubre de 2025. La validación final depende el DNP.
</t>
  </si>
  <si>
    <t>Avance Cualitativo: El Ministerio de Educación avanzó en la fase precontractual para realizar los exámenes para la evaluación estandarizada de 5°, 7° y 9°, por el ICFES y en la implementación de la estrategia Quiero ser, quiero saber, la cual buscar mejorar los aprendizajes de los estudiantes de 5° y 9° en matemáticas.
Cuellos de botella: No se identificaron cuellos de botella o limitaciones en el periodo.
Justificación: Se avanzó en la fase precontractual para realizar los exámenes para la evaluación estandarizada de 5º, 7º y 9º, con implementación de la prueba crese en 5º y 9º, y saber TI en 7º, por el ICFES, teniendo en cuenta el curso de vida de las niñas, niños, adolescentes y jóvenes en el marco de la formación integral; de acuerdo con la Ley 1324 de 2009.
Además, se continuo con la implementación de la estrategia de evaluación formativa Quiero ser, quiero saber, la cual buscar a partir de sus dos componentes: a) identificar con mayor precisión los aprendizajes de los estudiantes de 5. ° y 9. ° en lenguaje y matemáticas, a partir de 3 aplicaciones (junio, septiembre, noviembre); b) acompañar a 8.000 establecimiento educativos, 5.000  con PTAFI y 3.000 sin PTAFI que estén en categoría D del Saber 11° a través de contrato con la Universidad de Antioquia, mediante un plan de acompañamiento y el diseño y elaboración de una caja de herramientas que permita la puesta en marcha de la estrategia.</t>
  </si>
  <si>
    <t xml:space="preserve">Avance Cualitativo: El Ministerio de Educación Nacional avanzó en la implementación de la estrategia “Quiero Ser, Quiero Saber”, la cual busco mejorar los aprendizajes de los estudiantes de 5.º y 9.º en el área de Matemáticas.
Cuellos de botella: No se identificaron cuellos de botella o limitaciones en el periodo.
Restricción: No aplica.
Justificación: En el marco de la implementación de la estrategia de evaluación formativa “Quiero Ser, Quiero Saber” – EXA, y específicamente en su componente de aplicación de prueba, el Ministerio de Educación Nacional inició la segunda aplicación entre el 25 de agosto y el 12 de septiembre de 2025 en los grados 5.º y 9.º. Esta aplicación busca promover el uso pedagógico de resultados de la evaluación de estudiantes de los establecimientos educativos que presenten esta evaluación.
</t>
  </si>
  <si>
    <t>Avance Cualitativo: El Ministerio de Educación Nacional continuó con la implementación de la estrategia Quiero Ser, Quiero Saber, orientada al fortalecimiento de los aprendizajes en matematicas de los estudiantes de los grados 5.º y 9.º.
Cuellos de botella: No se identificaron cuellos de botella o limitaciones en el periodo.
Restricción: No aplica.
Justificación: Se avanzó en el seguimiento al índice de desempeño satisfactorio en Matemáticas de los estudiantes de los grados 5.º y 9.º del sector oficial en el marco de las pruebas Saber y en articulación con la estrategia de evaluación formativa Quiero Ser, Quiero Saber – EXA. A septiembre de 2025, se consolidó la participación de 7.596 establecimientos educativos en fase 2 alcanzando un 87,33 % de recurrencia nacional respecto al total de instituciones vinculadas. Este resultado refleja la sostenibilidad del proceso de implementación y el fortalecimiento de la cultura de evaluación con enfoque formativo en el sistema educativo.</t>
  </si>
  <si>
    <t>Avance Cualitativo: El Ministerio de Educación Nacional continuo trabajando en procesos que incluyen la resignificación de la Educación Media, desde los ámbitos de calidad, pertinencia con enfoque incluyente que garantice el tránsito y la movilidad educativa, formativa y ocupacional.
Cuellos de botella: Problemas de orden público que en algunos territorios focalizados que retrasan el trabajo in situ.
Restricción: Problemas de orden público que en algunos territorios focalizados que retrasan el trabajo in situ.
Justificación: En el marco de la Línea 2 de la estrategia SIMES para el fortalecimiento de la Educación Media, se han desarrollado 153 talleres sobre ajustes curriculares con la participación de 1.999 docentes y directivos, y 201 talleres de Trayectorias Vitales con asistencia de 5.532 estudiantes y 412 familias en los territorios SIMES Telembí y Pacífico Cauca Nariñense, Guainía, Putumayo y Montañas de Paz.
Adicionalmente, en la línea "Transito educativo con pertinencia en zonas rurales" se realizaron dos mesas de trabajo con el Ministerio de Agricultura para coordinar esfuerzos técnicos y financieros orientados a brindar asistencia técnica y dotación a sedes rurales y rurales dispersas.</t>
  </si>
  <si>
    <t>Avance Cualitativo: El Ministerio de Educación continuó fortaleciendo acciones a través de la estrategia Sistemas Integrados de Educación Media- SIMES con la viabilización de docentes con el objetivo de garantizar la continuidad de las trayectorias educativas.
Cuellos de botella: Dificultades de orden Público, cierre de vías y algunos cierres de escuelas por ola invernal en algunos territorios focalizados que retrasan el trabajo in situ afectando la planeación y ejecución de actividades.
Restricción: Otra/ Dificultades de orden Público, cierre de vías y algunos cierres de escuelas por ola invernal en algunos territorios focalizado.
Justificación: A través de los implementadores de la estrategia SIMES se desarrollaron actividades para fortalecer la educación media en territorios focalizados. Entre ellas, encuentros con líderes de calidad de secretarías de educación y encuentros territoriales SIMES sobre resignificación territorial en Perijá, Catatumbo, Arauca-Casanare, Alto Sinú, Bajo Cauca Antioqueño y Chocó.
En la región SIMES Pacífico (Cauca-Nariño) se realizaron un encuentro en Pasto con directores de calidad, reuniones en Guapi con coordinadores sobre liderazgo educativo y orientación socio-ocupacional, y un encuentro en Tumaco sobre ajustes curriculares.
En SIMES Suárez se llevaron a cabo un encuentro en Popayán con directores de calidad sobre articulación con el sector productivo y uso de herramientas tecnológicas, encuentros en Piendamó con coordinadores sobre ajustes curriculares y liderazgo educativo, y reuniones en Popayán con docentes de media sobre Proyectos Pedagógicos Productivos.
En SIMES Putumayo se realizó un encuentro en Mocoa con coordinadores académicos para revisar y ajustar currículos.</t>
  </si>
  <si>
    <t>03.09.2025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periodo,así como las limitaciones presentadas. 
• Completitud: Se valida que el reporte cumple con los cuatro componentes de un reporte según la Guía de seguimiento al PAI. Tanto el avance como la justificación son claros. No obstante, se propone el siguiente ajuste a la justificación ya que el propuesto supera los 1000 caracteres :
“A través de los implementadores de la estrategia SIMES se desarrollaron actividades para fortalecer la educación media en territorios focalizados. Entre ellas, encuentros con líderes de calidad de secretarías de educación y encuentros territoriales SIMES sobre resignificación territorial en Perijá, Catatumbo, Arauca-Casanare, Alto Sinú, Bajo Cauca Antioqueño y Chocó.
En la región SIMES Pacífico (Cauca-Nariño) se realizaron un encuentro en Pasto con directores de calidad, reuniones en Guapi con coordinadores sobre liderazgo educativo y orientación socio-ocupacional, y un encuentro en Tumaco sobre ajustes curriculares.
En SIMES Suárez se llevaron a cabo un encuentro en Popayán con directores de calidad sobre articulación con el sector productivo y uso de herramientas tecnológicas, encuentros en Piendamó con coordinadores sobre ajustes curriculares y liderazgo educativo, y reuniones en Popayán con docentes de media sobre Proyectos Pedagógicos Productivos.
En SIMES Putumayo se realizó un encuentro en Mocoa con coordinadores académicos para revisar y ajustar currículos.” PENDIENTE 
• Medios de verificación: N.A avance cuantitativo dado el rezago.
Dependencia Ajusta
NOTA: Se recomienda a la dependencia cargar en el aplicativo sinergia antes del 10 de septiembre de 2025. La validación final depende el DNP.
05.09.2025 DNP aprueba reporte cualitativo</t>
  </si>
  <si>
    <t>Avance Cualitativo: El Ministerio de Educación a través de los implementadores continuo con la implementación de acciones que permiten el fortalecimiento de la media en los territorios SIMES beneficiando a docentes y estudiantes de los 14 territorios.
Cuellos de botella: No se identificaron cuellos de botella o limitaciones en el periodo.
Restricciones: No aplica.
Justificación: En el SIMES Montañas de Paz se llevó a cabo un taller sobre lineamientos para el desarrollo de Proyectos Pedagógicos Productivos (PPP), con la participación de municipios del Tolima y Huila, orientados a construir rutas integrales y sostenibles que articulen las instituciones educativas con el sector productivo local y fortalezcan la educación media rural. También se avanzó en el ajuste curricular integrando las áreas del conocimiento.
En el SIMES Guajira, se desarrolló un encuentro de resignificación curricular, con la participación de 195 personas. Por último, en el SIMES Arauca-Casanare, se realizaron talleres bajo una metodología experiencial, lo cual permitió construir un prototipo educativo disruptivo que servirá como base para un plan de acción orientado a la transformación de la educación rural en estos territorios</t>
  </si>
  <si>
    <t>Avance Cualitativo: El Ministerio de Educación Nacional analizó la matrícula en la jornada única para identificar las instituciones educativas y entidades territoriales certificadas que han registrado una disminución en la matrícula, y así realizar las gestiones correspondientes.
Cuellos de botella: Dificultades en la implementación de Jornada Única por entrada en vigencia del Decreto 0277 de 2025, especialmente en lo relacionado con el requerimiento de más horas extras y los tiempos para el acompañamiento al descanso pedagógico y almuerzo.
Restricciones: Dificultades en la implementación de Jornada Única por entrada en vigencia del Decreto 0277 de 2025.
Justificación:Se avanzó en la elaboración de un documento que da cuenta del estado de la matrícula en Jornada Única con base en la información reportada en el SIMAT, identificando aquellas entidades territoriales certificadas (ETC) y establecimientos educativos (EE) que presentan una disminución en su matrícula. Este análisis tiene como propósito programar reuniones individuales con dichas ETC para conocer las razones de las variaciones y orientar acciones pertinentes.</t>
  </si>
  <si>
    <t>Avance Cualitativo: El Ministerio de Educación Nacional  continuó con el análisis de  la matrícula en jornada única, encontrando disminución en algunas entidades territoriales certificadas.
Cuellos de botella: Dificultades en la implementación de Jornada Única por entrada en vigencia del Decreto 0277 de 2025, especialmente en lo relacionado con el requerimiento de más horas extras y los tiempos para el acompañamiento al descanso pedagógico y almuerzo.
Restricciones: Otra/ Dificultades en la implementación de Jornada Única por entrada en vigencia del Decreto 0277 de 2025.
Justificación: Se avanzó en el análisis de la matrícula en jornada única, evidenciando que 49 Entidades Territoriales Certificadas del país registraron una disminución de más de 25.000 estudiantes . En respuesta, se continúan realizando gestiones para identificar las causas de dicha reducción.
Por otra parte, se han identificado dificultades en la implementación de la jornada única derivadas de la entrada en vigencia del Decreto 0277 de 2025, especialmente en lo relacionado con el incremento en el requerimiento de horas extras y los tiempos destinados al acompañamiento durante el descanso pedagógico y el almuerzo.</t>
  </si>
  <si>
    <t>03.09.2025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septiembre de 2025. La validación final depende el DNP.
DNP aprueba reporte cualitativo</t>
  </si>
  <si>
    <t xml:space="preserve">Avance Cualitativo: El Ministerio de Educación Nacional realizó el seguimiento a la matrícula en Jornada Única mediante reuniones individuales con las entidades territoriales certificadas.
Cuellos de botella: Dificultades en la implementación de la Jornada Única a raíz de la entrada en vigencia del Decreto 0277 de 2025, especialmente en lo relacionado con el incremento en el requerimiento de horas extras y los tiempos destinados al acompañamiento durante el descanso pedagógico y el almuerzo
Restricciones: Otra/ dificultades en la implementación de la Jornada Única a raíz de la entrada en vigencia del Decreto 0277 de 2025, especialmente en lo relacionado con el incremento en el requerimiento de horas extras y los tiempos destinados al acompañamiento durante el descanso pedagógico y el almuerzo
Justificación: Se priorizó el seguimiento individual a las entidades territoriales certificadas que han presentado una mayor disminución en la matrícula de Jornada Única desde noviembre de 2024. Las entidades focalizadas son: Boyacá, Cartagena, Córdoba, Cúcuta, Duitama, Envigado, Florencia, Fusagasugá, Girón, Huila, Magdalena, Norte de Santander, Pasto, Pereira, Quindío, Santa Marta, Santander, Soacha, Tolima, Tuluá y Valle del Cauca.
En conjunto, estas entidades han reportado una disminución de 20.119 estudiantes matriculados en Jornada Única durante el período señalado. Entre las principales causas identificadas se encuentran la implementación del Decreto 0277 de 2025, limitaciones en infraestructura educativa, y la migración de estudiantes, entre otros factores.
</t>
  </si>
  <si>
    <t xml:space="preserve">Avance Cualitativo: Durante el tercer trimestre de 2025, el Ministerio de Educación Nacional continuo con la implementación de estrategias en los municipios PDET priorizados que cuentan con instituciones de educación media que incorporan la formación técnica agropecuaria.
Cuellos de botella: No se identificaron cuellos de botella o limitaciones en el periodo.
Restricciones: No aplica
Justificación: Durante el tercer trimestre de 2025, el Ministerio de Educación Nacional continuó con la implementación de las siguientes estrategias en los municipios PDET priorizados que cuentan con instituciones de educación media que incorporan la formación técnica agropecuaria:
•	A través de la estrategia Sistemas de Educación Media y Superior – SIMES, orientada al fortalecimiento de la educación media mediante tres componentes curriculares y pedagógicos; resignificación curricular, potenciación de trayectorias vitales y articulación con el territorio y el desarrollo local, se continuó trabajando en 67 establecimientos educativos que incorporan la formación técnica agropecuaria en técnica agropecuaria en 30 municipios.
•	Con respecto a la estrategia “Tránsito educativo con pertinencia en zonas rurales” que tiene como objetivo brindar asistencia técnica, formación y dotación a sedes educativas con medias técnicas agropecuarias y Proyectos Pedagógicos Productivos (PPP) focalizados, la cual se desarrolla con la Universidad del Valle en los municipios de Balboa, Buenaventura, Cajibio, Corinto, El Tambo, Jambaló, Mercaderes, Miranda, Toribio,  El Rosario, Leiva, Los Andes (Sotomayor), Policarpa, Ricaurte y Florida. En el marco de este proceso, se adelantaron diversas acciones, entre ellas: 1) Conformación de colectivos comunitarios de participación en torno a los proyectos pedagógicos productivos; 2) Procesos de formación y acompañamiento dirigidos a maestros, estudiantes y miembros de la comunidad; 3) Dotación de insumos y recursos para el desarrollo de proyectos pedagógicos productivos y 4) Gestión del conocimiento para fortalecer la apropiación y sostenibilidad de las experiencias.
</t>
  </si>
  <si>
    <t xml:space="preserve">09.10.2025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aplica de acuerdo con la periodicidad 
NOTA: La validación final está sujeta a la aprobación y/o rechazo del reporte en SIIPO por parte del DNP, en caso de requerirlo se podrán solicitar ajustes	</t>
  </si>
  <si>
    <t xml:space="preserve">Avance Cualitativo: El Ministerio de Educación continuó el acompañamiento a los territorios priorizados que cuentan con instituciones de educación media con formación técnica agropecuaria, mediante la implementación de estrategias orientada al fortalecimiento Educación Media.
Cuellos de botella: No se identificaron cuellos de botella o limitaciones en el periodo.
Restricciones: No aplica.
Justificación: Durante el tercer trimestre de 2025, el Ministerio de Educación Nacional continuo el acompañamiento a los territorios con instituciones de educación media con formación técnica agropecuaria para el desarrollo de acciones en el marco de las siguientes estrategias:
•	A través de la estrategia Sistemas de Educación Media y Superior – SIMES, orientada al fortalecimiento de la educación media mediante tres componentes curriculares y pedagógicos; resignificación curricular, potenciación de trayectorias vitales y articulación con el territorio y el desarrollo local,se continuó el trabajo en las Entidades Territoriales Certificadas de Antioquia, Arauca, Caquetá, Cauca, Cesar, Guaviare, La Guajira, Nariño, Norte de Santander, Putumayo y Tolima, abarcando 67 establecimientos educativos que incorporan formación técnica agropecuaria en 30 municipios. Los implementadores de la estrategia acompañaron el fortalecimiento de estos componentes mediante el desarrollo de talleres con directivos y docentes de educación media, tanto en instituciones que ya avanzan en proyectos pedagógicos productivos como en aquellas donde apenas inicia el proceso, con el fin de impulsarlo. Se realizaron talleres en la Guajira, Arauca, Casanare, Tolima, Huila, Cauca, Nariño y Putumayo, enfocados en fortalecer las capacidades de los docentes rurales en temas de comercialización e integración al sector productivo y orientar los proyectos pedagógicos productivos hacia la integralidad y la sostenibilidad en coherencia con los contextos productivos y educativos. 
•	Con respecto a la estrategia “Tránsito educativo con pertinencia en zonas rurales” que tiene como objetivo brindar asistencia técnica, formación y dotación a sedes educativas con medias técnicas agropecuarias y Proyectos Pedagógicos Productivos (PPP) focalizados, la cuál se desarrolla con la Universidad del Valle se implementó en las Entidades Territoriales Certificadas (ETC) de Buenaventura, Valle del Cauca, Cauca y Nariño. En el marco de este proceso, se adelantaron diversas acciones, entre ellas: 1) Conformación de colectivos comunitarios de participación en torno a los proyectos pedagógicos productivos; 2) Procesos de formación y acompañamiento dirigidos a maestros, estudiantes y miembros de la comunidad; 3) Dotación de insumos y recursos para el desarrollo de proyectos pedagógicos productivos y 4) Gestión del conocimiento para fortalecer la apropiación y sostenibilidad de las experiencias.
</t>
  </si>
  <si>
    <t>Avance Cualitativo: El Ministerio de Educación Nacional continuó llevando a cabo mesas de trabajo internas con el objetivo de definir las actividades a desarrolla, no obstante, se decidió no implementar la estrategia para el año 2025 debido al poco tiempo para la ejecución de recursos.
Cuellos de botella: Demoras por parte del pueblo Rrom en la presentación del proyecto a realizar en la vigencia.
Restricciones: Fallas en gestión.
Justificación: No se recibió la propuesta para implementar la estrategia con la comunidad gitana, así como tampoco se definió por parte del pueblo Rrom la kumpanya que adelantaría el proceso, de este modo el tiempo restante de la vigencia no sería el escenario idóneo para la ejecución de los recursos y por ello se decidió no desarrollar un convenio en esta vigencia con el pueblo Rrom</t>
  </si>
  <si>
    <t>08.08.2025 OAPF:
 • Oportunidad: Se reportó dentro del plazo dado por la Circular 005-2025 para el reporte de julio.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agosto. La validación final depende del DNP.</t>
  </si>
  <si>
    <t>Avance Cualitativo: El Ministerio de Educación Nacional decidió no implementar la estrategia para el año 2025 debido al poco tiempo para la ejecución de recursos.
Cuellos de botella: Demoras por parte del pueblo Rrom en la presentación del proyecto a realizar en la vigencia.
Restricciones: Fallas en gestión.
Justificación: No se recibió la propuesta para implementar la estrategia con la comunidad gitana, así como tampoco se definió por parte del pueblo Rrom la kumpanya que adelantaría el proceso, de este modo el tiempo restante de la vigencia no sería el escenario idóneo para la ejecución de los recursos y por ello se decidió no desarrollar un convenio en esta vigencia con el pueblo Rrom</t>
  </si>
  <si>
    <t>08.09.2025 OAPF:
 • Oportunidad: Se reportó dentro del plazo dado por la Circular 005-2025 para el reporte de agosto.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septiembre. La validación final depende del DNP.</t>
  </si>
  <si>
    <t>Avance Cualitativo: El Ministerio de Educación Nacional decidió no implementar la estrategia para el año 2025 debido al poco tiempo para la ejecución de recursos.
Cuellos de botella: Demoras por parte del pueblo Rrom en la presentación del proyecto a realizar en la vigencia.
Restricciones: Fallas en gestión.
Justificación: No se recibió la propuesta para implementar la estrategia con la comunidad gitana, así como tampoco se definió por parte del pueblo Rrom la kumpanya que adelantaría el proceso, de este modo el tiempo restante de la vigencia no sería el escenario idóneo para la ejecución de los recursos y por ello se decidió no desarrollar un convenio en esta vigencia con el pueblo Rrom.</t>
  </si>
  <si>
    <t>06.10.2025 OAPF:
 • Oportunidad: Se reportó dentro del plazo dado por la Circular 005-2025 para el reporte de septiembre.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octubre. La validación final depende del DNP.</t>
  </si>
  <si>
    <t>Avance Cualitativo: El Ministerio de Educación Nacional inició el proceso de acompañamiento para la ejecución de 23 contratos con los pueblos indígenas de Colombia en el marco del fortalecimiento de los Proyectos Educativos Comunitarios.
Cuellos de botella: Retraso por parte de los pueblos en el envío de las propuestas para el fortalecimiento de los PEC.
Restricción: Otra/ Restraso por parte de los pueblos en el envio de las propuestas.
Justificación: Se acompañó el proceso de ejecución de los 23 contratos con los pueblos indígenas de Colombia, de acuerdo con la fase en la que se encuentra cada uno de ellos (diseño, formulación o implementación). Las actividades realizadas incluyeron la revisión de documentos  y acompañamiento  a la ejecución de las acciones previstas en los documentos técnicos por parte del equipo del Ministerio para validar lo proyectado y asegurar el cumplimiento e idoneidad de lo presentado por las comunidades.</t>
  </si>
  <si>
    <t>Avance Cualitativo: El Ministerio de Educación Nacional formalizó la contratación con un consejo, cinco asociaciones y un cabildo de los pueblos indígenas de Colombia, en el marco del fortalecimiento de los Proyectos Educativos Comunitarios (PEC) y el acompañamiento a su implementación.
Cuellos de botella: Demora en los tiempos de respuesta por parte de algunas organizaciones frente a solicitudes de ajustes a las propuestas o a la entrega de documentación complementaria, lo cual ha afectado el ritmo de avance de algunos contratos.
Restricción: Otra/ Demora en los tiempos de respuesta por parte de algunas organizaciones frente a solicitudes de ajustes a las propuestas o a la entrega de documentación complementaria, lo cual ha afectado el ritmo de avance de algunos contratos.
Justificación: Se formalizó la contratación con las siguientes organizaciones: Consejo Regional Indígena de Risaralda, Asociación de Autoridades Tradicionales U'WA, Autoridades Tradicionales Indígenas de Colombia (Gobierno Mayor), ACIBAC, ASOAPIJ, Asociación de Cabildos Indígenas de Antioquia (OIA), y el Cabildo Indígena de Taganga y Organizaciones Cívicas, Sociales y Culturales de Taganga.
Adicionalmente, se continuó con el acompañamiento técnico a 24 contratos suscritos con pueblos indígenas, ajustado a la fase en que se encuentra cada uno (diseño, formulación o implementación). Las actividades desarrolladas incluyeron la revisión detallada de documentos, así como el acompañamiento a la ejecución de las acciones definidas en los documentos técnicos, con el fin de validar su coherencia, viabilidad y pertinencia, y de garantizar el cumplimiento de los compromisos asumidos por las comunidades.</t>
  </si>
  <si>
    <t>Avance Cualitativo: El Ministerio de Educación Nacional acompañó el proceso de ejecución contractual de los 33 contratos con los pueblos indígenas de Colombia en el marco del fortalecimiento de los Proyectos Educativos Comunitarios.
Cuellos de botella: Retrasos en la entrega de productos por parte de algunas organizaciones.
Restricciones: Otra/ Retrasos en la entrega de productos por parte de algunas organizaciones.
Justificación: Se acompañó el proceso de ejecución de los 33 contratos con los pueblos indígenas de Colombia, de acuerdo con la fase en la que se encuentra cada uno de ellos (diseño, formulación o implementación). Las actividades realizadas incluyeron la revisión de documentos, asistencia técnica y acompañamiento en terreno para validar lo proyectado y asegurar el cumplimiento de los compromisos adquiridos con las comunidades. Los pueblos indígenas desarrollaron las actividades contempladas en los documentos contractuales, con el fin de entregar los productos acordados, de conformidad con los compromisos establecidos.</t>
  </si>
  <si>
    <t>Avance Cualitativo: El Ministerio de Educación Nacional inició el proceso de acompañamiento para la  ejecución de  11 contratos con las comunidades negras y avanzó en la formalización contractual de seis procesos nuevos.
Cuellos de botella: Demora por parte de las comunidades en el envió de las propuestas para el fortalecimiento de los PECs.
Restricciones: Otra/ Demora por parte de las comunidades en el envió de las propuestas para el fortalecimiento de los PECs.
Justificación: Se acompañó el proceso de ejecución de los 11 contratos con las comunidades negras, de acuerdo con la fase en la que se encuentra cada uno de ellos (diseño, formulación o implementación). Asimismo, se formalizó la contratación con el Consejo Comunitario Parte Baja Del Río Saija, Asociación Por Los Derechos De Las Comunidades Negras De La Zona Sur Oriental, Asociación De Comunidades Afrocolombianas Despertar, Asociación Afrocolombiana Del Tolima, Asociación Afrocolombiana De Boyaca, Asociación De Desplazados 2 De Mayo.</t>
  </si>
  <si>
    <t>Avance Cualitativo: El Ministerio de Educación Nacional formalizó la contratación con dos Consejos Comunitarios y una Asociación para el fortalecimiento de sus Proyectos Educativos Comunitarios (PEC), o como estos sean denominados por cada comunidad, en el marco del reconocimiento de su autonomía educativa.
Cuellos de botella: Demora en los tiempos de respuesta por parte de algunas organizaciones frente a solicitudes de ajustes a las propuestas o a la entrega de documentación complementaria, lo cual ha afectado el ritmo de avance de algunos contratos.
Restricción: Otra/ Demora en los tiempos de respuesta por parte de algunas organizaciones frente a solicitudes de ajustes a las propuestas o a la entrega de documentación complementaria, lo cual ha afectado el ritmo de avance de algunos contratos.
Justificación: Se formalizó la contratación con el Consejo Comunitario Rio Gualajo, Asociación de mujeres afrodescendientes y del Caribe Graciela Cha-Ines y Consejo Comunitario Rio Cajambre. Adicionalmente, se continuó con el acompañamiento técnico a 17 contratos suscritos con las comunidades negras, ajustado a la fase en que se encuentra cada uno (diseño, formulación o implementación). Las actividades desarrolladas incluyeron la revisión detallada de documentos, así como el acompañamiento a la ejecución de las acciones definidas en los documentos técnicos, con el fin de validar su coherencia, viabilidad y pertinencia, y de garantizar el cumplimiento de los compromisos asumidos por las comunidades.</t>
  </si>
  <si>
    <t>Avance Cualitativo: El Ministerio de Educación Nacional acompañó el proceso de ejecución de los 20 contratos con las Comunidades Negras, Afrocolombianas, Raizales y Palenqueras en el marco del fortalecimiento de los Proyectos Educativos Comunitarios.
Cuellos de botella: Retrasos en la entrega de productos por parte de algunas organizaciones.
Restricciones: Otra/ Retrasos en la entrega de productos por parte de algunas organizaciones.
Justificación: Se acompañó el proceso de ejecución de los 20 contratos con las comunidades negras, de acuerdo con la fase en la que se encuentra cada uno de ellos (diseño, formulación o implementación). Las actividades realizadas incluyeron la revisión de documentos, asistencia técnica y acompañamiento en terreno para validar lo proyectado y asegurar el cumplimiento de los compromisos adquiridos con las comunidades. Las Comunidades Negras, Afrocolombianas, Raizales y Palenqueras desarrollaron las actividades contempladas en los documentos contractuales, con el fin de entregar los productos acordados, de conformidad con los compromisos establecidos.</t>
  </si>
  <si>
    <t xml:space="preserve">Avance Cualitativo: El Ministerio de Educación avanzó en la convocatoria Poder Pedagógico Popular 2025-2, con 95 maestrías. En la UNAD, 93 aspirantes se postularon a la Maestría en Educación Intercultural; 35 cumplieron requisitos, siendo 4 etnoeducadores de comunidades negras.
Cuellos de botella: Baja participación de docentes etnoeducadores de comunidades negras en las convocatorias para la maestría en Educación Intercultural y baja oferta de programas en maestría en educación inercultural. 
Restricciones: Baja participación de docentes etnoeducadores de comunidades negras en las convocatorias parala maestría en Educación Intercultural y baja oferta de programas en maestría en educación inercultural.
Justificación: Del total de educadores oficiales que participan en convocatorias para estudios de posgrado con créditos condonables, solo el 10% son etnoeducadores, distribuidos entre comunidades indígenas (7,4%) y afrodescendientes (3,6%). Este 3,6% representa toda la oferta de maestrías, donde las convocatorias son abiertas, aunque las decisiones de los educadores están influenciadas por factores personales y profesionales.
La mayoría de los educadores (71%) opta por maestrías genéricas en educación o en TIC, en lugar de programas especializados como la Maestría en Educación Intercultural.
De los 146 etnoeducadores inscritos, la mayor concentración está en las regiones del Pacífico y Caribe, destacándose ciudades como Chocó, Cartagena y Quibdó. Regiones como Caquetá, Ciénaga y Cesar tienen solo un inscrito.
</t>
  </si>
  <si>
    <t xml:space="preserve">Avance Cualitativo: El Ministerio de Educación avanzó en la convocatoria Poder Pedagógico Popular 2025-2, que incluyó 95 maestrías. En la Maestría en Educación Intercultural de la UNAD se postularon 93 aspirantes, 35 cumplieron los requisitos y solo 4 son etnoeducadores de comunidades Negras.
Cuellos de botella: Baja participación de los etnoeducadores de comunidades Negras Afrocolombianas Raizales y Palenqueras en estas convocatorias, especialmente para las maestrías en educación intercultural. También hay una baja oferta a nivel nacional (solamente 5 maestrías).
Restricción: Otra/ Baja participación de los etnoeducadores de comunidades Negras Afrocolombianas Raizales y Palenqueras en estas convocatorias, especialmente para las maestrías en educación intercultural. También hay una baja oferta a nivel nacional (solamente 5 maestrías).
Justificación: El 90% de los educadores del sector oficial que participan en las convocatorias para financiar estudios de posgrado mediante créditos condonables pertenecen a población mayoritaria, mientras que el 10% corresponde a etnoeducadores: 7,4% de pueblos indígenas y 3,6% de comunidades Negras, Afrocolombianas, Raizales y Palenqueras. Este 3,6% se postula a toda la oferta de maestrías disponible. 
Se ha evidenciado que la mayoría de los educadores oficiales optan por maestrías en educación de carácter general o con énfasis en tecnologías de la información, más que por programas con enfoques específicos como la Maestría en Educación Intercultural. Se presenta una baja participación de los etnoeducadores de comunidades Negras Afrocolombianas Raizales y Palenqueras en estas convocatorias, especialmente para las maestrías en educación intercultural. También hay una baja oferta a nivel nacional (solamente 5 maestrías).
</t>
  </si>
  <si>
    <t>Avance Cualitativo: El Ministerio de Educación avanzó en la convocatoria Poder Pedagógico Popular 2025-2, que ofreció 95 cupos para maestrías. En la Maestría en Educación Intercultural de la UNAD, 35 cumplieron los requisitos, de los cuales 4 son etnoeducadores de las comunidades negras.
Cuellos de botella: Baja participación de los etnoeducadores de comunidades Negras Afrocolombianas Raizales y Palenqueras en estas convocatorias, especialmente para las maestrías en educación intercultural. También hay una baja oferta a nivel nacional (solamente 5 maestrías).
Restricción: Otra/ Baja participación de los etnoeducadores de comunidades Negras Afrocolombianas Raizales y Palenqueras en estas convocatorias, especialmente para las maestrías en educación intercultural. También hay una baja oferta a nivel nacional (solamente 5 maestrías).
Justificación: El 90% de los educadores del sector oficial que se presentan a las convocatorias para financiación de estudios de posgrado a través de créditos condonables son docentes de población mayoritaria. El 10% restante son etnoeducadores: 7,4% de poblaciones indígenas y 3,6% de comunidades Negras Afrocolombianas Raizales y Palenqueras. Este 3.6% se presentan a todas las maestrías de la oferta, ya que las convocatorias son abiertas y los aspirantes tienen la libertad de elegir el programa que quieren cursar, si bien esa decisión está mediada por diferentes factores profesionales y personales, y no necesariamente por su vinculación como etnoeducadores; se ha evidenciado que la tendencia de elección de los educadores oficiales (71%) es principalmente por las maestrías en educación (genéricas) y maestrías con énfasis en TICs; más que por maestrías con denominaciones específicas como la Maestría en Educación Intercultural.</t>
  </si>
  <si>
    <t xml:space="preserve">No aplica, su reporte es trimestral </t>
  </si>
  <si>
    <t>Avance Cualitativo: El Ministerio de Educación adelantó mesas de trabajo para socializar la Resolución 018987 de 2025 y coordinar con las Secretarías de Educación el alistamiento del proceso de evaluación de ascenso y reubicación salarial.
Cuellos de botella: No se identificaron cuellos de botella o limitaciones en el periodo.
Restricciones: No aplica.
Justificación: Se adelantaron mesas de trabajo orientadas a la modificación normativa del decreto en las cuales se socializó la Resolución 018987 del 17 de septiembre de 2025 en el marco del proceso de evaluación para ascenso de grado y reubicación salarial 2025. En este contexto, se remitieron a las Secretarías de Educación certificadas los siguientes instrumentos de apoyo: i) documento actualizado de preguntas frecuentes, ii) concepto técnico sobre la aplicabilidad de títulos de posgrado al proceso y iii) formulario para el registro del correo electrónico institucional, el cual debe corresponder al dominio Gmail y ser único por entidad. Asimismo, se indicó que las Secretarías de Educación certificadas deben expedir y publicar la resolución correspondiente y remitir al Ministerio de Educación la documentación que soporte dicho cumplimiento.</t>
  </si>
  <si>
    <t xml:space="preserve">08.10.2025 OAPF:  
Oportunidad: Se reportó dentro del plazo dado por la Circular 005-2025 para el reporte de septiembre. Cumplió. 
Consistencia: La justificación amplía la información sobre el avance del indicador  
Completitud: El reporte cumple con los cuatro componentes de la Guía de seguimiento al PAI. Tanto el avance como la justificación son claros. Cumplió. 
Medios de verificación: Se presento la resolución como medio de verificación. Cumplio </t>
  </si>
  <si>
    <t xml:space="preserve">Avance Cualitativo: El Ministerio de Igualdad y Equidad con base en las orientaciones, lineamientos y el acompañamiento del Ministerio de Educación Nacional avanzó en el desarrollo de las actividades del componente educativo del Programa Nacional Jóvenes en Paz.
Cuellos de botella: No se identificaron cuellos de botella o limitaciones en el periodo.
Restricciones: No aplica
Justificación: El equipo contratado por el Ministerio de Igualdad y Equidad (MIE) con base en las orientaciones, lineamientos y el acompañamiento del Ministerio de Educación Nacional, avanzó hasta el mes de junio de 2025 en la atención y el desarrollo de las actividades del componente educativo del Programa Nacional Jóvenes en Paz, lo anterior considerando la finalización de la relación contractual con el cooperante UT territorio y paz quien operaba el programa territorialmente,  de acuerdo con reporte del MIE había un total de 30337 jóvenes vinculados en el programa (con firma de acuerdo de Participación y Corresponsabilidad), en este mismo reporte se indica que 2395 jóvenes no han iniciado, 15393 jóvenes en fase 1: Pedagogías para la Vida y la Paz.
</t>
  </si>
  <si>
    <t>08.10.2025 OAPF:  
Oportunidad: Se reportó dentro del plazo dado por la Circular 005-2025 para el reporte de septiembre. Cumplió. 
Consistencia: La justificación amplía la información sobre el avance del indicador  
Completitud: El reporte cumple con los cuatro componentes de la Guía de seguimiento al PAI. Tanto el avance como la justificación son claros. Cumplió. 
Medios de verificación: Se presentaron los medios de verificación. Cumplió</t>
  </si>
  <si>
    <t>Avance Cualitativo: El Ministerio de Educación Nacional aprobó actos administrativos  relacionados con la convalidación de estudios de Preescolar, Básica y Media. Esta medida ha facilitado el acceso a la Educación Superior, permitiendo a más estudiantes convalidar sus estudios previos de manera ágil y eficiente.
Cuellos de botella: No se identificaron cuellos de botella o limitaciones en el periodo.
Restricciones: No aplica
Justificación: Se aprobaron 1.258 actos administrativos de convalidación en los niveles de Preescolar, Básica y Media. Estos corresponden a 571 títulos de bachillerato, 319 estudios parciales (grados completos), 255 archivos de expediente y 113 negaciones, conforme a la normatividad vigente. Este resultado evidencia eficiencia, transparencia y compromiso institucional, al facilitar el acceso de los estudiantes a la educación superior y al mundo laboral, promoviendo inclusión y equidad en el país</t>
  </si>
  <si>
    <t xml:space="preserve">08.10.2025 OAPF:  
Oportunidad: Se reportó dentro del plazo dado por la Circular 005-2025 para el reporte de septiembre. Cumplió. 
Consistencia: La justificación amplía la información sobre el avance del indicador  
Completitud: El reporte cumple con los cuatro componentes de la Guía de seguimiento al PAI. Tanto el avance como la justificación son claros. Cumplió. 
Medios de verificación: Se presento la lista de actos como medio de verificación. Cumplio </t>
  </si>
  <si>
    <t xml:space="preserve">Avance: El Ministerio de Educación Nacional avanzó en un 1.65% de cobertura del programa de voluntariado viva la Escuela en básica primaria correspondiente a 19.814 estudiantes beneficiarios respecto a 1.202.046 estudiantes de básica primaria en zona rural.
Cuello de botella: No se identifican cuellos de botella y limitaciones en el periodo.   
Restricciones: No se presentaron cuellos de botella ni limitaciones en el periodo. 
Justificación:  El Ministerio durante el primer semestre del 2025 avanzó en un 1,65% (del 2,52 proyectado) de cobertura del programa correspondiente a 19.814 a través del acompañamiento de 361 practicantes en sedes rurales del país. Se finalizaron prácticas en los establecimientos educativos focalizados el 30 de junio. Se gestionó su proceso de retorno operativo y logístico a sus lugares de residencia y se entregaron las respectivas certificaciones. Se analizaron los informes 1, 2 y 3, destacando:
•	Articulación efectiva con los establecimientos educativos y equipos dinamizadores para el desarrollo de la ruta pedagógica.
•	Efectividad en el acompañamiento pedagógico para el fortalecimiento de los aprendizajes de los niños y niñas.
•	Incidencia en las trayectorias de vida de los practicas al fortalecer sus capacidades y competencias a nivel personal, académico y laboral. 
Se realizaron cierres de práctica mediante encuentros para compartir experiencias inspiradoras y balances de resultados, tanto con universidades como con practicantes.
</t>
  </si>
  <si>
    <t>14.08.2025 OAPF:
 • Oportunidad: No se reportó dentro del plazo dado por la Circular 005-2025 para el reporte de julio. PENDIENTE
03.09.2025 OAPF: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septiembre  de 2025. La validación final depende el DNP.</t>
  </si>
  <si>
    <t xml:space="preserve">Avance: El Ministerio de Educación Nacional avanzó en la apertura, revisión y seguimiento a la convocatoria para el segundo semestre de 2025. Se recibieron 722 postulaciones de 70 Instituciones de Educación Superior y se procedió a su validación y viabilización para la práctica. 
Cuello de botella: No se identifican cuellos de botella y limitaciones en el periodo.   
Restricciones: No se presentaron cuellos de botella ni limitaciones en el periodo. 
Justificación: Durante agosto, el Ministerio revisó las 722 postulaciones recibidas antes del cierre de la convocatoria el 31 de julio. En esta revisión se verificó que los estudiantes cumplieran con los requisitos mínimos y presentaran la documentación completa.
Posteriormente, se enviaron los listados de postulaciones y las solicitudes de subsanación correspondientes a las instituciones educativas participantes. Como resultado de este proceso, se conformó una base inicial de 480 practicantes que cumplieron todos los requisitos y fueron validados por sus instituciones de educación superior
</t>
  </si>
  <si>
    <t>03.09.2025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No obstante, se propone el siguiente ajuste a la justificación: “Durante agosto, el Ministerio revisó las 722 postulaciones recibidas antes del cierre de la convocatoria el 31 de julio. En esta revisión se verificó que los estudiantes cumplieran con los requisitos mínimos y presentaran la documentación completa.
Posteriormente, se enviaron los listados de postulaciones y las solicitudes de subsanación correspondientes a las instituciones educativas participantes. Como resultado de este proceso, se conformó una base inicial de 480 practicantes que cumplieron todos los requisitos y fueron validados por sus instituciones de educación superior” PENDIENTE
• Medios de verificación:  N.A avance cuantitativo dado el rezago.
Dependencia ajusta, se aprueba reporte por parte de la OAPF
NOTA: Se recomienda a la dependencia cargar en el aplicativo sinergia antes del 10 de septiembre  de 2025. La validación final depende el DNP.</t>
  </si>
  <si>
    <t xml:space="preserve">Avance: El Ministerio de Educación Nacional avanzó en la implementación de la segunda cohorte del año con la participación de 384 practicantes vinculados al programa. Se adelantaron todas las acciones de alistamiento y desplazamiento a los territorios focalizados. 
Cuello de botella: No se identifican cuellos de botella y limitaciones en el periodo.   
Restricciones: No se presentaron cuellos de botella ni limitaciones en el periodo. 
Justificación: Durante septiembre, el Ministerio realizó todos los procesos de alistamiento para la implementación de la segunda cohorte del 2025. Para ello, llevó a cabo las siguientes acciones: 
•	Reuniones de socialización con Universidades y Escuelas Normales Superiores, para presentar resultados de la convocatoria. 
•	Focalización y distribución territorial de los practicantes vinculados en los establecimientos educativos que cumplen con los criterios. 
•	Desarrollo de semana de formación del 8 al 15 de septiembre con practicantes vinculados. 
•	Articulación con Secretarías de Educación, formadores, tutores y establecimientos educativos para facilitar la llegada a territorio. 
Los 384 practicantes vinculados, actualmente se encuentran en los territorios y sedes educativas rurales asignadas movilizando estrategias de formación integral para el fortalecimiento de los aprendizajes de los niños y niñas. 
</t>
  </si>
  <si>
    <t xml:space="preserve">Avance Cualitativo: El Ministerio de Educación avanzó en el desarrollo de las convocatorias de formación avanzada 2025-1 y 2025-2, con la participación de 2.252 docentes de zonas rurales: 620 en la convocatoria 2025-1 y 1.632 en la 2025-2, y formación continua con la participación de 2.170 docentes y directivos docentes.
Cuello de botella: No se presentaron cuellos de botella ni limitaciones en el periodo a reportar.   
Restricciones: No aplica.
Justificación: Durante el tercer trimestre de 2025, el Ministerio de Educación avanzó en el desarrollo de las convocatorias de formación avanzada 2025-1 y 2025-2. En la cohorte 2025-1, 620 docentes de zonas rurales iniciaron sus procesos de formación en alguno de los 50 programas de maestría ofrecidos por diversas Instituciones de Educación Superior (IES).
Para la cohorte 2025-2, la etapa de inscripciones se desarrolló entre el 3 de marzo y el 20 de junio de 2025, con una oferta de 3.905 cupos en 94 programas de maestría en 50 IES. De estos, 1.632 cupos fueron asignados a maestros beneficiarios provenientes de zonas rurales del país.
En cuanto a las convocatorias de formación continua, se registró la participación de 2.170 docentes y directivos docentes de zonas rurales en las convocatorias 1) Centros de Inmersión en Lengua Extranjera: 812; 2) Tránsito de instituciones educativas a Escuelas Normales Superiores-ENS: 56; 3) Proyectos liderados por las ENS: 200, 4) Gestión Integral del Riesgo Escolar- GIRE: 861 y 5) SRPA: 241.
</t>
  </si>
  <si>
    <t xml:space="preserve">El Ministerio de Educación Nacional adelantó 8 visitas de seguimiento preventivo, de acuerdo con el plan de visitas y se realizaron 20 requerimientos de información. A septiembre de 2025, se han realizado acciones preventivas en 46 IES.
Cuello de Botella: N/A
Restricciones: N/A
Justificación: Se realizaron visitas y requerimientos que evaluaron según objeto de la actividad preventiva, componentes de gobierno, administrativo, académico, financiero, con el fin de verificar que la IES cumplan con las normas para su funcionamiento y prestación continua del servicio público de educación. Se encuentra en proceso la elaboración del informe respectivo generado con base en cada una de las visitas realizadas y el análisis de los requerimientos. 
Estas acciones permitieron avanzar en la materialización de actividades preventivas que apoyen, monitoreen y evalúen la gestión institucional en componentes financiero, gobierno, académico y administrativo de las Instituciones de Educación Superior. No se identificaron cuellos de botella y limitaciones en el periodo. </t>
  </si>
  <si>
    <t>15/10/2025 OAPF: 
Oportunidad: Se efectua reporte durante los plazos establecidos por la OAPF. 
Completitud: Se reportó avance y justificación, relacionando las acciones efectuadas durante el trimestre. 
Consistencia: El reporte relaciona el porcentaje de avance esta por encima de la meta propuesta para la vigencia y de acordes con la gestión desarrollada. Cuellos de botella: N/A 
Medios de verificación: No se efectua cargue de  los soportes.</t>
  </si>
  <si>
    <t xml:space="preserve">El Ministerio de Educación Nacional. A septiembre de 2025, ha analizado información sobre las acciones afirmativas relacionadas con sujetos de especial protección constitucional de 47 IES.  
Cuello de Botella: SI. Se identificó limitaciones en el periodo, debido a la dedicación de esfuerzos en la planeación y organización del evento que se llevará a cabo el 10 y 11 de septiembre en la Universidad del Rosario. “#mejorestudiar sin miedo: Gran pacto por la transformación de educación superior en espacios libres de violencias basadas en género y a la priorización de informes generados por visitas para este mes.
Justificación: Durante el trimestre III, no se revisó ni analizó información que permitiera avanzar en el establecimiento de la identificación de la problemática y diagnóstico de la aplicación de acciones afirmativas relacionadas con sujetos de especial protección constitucional en las instituciones de Educación Superior. 
</t>
  </si>
  <si>
    <t>15/10/2025 OAPF: 
Oportunidad: Se efectua reporte durante los plazos establecidos por la OAPF. 
Completitud: Se reportó avance y justificación, relacionando las acciones efectuadas durante el trimestre. 
Consistencia: El reporte relaciona el porcentaje de avance por debajo de la meta propuesta para la vigencia y que de acuerdo  on lo reportado por el área responde al desarrolllo de otras actividades. 
Medios de verificación: No se efectua cargue de  los soportes.</t>
  </si>
  <si>
    <t>El Ministerio de Educación Nacional en el mes de julio adelantó un total de 279 trámites de registro calificado según el tipo de trámite de la siguiente manera:
- Registros Calificados Nuevos: 111
- Renovaciones de Registro Calificado: 84
- Modificaciones de Registro Calificado con resolución: 16
- Trámite Institucional: 1
- Recurso: 1
- Revocatoria: 1
- Autos: 1
- Modificaciones de Registro Calificado con comunicado: 63
- Desistimiento: 0
- Preradicados: 1
Cuellos de Botella (Internos al área): No se identificaron cuellos de botella ni limitaciones en el periodo.
Restricciones (Externos al área): No aplica
Justificación: Se remitio a la Subdirección de Relacionamiento con la Ciudadanía de 279 trámites de registro calificado, 17 trámites arriba de la meta planteada para el mes de julio. Se continúa realizando las mesas técnicas y capacitaciones con las IES, para avanzar en los trámites que se encuentran rezagados y con situaciones particulares. De igual manera, se continua con la sincronización de los actos administrativos en el sistema de información Nuevo SACES – SNIES, para bajar la cifra de los trámites en curso en la última etapa del proceso de Registro Calificado.</t>
  </si>
  <si>
    <t>14/08/2025 OAPF: 
Oportunidad: Se efectua reporte durante los plazos establecidos por la OAPF. 
Completitud: Se reportó avance y justificación, relacionando las acciones efectuadas durante el mes de julio. 
Consistencia: El reporte relaciona el porcentaje de avance establecido dentro del indicador y de acuerdo a la gestión desarrollada.
Medios de verificación: No se efectua cargue de  los soportes.</t>
  </si>
  <si>
    <t>El Ministerio de Educación Nacional en el mes de agosto adelantó 2 trámites de registro calificado según el tipo de trámite de la siguiente manera:
- Registros Calificados Nuevos: 1
- Trámite Institucional: 1
Así como cierres de trámites a través de comunicación externa:
- Modificaciones de Registro Calificado con comunicado: 63
- Preradicados: 1
Cuellos de Botella (Internos al área): En el mes de agosto se llevo a cabo un cambio de Director de Calidad, por lo que no se logró tener el flujo de trámites, quedando por debajo de la meta de trámites gestionados proyectada para el mes en mención.
Restricciones (Externos al área): No aplica
Justificación: 
Se adelantan los trámites de manera oportuna, teniendo en cuenta los cambios presentados y  se continúa realizando las mesas técnicas y capacitaciones con las IES, para avanzar en los trámites que se encuentran rezagados y con situaciones particulares. De igual manera, se continua con la sincronización de los actos administrativos en el sistema de información Nuevo SACES – SNIES, para bajar la cifra de los trámites en curso en la última etapa del proceso de Registro Calificado.</t>
  </si>
  <si>
    <t>17/09/2025 OAPF: 
Oportunidad: Se efectua reporte durante los plazos establecidos por la OAPF. 
Completitud: Se reportó avance y justificación, relacionando las acciones efectuadas durante el mes de agosto. 
Consistencia: El reporte relaciona el porcentaje de avance establecido dentro del indicador y de acuerdo a la gestión desarrollada. Relacionado el cuello de botella presentado y que refleja el no cumplimiento de la meta propuesta para el periodo reportado
Medios de verificación: No se efectua cargue de  los soportes.</t>
  </si>
  <si>
    <t xml:space="preserve">El Ministerio de Educación Nacional durante el mes de septiembre envió a la Subdirección de Relacionamiento con la Ciudadanía (SRC) 136 procesos de registro calificado según el tipo de solicitud, de la siguiente manera:
- Registros Calificados Nuevos: 15
- Renovaciones de Registro Calificado: 33
- Modificaciones de Registro Calificado con resolución: 5
- Trámite Institucional: 1*
- Recurso: 0
- Revocatoria: 1
- Autos: 0
Cierres de trámites a través de comunicación externa:
- Modificaciones de Registro Calificado con comunicado: 82
- Preradicados: o
Cuellos de Botella (Internos al área): No se identificaron cuellos de botella ni limitaciones en el periodo.
Restricciones (Externos al área): No aplica
Justificación: En el mes de septiembre se envió a la Subdirección de Relacionamiento con la Ciudadanía 54 procesos de registro calificado.
Por otra parte, se continúa realizando las mesas técnicas y capacitaciones con las IES, para avanzar en los trámites que se encuentran con situaciones particulares. </t>
  </si>
  <si>
    <t>15/10/2025 OAPF: 
Oportunidad: Se efectua reporte durante los plazos establecidos por la OAPF. 
Completitud: Se reportó el porcentaje de avance  y justificación, relacionando las acciones efectuadas durante el mes. 
Consistencia: El reporte relaciona el porcentaje de avance por debajo de la meta propuesta para la vigencia sin embargo no se relaciona ningun cuello de botella asociado al cumplimiento de la misma. 
Medios de verificación: Se carga el soporte relaciona con datos asociados</t>
  </si>
  <si>
    <t>El Ministerio de Educación Nacional, a través del Grupo de Acreditación – CNA, al cierre del tercer trimestre (Jul a Sep) de 2025, gestiono en acumulado  178  conceptos emitidos por el Consejo Nacional de Acreditación, para el otorgamiento y renovación de acreditación en alta calidad de programas académicos e instituciones radicados; en cuanto a los conceptos radicados por Condiciones Iniciales se registraron 38 notificados.  
Cuellos de Botella:   En procesos de visitas de evaluación externa pendientes para realizar durante octubre y noviembre 2025. 
Restricciones:  Ningúna.
Justificación:  Las visitas de evaluación externa con fines de acreditación en alta calidad, deben estar aprobados para el mes de noviembre 2025,</t>
  </si>
  <si>
    <t>15/10/2025 OAPF: 
Oportunidad: Se efectua reporte durante los plazos establecidos por la OAPF. 
Completitud: Se reportó avance y justificación, relacionando las acciones efectuadas durante el trimestre. 
Consistencia: El reporte relaciona el porcentaje de avance en un punto por debajo de la meta propuesta para la vigencia asociados con las visitas que se esperan desarrollar en ,los proximos meses. 
Medios de verificación: No se efectua cargue de  los soportes.</t>
  </si>
  <si>
    <t>El Ministerio de Educación Nacional durante el 3er trimestre 2025, se expidieron 4,415 resoluciones de Convalidación de Títulos de Educación Superior, correspondientes a solicitudes de Primera instancia, Recursos de reposición y Tutelas.
Cuellos de Botella (Internos al área): Se identificaron como cuellos de botella y limitaciones en el periodo, la terminación de más de 10 contratos de prestación de servicios del equipo, y la curva de aprendizaje de los profesionales de carrera administrativa vinculados por encargo y de los nuevos Contratistas de prestación de servicios, que se capacitan en actividades del proceso que resultan nuevas para ellos.
Restricciones (Externos al área): 
Justificación: Se realizó la validación documental, análisis de criterio de convalidación y notificación de los actos administrativos de las solicitudes de convalidación de títulos de educación superior, conforme a lo dispuesto en la Resolución 10687 de 2019.</t>
  </si>
  <si>
    <t>15/10/2025 OAPF: 
Oportunidad: Se efectua reporte durante los plazos establecidos por la OAPF. 
Completitud: Se reportó avance y justificación, relacionando las acciones efectuadas durante el trimestre. 
Consistencia: El reporte relaciona el porcentaje de avance en funcion con las acciones adelantadas, sin que este se vea afectado por el  cuellos de botella reportado relacionado con la reducción del personal que apoya el ejercicio. 
Medios de verificación: No se efectua cargue de  los soportes.</t>
  </si>
  <si>
    <t>El Ministerio de Educación Nacional, a través del Grupo de Acreditación – CNA, al cierre de septiembre de 2025, se desarrolllarón  43   mesas técnicas para el acompañamiento y apropiación del Marco conceptual y el procedimiento del trámite a IES, pares, directivos y personal a cargo de los SIAC.  para orientar en los procesos radicados.
Cuellos de Botella:  Solicitudes de mesa de ayuda para gestionar la entrega de informes de evaluación externa por parte de los pares académicos que realizaron visitas de evaluación externa. 
Restricciones: Subutilización del SACES CNA por desconocimiento de la estructura para la generación de informes de la plataforma SACES CNA  y escaso acompañamiento por parte de la OTSI,  en la resolución de incidentes presentados en dicha plataforma, ya que sólo se apoya por horas de fabrica con el ingeniero que conoce el SACES CNA.
Justificación:  La demanda de solicitudes radicadas por las Instituciones de Educación Superior, requiere el permanente acompañamiento para asegurar que los trámites con IES y la gestión de pares académicos para las visitas externas con fines de acreditación, Así mismo, el Sistema de Aseguramiento de la Calidad debe fortalecer los canales de comunicación y apropiación de la plataforma SACES CNA, para garantizar información veraz y oportuna.</t>
  </si>
  <si>
    <t>15/10/2025 OAPF: 
Oportunidad: Se efectua reporte durante los plazos establecidos por la OAPF. 
Completitud: Se reportó avance y justificación, relacionando las acciones efectuadas durante el trimestre. 
Consistencia: El reporte relaciona el porcentaje de avance en funcion con las acciones adelantadas, sin embarfgo la meta propuesta para el trimestre no se cumple sin que este se vea afectad. Se asocian tanto cuellos de botella cono restricciones que afectan el cumplimiento de las metas. 
Medios de verificación: No se efectua cargue de  los soportes.</t>
  </si>
  <si>
    <t>El Ministerio de Educación Nacional se logró el 100% de avance en el levantamiento de requerimiento de los controles de cambio definidos para el tercer trimestre del año 2025, los cuales se desarrollan para la aplicación tecnológica Nuevo SACES, en la contratación de Bizagi 2025 - 2026.
Con respecto al proceso contractual se firmó y se dio inicio al contrato con Bizagi 2025 – 2026, además de las acciones de alistamiento para el inicio de este contrato con Bizagi. Se realizaron acuerdos para el control y seguimiento de las nuevas obligaciones del contrato con Bizagi. Se entregó a Bizagi inventario de incidentes rezago para su solución (a septiembre el avance de los incidentes solucionados es del 50%)
Cuellos de botella: En proceso pre-contractual con el operador de Bizagi Latam, por lo tanto al contar con el contrato solo desde el 1 de septiembre, el avance de la implementación de los controles de cambio ha sido impactado en los tiempos ideales de ejecución inicialmente pactados. 
Restricciones: no se han presentado 
Justificación: Frente al listado para el ciclo de controles se ha priorizado los requerimientos para el nuevo ciclo de implementación, y la definición de los controles de cambio para la aplicación Gestión de Pares.</t>
  </si>
  <si>
    <t xml:space="preserve">15/10/2025 OAPF: Teniendo en cuenta que lo establecido en el indicador no responde al reporte y que ya se ha informado a área para que se revise y ajuste, y esto no ha ocurrido se opta por no aporbar el reporte del trimestre </t>
  </si>
  <si>
    <t>Principales avances: Se finaliza la aceptación propuesta No. 01/24 de la Universidad Nacional Abierta y a Distancia con la Estrategia Alfabetización CLEI 1. Avance implementación y aceptación propuestas 01 y 02 /25 de las Universidades Nariño y Manizales que inician fase de alistamiento focalizando población de 15 años en adelante.
Restricciones: Presupuestal y financiera, Presencia de grupos armados en el territorio, control del territorio.
Restricciones: Dificultades para acceder a los territorios por presencia de grupos armados al margen de la ley.
Justificación: La Universidad Nacional Abierta y a Distancia finalizó la implementación de la Estrategia de Alfabetización CLEI 1 en las ETC de Córdoba, Ciénaga, La Guajira, Santa Marta y Valledupar con el modelo educativo flexible “A Crecer para la Vida”. Cobertura alcanzada 1.970 beneficiarios. Con la aceptación de propuestas 001 y 002 de 2025, se focalizan 10.923 jóvenes, adultos y adultos mayores no alfabetizados, rurales y víctimas del conflicto armado.</t>
  </si>
  <si>
    <t xml:space="preserve">09.10.2025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Considerando la periodicidad no se adjuntan medios de verificación 
NOTA: La validación final está sujeta a la aprobación y/o rechazo del reporte en SIIPO por parte del DNP, en caso de requerirlo se podrán solicitar ajustes	</t>
  </si>
  <si>
    <t>Principales avances: Se finaliza la aceptación propuesta No. 01/24 de la Universidad Nacional Abierta y a Distancia con la Estrategia Alfabetización CLEI 1. Avance implementación y aceptación propuestas 01 y 02 /25 de las Universidades Nariño y Manizales que inician fase de alistamiento focalizando población de 15 años en adelante.
Restricciones: Presupuestal y financiera, Presencia de grupos armados en el territorio, control del territorio.
Cuellos de botella: Dificultades para acceder a los territorios por presencia de grupos armados al margen de la ley.
Justificación: La Universidad Nacional Abierta y a Distancia finalizó la implementación de la Estrategia de Alfabetización CLEI 1 en las ETC de Córdoba, Ciénaga, La Guajira, Santa Marta y Valledupar con el modelo educativo flexible “A Crecer para la Vida”. Cobertura alcanzada 1.970 beneficiarios, de los cuales 403 se ubican en zonas rurales de municipios PDET . Con la aceptación de propuestas 001 y 002 de 2025, se focalizan 10.923 jóvenes, adultos y adultos mayores no alfabetizados, rurales, municipios PDET y víctimas del conflicto armado. Se espera que en desde el mes de noviembre se cuente con reporte de matrícula de la población beneficiada en SIMAT, y poder determinar la población atendida en municipios PDET.</t>
  </si>
  <si>
    <t xml:space="preserve">09.10.2025 OAPF:  
• Oportunidad: Cumple con el criterio de oportunidad
• Completitud: Incluyó los cuatro componentes del reporte. La redacción es clara y cumple con orientaciones.
• Consistencia: No cumple, por favor ajustar, el avance cualitativo resalta acciones adelantadas durante el periodo de reporte, pero no hay diferencia entre los reportes de la ruralidad y los municipios PDET.
• Medios de verificación: Considerando la periodicidad no se adjuntan medios de verificación 
NOTA: La validación final está sujeta a la aprobación y/o rechazo del reporte en SIIPO por parte del DNP, en caso de requerirlo se podrán solicitar ajustes
10.10.2025 OAPF:  	
Se validan los ajustes 
</t>
  </si>
  <si>
    <t>Principales avances: Se avanzó con la finalización de aceptación propuesta No. 8 de 2024, suscrita con la Universidad del Valle que busca el fortalecimiento 120 sedes educativas rurales, en las ETC de Buenaventura, Cauca, Nariño y Valle del Cauca, implementando el MEF Caminar en Secundaria.
Cuellos de botella: El ingreso a los territorios focalizados para la entrega de dotación (materiales educativos) y acompañamiento se identificaron alteraciones de orden público y el robo de 3 canastas educativas por grupos armados al margen de la ley.
Restricciones: Presupuestal y financiera, Presencia de grupos armados en el territorio, control del territorio.
Justificación: La Universidad del Valle logró la finalización de los tres componentes, formación presencial y virtual de 120 docentes, dotación de 117 canastas educativas y acompañamiento a 120 sedes educativas, modelo educativo flexible Caminar en Secundaria.</t>
  </si>
  <si>
    <t>Principales avances: Se avanzó con la finalización de aceptación propuesta No. 8 de 2024, suscrita con la Universidad del Valle que busca el fortalecimiento 120 sedes educativas rurales en municipios PDET de las ETC de Buenaventura, Cauca, Nariño y Valle del Cauca, implementando el MEF Caminar en Secundaria.
Cuellos de botella: El ingreso a los territorios focalizados para la entrega de dotación (materiales educativos) y acompañamiento a las 120 sedes educativas, se identificaron alteraciones de orden público y el robo de 3 canastas educativas por grupos armados al margen de la ley.
Restricciones: Presupuestal y financiera, Presencia de grupos armados en el territorio, control del territorio.
Justificación: La Universidad del Valle logró la finalización de los tres componentes, formación presencial y virtual de 120 docentes, dotación de 117 canastas educativas y acompañamiento a 120 sedes educativas, modelo educativo flexible Caminar en Secundaria. Se precisa que las 120 sedes educativas fortalecidas con la estrategia de MEF, se ubican en zonas rurales de municipios PDET.</t>
  </si>
  <si>
    <t>Principales avances: El Ministerio de Educación Nacional viene avanzando en el acompañamiento a las Entidades Territoriales Certificadas (ETC) sobre las condiciones y marco legal para contratar el servicio de transporte escolar y al corte de junio un total de 72 ETC han reportado prestación de la estrategia de transporte escolar en la zona rural.
Cuellos de botella: todavía se evidencian falta de reporte completo para la estrategia, La ETC de Barranquilla no tiene instituciones en zona rural. Se evidencia falta de presupuesto por parte de las entidades territoriales para cubrir la prestación del servicio de transporte, igualmente se identifican problemas de contratación por falta de oferentes con vehículos idóneos para la prestación en zonas rurales.
Restricciones: Presupuestal y financiera, falta de oferentes adecuados
Justificación: Con corte de septiembre de 2025 han reportado la implementación del servicio de transporte la ETC de: Amazonas, Antioquia, Apartadó, Armenia, Barrancabermeja, Bello, Bolivar, Boyacá, Bucaramanga, Buga, Caldas, Cali, Caquetá, Cartagena, Cartago, Casanare, Cauca, Cesar, Choco, Córdoba, Cúcuta, Cundinamarca, Dosquebradas, Duitama, Envigado, Facatativá, Florencia, Floridablanca, Funza, Fusagasugá, Girardot, Girón, Guainía, Guaviare, Ibagué, Ipiales, Jamundí, Magangué, Maicao, Malambo, Manizales, Medellín, Meta, Mosquera, Neiva, Norte de Santander, Palmira, Pasto, Pereira, Piedecuesta, Putumayo, Quibdó, Quindío, Riohacha, Sabaneta, San Andrés, Santa marta, Santander, Soacha, Sogamoso, Sucre, Tolima, Tuluá, Tumaco, Tunja, Turbo, Valledupar, Vaupés, Vichada, Villavicencio, Yopal, Zipaquirá. estas 72 ETC corresponden al 75% de entidades con zona rural que han beneficiado a 225.096 estudiantes.</t>
  </si>
  <si>
    <t xml:space="preserve">09.10.2025 OAPF:  
• Oportunidad: Cumple con el criterio de oportunidad
• Completitud: Incluyó los cuatro componentes del reporte. La redacción es clara y cumple con orientaciones.
• Consistencia: No cumple, por favor ajustar, el avance cualitativo resalta acciones adelantadas durante el periodo de reporte, pero no hay diferencia entre los reportes de la ruralidad y los municipios PDET.
• Medios de verificación: Considerando la periodicidad no se adjuntan medios de verificación 
NOTA: La validación final está sujeta a la aprobación y/o rechazo del reporte en SIIPO por parte del DNP, en caso de requerirlo se podrán solicitar ajustes	</t>
  </si>
  <si>
    <t>Principales avances: Se finaliza la aceptación propuesta No. 01/24 de la Universidad Nacional Abierta y a Distancia con la Estrategia Alfabetización CLEI 1. Avance implementación y aceptación propuestas 01 y 02 /25 de las Universidades Nariño y Manizales que inician fase de alistamiento focalizando población de 15 años en adelante.
Restricciones: Presupuestal y financiera, Presencia de grupos armados en el territorio, control del territorio.
Restricciones: Dificultades para acceder a los territorios por presencia de grupos armados al margen de la ley.
Justificación: La Universidad Nacional Abierta y a Distancia finalizó la implementación de la Estrategia de Alfabetización CLEI 1 en las ETC de Córdoba, Ciénaga, La Guajira, Santa Marta y Valledupar con el modelo educativo flexible “A Crecer para la Vida”. Cobertura alcanzada 1.970 beneficiarios. Con la aceptación de propuestas 001 y 002 de 2025, se focalizan 10.923 jóvenes, adultos y adultos mayores no alfabetizados, rurales, municipios PDET y víctimas del conflicto armado. De acuerdo con acciones adelantadas directamente por el MEN y por parte de las ETC se identifica una matrícula de 14.903 beneficiarios registrados en SIMAT, con corte julio de 2025 (ultimo consolidado disponible).</t>
  </si>
  <si>
    <t>Principales avances: A 30 de septiembre, la estrategia de residencia escolar registra un avance histórico del 71.9%, con acciones en 399 de 555 sedes. Entre julio y septiembre avanzó la gestión del proyecto de decreto, actualmente en revisión de la Oficina Asesora jurídica del MEN. Se realizaron ocho asistencias técnicas en Risaralda, Guaviare, Magdalena, La Guajira, Chocó y Meta.
Cuellos de botella: Gestión de recursos por parte de los entes territoriales para la cofinanciación de la estrategia de residencias escolares
Restricciones: Presupuesto y financiera (Fortalecimiento), decisiones de alto gobierno (proyecto de decreto)
Justificación: Se ha realizado acompañamiento a las ETC que implementan la estrategia de residencias escolares. Adicionalmente, se han desarrollado las acciones necesarias frente al trámite necesario para la revisión, aprobación y expedición del decreto que regula el funcionamiento de la estrategia.</t>
  </si>
  <si>
    <t>Principales avances: El Ministerio de Educación Nacional avanzó en proyecto de Alfabetización a través del Ciclo Lectivo Especial Integrado (CLEI 1), estrategia educativa con enfoque para la vida, dirigida a 5 secretarias de educación. De igual manera se dio inicio a 2 proyectos con la Universidad de Nariño para 10 secretarias.
Cuellos de botella: Ninguno
Restricciones: Ninguno
Justificación: Se finalizó la Cartilla No. 3 y se avanza en desarrollo de la cartilla No. 4 del modelo educativo flexible denominado "A Crecer", proyecto desarrollado entre el Ministerio de Educación Nacional y la Universidad Nacional Abierta y a Distancia. Se dio inicio también a dos  proyectos de alfabetización a través del Ciclo Lectivo Especial Integrado CLEI 1 con la Universidad de Manizales, dirigido a las entidades territoriales Córdoba, Bolívar, Norte de Santander, Cesar y Arauca, y con la Universidad de Nariño a las entidades territoriales Cauca, Nariño, Tolima, Chocó y Meta). La meta total es atender 10.923 estudiantes con una inversión total del proyecto de $11.393.170.157,93.</t>
  </si>
  <si>
    <t xml:space="preserve">06.08.2025 OAPF:
 • Oportunidad: Se reportó dentro del plazo dado por la Circular 005-2025 para el reporte de julio.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agosto de 2025. La validación final depende el DNP.
DNP aprueba reporte cualitativo 8/8/2025
</t>
  </si>
  <si>
    <t xml:space="preserve">Principales avances: El Ministerio de Educación finalizó el proyecto de alfabetización CLEI 1 en cinco secretarías de educación y junto a las universidades de Nariño y Manizales, inició nuevas iniciativas para fortalecer la alfabetización en diez secretarías adicionales, ampliando su alcance e impacto social.
Cuellos de botella: Ninguno
Restricciones: No aplica
Justificación:  Se finalizó la cartilla No. 4 modelo educativo flexible "A Crecer”, Ciclo Lectivo Especial Integrado CLEI 1 y se realizó clausura y certificación de personas alfabetizadas a través de estrategias educativas con enfoque diferencial para la vida para 2.000 beneficiarios, con la aceptación de Propuesta 001 de 2024, Ministerio de Educación Nacional y la Universidad Nacional Abierta y a Distancia.
Se avanza fase de alistamiento para proyectos de alfabetización CLEI 1, con la aceptación de propuesta 001 y 002 de 2025, de la Universidad de Manizales y Universidad de Nariño respectivamente, se realizaron reuniones de inicio en los territorios para atención población campesina.
</t>
  </si>
  <si>
    <t>09.09.2025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septiembre de 2025. La validación final depende el DNP.
DNP aprueba reporte</t>
  </si>
  <si>
    <t xml:space="preserve">Principales avances: El Ministerio de Educación Nacional avanzó en la implementación de las Estrategias de Alfabetización Ciclo Lectivo Especial Integrado CLEI 1, estrategia educativa con enfoque diferencial para la vida en 10 Secretarías de Educación, fase de alistamiento, aceptación de propuestas 001 y 002 de 2025.
Cuellos de botella: Presencia de grupos armados en territorios focalizados que limitan el acceso y la gestión por parte ETC y operadores. En atención a la meta definida no es posible disponer de los recursos que permitan atender la cobertura en atención a que cada adulto puede llegar a costar en promedio un millón de pesos.
Restricciones: Presupuestal y financiera, Presencia de grupos armados en el territorio, control del territorio.
Justificación: Se avanza en la fase de alistamiento y socialización del proyecto a las ETC Arauca, Bolívar, Cauca, Cesar, Córdoba, Chocó, Meta, Nariño, Norte de Santander y Tolima. El Alistamiento contempla la focalización de población joven, adulta y adulta mayor no alfabetizada, vulnerable, campesina y víctima del conflicto armado, cruce de población focalizada en SIMAT, así como la convocatoria y selección de equipos de trabajo y la capacitación de equipo base en los aspectos pedagógicos, operativos y administrativos de los proyectos.
</t>
  </si>
  <si>
    <t>09.10.2025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así como las limitaciones presentadas en el cumplimiento de la meta.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octubre de 2025. La validación final depende el DNP.</t>
  </si>
  <si>
    <t>Principales avances: El Ministerio de Educación Nacional avanzó en la implementación del proyecto de Alfabetización Ciclo Lectivo Especial Integrado (CLEI 1) para población campesina en 5 secretarias y se dio inicio a dos proyectos con la universidad Nariño en 10 secretarias.
Cuellos de botella: Ninguno
Restricciones: Ninguno
Justificación: Se finalizó Cartilla No. 3 y se avanza en desarrollo de la cartilla No. 4 del modelo educativo flexible "A Crecer" para atender población campesina dentro del proyecto que se esta ejecutando entre el Ministerio de Educación Nacional y la Universidad Nacional Abierta y a Distancia. También se avanza en dos proyectos de alfabetización Ciclo Lectivo Especial Integrado CLEI 1 en donde se encuentra priorizada la población campesina y se están ejecutando con la Universidad de Manizales, dirigido a las entidades territoriales de Córdoba, Bolívar, Norte de Santander, Cesar y Arauca, y con la Universidad de Nariño dirigido a las entidades territoriales del Cauca, Nariño, Tolima, Chocó y Meta.</t>
  </si>
  <si>
    <t>06.08.2025 OAPF:
 • Oportunidad: Se reportó dentro del plazo dado por la Circular 005-2025 para el reporte de julio. Cumplió.
• Consistencia: Se valida que la justificación amplía detalles de los avances en el indicador, de igual manera describe cualitativamente los avances obtenidos durante el periodo. No obstante, no hay observaciones frete a las limitaciones presentadas. PENDIENTE
• Completitud: Se valida que el reporte cumple con los cuatro componentes de un reporte según la Guía de seguimiento al PAI. Tanto el avance como la justificación son claros. Cumplió.
• Medios de verificación:  N.A avance cuantitativo dado el rezago.  
Dependencia ajusta se aprueba reporte. NOTA: Se recomienda a la dependencia cargar en el aplicativo sinergia antes del 10 de agosto de 2025. La validación final depende el DNP.
DNP aprueba reporte cualitativo 8/8/2025</t>
  </si>
  <si>
    <t xml:space="preserve">Principales avances:  El Ministerio de Educación finalizó el proyecto de alfabetización Ciclo Lectivo Especial Integrado 1 para población campesina en cinco secretarías de educación y con las universidades de Nariño y Manizales, inició nuevas iniciativas para fortalecer la alfabetización en diez secretarías adicionales.
Cuellos de botella: Ninguno
Restricciones: No aplica
Justificación del Avance: Se finalizó la cartilla No. 4 modelo educativo flexible "A Crecer”, Ciclo Lectivo Especial Integrado CLEI 1 y se realizó clausura y certificación de población joven, adulta y adulta mayor campesina para 2.000 beneficiarios, con la aceptación de Propuesta 001 de 2024, Ministerio de Educación Nacional y la Universidad Nacional Abierta y a Distancia.
Se avanza fase de alistamiento para proyectos de alfabetización CLEI 1, con la aceptación de propuesta 001 y 002 de 2025, de la Universidad de Manizales y Universidad de Nariño respectivamente, se realizaron reuniones de inicio en los territorios para atención población campesina.
</t>
  </si>
  <si>
    <t>09.09.2025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septiembre de 2025. La validación final depende el DNP.</t>
  </si>
  <si>
    <t xml:space="preserve">Principales avances: El Ministerio de Educación Nacional avanzó en la implementación de la Estrategia de Alfabetización Ciclo Lectivo Especial Integrado CLEI 1, para población campesina en 10 Secretarías de Educación, fase de alistamiento, aceptación de propuestas 001 y 002 de 2025, Universidad de Nariño y Manizales.
Cuellos de botella: Presencia de grupos armados en territorios focalizados que limitan el acceso y la gestión por parte ETC y operadores.
Restricciones: Presupuestal y financiera, Presencia de grupos armados en el territorio, control del territorio.
Justificación: Se avanza en fase de alistamiento y socialización del proyecto a las ETC Arauca, Bolívar, Cauca, Cesar, Córdoba, Chocó, Meta, Nariño, Norte de Santander y Tolima. El Alistamiento contempla la focalización de población joven, adulta y adulta mayor no alfabetizada, vulnerable, campesina y víctima del conflicto armado, cruce de población focalizada en SIMAT, así como la convocatoria y selección de equipos de trabajo y la capacitación de equipo base en los aspectos pedagógicos, operativos y administrativos de los proyectos.
</t>
  </si>
  <si>
    <t>Principales avances: El Ministerio de Educación Nacional avanzó en la realización de (15) asistencias técnicas dirigidas a (15) entidades territoriales certificadas sobre las diferentes estrategias de permanencia en temas como Derecho al acceso y permanencia de comunidades indígenas, entre otros.
Cuellos de botella: no se presentó
Restricciones: Ninguno
Justificación: El Ministerio de Educación, tiene la misión de recoger y analizar la información de las causas y factores determinantes de la deserción escolar y prestar asistencia técnica a las ETC para facilitar que éstas puedan definir, estructurar, presentar y ejecutar los planes de permanencia de acuerdo con las necesidades específicas del territorio, con el objetivo de reducir la tasa de deserción escolar. Para ello, se realizaron asistencias técnicas y acompañamiento a 15 ETC sobre estrategias de permanencia en temas como transporte escolar, alfabetización, modelos educativos flexibles, residencias escolares, derecho al acceso y permanencia de comunidades indígenas, estrategia de servicio social para la paz, sistema de responsabilidad penal adolescente, gestión integral del riesgo escolar y mesa de trabajo en cordillera nariñense, a las ETC de Choco, San José del Palmar, Guaviare, Casanare, Cali, Buenaventura, Piedecuesta, Valledupar, Risaralda, Boyacá, Nariño, Tumaco, Cajicá, Bello, Cumbitara.</t>
  </si>
  <si>
    <t xml:space="preserve">06.08.2025 OAPF:
 • Oportunidad: Se reportó dentro del plazo dado por la Circular 005-2025 para el reporte de julio.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agosto de 2025. La validación final depende el DNP.
DNP aprueba reporte cualitativo 8/8/2025
</t>
  </si>
  <si>
    <t xml:space="preserve">Principales avances: El Ministerio de educación Nacional llevo a cabo 32 asistencias técnicas dirigidas a 25 entidades territoriales certificadas sobre las diferentes estrategias de permanencia en temas como Gestión Integral del Riesgo Escolar y planes de permanencia entre otros.
Cuellos de botella: Algunas comisiones no fueron aprobadas a tiempo para realizar la respectiva actividad.
Restricciones: Fallas en Planeación
Justificación: El Ministerio de Educación Nacional realizó asistencia técnica y acompañamiento a 25 Entidades Territoriales Certificadas en la implementación de estrategias de permanencia en temas como transporte escolar, planes de permanencia, atención de alertas tempranas, implementación del CLEI 1, niños en el sistema de responsabilidad adolescente y protección del ICBF, gestión integral del riego, Atención de poblaciones en condición de vulnerabilidad, poblaciones en zonas de conflicto armado, residencias escolares, entre otros.
Las ETC acompañadas fueron:  Atlántico, Magdalena, Bolívar, Caquetá, Cauca, Cesar, Chía, Chocó, Ciénaga Y Santa Marta, Córdoba, Florencia, Floridablanca, Ibagué, La Guajira, Meta, Nariño, Norte De Santander, Popayán, Quibdó, Tolima, Tuluá, Vaupés, Vichada y Arauca.
</t>
  </si>
  <si>
    <t xml:space="preserve">Principales avances: El Ministerio de Educación Nacional mediante la subdirección de permanencia realizó veintitrés (23) asistencias técnicas en las que se acompañó a cuarenta (40) entidades territoriales certificadas sobre las diferentes estrategias de permanencia en temas como Planes de permanencia, SIMPADE, búsqueda activa, Modelos flexibles, GIRE, atención a población víctima.
Cuellos de botella: no se presentó
Restricciones: Ninguno
Justificación: El Ministerio, brindó asistencia técnica a las Entidades Territoriales Certificadas (ETC) para apoyar la permanencia escolar y estructurar planes según las necesidades del territorio, con el fin de reducir la deserción. En septiembre se realizaron 23 asistencias técnicas, acompañando a 40 ETC en temas como planes de permanencia, SIMPADE, búsqueda activa, modelos flexibles, Gestión Integral del Riesgo Escolar (GIRE) y atención a población víctima. Las ETC atendidas fueron: Amazonas, Antioquia, Arauca, Bogotá, Bolívar, Boyacá, Buga, Caldas, Cartagena, Cauca, Cesar, Chía, Cundinamarca, Facatativá, Fusagasugá, Guainía, Huila, Ipiales, Lorica, Magangué, Magdalena, Montería, Mosquera, Nariño, Pasto, Popayán, Putumayo, Riohacha, Sabaneta, Sincelejo, Sogamoso, Soledad, Sucre, Tumaco, Tunja, Valle, Valle del Cauca, Vichada, Villavicencio y Zipaquirá.
</t>
  </si>
  <si>
    <t>09.10.2025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octubre de 2025. La validación final depende el DNP.</t>
  </si>
  <si>
    <t>Pendiente reporte</t>
  </si>
  <si>
    <t xml:space="preserve">*Avance: Durante el mes de julio de 2025, se realizó reunión con la OPIAC para determinar los requisitos mínimos jurídicos y técnicos a cumplir con la propuesta a entregar para que esta organización realice el plan de infraestructura escolar de las comunidades étnicas que ellos representan.
*Cuellos de botella: No se han concretado las propuestas para la elaboración de planes de infraestructura educativa, sin tener el plan de infraestructura no es posible determinar los proyectos de intervención en el corto tiempo.
*Restricciones: El marco jurídico de contratación de la Ley 80, no permite que se realice la contratación en los términos y condiciones establecidos en las propuestas técnicas y económicas presentadas por las comunidades étnicas. Sin embargo las comunidades étnicas tienen bajo marco de contratación especial la ley 2160 de 2021.
*Justificación: El Ministerio de Educación Nacional, en el marco de la Norma Técnica Colombiana NTC 6705  y Guía Técnica Colombiana GTC 223 sobre la elaboración de planes de infraestructura escolar, se realizó una lista de chequeo de mínimos entregables que deberán ser los componentes esperados del plan de infraestructura; este documento fue entregado a la OPIAC para que lo revisen y con base en esta lista de chequeo actualicen su propuesta técnica.
</t>
  </si>
  <si>
    <t xml:space="preserve">*Avance: Durante el mes de agosto de 2025, la OPIAC presentó propuesta actualizada con los requisitos mínimos jurídicos y técnicos para la elaboración del plan de infraestructura escolar de las comunidades étnicas representadas por ellos. 
*Cuellos de botella: Aún no se ha firmado los contratos de consultoría con las organizaciones étnicas para la elaboración de planes de infraestructura educativa, debido a que no se ha podido concretar las propuestas presentadas por ellos.
*Restricciones: El marco jurídico de contratación de la Ley 80, no permite que se realice la contratación en los términos y condiciones establecidos en las propuestas técnicas y económicas presentadas por las comunidades étnicas. Sin embargo, las comunidades étnicas tienen bajo marco de contratación especial la ley 2160 de 2021.
*Justificación: El Ministerio de Educación Nacional, en el marco de la Norma Técnica Colombiana NTC 6705 y Guía Técnica Colombiana GTC 223 sobre la elaboración de planes de infraestructura escolar - PIE entregó documento a la OPIAC para revisión, la organización actualizó su propuesta de acuerdo con los criterios de la lista de chequeo de mínimos entregables que deberán ser los componentes esperados en el plan de infraestructura educativa.
</t>
  </si>
  <si>
    <t xml:space="preserve">*Avance: Durante el mes de septiembre de 2025, la OPIAC presentó propuesta actualizada con los requisitos mínimos jurídicos y técnicos para la elaboración del plan de infraestructura escolar de las comunidades étnicas representadas por ellos. 
*Cuellos de botella: Aún no se ha firmado los contratos de consultoría con las organizaciones étnicas para la elaboración de planes de infraestructura educativa, debido a que no se ha podido concretar las propuestas presentadas por ellos.
*Restricciones: El marco jurídico de contratación de la Ley 80, no permite que se realice la contratación en los términos y condiciones establecidos en las propuestas técnicas y económicas presentadas por las comunidades étnicas. Sin embargo, las comunidades étnicas tienen bajo marco de contratación especial la ley 2160 de 2021.
*Justificación: El Ministerio de Educación Nacional, en el marco de la Norma Técnica Colombiana NTC 6705 y Guía Técnica Colombiana GTC 223 sobre la elaboración de planes de infraestructura escolar - PIE entregó documento a la OPIAC para revisión, la organización actualizó su propuesta de acuerdo con los criterios de la lista de chequeo de mínimos entregables que deberán ser los componentes esperados en el plan de infraestructura educativa.
</t>
  </si>
  <si>
    <t>07.10.2025 OAPF:
 • Oportunidad: Se reportó dentro del plazo dado por la Circular 005-2025 para el reporte de septiembre.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octubre. La validación final depende del DNP.</t>
  </si>
  <si>
    <t xml:space="preserve">*Avance: Durante el mes de julio de 2025, se realizó reunión con el CRIC para determinar los requisitos mínimos jurídicos y técnicos a cumplir con la propuesta a entregar para que esta organización realice el plan de infraestructura escolar de las comunidades étnicas que ellos representan.
*Cuellos de botella: No se han concretado las propuestas para la elaboración de planes de infraestructura educativa
*Restricciones: El marco jurídico de contratación de la Ley 80, no permite que se realice la contratación en los términos y condiciones establecidos en las propuestas técnicas y económicas presentadas por las comunidades étnicas. Sin embargo las comunidades étnicas tienen bajo marco de contratación especial la ley 2160 de 2021.
*Justificación: El Ministerio de Educación Nacional, en el marco de la Norma Técnica Colombiana NTC 6705  y Guía Técnica Colombiana GTC 223 sobre la elaboración de planes de infraestructura escolar, se realizó una lista de chequeo de mínimos entregables que deberán ser los componentes esperados del plan de infraestructura; este documento fue entregado al CRIC para que lo revisen y con base en esta lista de chequeo actualicen su propuesta técnica.
</t>
  </si>
  <si>
    <t xml:space="preserve">*Avance: Durante el mes de agosto de 2025, el CRIC presentó propuesta actualizada con los requisitos mínimos jurídicos y técnicos para la elaboración del plan de infraestructura escolar de las comunidades étnicas representadas por ellos. 
*Cuellos de botella: No se han concretado las propuestas para la elaboración de planes de infraestructura educativa
*Restricciones: El marco jurídico de contratación de la Ley 80, no permite que se realice la contratación en los términos y condiciones establecidos en las propuestas técnicas y económicas presentadas por las comunidades étnicas. Sin embargo las comunidades étnicas tienen bajo marco de contratación especial la ley 2160 de 2021.
*Justificación: El Ministerio de Educación Nacional, en el marco de la Norma Técnica Colombiana NTC 6705  y Guía Técnica Colombiana GTC 223 sobre la elaboración de planes de infraestructura escolar, realizó una lista de chequeo de mínimos entregables que deberán ser los componentes esperados del plan de infraestructura; continua  de acuerdo con la lista de chequeo en revisión el documento entregado al CRIC  para actualización de su propuesta técnica. 
</t>
  </si>
  <si>
    <t xml:space="preserve">*Avance: Durante el mes de septiembre de 2025, el CRIC presentó propuesta actualizada con los requisitos mínimos jurídicos y técnicos para la elaboración del plan de infraestructura escolar de las comunidades étnicas representadas por ellos. 
*Cuellos de botella: No se han concretado las propuestas para la elaboración de planes de infraestructura educativa
*Restricciones: El marco jurídico de contratación de la Ley 80, no permite que se realice la contratación en los términos y condiciones establecidos en las propuestas técnicas y económicas presentadas por las comunidades étnicas. Sin embargo las comunidades étnicas tienen bajo marco de contratación especial la ley 2160 de 2021.
*Justificación: El Ministerio de Educación Nacional, en el marco de la Norma Técnica Colombiana NTC 6705 y Guía Técnica Colombiana GTC 223 sobre la elaboración de planes de infraestructura escolar, realizó una lista de chequeo de mínimos entregables que deberán ser los componentes esperados del plan de infraestructura; continua de acuerdo con la lista de chequeo en revisión el documento entregado al CRIC para actualización de su propuesta técnica. 
</t>
  </si>
  <si>
    <t>*Avance: La Norma Técnica Colombiana NTC 6705 y La Guía Técnica Colombiana 223 para la elaboración de planes de infraestructura escolar se encuentra estructurada, emitida y disponible para consulta de los interesados. por otra parte, el Ministerio de Educación Nacional está construyendo una ruta de diálogo que facilitará un acercamiento directo con las comunidades Negras, Afrocolombianas, Raizales y Palenqueras.
*Cuellos de botella: No se ha concertado el plan de trabajo para la elaboración de planes de infraestructura escolar con las comunidades Negras, Afrocolombianas, Raizales y Palenqueras.
*Restricciones: Concertación o consulta previa.
*Justificación del avance: El Ministerio de Educación Nacional está construyendo una ruta de diálogo que permita socializar la propuesta elaborada en articulación con Findeter, para la elaboración de los planes de infraestructura escolar con las comunidades Negras, Afrocolombianas, Raizales y Palenqueras. El objetivo es socializar con estas comunidades la propuesta conjunta del MEN y Findeter, orientada a avanzar en la elaboración de los planes de infraestructura escolar durante la vigencia 2025. Esta propuesta se estructura en dos fases: la primera contempla el análisis y la priorización de las sedes educativas objeto de estudio; y la segunda, el desarrollo del componente programático. Con la gestión realizada se recibió por parte de la ETC de Buenaventura el 87% de los censos de infraestructura escolar regionales (CIER).</t>
  </si>
  <si>
    <t xml:space="preserve">*Avance: La Norma Técnica Colombiana NTC 6705 y La Guía Técnica Colombiana 223 para la elaboración de planes de infraestructura escolar se encuentra estructurada, emitida y disponible para consulta de los interesados.
*Cuellos de botella: No se ha concertado el plan de trabajo para la elaboración de planes de infraestructura escolar con las comunidades Negras, Afrocolombianas, Raizales y Palenqueras.
*Restricciones: Concertación o consulta previa.
*Justificación del avance: El Ministerio de Educación Nacional está construyendo una ruta de diálogo que permita socializar la propuesta elaborada en articulación con FINDETER, para la elaboración de los planes de infraestructura escolar con las comunidades Negras, Afrocolombianas, Raizales y Palenqueras. El objetivo es socializar con estas comunidades la propuesta conjunta del MEN y FINDETER, orientada a avanzar en la elaboración de los planes de infraestructura escolar durante la vigencia 2025. Para continuar con las fases propuestas de la estructura: la primera contempla el análisis y la priorización de las sedes educativas objeto de estudio; y la segunda, el desarrollo del componente programático. 
</t>
  </si>
  <si>
    <t xml:space="preserve">Principales avances: El Ministerio de Educación Nacional acompañó a las entidades territorial certificada (ETC) de Pitalito en el marco de las estrategias de Educación Media.
Cuellos de botella: No se identifican cuellos de botella ni limitaciones en el periodo.
Restricciones: No aplica
Justificación del avance: El Ministerio de Educación, participó en el acompañamiento de los procesos de orientar la mesa de trabajo con participación de la Secretaría de Educación Municipal de Pitalito y Establecimientos Educativos para tener insumos de apoyo a la resignificación curricular de la educación media.
Se continua con el seguimiento al reporte de matrícula en el Sistema Integrado de Matrícula – SIMAT, del cual se envían archivos de cobertura en cifras por municipio y departamento por ETC (corte junio de 2025). Se remite a las ETC el cálculo de los indicadores de eficiencia interna por establecimiento educativo totales 2024, así como por nivel y sector, fuente de la OAPF. Se gestionan cruces de información requeridos por las ETC para el análisis y seguimiento de los estudiantes matriculados, que aportan a la capacidad de análisis y toma de decisiones frente a la matrícula registrada.
</t>
  </si>
  <si>
    <t xml:space="preserve"> 08.08.2025 OAPF:
 • Oportunidad: Se reportó dentro del plazo dado por la Circular 005-2025 para el reporte de julio.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agosto de 2025. La validación final depende el DNP.
DNP aprueba reporte cualitativo 8/8/2025</t>
  </si>
  <si>
    <t xml:space="preserve">Principales avances: El Ministerio de Educación Nacional acompaño a las entidades territoriales certificadas de Chocó y Córdoba en el marco de las estrategias de Educación Media.
Se realizó seguimiento a los reportes de matrícula y se brindó insumos para análisis de cobertura educativa y seguimiento de desertores interanuales 2024-2025.
Cuellos de botella: No se identifican cuellos de botella ni limitaciones en el periodo.
Restricciones: No aplica
Justificación del avance: El Ministerio participo en el acompañamiento de los procesos de implementación de SIMES en la ETC Chocó y en la ETC Córdoba.
Se realizó seguimiento a la información de matrícula en el Sistema Integrado de Matrícula – SIMAT y se remitió a las 97 secretarías de educación el seguimiento a desertores interanuales 2024-2025 (corte a 31 de julio); insumo para identificar los estudiantes que no se encuentran matriculados en la actual vigencia y que posiblemente desertaron del sistema educativo. Así mismo se enviaron archivos de cobertura en cifras por ETC, por municipio y departamento (corte junio 2025) con el fin de fortalecer la capacidad de análisis de la cobertura en la entidad territorial. Se prestó asistencia técnica en las nuevas funcionalidades implementadas en el SIMAT, como desarrollos en el reporte y seguimiento de las etapas del proceso de gestión de Cobertura para garantizar la calidad y la oportunidad de la información educativa en las 97 ETC.
</t>
  </si>
  <si>
    <t xml:space="preserve">Principales avances: El Ministerio de Educación Nacional acompañó a las entidades territoriales certificadas de Tolima y Putumayo en el marco de las estrategias de Educación Media. Se realizó seguimiento a los reportes de matrícula y se brindó orientaciones sobre las solicitudes de traslado e inscripción de estudiantes nuevos que hacen parte de la reserva de cupos de la etapa de matrícula, en el marco del proceso de gestión de cobertura educativa.
Cuellos de botella: No se identifican cuellos de botella ni limitaciones en el periodo.
Restricciones: No aplica
Justificación del avance: El Ministerio participo en el acompañamiento de los procesos de implementación de SIMES en la ETC Tolima y en la ETC Putumayo con el objetivo de acompañar el encuentro territorial SIMES Territorio de Paz, sobre Fortalecimiento de la Media, liderado por la Universidad La Salle.
Se realizó seguimiento a la información de matrícula en el Sistema Integrado de Matrícula – SIMAT y remitió a las entidades territoriales certificadas los archivos de cobertura en cifras por ETC, por municipio y departamento (corte agosto 2025) con el fin de fortalecer la capacidad de análisis de la cobertura. Igualmente se envió orientaciones en las solicitudes de traslado e inscripción de estudiantes nuevos que hacen parte de la reserva de cupos de la etapa de matrícula. Se dio asistencia técnica en las nuevas funcionalidades implementadas en el SIMAT y se envió información sobre la capacitación de Consolidación de matrícula y construcción de indicadores educativos. 
</t>
  </si>
  <si>
    <t xml:space="preserve"> 09.10.2025 OAPF: 
• Oportunidad: No cumple, no se reportó dentro del plazo dado por la Circular 005 del 05 de febrero 2025.  </t>
  </si>
  <si>
    <t xml:space="preserve"> 10.08.2025 OAPF: 
• Oportunidad: No cumple, no se reportó dentro del plazo dado por la Circular 005 del 05 de febrero 2025.  </t>
  </si>
  <si>
    <t xml:space="preserve">Principales avances:
El Ministerio de Educación Nacional avanzó en la consolidación de la información relacionada con nuevos estudiantes reportada por las Instituciones de Educación Superior -IES y realizo el proceso de cierre de beneficiarios para 2024.
Cuellos de botella:
No se identifican cuellos de botella y limitaciones en el periodo
Justificación del avance:
El avance de la matrícula en primer curso reportada en el Sistema Nacional de Información de Educación Superior (SNIES) al cierre de 2024, corresponde a 190.504 nuevos estudiantes en programas de pregrado en las IES públicas, de régimen especial y el SENA. Para el día 31 de julio se realizó la publicación de la información oficial en la página del Sistema Nacional de Información de la Educación Superior - SNIES.
</t>
  </si>
  <si>
    <t>08.08.2025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SNIES
NOTA: Se sugiere aplicar los ajustes y cargar el reporte en Sinergia 2.0 antes del 08 de agosto. La validación final depende del DNP.</t>
  </si>
  <si>
    <t xml:space="preserve">Principales avances:
El Ministerio de Educación Nacional avanzó en la consolidación de la información relacionada con nuevos estudiantes reportada por las Instituciones de Educación Superior -IES y realizo el proceso de cierre de beneficiarios para 2024.
Cuellos de botella:
No se identifican cuellos de botella y limitaciones en el periodo
Justificación del avance:
El avance de la matrícula en primer curso reportada en el Sistema Nacional de Información de Educación Superior (SNIES) al cierre de 2024, corresponde a 190.504 nuevos estudiantes en programas de pregrado en las Instituciones de Educación Superior públicas, de régimen especial y el SENA. Para el día 31 de julio se realizó la publicación de la información oficial en la página del Sistema Nacional de Información de la Educación Superior - SNIES.
</t>
  </si>
  <si>
    <t xml:space="preserve">10.09.2025 OAPF: 
• Oportunidad: Se reportó dentro del plazo dado por la Circular 005-2025. Cumplió. 
• Completitud: Se valida que el reporte cumple con los cuatro componentes de un reporte según la Guía de seguimiento al PAI. Tanto el avance como la justificación son claros. 
• Consistencia: Se valida que la justificación amplía detalles de los avances en el indicador, y se describen cuantitativamente los avances obtenidos durante el periodo.
• Medios de verificación:  
NOTA: Se sugiere aplicar los ajustes y cargar el reporte en Sinergia 2.0 antes del 10 de septiembre. La validación final depende del DNP. </t>
  </si>
  <si>
    <t xml:space="preserve">ID 91 - Estudiantes nuevos en Educación Superior
Principales avances:
El Ministerio de Educación Nacional avanzó en la consolidación de la información relacionada con nuevos estudiantes reportada por las Instituciones de Educación Superior -IES y realizo el proceso de cierre de beneficiarios para 2024.
Cuellos de botella:
No se identifican cuellos de botella y limitaciones en el periodo
Justificación del avance:
El avance de la matrícula en primer curso reportada en el Sistema Nacional de Información de Educación Superior (SNIES) al cierre de 2024, corresponde a 190.504 nuevos estudiantes en programas de pregrado en las Instituciones de Educación Superior públicas, de régimen especial y el SENA. Para el día 31 de julio se realizó la publicación de la información oficial en la página del Sistema Nacional de Información de la Educación Superior - SNIES.
</t>
  </si>
  <si>
    <t xml:space="preserve">10.10.2025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Revisar las palabras señaladas en azul
• Medios de verificación:  No aplica avance cuantitativo dado el rezago.      
NOTA: Se sugiere aplicar los ajustes y cargar el reporte en Sinergia 2.0 antes del 10 de julio. La validación final depende del DNP. </t>
  </si>
  <si>
    <t xml:space="preserve">Principales avances:
Desde el Ministerio de Educación Nacional se continuó con la implementación de la Política de Gratuidad "Puedo Estudiar" y los ejes de la estrategia "Educación Superior en tu Territorio" que impactan la tasa de cobertura en educación superior.
Cuellos de botella:
No se identifican cuellos de botella y limitaciones en el periodo.
Justificación del avance:
Se avanzó en la Política de Gratuidad "Puedo Estudiar", Preliminarmente para el periodo 2025-1 se reporta una matrícula total de 952 mil estudiantes, de los cuales 895 mil son beneficiarios de la Política de Gratuidad, lo que equivale a un 94 % de cobertura y una inversión asociada de $1,39 billones. Finalmente, en cuanto a los desembolsos, se efectuaron giros por un total de 3.376 billones a las Instituciones de Educación Superior (IES) correspondientes a los periodos 2024-1 por valor de $1.133 billones; 2024-2 por valor de $1.192 billones y 1.051 billones del primer semestre del 2025.
Por otra parte se realizó la publicación de la tasa de cobertura en educación superior para el cierre de 2024 la cual fue 57,53%, este avance es producto de la implementación de los ejes de trabajo de la estrategia “Educación Superior en tu Territorio” particularmente en la Política de Gratuidad, los Planes de Cobertura y el Plan de Espacios Educativos.
</t>
  </si>
  <si>
    <t>08.08.2025 OAPF:
• Oportunidad: Se reportó dentro del plazo dado por la Circular 005-2025. Cumplió.
• Completitud: Se valida que el reporte cumple con los cuatro componentes de un reporte según la Guía de seguimiento al PAI. Tanto el avance como la justificación son claros, solo se agregan signos de puntuación para facilitar la comprensión del texto. Cumplió.
• Consistencia: Se valida que la justificación amplía detalles de los avances en el indicador, y se describen cuantitativamente los avances obtenidos durante el periodo.
• Medios de verificación:
NOTA: Se sugiere aplicar los ajustes y cargar el reporte en Sinergia 2.0 antes del 08 de agosto. La validación final depende del DNP.</t>
  </si>
  <si>
    <t>Principales avances:
Desde el Ministerio de Educación Nacional se continuó con la implementación de la Política de Gratuidad "Puedo Estudiar" y los ejes de la estrategia "Educación Superior en tu Territorio" que impactan la tasa de cobertura en educación superior.
Cuellos de botella:
No se identifican cuellos de botella y limitaciones en el periodo.
Justificación del avance:
Se avanzó en la implementación de la Política de Gratuidad “Puedo Estudiar”. Con corte al 30 de agosto de 2025, para el periodo 2024-1 se reportan 846.000 estudiantes que cumplen los requisitos para la asignación o renovación del beneficio, lo que equivale al 96 % de los estudiantes matriculados en Instituciones de Educación Superior públicas. En este periodo se realizaron giros por 1,137 billones de pesos y se aprobaron actas de cierre para 64 instituciones.
Para el periodo 2024-2, el número de estudiantes elegibles ascendió a 874.000 (95,34 % de 917.000 estudiantes registrados en programas de educación superior). En este periodo se aprobaron actas de cierre para 63 instituciones y se efectuaron giros por 1,219 billones de pesos.
De manera preliminar, para el periodo 2025-1 se reporta una matrícula total de 953.000 estudiantes, de los cuales 894.000 son beneficiarios de la Política de Gratuidad (cobertura del 94 %). Se realizaron giros por 1,051 billones de pesos correspondientes a este periodo y 35 instituciones ya cuentan con actas de cierre aprobadas por la Junta Administradora.
Por otra parte, se realizó la publicación de la tasa de cobertura en educación superior para el cierre de 2024 la cual fue 57,53%, este avance es producto de la implementación de los ejes de trabajo de la estrategia “Educación Superior en tu Territorio” particularmente en la Política de Gratuidad, los Planes de Cobertura y el Plan de Espacios Educativos.</t>
  </si>
  <si>
    <t xml:space="preserve">10.09.2025 OAPF: 
• Oportunidad: Se reportó dentro del plazo dado por la Circular 005-2025. Cumplió. 
• Completitud: Se valida que el reporte cumple con los cuatro componentes de un reporte según la Guía de seguimiento al PAI. Tanto el avance como la justificación son claros. Sin embargo, se sugiere reducir la justificación ya que la plataforma cuenta con un limitante de caracteres. 
• Consistencia: Se valida que la justificación amplía detalles de los avances en el indicador, y se describen cuantitativamente los avances obtenidos durante el periodo.
• Medios de verificación:  
NOTA: Se sugiere aplicar los ajustes y cargar el reporte en Sinergia 2.0 antes del 10 de septiembre. La validación final depende del DNP. </t>
  </si>
  <si>
    <t>Principales avances:
Desde el Ministerio de Educación Nacional se continuó con la implementación de la Política de Gratuidad "Puedo Estudiar" y los ejes de la estrategia "Educación Superior en tu Territorio" que impactan la tasa de cobertura en educación superior.
Cuellos de botella:
No se identifican cuellos de botella y limitaciones en el periodo.
Justificación del avance:
Según el reporte de caracterización de la Política de Gratuidad, elaborado por las Instituciones de Educación Superior (IES) públicas y registrado en el Sistema Nacional de Información de la Educación Superior (SNIES), con corte al 30 de septiembre de 2025, se identificaron 846 mil estudiantes que cumplen con los requisitos para la asignación o renovación del beneficio en el periodo 2024-1, lo que representa el 96 % del total de 884 mil estudiantes matriculados en programas de pregrado.
Para el periodo 2024-2, el número de estudiantes elegibles ascendió a 874 mil, equivalente al 95,34 % de los 917 mil estudiantes registrados en programas de pregrado.
En relación con el proceso de conciliación, se aprobó el acta de cierre de 64 IES en el periodo 2024-1 y de 63 IES en el periodo 2024-2, lo que refleja avances importantes en la validación de la información.
De manera preliminar, para el periodo 2025-1 se reporta una matrícula total de 953 mil estudiantes, de los cuales 894 mil son beneficiarios de la Política de Gratuidad, lo que equivale a un 94 % de cobertura y una inversión asociada de $1,39 billones. Para este mismo periodo, 48 IES ya cuentan con actas de cierre aprobadas por la Junta Administradora.
Por otra parte, se realizó la publicación de la tasa de cobertura en educación superior para el cierre de 2024 la cual fue 57,53%, este avance es producto de la implementación de los ejes de trabajo de la estrategia “Educación Superior en tu Territorio” particularmente en la Política de Gratuidad, los Planes de Cobertura y el Plan de Espacios Educativos</t>
  </si>
  <si>
    <t xml:space="preserve">10.10.2025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N/A
NOTA: Se sugiere aplicar los ajustes y cargar el reporte en Sinergia 2.0 antes del 10 de octubre. La validación final depende del DNP. </t>
  </si>
  <si>
    <t xml:space="preserve">Principales avances:
El Ministerio avanzó en los procesos con el Banco Interamericano de Desarrollo- BID para la implementación del Programa de Transito Inmediato a la Educación Superior -PTIES, y con la Política de Gratuidad "Puedo Estudiar" y "Educación Superior en tu Territorio" para avanzar en el cumplimiento.
Cuellos de botella:
No se identifican cuellos de botella y limitaciones en el periodo.
Justificación del avance:
El Ministerio de Educación Nacional avanzo en la implementación del PTIES, durante el mes se abrió la segunda convocatoria  "Implementación del Programa de Tránsito Inmediato a la Educación Superior, en el marco del documento CONPES 4122 y del Contrato de Préstamo No. 5850/OC-CO – Componente 1" para los departamentos de Cauca, Chocó, Nariño y Valle del Cauca; esta convocatoria cerró y el 29 de julio se entregaron los resultados. Para el mes de agosto se espera la firma de 8 convenios con IES públicas para poder atender a los 27 municipios priorizados para PTIES en 2025. 
</t>
  </si>
  <si>
    <t>08.08.2025 OAPF:
• Oportunidad: Se reportó dentro del plazo dado por la Circular 005-2025. Cumplió.
• Completitud: Se valida que el reporte cumple con los cuatro componentes de un reporte según la Guía de seguimiento al PAI. Tanto el avance como la justificación son claros; se sugieren las modificaciones de forma que se señalan en el documento. Cumplió.
• Consistencia: Se valida que la justificación amplía detalles de los avances en el indicador, y se describen cuantitativamente los avances obtenidos durante el periodo.
• Medios de verificación:
NOTA: Se sugiere aplicar los ajustes y cargar el reporte en Sinergia 2.0 antes del 08 de agosto. La validación final depende del DNP.</t>
  </si>
  <si>
    <t xml:space="preserve">Principales avances:
El Ministerio avanzó en los procesos con el Banco Interamericano de Desarrollo- BID para la implementación del Programa de Transito Inmediato a la Educación Superior -PTIES, y con la Política de Gratuidad "Puedo Estudiar" y "Educación Superior en tu Territorio" para avanzar en el cumplimiento.
Cuellos de botella:
No se identifican cuellos de botella y limitaciones en el periodo.
Justificación del avance:
El Ministerio de Educación Nacional avanzó en la implementación del Programa de Tránsito Inmediato a la Educación Superior (PTIES). Durante el mes se suscribieron siete de los ocho convenios financiados con recursos del contrato de préstamo 5850/OC-CO del Banco Interamericano de Desarrollo (Componente 1), en el marco del Documento CONPES 4122. Los convenios suscritos cobijan a los municipios de Anorí, Abejorral, Viotá, Acevedo, Convención, Tibú, Rioblanco, Cartagena del Chairá, Leticia, Puerto Guzmán, San Miguel, Chimichagua, Puerto Libertador, Valencia, Mompós, Dibulla, Palmito, San Onofre, López de Micay, Timbiquí, Riosucio, Barbacoas, La Unión, Obando y Riofrío. Queda pendiente la firma del último convenio para los municipios de Arauquita y Cumaribo. </t>
  </si>
  <si>
    <t>Principales avances:
El Ministerio avanzó en los procesos con el Banco Interamericano de Desarrollo- BID para la implementación del Programa de Transito Inmediato a la Educación Superior -PTIES, y con la Política de Gratuidad "Puedo Estudiar" y "Educación Superior en tu Territorio" para avanzar en el cumplimiento.
Cuellos de botella:
No se identifican cuellos de botella y limitaciones en el periodo.
Justificación del avance:
El Ministerio de Educación Nacional avanzó en la implementación del Programa de Tránsito Inmediato a la Educación Superior (PTIES). Durante el mes se ejecutan 7 convenios de PTIES para los municipios de Anorí, Abejorral, Viotá, Acevedo, Convención, Tibú, Rioblanco, Cartagena del Chairá, Leticia, Puerto Guzmán, San Miguel, Chimichagua, Puerto Libertador, Valencia, Mompós, Dibulla, Palmito, San Onofre, López de Micay, Timbiquí, Riosucio, Barbacoas, La Unión, Obando y Riofrío; esto en el marco del documento CONPES 4122 y del Contrato de Préstamo No. 5850/OC-CO – Componente 1.</t>
  </si>
  <si>
    <t xml:space="preserve">10.10.2025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Pendiente anexos de reporte cuantitativo.      
NOTA: Se sugiere aplicar los ajustes y cargar el reporte en Sinergia 2.0 antes del 10 de octubre. La validación final depende del DNP. </t>
  </si>
  <si>
    <t>Avance: No hay avance cuantitativo en julio. No obstante la convocatoria a través de la cual se ejecutará este proceso fue adjudicada a la Universidad de Antioquia en el mes de junio y se encuentra en espera de inicio de ejecución con las ETC focalizadas. Se espera que en el mes de agosto se inicie el proceso y se puedan reportar el avance cuantitativo de este indicador.
Cuello de botella: No se ha firmado el Acuerdo Estratégico por parte del ICETEX y la Universidad que permite iniciar ejecución. 
Restricciones:  Los tiempos del ICETEX para la firma del acuerdo estratégico que sigue en revisión, onbstaculizan el inicio de la ejecución.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</si>
  <si>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12.08.2025 OAPF: 
Oportunidad: El reporte se hizó dentro de los plazos dispuestos por la Circular 005-2025 para el reporte de julio. Cumplió. 
Consistencia: El reporte guarda consistencia con lo justificado. Aunque el reporte es trimestral y no corresponde hacerlo para el mes de julio, se hizo mención a los avances cualitaitvos. 
Completitud: Se hizo mención a los cuellos de botella y obstaculos 
Medios de verificación: No aplica porque el reporte es trimestral. Sin embargo, persiste la ausencia del medio de verificación durante la vigencia</t>
  </si>
  <si>
    <t>Avance: No hay avance cuantitativo en agosto. La convocatoria adjudicada a la Universidad de Antioquia en junio se encuentra en proceso de inicio. Se espera en septiembre se puedan reportar el avance cuantitativo.
Cuello de botella: No se ha firmado el Acuerdo Estratégico por parte del ICETEX y la Universidad que permite iniciar ejecución. 
Restricciones:  Los tiempos del ICETEX para la firma del acuerdo estratégico que sigue en revisión, obstaculizan el inicio de la ejecución.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</si>
  <si>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10.09.2025 OAPF: 
Oportunidad: El reporte se hizó dentro de los plazos dispuestos por la Circular 005-2025 para el reporte de agosto. Cumplió. 
Consistencia: El reporte guarda consistencia con lo justificado. Aunque el reporte es trimestral y no corresponde hacerlo para el mes de agosto, se hizo mención a los avances cualitaitvos. 
Completitud: Se hizo mención a los cuellos de botella y obstaculos 
Medios de verificación: No aplica porque el reporte es trimestral. Sin embargo, persiste la ausencia del medio de verificación durante la vigencia</t>
  </si>
  <si>
    <t>Avance: No hay avance cuantitativo en septiembre. La convocatoria adjudicada a la Universidad de Antioquia en junio se encuentra en proceso de firma ya que hasta el mes de septiembre el ICETEX firmó el acuerdo estratégico con el cual se inicia la ejecución. En el mes de octubre se inicia el trabajo con las ETC beneficiarias.
Cuello de botella: En septiembre se firmó el Acuerdo Estratégico por parte del ICETEX y lestá en firmas de la Universidad para iniciar ejecución. 
Restricciones:  Los tiempos del ICETEX para la firma del acuerdo estratégico retrasaron el inicio de la ejecución.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</si>
  <si>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08.10.2025 OAPF: 
Oportunidad: El reporte se hizó dentro de los plazos dispuestos por la Circular 005-2025 para el reporte de septiembre. Cumplió. 
Consistencia: El reporte guarda consistencia con lo justificado. 
Completitud: Se hizo mención a los cuellos de botella y obstaculos 
Medios de verificación: No se presentaron medios de verificación para el periodo y persiste la ausencia del medio de verificación durante la vigencia</t>
  </si>
  <si>
    <t>Avance: No hay avance cuantitativo en el mes de julio. El proceso de contratación de una consultoría para el fortalecimiento de la gestión educativa territorial en el marco del PEER, que sería realizado en convenio con el PNUD no fue aprobado por el MEN en el mes de junio. Nos encontramos en gestión de realizar un contrato interadministrativo con una Universidad Pública para llevar a cabo esta estrategia de fortalecimiento territorial. El Anexo Técnico fue adaptado para realizar el estudio de mercado correspondiente. Se recibieron las cotizaciones y se está realizando el análisis financiero.
Cuellos de botella: No aprobación de  convenio del PNUD. Se realizó el estudio de mercado y se amplió el plazo porque no eran comparables las cotizaciones recibidas.
Restricciones: La mayor restricción es el plazo de ejecución razón por la cual se espera realizar un contrato interdadministrativo que permita mayor agilidad.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</si>
  <si>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 xml:space="preserve">12.08.2025 OAPF: 
Oportunidad: El reporte se hizó dentro de los plazos dispuestos por la Circular 005-2025 para el reporte de julio. Cumplió. 
Consistencia: El reporte guarda consistencia con lo justificado. Aunque el reporte es semestral y no corresponde hacerlo para el mes de julio, se hizo mención a los avances cualitaitvos. 
Completitud: Se hizo mención a los cuellos de botella y obstaculos 
Medios de verificación: No aplica porque el reporte es semestral. </t>
  </si>
  <si>
    <t>Avance: No hay avance cuantitativo en agosto. El proceso de contrato interadministrativo con la Universidad Nacional se encuentra en aprobación de comité de contratación. Se espera inicio en septiembre.
Cuellos de botella: No aprobación de  convenio del PNUD. Aprobación del proceso por subdirección de contratación.
Restricciones: La mayor restricción es el plazo de ejecución razón por la cual se espera realizar un contrato interdadministrativo que permita mayor agilidad.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</si>
  <si>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 xml:space="preserve">10.09.2025 OAPF: 
Oportunidad: El reporte se hizó dentro de los plazos dispuestos por la Circular 005-2025 para el reporte de agosto. Cumplió. 
Consistencia: El reporte guarda consistencia con lo justificado. Aunque el reporte es semestral y no corresponde hacerlo para el mes de agosto, se hizo mención a los avances cualitaitvos. 
Completitud: Se hizo mención a los cuellos de botella y obstaculos 
Medios de verificación: No aplica porque el reporte es semestral. </t>
  </si>
  <si>
    <t>Avance: No hay avance cuantitativo. Ya se inició el acompañamiento a 37 ETC focalizadas para este proceso. Se inició el contrato en septiembre y se encuentra en fase de alistamiento con todas las ETC.
Cuellos de botella: Tiempo precontractual demasiado largo debido a cambio de estrategia de PNUD a contrato interdadministrativo. Se inicia ejecución con retos en la ejecución en 3,5 meses.
Restricciones: La mayor restricción es el plazo de ejecución.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37 ETC</t>
  </si>
  <si>
    <t xml:space="preserve">08.10.2025 OAPF: 
Oportunidad: El reporte se hizó dentro de los plazos dispuestos por la Circular 005-2025 para el reporte de septiembre. Cumplió. 
Consistencia: El reporte guarda consistencia con lo justificado. 
Completitud: Se hizo mención a los cuellos de botella y obstaculos 
Medios de verificación: No aplica porque el reporte es semestral. </t>
  </si>
  <si>
    <t>Avance: No hay avance cuantitativo en julio. Se suscribió el contrato con el Centro Nacional de Consultoría el 17 de julio de 2025. Se inició ejecución. Se recibió el diseño metodológico el cual fue revisado por el MEN y se encuentra en ajustes del CNC.
Cuello de botella: Entrega de información administrativa del MEN al CNC (Anexo 6, 3 y 10) para diseño muestral.
Restricciones: El trabajo de campo debe realizarse en los meses de agosto, septiembre y octubre de 2025 ya que el periodo de cierre del contrato de préstamo finaliza el 31 de diciembre de 2025.
Justificación: Se requiere realizar la evaluación del Programa en razón a lo estipulado den el contrato de préstamo BID 4902/OC-CO</t>
  </si>
  <si>
    <t>Avance: Se presenta un avance cuantitativo del 20% de la evaluación. Se recibió el diseño metodológico e instrumentos para pilotaje. Se inicia pilotaje en septiembre
Cuello de botella: Entrega de información administrativa del MEN al CNC.
Restricciones: El trabajo de campo debe realizarse en los meses de septiembre y octubre de 2025 ya que el periodo de cierre del contrato de préstamo finaliza el 31 de diciembre de 2025.
Justificación: Se requiere realizar la evaluación del Programa en razón a lo estipulado den el contrato de préstamo BID 4902/OC-CO</t>
  </si>
  <si>
    <t>Avance: Se presenta un avance cuantitativo del 50% de la evaluación. Se recibió el diseño metodológico e instrumentos. Se realizó prueba piloto de instrumentos y se inició trabajo de campo el 8 de septiembre
Cuello de botella: Disponibilidad de las sedes educativas para realizar el trabajo de campo. Lugares de difícil acceso..
Restricciones: El trabajo de campo debe realizarse en los meses de septiembre y octubre de 2025 ya que el periodo de cierre del contrato de préstamo finaliza el 31 de diciembre de 2025.
Justificación: Se requiere realizar la evaluación del Programa en razón a lo estipulado den el contrato de préstamo BID 4902/OC-CO</t>
  </si>
  <si>
    <t xml:space="preserve">08.10.2025 OAPF: 
Oportunidad: El reporte se hizó dentro de los plazos dispuestos por la Circular 005-2025 para el reporte de septiembre. Cumplió. 
Consistencia: El reporte guarda consistencia con lo justificado. 
Completitud: Se hizo mención a los cuellos de botella y obstaculos 
Medios de verificación: Se aporto medio de verificación. Cumplió </t>
  </si>
  <si>
    <t>Avance: Se realizan en total 7 socializaciones del decreto 0481 2025, asi: 4 en modalidad presencial en ETC Caquetá, ETC Meta, ETC Antioquia, ETC Bogotá,  2 socializaciones presenciales con pueblo misak en el Cauca y Pueblo Cofán en  Putumayo y 1 socializacion virtual a la UNAL sede Amazonia. Restricciones: N/ACuello de Botella: No se cuenta con un equipo profesional amplio que asuma la alta demanda de solicitudes. Justificación del Avance: Se esta avanzando en el cumplimiento de acuerdos del PND en relación con el SEIP.</t>
  </si>
  <si>
    <t>12.08.2025 OAPF: 
Oportunidad: El reporte se hizó dentro de los plazos dispuestos por la Circular 005-2025 para el reporte de julio aunque su reporte es anual. Cumplió. 
Consistencia: El reporte guarda consistencia con lo justificado. Se hizo mención a los avances cualitativos
Completitud: Se presentaron los cuellos de botella y obstaculos presupuestales
Medios de verificación: No aplica</t>
  </si>
  <si>
    <t>Avance: Se realizan en total socializaciones del decreto 0481 2025, así: ETC Antioquia, ETC Tolima y ETC Guajira en modalidad presencial. ETC Magdalena y ETC Pereira en modalidad virtual. Restricciones: Presupuestales. Cuello de Botella: Administrativas, se cancelaron 4 asistencias por retrasos en los procesos el trámite interno de comisiones.  Justificación del Avance: Se está avanzando en el cumplimiento de acuerdos del PND en relación en el hito relacionado con la socialización del SEIP.</t>
  </si>
  <si>
    <t>10.09.2025 OAPF: 
Oportunidad: El reporte se hizó dentro de los plazos dispuestos por la Circular 005-2025 para el reporte de agosto aunque su reporte es anual. Cumplió. 
Consistencia: El reporte guarda consistencia con lo justificado. Se hizo mención a los avances cualitativos
Completitud: Se presentaron los cuellos de botella y obstaculos presupuestales
Medios de verificación: No aplica</t>
  </si>
  <si>
    <t>Avance: Se realizan 6 socializaciones del decreto 0481 2025, así: ETC Magdalena (presencial),  ETC Risaralda (Virtual)  ETC Guajira  (Presencial) , ETC Nariño (Virtual), Pueblo Quillasinga  (Nariño) y Cabildos Urbanos de Medellín (virtual). Restricciones: Presupuestales. Cuello de Botella: Administrativas, se cancelaron 2 asistencias previstas con la ETC Meta por dinámicas internas en los procesos administrativo.  Justificación del Avance: Se está avanzando en el cumplimiento de acuerdos del PND en relación en el hito relacionado con la socialización del SEIP.</t>
  </si>
  <si>
    <t>08.10.2025 OAPF: 
Oportunidad: El reporte se hizó dentro de los plazos dispuestos por la Circular 005-2025 para el reporte de septiembre. Cumplió. 
Consistencia: El reporte guarda consistencia con lo justificado. Se hizo mención a los avances cualitativos
Completitud: Se presentaron los cuellos de botella y obstaculos presupuestales
Medios de verificación: Se presentaron los medios de verificación. Cumplió</t>
  </si>
  <si>
    <t xml:space="preserve">10.10.2025 OAPF:  
El reporte no cumple en estricto sentido con los criterios, se entiende que se está ajustando la ficha
Se sugiere mantener el reporte de avance del último corte validado 
NOTA: La validación final está sujeta a la aprobación y/o rechazo del reporte en SIIPO por parte del DNP, en caso de requerirlo se podrán solicitar ajustes	</t>
  </si>
  <si>
    <t>Principales avances: Se realizaron 188 mesas de trabajo en 66 entidades territoriales certificadas.
Cuello de botella y limitaciones: Se identifica cierto grado de dificultad en el contacto directo con algunas Secretarías de Educación para la programación y concertación de fechas para las asistencias técnicas.
Restricciones: Coordinación interinstitucional
Justificación del avance: Se presto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comunico a las entidades territoriales las falencias en calidad de información reportada.</t>
  </si>
  <si>
    <t xml:space="preserve">08.10.2025 OAPF: 
Oportunidad: El reporte se hizó dentro de los plazos dispuestos por la Circular 005-2025 para el reporte de septiembre. Cumplió. 
Consistencia: El reporte guarda consistencia con lo justificado. 
Completitud: Se hizo mención a los cuellos de botella y obstaculos 
Medios de verificación: No se aporto medio de verificación para septiembre. PENDIENTE </t>
  </si>
  <si>
    <t>El idicador quedo para reporte de manera trimestral. Para el mes de julio no se tiene meta.</t>
  </si>
  <si>
    <t>El idicador quedo para reporte de manera trimestral. Para el mes de agosto no se tiene meta.</t>
  </si>
  <si>
    <t>Avance: Se avanzó en la realización de actividades de bienestar programadas: talleres de salud mental y emocional para docentes y directivos docentes; ferias de bienestar para docentes de municipios PDET; y talleres del Programa Mujer Maestra. 
Cuellos de botella: No se identificaron cuellos de botella ni limitaciones en el periodo.
Restricciones: No aplica
Justificación: Se han realizado 34 talleres de salud mental y emocional para docentes y directivos docentes con una participación de 6642 personas en 30 ETC. 
Se han realizado 4 ferias de bienestar para docentes de Municipios PDET en los departamentos de Meta, Putumayo, Cauca y Antioquia, con una participación de 1170 personas.
Se realizaron 4 talleres de preparación para el retiro de docentes prepensionados en las ETC San Andrés, Providencia, Valle del Cauca y Sogamoso
Se han realizado 28 talleres del programa mujer maestra en 28 departamentos con una participación de 1334 personas
Se ha realizado acompañamiento a los líderes de bienestar con asistencias técnicas, se recibieron los planes de bienestar docente de las 97ETC y se envió retroalimentación a cada una. 
Se realizó segumiento a cada una de las actividades dentro del plan de bienestar y se verificó que estos espacion cumplierón con las expectativas de los asistentes, el plan de bienestar se enfoca en las necesidades de cada grupo poblacional y se contribuye a una atención integral de los docentes.</t>
  </si>
  <si>
    <t xml:space="preserve">Avance: La Subdirección de Monitoreo y Control del Ministerio de Educación Nacional, en el marco de sus funciones realiza seguimiento, monitoreo y acompañamiento a las Entidades Territoriales Certificadas (ETC) priorizadas en el uso de los recursos del Sistema General de Participaciones (SGP). 
Cuellos de botella: No se identifican cuellos de botella relacionados
Restricciones: No aplica
Justificación: En lo acumulado de la vigencia se realizó seguimiento, monitoreo y acompañamiento al uso de los recursos del SGP -Educación a 97 ETC. Específicamente para el trimestre a reportar se realizó seguimiento a las actividades establecidas para el cumplimiento de las medidas de plan de desempeño y correctiva de suspensión de giros a las ETC de Buenaventura, Quindío y Yopal.  De igual manera, se realizó junto con la asistencia técnica, seguimiento al uso de los recursos de la vigencia a las ETC de Arauca, Atlántico, Bello, Bucaramanga, Cartago, Chocó, Huila, Magdalena, Malambo, Montería, Nariño, Norte de Santander, Pasto, Riohacha, Tuluá y Tumaco, Meta, Cesar, La Guajira , Neiva y Vaupés), con el fin orientar acciones de mejoramiento y fortalecer la gestión administrativa y financiera de los recursos del Sistema General de Participaciones (SGP) – Educación en la vigencia fiscal actual.
</t>
  </si>
  <si>
    <t xml:space="preserve">Avance: Se avanzó en la consolidación de 97 hojas de ruta para el fortalecimiento institucional de entidades territoriales en educación. Las entidades son las siguientes:
Amazonas, Antioquia, Apartadó, Arauca, Archipiélago de San Andrés, Providencia y Santa Catalina, Armenia, Atlántico, Barrancabermeja, Barranquilla, Bello, Bogotá, Bolívar, Boyacá, Bucaramanga, Buenaventura, Caldas, Cali, Caquetá, Cartagena de Indias, Cartago, Casanare, Cauca, Cesar, Chia, Chocó, Ciénaga, Córdoba, Cúcuta, Cundinamarca, Dosquebradas, Duitama, Envigado, Facatativá, Florencia, Floridablanca, Funza, Fusagasugá, Girardot, Girón, Guadalajara de Buga, Guainia, Guaviare, Huila, Ibagué, Ipiales, Itaguí, Jamundí, La Estrella, La Guajira, Lorica, Magangué, Magdalena, Maicao, Malambo, Manizales, Medellín, Meta, Monteria, Mosquera, Nariño, Neiva, Norte de Santander, Palmira, Pasto, Pereira, Piedecuesta, Pitalito, Popayán, Putumayo, Quibdó, Quíndio, Riohacha, Rionegro, Risaralda, Sabaneta, Sahagún, San Andrés de Tumaco, Santa Marta, Santander, Sincelejo, Soacha, Sogamoso, Soledad, Sucre, Tolima, Tuluá, Tunja, Turbo, Uribia, Valle del Cauca, Valledupar, Vaupés, Vichada, Villavicencio, Yopal, Yumbo, Zipaquirá.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</si>
  <si>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12.08.2025 OAPF: 
Oportunidad: El reporte se hizó dentro de los plazos dispuestos por la Circular 005-2025 para el reporte de julio aunque su reporte es trimestral. Cumplió. 
Consistencia: El reporte guarda consistencia con lo justificado. Se hizo mención a los avances cualitativos
Completitud: No se reportan cuellos de botella y obstaculos 
Medios de verificación: No aplica</t>
  </si>
  <si>
    <t xml:space="preserve">Avance: Se avanzó en la consolidación y seguimiento de 62 hojas de ruta de las siguientes entidades: 
Amazonas, Antioquia, Archipiélago de San Andrés, Providencia y Santa Catalina, Barrancabermeja, Barranquilla, Bello, Bolívar, Buenaventura, Cali, Caquetá, Cartagena de Indias, Cartago, Casanare, Cauca, Cesar, Chocó, Ciénaga, Córdoba, Dosquebradas, Envigado, Florencia, Floridablanca, Girón, Guadalajara de Buga, Guainía, Guaviare, Huila, Ibagué, Ipiales, Itagüí, La Estrella, La Guajira, Lorica, Magangué, Magdalena, Malambo, Medellín, Meta, Montería, Nariño, Neiva, Pasto, Piedecuesta, Pitalito, Popayán, Putumayo, Quibdó, Quindío, Riohacha, Risaralda, Sahagún, San Andrés de Tumaco, Santa Marta, Sincelejo, Soledad, Sucre, Tuluá, Valledupar, Vaupés, Vichada, Villavicencio, Yumbo.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</si>
  <si>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10.09.2025 OAPF: 
Oportunidad: El reporte se hizó dentro de los plazos dispuestos por la Circular 005-2025 para el reporte de agosto. Cumplió. 
Consistencia: El reporte guarda consistencia con lo justificado. Se hizo mención a los avances cualitativos
Completitud: No se reportan cuellos de botella y obstaculos 
Medios de verificación: No aplica</t>
  </si>
  <si>
    <t>Avance: Se avanzó en la consolidación y seguimiento de 97 hojas de ruta de las siguientes entidades: 
Amazonas, Antioquia, Apartadó, Arauca, Archipiélago de San Andrés, Providencia y Santa Catalina, Armenia, Atlántico, Barrancabermeja, Barranquilla, Bello, Bogotá, Bolívar, Boyacá, Bucaramanga, Buenaventura, Caldas, Cali, Caquetá, Cartagena de Indias, Cartago, Casanare, Cauca, Cesar, Chia, Chocó, Ciénaga, Córdoba, Cúcuta, Cundinamarca, Dosquebradas, Duitama, Envigado, Facatativá, Florencia, Floridablanca, Funza, Fusagasugá, Girardot, Girón, Guadalajara de Buga, Guainia, Guaviare, Huila, Ibagué, Ipiales, Itaguí, Jamundí, La Estrella, La Guajira, Lorica, Magangué, Magdalena, Maicao, Malambo, Manizales, Medellín, Meta, Monteria, Mosquera, Nariño, Neiva, Norte de Santander, Palmira, Pasto, Pereira, Piedecuesta, Pitalito, Popayán, Putumayo, Quibdó, Quíndio, Riohacha, Rionegro, Risaralda, Sabaneta, Sahagún, San Andrés de Tumaco, Santa Marta, Santander, Sincelejo, Soacha, Sogamoso, Soledad, Sucre, Tolima, Tuluá, Tunja, Turbo, Uribia, Valle del Cauca, Valledupar, Vaupés, Vichada, Villavicencio, Yopal, Yumbo y Zipaquirá.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t>
  </si>
  <si>
    <t>Avance: Se evaluó y retroalimentó noventa y seis (96) formulaciones al POAIV de 2025 para el mismo número de entidades territoriales.
Cuellos de botella: La Secretaría de Educación de Riohacha no remitió su formulación 2025. Se envía comunicación reiterando la solicitud. Esta omisión dificulta el cumplimiento total de la meta propuesta.
Restricciones: No aplica
Justificación: La valoración y retroalimentación de los POAIV garantiza el cumplimiento de lo estipulado en el Artículo 2.3.7.2.2 del Decreto 1075 de 2015, el cual se refiere a la función del Ministerio de solicitar a los departamentos y municipios la información requerida sobre el ejercicio de la inspección y vigilancia.</t>
  </si>
  <si>
    <t>12.08.2025 OAPF: 
Oportunidad: El reporte se hizó dentro de los plazos dispuestos por la Circular 005-2025 para el reporte de julio aunque su reporte es trimestral. Cumplió. 
Consistencia: El reporte guarda consistencia con lo justificado. Se hizo mención a los avances cualitativos
Completitud: Se presentaron los cuellos de botella y obstaculos presupuestales
Medios de verificación: No aplica</t>
  </si>
  <si>
    <t xml:space="preserve">Avance: Se avanzó en la recepción de noventa y un (92) seguimientos semestrales del POAIV 2025, de los cuales se han evaluado y retroalimentado doce (12) para el mismo número de entidades territoriales.
Cuellos de botella: Las Secretarías de Educación de Facatativá, Malambo. Mosquera, Risaralda y Riohacha no remitieron su seguimiento semestral 2025. Se envía comunicación reiterando la solicitud. Esta omisión dificulta el cumplimiento total de la meta propuesta.
Restricciones: No aplica
Justificación: La valoración y retroalimentación de los POAIV garantiza el cumplimiento de lo estipulado en el Artículo 2.3.7.2.2 del Decreto 1075 de 2015, el cual se refiere a la función del Ministerio de solicitar a los departamentos y municipios la información requerida sobre el ejercicio de la inspección y vigilancia.
</t>
  </si>
  <si>
    <t>10.09.2025 OAPF: 
Oportunidad: El reporte se hizó dentro de los plazos dispuestos por la Circular 005-2025 para el reporte de agosto. Cumplió. 
Consistencia: El reporte guarda consistencia con lo justificado. Se hizo mención a los avances cualitativos
Completitud: Se presentaron los cuellos de botella y obstaculos presupuestales
Medios de verificación: No aplica</t>
  </si>
  <si>
    <t>Avance:  Se avanzó en la recepción de noventa y cinco (95) seguimientos semestrales del POAIV 2025, de los cuales se han evaluado y retroalimentado noventa y uno (91) para el mismo número de entidades territoriales.
Cuellos de botella: Las Secretarías de Educación de Malambo y Risaralda no remitieron su seguimiento semestral  2025. Se envían comunicaciones reiterando la solicitud. Esta omisión dificulta el cumplimiento total de la meta propuesta.
Restricciones: No aplica
Justificación: La valoración y retroalimentación de los POAIV garantiza el cumplimiento de lo estipulado en el Artículo 2.3.7.2.2 del Decreto 1075 de 2015, el cual se refiere a la función del Ministerio de solicitar a los departamentos y municipios la información requerida sobre el ejercicio de la inspección y vigilancia.</t>
  </si>
  <si>
    <t>Avance: Se avanzó en el seguimiento y acompañamiento a la estructura organizacional y el modelo de operación de 22 secretarias de educación: Sucre, Fusagasugá, Cali, Caquetá, Guainía, Magangué, Amazonas, Ciénaga, San Andrés de Tumaco, Archipiélago de San Andrés, Turbo, Putumayo, Florencia, Vichada, Arauca y Vaupés, Risaralda, Apartadó, Buenaventura, Casanare, Cauca y Guaviare a través de asistencias técnicas virtuales.
Cuellos de botella: Desactualización de Macroprocesos, Procesos, Subprocesos y Procedimientos de la Secretaría. En estructuras reprogramación asistencia técnica por conectividad en la SE, disposición de la información de la planta central en la ETC, falta de actualización en las bases de datos de las oficinas de Talento Humano de las ETC.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t>
  </si>
  <si>
    <t xml:space="preserve">Avance: Se avanzó en el seguimiento y acompañamiento a la estructura organizacional y el modelo de operación de 32 secretarias de educación: Sucre, Fusagasugá, Cali, Caquetá, Guainía, Magangué, Amazonas, Ciénaga, San Andrés de Tumaco, Archipiélago de San Andrés, Turbo, Putumayo, Florencia, Vichada, Arauca,Vaupés, Risaralda, Apartadó, Buenaventura, Casanare, Cauca, Huila, Guaviare, Soledad, Caldas, Santa Marta, Chocó, Magdalena, Norte de Santander, Santander, Tolima y La Guajira a través de asistencias técnicas virtuales.
Cuellos de botella: Desactualización de Macroprocesos, Procesos, Subprocesos y Procedimientos de la Secretaría. En estructuras reprogramación asistencia técnica por conectividad en la SE, disposición de la información de la planta central en la ETC, falta de actualización en las bases de datos de las oficinas de Talento Humano de las ETC.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</si>
  <si>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 xml:space="preserve">Avance: Se avanzó en el seguimiento y acompañamiento a la estructura organizacional y el modelo de operación de 39 secretarias de educación: Caquetá, Guainía, Sucre, Fusagasugá, Amazonas, Ciénaga, San Andrés de Tumaco, Archipiélago de San Andrés, Turbo, Florencia, Vaupés, Putumayo, Vichada  Arauca, Risaralda, Apartadó, Buenaventura, Casanare, Cauca, Guaviare,  Huila, Soledad, Ciénaga, Caldas, Santa Marta, Chocó, Magdalena, Norte de Santander, Santander, Tolima,  La Guajira,  Valledupar, Pasto, Santander, Meta, Cesar, Bolívar, Cartagena, Villavicencio y Nariño, a través de asistencias técnicas virtuales.
Cuellos de botella: Desactualización de Macroprocesos, Procesos, Subprocesos y Procedimientos de la Secretaría. En estructuras reprogramación asistencia técnica por conectividad en la SE, disposición de la información de la planta central en la ETC, falta de actualización en las bases de datos de las oficinas de Talento Humano de las ETC.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</si>
  <si>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Principales avances: El Ministerio de Educación Nacional brindó acompañamiento y orientación a las entidades territoriales focalizadas en la designación de orientadores PDET, manteniendo su apoyo técnico en el proceso.
Cuello de botella y limitaciones: Se identifica cierto grado de dificultad de la Entidades Territoriales Certificadas (ETC) para el nombramiento de los docentes orientadores pese al acompañamiento y concepto técnico de viabilidad de planta emitido por el Ministerio de Educación Nacional.
Restricciones: Coordinación interinstitucional
Justificación del avance: Se avanzó en la implementación del plan de intervención coordinado por la Dirección de Fortalecimiento a la Gestión Territorial, mediante el suministro de soporte y capacitación en gestión administrativa a las Entidades Territoriales Certificadas en educación, priorizando aquellas con retrasos significativos en los nombramientos de los docentes orientadores, gestionados por el Ministerio de Educación Nacional. Adicionalmente, se continuó con la gestión de obtención de certificados de paz y salvo de algunas entidades ante la Fiduprevisora, con el fin de optimizar el progreso en los nombramientos correspondientes a la planta de docentes orientadores.</t>
  </si>
  <si>
    <t>08.09.2025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septiembre de 2025. La validación final depende el DNP.
DNP aprueba reporte</t>
  </si>
  <si>
    <t>06.10.2025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así como las limitaciones.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octubre de 2025. La validación final depende el DNP.</t>
  </si>
  <si>
    <t>Avance: Durante este mes el MEN no contó con operador logistico por tanto no fue posible adelantar espacios de concertación de la CONTCEPI.</t>
  </si>
  <si>
    <t>12.08.2025 OAPF:  
Oportunidad: Se reportó dentro del plazo dado por la Circular 005-2025 para el reporte de julio. Cumplió. 
Consistencia y completitud: El reporte no se hizo respetando los cuatro componentes de la Guía de seguimiento al PAI. Se hizo referencia a los obstaculos y cuellos de botella relacionados con la falta de operador logistico
Medios de verificación: Dadas las dificultades para el mes de julio, se aporto el cronograma de reuniones CONTCEPI para agosto. Cumplió</t>
  </si>
  <si>
    <t>Avance: Se continúa en la reglamentación del SEIP en el marcro tema de los pueblos indigenas en contextos urbanos.
Restricciones:  No aplica para este periodo. 
Cuello de Botella: No aplica. 
Limitaciones:  tiempo, dado que estan pendientes de reglamentar macrotemas muy complejos tales como régimen especial de dinamizadores del SEIP,  sistemas de información, movilidad, valoración y derogaciones. Falta de equipo que asuma el SEIP en el MEN. La responsabilidad de esta política recae en toda la entidad y se esta avanzando con un equipo reducido.
Justificación del Avance: Se avanza en el marco de la consulta previa y cumplimiento de acuerdos del PND. En cuanto a la reglamentación de pueblos en contextos urbanos, tema complejo, solo queda un artículo por preacordar.</t>
  </si>
  <si>
    <t>10.09.2025 OAPF:  
Oportunidad: Se reportó dentro del plazo dado por la Circular 005-2025 para el reporte de agosto. Cumplió. 
Consistencia y completitud: El reporte no se hizo respetando los cuatro componentes de la Guía de seguimiento al PAI. Se hizo referencia a los obstaculos y cuellos de botella relacionados con la falta de operador logistico
Medios de verificación: Se aporto soporte de las reuniones. Cumplió</t>
  </si>
  <si>
    <t>Avance: Se continúa en la reglamentación del SEIP en el marco de la Comisión Técnica de la CONTCEPI en los macrotemas de los pueblos indigenas en contextos urbanos y Regimen de Dinamizadores del SEIP. 
Restricciones:  No aplica para este periodo. 
Cuello de Botella: No aplica. 
Limitaciones:  tiempo, dado que estan pendientes de reglamentar macrotemas muy complejos tales como régimen especial de dinamizadores del SEIP,  sistemas de información, movilidad, valoración y derogaciones. Falta de equipo que asuma el SEIP en el MEN. La responsabilidad de esta política recae en toda la entidad y se esta avanzando con un equipo reducido.
Justificación del Avance: Se avanza en el marco de la consulta previa y cumplimiento de acuerdos del PND. En cuanto a la reglamentación de pueblos en contextos urbanos, tema complejo, solo queda un artículo por preacordar.</t>
  </si>
  <si>
    <t xml:space="preserve">08.10.2025 OAPF: 
Oportunidad: El reporte se hizó dentro de los plazos dispuestos por la Circular 005-2025 para el reporte de septiembre. Cumplió. 
Consistencia: El reporte guarda consistencia con lo justificado. 
Completitud: El reporte cumple con los cuatro componentes de la Guía de seguimiento al PAI. Tanto el avance como la justificación son claros. Cumplió. 
Medios de verificación: Se aporto medio de verificación. Cumplió </t>
  </si>
  <si>
    <t>Avance: No Aplica reporte cualitativo para el mes, corresponde a un indicador de origen PMI, con periodicidad trimestral y rezago de 60 dias. 
Cuellos de botella: Dificultar para contar con el avance cuantitativo ocasionado por la aprobación por parte de la Oficina de Planeación del ICBF, de las cifras presentadas y procesadas por el Sistema de Seguimiento SSDI administrado por el MEN.
Restricciones: Coordinación interinstitucional
Justificación: No Aplica</t>
  </si>
  <si>
    <t>Avance: No Aplica reporte cualitativo para el mes, corresponde a un indicador de origen PMI, con periodicidad trimestral y rezago de 60 dias.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No Aplica</t>
  </si>
  <si>
    <t>Avances: Durante el mes en el marco del Fondo 277 de 2019 inicia la ejecución para diseñar e implementar el proceso de fortalecimiento de capacidades para docentes del ciclo 2 de educación inicial, orientado a mejorar el acceso y la permanencia educativa de niñas y niños en territorios rurales y dispersos. 
Cuellos de botella: Dificultad para el reporte del avance cuantitativo del indicador, ocasionado por la solicitud recibida del ICBF para el cambio de metodología en el cálculo, que origina un reproceso de información para el cierre de vigencias y avance de 2025.
Restricciones: Coordinación interinstitucional
Justificación: Este proceso está organizado en cuatro grupos acompañando en total a 493 maestras y maestros en 31 Secretarias de Educación Certificadas, se presenta la focalización con corte septiembre de 2025:
Grupo 1-Fundación Universitaria Los Libertadores: Amazonas, Caquetá, Florencia, Guainía, Guaviare, Vaupés y Putumayo.
Grupo 2-UPTC: Antioquia, Arauca, Boyacá, Duitama, Meta, Norte de Santander, Santander, Vichada y Zipaquirá.
Grupo 3-Universidad e Ibagué: Buga, Cartago, Valle Del Cauca, Risaralda, Tolima, Ibagué y Tumaco.
Grupo 4-Universidad Simón Bolívar: Cesar, Ciénaga, Córdoba, La Guajira, Riohacha, Uribia, Sucre y Magdalena.
Con los grupos 1,2, 3 y 4, se han realizado mesas territoriales con cada una de las secretarias de Educación, en estos espacios se presentaron los avances de acompañamiento en los Establecimientos Educativos y con las maestras y los maestros itinerantes y de aula Rural y se inicio la coordinación para la entrega de la dotación pedagógica. Asimismo, se avanzó en la entrega del cuarto (4) ciclo de formación para su implementación denominados Armonización Curricular.</t>
  </si>
  <si>
    <t xml:space="preserve">09.10.2025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se adjuntaron medios de verificación considerando los rezagos del indicador, por favor cargar soportes en cuenta se tenga el corte de información 
NOTA: La validación final está sujeta a la aprobación y/o rechazo del reporte en SIIPO por parte del DNP, en caso de requerirlo se podrán solicitar ajustes	</t>
  </si>
  <si>
    <t>Avance: No Aplica reporte cualitativo para el mes, corresponde a un indicador de origen PMI, con periodicidad trimestral y rezago de 60 dias. 
Cuellos de botella: Dificultar para contar con el avance cuantitativo ocasionado por la aprobación por parte de la Oficina de Planeación del ICBF, de las cifras presentadas y procesadas por el Sistema de Seguimiento SSDI administrado por el MEN.  Igualmente se solicita por el ICBF cambio de metodología en el cálculo del indicador principal de atención integral.
Restricciones: Coordinación interinstitucional
Justificación: No Aplica</t>
  </si>
  <si>
    <t>Avance: No Aplica reporte cualitativo para el mes, corresponde a un indicador de origen institucional, con periodicidad trimestral. 
Cuellos de botella:  No se identifican cuellos de botella ni limitaciones en el período.
Restricciones: No Aplica
Justificación: Se cuenta con 50.396 niños y niñas nuevos atendidos en el nivel de preescolar, con corte preliminar de matrícula reportado en el Sistema de Matrícula SIMAT a  junio de 2025, lo que representa un 25% de avance sobre la meta del cuatrenio. En el grado prejardín y jardín se cuentan con 47.467 y en transición 2.929 niños y niñas atendidos con educación inicial en el sector oficial.  y se adjunta medio de verificación MV_26_junio.</t>
  </si>
  <si>
    <t>15.08.2025 OAPF:
 • Oportunidad: No aplica reporte por periodicidad y rezago no obstante hace una descripción del reporte cuantitativo actualizado.
• Medios de verificación:  Se evidencia soporte en la carpeta asignada, cumpliendo con lo dispuesto en la Guía de seguimiento PAI.</t>
  </si>
  <si>
    <t>10.09.2025 OAPF:
 • Oportunidad: No aplica reporte por periodicidad y rezago no obstante hace una descripción del reporte cuantitativo actualizado.
• Medios de verificación:  Se evidencia soporte en la carpeta asignada, cumpliendo con lo dispuesto en la Guía de seguimiento PAI.</t>
  </si>
  <si>
    <t xml:space="preserve">Avances: Durante el mes, se realizó acompañamiento de manera presencial y virtual por parte del equipo técnico de la Dirección de Primera Infancia (DPI)  el seguimiento a las mesas de tránsito realizadas en los territorios.
Cuellos de botella: No se identificaron cuellos de botella ni limitaciones en el periodo.
Restricciones: No Aplica
Justificación: Se acompañó tecnicamente el desarrollo de las mesas de transito extraordinarias en clave de la organizacion de la oferta territorial, realizando hasta el  momento el  analisis de  la organización de la oferta territorial en 64 ETC.  
Así mismo hasta el mes de agosto, se reporta un acumulado de 123 acompañamientos a las mesas de transito ordinarias con las ETC. 
Se cuenta con 50.396 niños y niñas nuevos atendidos en el nivel de preescolar, con corte preliminar de matrícula reportado en el Sistema de Matrícula SIMAT a  junio de 2025, el avance cuantitativo no presenta avances dado que se trata de un indicador con periodicidad trimestral y rezago de 30 dias. </t>
  </si>
  <si>
    <t>09.10.2025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del avance.</t>
  </si>
  <si>
    <t>Avance:  El Instituto Colombiano de Bienestar Familiar(ICBF) y el Ministerio de Educación Nacional  , avanzaron en la implementación de las diferentes estrategias  con el fin de fortalecer la educación inicial en el marco de la Atención integral a la primera infancia.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Desde la Dirección de Primera Infancia del ICBF  se movilizan acciones para promover el acceso a las atenciones priorizadas, según lo identificado en el proceso de caracterización de los participantes de los servicios; acciones como: articulación intersectorial, activación de rutas y acompañamiento a las familias y cuidadores. Así mismo el Ministerio de Educación desde la Dirección de Primera infancia y subdirecciones, avanza el proceso de formación continua dirigido a maestras y maestros de Educación Inicial(EI), con la selección de oferentes para la implementación del proceso de formación “Construcciones curriculares pertinentes en torno al juego, la música, las expresiones artísticas y la oralidad” a través del Fondo 1400 MEN-ICETEX y continuando con la inscripción de los docentes que culmina el 1 de agosto de 2025.</t>
  </si>
  <si>
    <t>04.08.2025 OAPF:
 • Oportunidad: Se reportó dentro del plazo dado por la Circular 005-2025 para el reporte de julio. Cumplió.
• Consistencia: Se valida que la justificación amplía detalles de los avances en el indicador, de igual manera describe cualitativamente los avances obtenidos durante el periodo, así como las limitaciones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agosto de 2025. La validación final depende el DNP.
DNP aprueba 5/8/2025</t>
  </si>
  <si>
    <t>Avance:  El Ministerio de Educación Nacional, avanzó en las acciones para gestionar el acceso y permanencia para las niñas y los niños en el ciclo II de la educación inicial en el marco de la Atención integral a la primera infancia, mediante la formación de los docentes y la entrega de dotaciones pedagógicas.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En el marco del Contrato 1400 de 2016 entre el MEN y el ICETEX, frente al proceso de formación continua para maestras y maestros de educación inicial de las instituciones educativas oficiales “Construcciones curriculares pertinentes en torno al juego, la música, las expresiones artísticas y la oralidad” de las 37 ETC focalizadas, se realizaron las siguientes actividades: 1. Inducción con Universidades seleccionadas: Corporación Universitaria Minuto de Dios – UNIMINUTO: liderará las macrorregiones Andina 1 y Andina 2. Universidad CESMAG en alianza con la Universidad de Nariño: estará a cargo de la macrorregión Pacífico. Fundación Universidad del Norte: asumirá la responsabilidad de la macrorregión Caribe. 2. Perfeccionamiento de Propuestas Pedagógicas. 3. Consolidación de Grupos de Participantes organización de los grupos de maestras y maestros con un total de 1.596 inscritos.  Respecto a la entrega de dotaciones, finalizó la entrega de 4.822 kits de material pedagógico para las niñas y niños que se encuentran en los grados de preescolar de las sedes oficiales focalizadas.</t>
  </si>
  <si>
    <t>03.09.2025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 así como las limitaciones.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septiembre de 2025. La validación final depende el DNP.</t>
  </si>
  <si>
    <t>Avance:  El Ministerio de Educación Nacional como parte del proceso de universalización progresiva de la educación inicial con calidad y pertinencia en el marco de la atención integral en las 97 ETC, formaliza la firma de convenios de asociación para avanzar con el proceso en 4 macro regiones.
Cuellos de botella: Dificultad para el reporte del avance cuantitativo del indicador, ocasionado por la solicitud recibida del ICBF para el cambio de metodología en el cálculo, que origina un reproceso de información para el cierre de vigencias y avance de 2025.
Restricciones: Coordinación interinstitucional
Justificación: Se formaliza la firma de 4 convenios de asociación con el objeto de “Aunar esfuerzos técnicos, administrativos y financieros para fortalecer las capacidades para la gestión de la educación inicial en las entidades territoriales certificadas en educación y de los establecimientos educativos oficiales focalizados, como parte del proceso de universalización progresiva de la educación inicial con calidad y pertinencia en el marco de la atención integral”, focalizando las 97 ETC agrupadas en región1–caribe, región2-Andina1, región3-Andina 2, región4-Pacífico y región5-Amazonia y Orinoquia. Este proyecto cuenta con diferentes componentes y líneas de acción para la implementación, se resalta para el cumplimiento de este proceso, el Componente1: Fortalecimiento de capacidades técnicas de las Entidades Territoriales Certificadas en Educación para la gestión institucional, en clave de la universalización progresiva del segundo ciclo de la educación inicial en el marco de la atención integral.</t>
  </si>
  <si>
    <t>06.10.2025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así como las limitaciones.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octubre de 2025. La validación final depende el DNP.
DNP aprueba reporte en plataforma sinergia</t>
  </si>
  <si>
    <t>Avance: Actualmente en fase de cierre,  se realiza las revisión de las actas de entrega y la verificación de entregas, para logra el reporte final de sedes dotadas. 
Cuellos de botella: Se presentó un hurto durante el proceso de entrega de los 132 kits del departamento de Sucre y sus ETC, lo cual obligo al contratista a iniciar la fase de implementación con fabricación de todos los materiales
Restricciones: Otra (Hurto de Kits de dotación)
Justificación:  Durante este mes se realizó el 95% de las entregas de los kits pedagógicos a cada una de las sedes focalizadas en las 97 ETC. El restante 5% corresponde a la entrega de los 132 kits del departamento de Sucre y sus ETC</t>
  </si>
  <si>
    <t>10.09.2025 OAPF:
 • Oportunidad: No aplica reporte por periodicidad y rezago no obstante hace una descripción del reporte cuantitativo actualizado.
• Medios de verificación:  Se aplica soporte por periodicidad y rezago</t>
  </si>
  <si>
    <t>Avance:  Finaliza la entrega de las dotaciones correspondientes a 4.822 kits de material pedagógico para las niñas y niños que se encuentran en los grados oficiales de preescolar (prejardín, jardín y transición).
Cuellos de botella: Dificultad para el reporte del avance cuantitativo del indicador, ocasionado por la solicitud recibida del ICBF para el cambio de metodología en el cálculo, que origina un reproceso de información para el cierre de vigencias y avance de 2025.
Restricciones: Coordinación interinstitucional
Justificación:  Con la entrega de las dotacion, se aporta al proceso de Fortalecimiento de ambientes pedagógicos de preescolar, que a su vez promueve la Universalización de la Educación inicial en el marco de la atención integral. Con esta entrega de dotaciones pedagógicas se beneficiaron alrededor de  156.000 niñas y niños de preescolar, de 3.744 sedes educativas ubicados en 772 municipios. Actualmente, el equipo de interventoría y apoyo a la supervisión se encuentra en la revisión de la gestión documental de las cuatro macro regiones y elaboración de informes finales, para garantizar la calidad y cierre adecuado del proceso contractual.</t>
  </si>
  <si>
    <t>09.10.2025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así como las limitaciones y restricciones presentadas. 
• Completitud: Se valida que el reporte cumple con los cuatro componentes de un reporte según la Guía de seguimiento al PAI. Tanto el avance como la justificación son claros. Cumplió.
• Medios de verificación:  No se evidencia soporte del avance.</t>
  </si>
  <si>
    <t>Avance: No Aplica reporte cualitativo para el mes, corresponde a un indicador de origen institucional, con periodicidad semestral y rezago de 30 dias.
Cuellos de botella:  No se identifican cuellos de botella ni limitaciones en el período.
Restricciones: No Aplica
Justificación: No Aplica
Las 18 ETC reportadas en el avance cuantitativo, corresponden a la macro PACIFICO: Apartadó, Buenaventura, Buga, Cali, Cauca, Choco, Ipiales, Jamundí, Nariño, Palmira, Pasto, Popayán, Quibdó, Tuluá, Tumaco, Turbo, Valle, Yumbo, teniendo en cuenta que iniciarán la implementación del componente1,</t>
  </si>
  <si>
    <t>15.08.2025 OAPF:
 • Oportunidad: No aplica reporte por periodicidad
• Medios de verificación:  N.A avance cuantitativo dado el rezago</t>
  </si>
  <si>
    <t xml:space="preserve">Avance: No Aplica reporte cualitativo para el mes, corresponde a un indicador de origen institucional, con periodicidad semestral y rezago de 30 dias.
Cuellos de botella:  No se identifican cuellos de botella ni limitaciones en el período.
Restricciones: No Aplica
Justificación: No Aplica
Las 41 ETC reportadas en el avance cuantitativo corresponden a las ETC focalizadas en los contratos firmados con la Fundación Solidaridad por Colombia:  CO1.PCCNTR.7984920 -  Macro PACIFICO(18 ETC): Apartadó, Buenaventura, Buga, Cali, Cauca, Choco, Ipiales, Jamundí, Nariño, Palmira, Pasto, Popayán, Quibdó, Tuluá. CO1.PCCNTR.8199498 -  Macro  CARIBE(23 ETC):Tumaco, Turbo, Valle, Yumbo.  Atlántico, Barranquilla, Bolívar, Cartagena, Cesar, Ciénaga, Córdoba, La Guajira, Lorica, Magangué, Magdalena, Maicao, Malambo, Montería, Riohacha, Sahagún, San Andres, Santa Marta, Sincelejo, Soledad, Sucre, Uribia, Valledupar. Lo anterior, teniendo en cuenta que tendrán a cargo la implementación del componente1. Fortalecimiento de las capacidades técnicas de las Entidades Territoriales Certificadas en Educación para la gestión institucional como se define en los contratos firmados   Se anexa como medio de verificación el estudio previo y la minuta del contrato. MV_28_72_CTO MV_28_EP_02
</t>
  </si>
  <si>
    <t>10.10.2025 OAPF:
 • Oportunidad: No aplica reporte por periodicidad y rezago .
• Medios de verificación:  Se evidencia soporte en la carpeta asignada, cumpliendo con lo dispuesto en la Guía de seguimiento PAI.</t>
  </si>
  <si>
    <t>Avance: No Aplica reporte cualitativo para el mes, corresponde a un indicador de origen institucional, con periodicidad semestral y rezago de 90 dias.
Cuellos de botella:  Dificultad para el reporte del avance cuantitativo del indicador, dado que no se cuenta con la información de los agentes educativos formados en educacion inicial, que debe reportar el ICBF.
Restricciones: Coordinación interinstitucional
Justificación: No Aplica</t>
  </si>
  <si>
    <t>15.08.2025 OAPF:
 • Oportunidad: No aplica reporte por periodicidad y rezago no obstante hace una descripción de los cuellos de botella y restricciones presentados durante el periodo.
• Medios de verificación:  N.A avance cuantitativo dado el rezago</t>
  </si>
  <si>
    <t>10.09.2025 OAPF:
 • Oportunidad: No aplica reporte por periodicidad y rezago no obstante hace una descripción del reporte cuantitativo actualizado.
• Medios de verificación:  No aplica por periodicidad y rezago.</t>
  </si>
  <si>
    <t xml:space="preserve">Avance:  En el marco del Contrato 1400 de 2016 entre el MEN y el ICETEX, se realiza la implementación de las diferentes estrategias de formación.
Cuellos de botella:  No se identifican cuellos de botella ni limitaciones en el período.
Restricciones: No Aplica
Justificación: Con el fin de fortalecer el talento humano de la educación inicial en el marco de la Atención integral a la primera infancia.
</t>
  </si>
  <si>
    <t>Avance: No Aplica reporte cualitativo para el mes, corresponde a un indicador de origen institucional, con periodicidad trimestral.
Cuellos de botella:  No se identifican cuellos de botella ni limitaciones en el período.
Restricciones: No Aplica
Justificación: Se lleva a cabo seguimiento al registro de las acciones territoriales en el SIMAT, con corte 30  de junio de 2025 se encuentran 63.550 niñas y niños cuyas familias han participado en escuelas de padres, madres y cuidadores; u otras estrategias de vinculación de familias. Se publica medio de verificación: MV_30_Mini13A_ATENCION_INTEGRAL_20250703</t>
  </si>
  <si>
    <t>15.08.2025 OAPF:
 • Oportunidad: No aplica reporte por periodicidad y rezago no obstante hace una descripción del reporte cuanitativo actualizado.
• Medios de verificación:  Se evidencia soporte en la carpeta asignada, cumpliendo con lo dispuesto en la Guía de seguimiento PAI.</t>
  </si>
  <si>
    <t>Avance: No Aplica reporte cualitativo para el mes, corresponde a un indicador de origen institucional, con periodicidad trimestral.
Cuellos de botella:  No se identifican cuellos de botella ni limitaciones en el período.
Restricciones: No Aplica
Justificación: Se lleva a cabo seguimiento al registro de las acciones territoriales en el Sistema de Matriculas SIMAT, con corte 30 de julio de 2025 se encuentran 46.669 niñas y niños cuyas familias han participado en escuelas de padres, madres y cuidadores u otras estrategias de vinculación de familias. Se publica medio de verificación: MV_30_Mini13A_ATENCION_INTEGRAL_20250803
MV_30_Mini13A_ATENCION_INTEGRAL_20250911</t>
  </si>
  <si>
    <t>Avance: Se lleva a cabo seguimiento al registro de las acciones territoriales en el Sistema de Matriculas SIMAT, con corte 30 de agosto de 2025 se encuentran 51.774 niñas y niños cuyas familias han participado en escuelas de padres, madres y cuidadores u otras estrategias de vinculación de familias.
Cuellos de botella:  No se identifican cuellos de botella ni limitaciones en el período.
Restricciones: No Aplica
Justificación:  Se avanza en la metodología que permita realizar la socialización territorial de la caja de herramientas: “Pistas para la acción - En la escuela somos Familia y Comunidad, construidas en el marco de la línea estratégica de Familias, Comunidad y Escuela”, de manera que inicie la implementación en los establecimientos Educativos.
Se publica medio de verificación: MV_30_Mini13A_ATENCION_INTEGRAL_20250911</t>
  </si>
  <si>
    <t>Avance: No Aplica reporte cualitativo para el mes, corresponde a un indicador de origen institucional, con periodicidad trimestral y rezago de 30 dias.
Cuellos de botella:  No se identifican cuellos de botella ni limitaciones en el período.
Restricciones: No Aplica
Justificación No Aplica</t>
  </si>
  <si>
    <t>15.08.2025 OAPF:
 No aplica reporte por periodicidad y rezago</t>
  </si>
  <si>
    <t>Avance: No Aplica reporte cualitativo para el mes, corresponde a un indicador de origen institucional, con periodicidad trimestral y rezago de 30 dias.
Cuellos de botella:  No se identifican cuellos de botella ni limitaciones en el período.
Restricciones: No Aplica
Justificación No Aplica
En el marco del Piloto del Estudio Longitudinal del Desarrollo, terminó la fase de trabajo en campo y se logra la valoración de 210 niños y niñas en 11 municipios del país. Inicia la fase de análisis.</t>
  </si>
  <si>
    <t>10.09.2025 OAPF:
 • Oportunidad: No aplica reporte por periodicidad y rezago no obstante hace una descripción del reporte cuantitativo actualizado.
• Medios de verificación:  No aplica por periodicida y rezago.</t>
  </si>
  <si>
    <t>Avance: Durante el mes,  el operador seleccionado la "Universidad Nacional",  finaliza la ejecución del pilotaje y realiza el análisis de la información.
Cuellos de botella:  No Aplica
Restricciones: Otra
Justificación: Finalizó la aplicación y el análisis (descriptivo, psicométrico y asociativo) de los instrumentos en pilotaje del Estudio Longitudinal del Desarrollo. Se reciben los productos establecidos para el cierre del contrato correspondientes a las recomendaciones sobre el Diseño del Estudio Longitudinal, a partir de los resultados del pilotaje en territorio. El equipo técnico hace revisión y sugerencias que la UNAL se encuentra ajustando.</t>
  </si>
  <si>
    <t>Avance: No Aplica reporte cualitativo para el mes, corresponde a un indicador de origen institucional, con periodicidad trimestral y rezago de 30 dias.
Cuellos de botella:  Permanece alerta frente a la demora en la entrega de los productos y en la ausencia de la aplicación de la medición en territorio,  pese a la advertencia de terminación  del contrato por incumplimiento.
Restricciones: Otra. 
Justificación: No aplica.</t>
  </si>
  <si>
    <t>Avance: No Aplica reporte cualitativo para el mes, corresponde a un indicador de origen institucional, con periodicidad trimestral y rezago de 30 dias.
Cuellos de botella:  No se identifican cuellos de botella ni limitaciones en el período.
Restricciones: Otra. 
Justificación: No aplica.
 El ICFES terminó la fase de trabajo de campo e inicio la fase de análisis. Esto representa el recobré de la muestra que hacia falta del 2024</t>
  </si>
  <si>
    <t xml:space="preserve">Avance: Las actividades de Medición de la Calidad de la Educación Inicial en Colombia, grado transición, están siendo ejecutadas por el ICFES. 
Cuellos de botella:  Se evidencia en la revisión de la base de datos y en los análisis cualitativos de la información fallas en la aplicación de los instrumentos que pueden disminuir significativamente la calidad el dato.
Restricciones: Otra
Justificación:   Finalizó la aplicación de instrumentos y el análisis (descriptivo y psicométrico) de los resultados del Modelo de Medición de la Calidad de la Educación Incial - MMCEIC_ para el grado transición. </t>
  </si>
  <si>
    <t>09.10.2025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se evidencia soporte del avance actualizado que de cuenta del 60% PENDIENTE
Dependencia ajusta se aprueba reporte</t>
  </si>
  <si>
    <t>Avance: No Aplica reporte cualitativo para el mes, corresponde a un indicador de origen institucional, con periodicidad trimestral.
Cuellos de botella:  No se identifican cuellos de botella ni limitaciones en el período.
Restricciones: No Aplica
Justificación: Se reportan las 33 ETC que iniciaron los procesos de inducción con las Universidades aliadas, con las que también se realizó los comités tecnicos de las cartas de aceptación. Se adjuntan como medios de verificación  los informes tecnicos del primer desembolso.</t>
  </si>
  <si>
    <t>15.08.2025 OAPF:
 • Oportunidad: No aplica reporte por periodicidad
• Medios de verificación:  N.A avance cuantitativo dado el rezag</t>
  </si>
  <si>
    <t>Avance: No Aplica reporte cualitativo para el mes, corresponde a un indicador de origen institucional, con periodicidad trimestral.
Cuellos de botella:  No se identifican cuellos de botella ni limitaciones en el período.
Restricciones: No Aplica
Justificación: No Aplica</t>
  </si>
  <si>
    <t>10.09.2025 OAPF:
 • Oportunidad: No aplica reporte por periodicidad y rezago .
• Medios de verificación:  No aplica por periodicidad y rezago.</t>
  </si>
  <si>
    <t>Avances: Durante el mes, en el marco del Fondo 277 de 2019 inicia la ejecución para diseñar e implementar el proceso de fortalecimiento de capacidades para docentes del ciclo 2 de educación inicial, orientado a mejorar el acceso y la permanencia educativa de niñas y niños en territorios rurales y dispersos. 
Cuellos de botella: No se identificaron cuellos de botella ni limitaciones en el periodo.
Restricciones: No Aplica
Justificación:  Este proceso está organizado en cuatro grupos acompañando en total a 493 maestras y maestros en 31 Secretarias de Educación Certificadas, se presenta la focalización con corte septiembre de 2025 que presenta una variación con respecto al ultimo reporte, teniendo en cuenta que la contratación define acordar con las ETC la participación en el proyecto:
Grupo 1-Fundación Universitaria Los Libertadores: Amazonas, Caquetá, Florencia, Guainía, Guaviare, Vaupés y Putumayo.
Grupo 2-UPTC: Antioquia, Arauca, Boyacá, Duitama, Meta, Norte de Santander, Santander, Vichada y Zipaquirá.
Grupo 3-Universidad e Ibagué: Buga, Cartago, Valle Del Cauca, Risaralda, Tolima, Ibagué y Tumaco.
Grupo 4-Universidad Simón Bolívar: Cesar, Ciénaga, Córdoba, La Guajira, Riohacha, Uribia, Sucre y Magdalena.
Con los grupos 1,2, 3 y 4, se han realizado mesas territoriales con cada una de las secretarias de Educación, en estos espacios se presentaron los avances de acompañamiento en los Establecimientos Educativos y con las maestras y los maestros itinerantes y de aula Rural y se inicio la coordinación para la entrega de la dotación pedagógica. Asimismo, se avanzó en la entrega del cuarto (4) ciclo de formación para su implementación denominados Armonización Curricular.</t>
  </si>
  <si>
    <t>09.10.2025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Sin embargo, no se entiende porque se reduce con respecto al periodo anterior. PENDIENTE
• Completitud: Se valida que el reporte cumple con los cuatro componentes de un reporte según la Guía de seguimiento al PAI. Tanto el avance como la justificación son claros. Cumplió.
• Medios de verificación:  Se evidencia soporte del avance.
Dependencia ajusta se aprueba reporte</t>
  </si>
  <si>
    <t>1.	Avances principales: En el mes de marzo se desarrolló la primera mesa Nacional de Tránsito y se realizó el seguimiento a la matrícula de niñas y niños con discapacidad reportada en el SIMAT.
2.	Cuellos de botella o limitaciones: No se identificaron cuellos de botella ni limitaciones en el periodo.
3.	Restricciones: No Aplica
4.	Justificación: En el mes de marzo se desarrolló la primera mesa Nacional de Tránsito, con el fin de revisar los avances de las niñas y los niños que transitaban de los servicios del ICBF a educación,  de igual forma, en el mes de junio se solicitó mediante oficio a las 97 ETC el seguimiento a la matrícula reportada para prejardín, jardín y transición en SIMAT de niñas y niños con discapacidad que no hubieran realizado tránsito,  que tuviera extraedad o que estuvieran reportados en apoyo académicos especial y discapacidad.
Se anexa medio de verificación MV_37_Junio.</t>
  </si>
  <si>
    <t xml:space="preserve">15.08.2025 OAPF:
 • Oportunidad: Se reportó dentro del plazo dado por la Circular 005-2025.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t>
  </si>
  <si>
    <t>Avance: No Aplica reporte cualitativo para el mes, corresponde a un indicador de origen institucional, con periodicidad semestral y rezago de 30 dias. 
Cuellos de botella:  No se identifican cuellos de botella ni limitaciones en el período.
Restricciones: No Aplica
Justificación: No Aplica</t>
  </si>
  <si>
    <t>Avance: No Aplica reporte cualitativo para el mes, corresponde a un indicador de origen institucional, con periodicidad semestral y rezago de 30 dias. 
Cuellos de botella:  No se identifican cuellos de botella ni limitaciones en el período.
Restricciones: No Aplica
Justificación: No Aplica.</t>
  </si>
  <si>
    <t>10.10.2025 OAPF:
 • Oportunidad: No aplica reporte por periodicidad y rezago .
• Medios de verificación:  No aplica por periodicidad y rezago.</t>
  </si>
  <si>
    <t xml:space="preserve">Avance:  El Ministerio de Educación continúa avanzando en el proceso contractual del programa de formación con enfoque diferencial.
Cuellos de botella: El proceso contractual ha requerido ajustes en la propuesta técnica y financiera lo que conlleva mayor tiempo para dar respuesta oportuna.
Restricciones: Presupuesto, financieras, normativas.
Justificación: En cumplimiento de los hitos propuestos para desarrollar el programa de formación con enfoque étnico diferencial para las comunidades Negras y Afrocolombianas ubicadas en Valle del Cauca y Cauca, durante el mes de julio se recibió la solicitud de nuevos ajustes al estudio previo y la propuesta técnica y financiera presentada por la Fundación Mujer con Valor. </t>
  </si>
  <si>
    <t>05.08.2025 OAPF:
 • Oportunidad: Se reportó dentro del plazo dado por la Circular 005-2025 para el reporte de julio.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No aplica según su periodicidad.
NOTA: Cumple con validación preliminar de OAPF, se sugiere cargar este reporte en Sinergia 2.0 antes del 10 de agosto. La validación final depende del DNP. 
06.08.2025: DNP aprueba, se valida SI</t>
  </si>
  <si>
    <t>Avance: En el mes de agosto se suscribió el contrato CO1.PCCNTR.8195364 de 2025 entre el MEN y la Fundación Mujer con Valor, cuyo objeto es: ajustar e iniciar la implementación de un programa de formación y acompañamiento dirigido a maestras, maestros, etnoeducadores, madres y padres comunitarios, sabedoras y sabedores que trabajan con niñas y niños de primera infancia, centrado en las comunidades negras y afrocolombianas.
Cuellos de botella: No Aplica
Restricciones: No Aplica.
Justificación: En cumplimiento de los hitos propuestos para desarrollar el programa de formación con enfoque étnico diferencial para las comunidades Negras y Afrocolombianas ubicadas en Valle del Cauca y Cauca, durante el mes de agosto se suscribió el contrato para validar el diseño del programa de formación e iniciar la implementación. La Fundación Mujer con Valor  realizó la contratación del talento humano y está elaborando la ruta metodológica para el proceso de validación que se va a  realizar en octubre posterior al ajuste del programa de formación</t>
  </si>
  <si>
    <t>03.09.2025 OAPF:
 • Oportunidad: Se reportó dentro del plazo dado por la Circular 005-2025 para el reporte de agosto.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No aplica según su periodicidad.
NOTA: Cumple con validación preliminar de OAPF, se sugiere cargar este reporte en Sinergia 2.0 antes del 10 de septiembre. La validación final depende del DNP. 
10.09.2025: DNP aprueba, se valida SI</t>
  </si>
  <si>
    <t>Avance: Avanza la ejecución del contrato, cuyo objeto es ajustar e iniciar la implementación de un programa de formación y acompañamiento centrado en las comunidades negras y afrocolombianas y dirigido a maestras, maestros, etnoeducadores y otros actores que trabajan con niñas y niños de primera infancia.
Cuellos de botella: No Aplica
Restricciones: No Aplica.
Justificación: En cumplimiento de los hitos propuestos para desarrollar el programa de formación con enfoque étnico diferencial para las comunidades Negras y Afrocolombianas ubicadas en Valle del Cauca y Cauca, se suscribió el contrato para validar el diseño del programa de formación e iniciar la implementación. La Fundación Mujer con Valor  realizó la contratación del talento humano y está elaborando la ruta metodológica para el proceso de validación que se va a  realizar en octubre posterior al ajuste del programa de formación</t>
  </si>
  <si>
    <t xml:space="preserve">03.10.2025 OAPF:
 • Oportunidad: Se reportó dentro del plazo dado por la Circular 005-2025 para el reporte de septiembre.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No aplica según su periodicidad.
NOTA: Cumple con validación preliminar de OAPF, se sugiere cargar este reporte en Sinergia 2.0 antes del 10 de octubre. La validación final depende del DNP. </t>
  </si>
  <si>
    <t>OAPF 12/08/2025:
De acuerdo con la periodicidad definida, no aplica reporte de avance para este periodo.</t>
  </si>
  <si>
    <t>OAPF 10/09/2025:
De acuerdo con la periodicidad definida, no aplica reporte de avance para este periodo.</t>
  </si>
  <si>
    <t>OAPF 10/10/2025:
De acuerdo con la periodicidad definida, no aplica reporte de avance para este periodo.</t>
  </si>
  <si>
    <t xml:space="preserve">Avance cualitativo: El Ministerio de Educación Nacional registró entre abril y junio de 2025 1.054.193 interacciones en las plataformas de redes sociales de la entidad: X, Facebook, Instagram, YouTube, Tik Tok y LinkedIn.
Cuellos de botella: No se identificaron cuellos.
Restricciones: N/A
Justificación:  Los mensajes institucionales del Ministerio de Educación Nacional en las redes sociales (X, Facebook, Instagram, YouTube, Tik Tok y LinkedIn) generan interacción con los diferentes grupos de interés y la ciudadanía en general a través de la publicación de contenidos sobre las políticas y resultados de su gestión.
Durante el segundo trimestre de 2025 (abril a junio), se recibieron un total de 1.054.193 interacciones en las diversas plataformas de redes sociales del Ministerio. Estas interacciones se distribuyen de la siguiente manera:
X: incluyeron retweets, comentarios, clics en enlaces, me gusta y respuestas.
Facebook e Instagram: abarca me gusta, comentarios, compartidos y guardados.
YouTube: se contabilizaron me gusta, no me gusta
LinkedIn: se registraron reacciones, comentarios y compartidos.
Tik Tok: me gusta y comentarios.
Se destaca que la red social de Facebook obtuvo el mayor número de interacciones, con un total de 570.907.
</t>
  </si>
  <si>
    <t>OAPF 10/07/2025
a) Completitud: El reporte se realiza cumpliendo con los criterios requeridos de avance, cuellos de botella restricciones y justificacion, aclarando el aporte de la acción a la estrategia.
b) Consistencia: El avance cuantitativo reportado del indicador  es coherente con el reporte de avance cualitativo realizado, sin embargo, se evidencia que el avance supera la meta establecida por la cual se sugiere revisar la opción de ajustar la meta para el resto de la vigencia
c) Oportunidad: El reporte se realizó dentro de las fechas, plazos (Circular N° 005 de 2025) y periodicidad establecida.
d) Medio de Verificación: Se verifica cargue de soporte medio de verificación del mes de junio, el cual es coherente con lo programado en la formulación del PAI.
OAPF 08/08/2025
b) Consistencia: La Oficina Asesora de Comunicaciones realizó ajuste en eel reporte, debdo a que los datos reportados inicialmente, no correspondian a interacciones en las redes sociales. El avance cuantitativo reportado del indicador  es coherente con el reporte de avance cualitativo realizado.</t>
  </si>
  <si>
    <t xml:space="preserve">Avance cualitativo: El Ministerio de Educación Nacional registró entre julio y septiembre de 2.243.950 interacciones en las plataformas de redes sociales de la entidad: X, Facebook, Instagram, YouTube, Tik Tok y LinkedIn.
Cuellos de botella: No se identificaron cuellos.
Restricciones: N/A
Justificación: 
 Durante el tercer trimestre de 2025, se recibieron un total de 2.243.950 interacciones en las diversas plataformas de redes sociales del Ministerio. Estas interacciones se distribuyen de la siguiente manera: 
Twitter: incluyeron retweets, comentarios, clics en enlaces, me gusta y respuestas. 
Facebook e Instagram: abarcaron me gusta, comentarios, compartidos y guardados. 
YouTube: se contabilizaron me gusta, no me gusta, comentarios añadidos y compartidos. 
LinkedIn: se registraron reacciones, comentarios y compartidos. 
Se destaca que la red social de Facebook obtuvo el mayor número de interacciones, con un total de 1.200.364.
Se observa que se superó la meta del trimestre debido a que en septiembre se aumentó la pauta digital para redes, impactando el número de interacciones. Desde la Oficina Asesora de Comunicaciones se gestionará el ajuste correspondiente. 
</t>
  </si>
  <si>
    <t xml:space="preserve">OAPF 10/10/2025
a) Completitud: El reporte se realiza cumpliendo con los criterios requeridos de avance, cuellos de botella restricciones y justificacion, aclarando el aporte de la acción a la estrategia.
b) Consistencia: Se evidencia que el avance supera la meta establecida por la cual se sugiere revisar la opción de ajustar la meta para el resto de la vigencia
c) Oportunidad: El reporte se realizó dentro de las fechas, plazos (Circular N° 005 de 2025) y periodicidad establecida.
d) Medio de Verificación: Se verifica cargue de soporte medio de verificación del mes de septiembre, el cual es coherente con lo programado en la formulación del PAI.
</t>
  </si>
  <si>
    <t>OAPF 12/08/2025:
De acuerdo con la periodicidad definida no aplica reporte de avance para este periodo.</t>
  </si>
  <si>
    <t>Avance:El Ministerio de Educación realizó la socialización de la actualización del procedimiento de cumplimiento de sentencias, conciliaciones y laudos, de igual manera se generó el informe correspondiente al II trimestre del exito en la litigiosisdad de los procesos judiciales que se allegan al MEN.
Cuellos de botella:  No se identificaron cuellos de botella y limitaciones en el periodo.
Restricciones: No aplica.
Justificación: Durante el mes de agosto, se generarón las mesas de trabajo con le fin de generar la actualización del procedimiento de cumplimiento de sentencias, conciliaciones y laudos, cumpliendo los lineamientos de la Agencia Nacional de Defensa Jurídica del Estado ANDJE y lo establecido en el plan de mejoramiento de la Contraloria General de la Republica, una vez actualizado y publicado en el SIG se procede a solicitar a la Oficina Asesora de Comunicaciones la colaboración para la generación el boletin de socialización el cual es remitido a todos los funcionarios del Ministerio de Educación. De igual manera, se generó el informe correspondiente al II semestre del exito en la litigiosidad de los procesos que se llevan en el MEN"</t>
  </si>
  <si>
    <t>OAPF 10/09/2025:
De acuerdo con la periodicidad definida no aplica reporte de avance para este periodo, sin emargo la dependencia genra reporte de avance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t>
  </si>
  <si>
    <t>OAPF 10/10/2025:
De acuerdo con la periodicidad definida no aplica reporte de avance para este periodo.</t>
  </si>
  <si>
    <t>Avance: El Ministerio de Educación y FOMAG gestionaron el pago efectivo de sanción moratoria a través de los pagos a través de procesos ejecutivos y conciliaciones, los cuales se tradujeron en (43), de igual manera se realizo (1) pago de sentencias ejecutoriadas relacionados con el pago de sanción moratoria por el pago tardío de consignación de las cesantías en virtud de las disposiciones de la ley 50 de 1990 y ley 52 de 1975, se presentaron fórmulas de conciliación en escenarios extrajudiciales y judiciales en (15)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a lo anterior en caso de haberse iniciado las actuaciones judiciales se busca que no se continúen ocasionando costas procesales y agencias en derecho por la continuidad de pleitos en sede judicial.</t>
  </si>
  <si>
    <t>OAPF 12/08/2025: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</si>
  <si>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 xml:space="preserve">Avance: El Ministerio de Educación y el FOMAG gestionaron el pago de la sanción moratoria mediante diferentes mecanismos, incluyendo pagos por vía administrativa, procesos ejecutivos y conciliaciones, logrando un total de 39 pagos efectuados. Adicionalmente, se realizaron 129 pagos derivados de sentencias ejecutoriadas relacionadas con el reconocimiento de la sanción moratoria por el pago extemporáneo de la consignación de cesantías, conforme a lo establecido en las leyes 50 de 1990 y 52 de 1975. Asimismo, se presentaron fórmulas de conciliación en escenarios tanto judiciales como extrajudiciales en 2 casos relacionados con el pago de la sanción moratoria contemplada en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con lo anterior en caso de haberse iniciado las actuaciones judiciales se busca que no se continúen ocasionando costas procesales y agencias en derecho por la continuidad de pleitos en sede judicial.
</t>
  </si>
  <si>
    <t>OAPF 10/09/2025: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</si>
  <si>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Avance: El Ministerio de Educación y el FOMAG gestionaron el pago de la sanción moratoria mediante diferentes mecanismos, incluyendo pagos por vía administrativa, procesos ejecutivos y conciliaciones, logrando un total de 41 pagos efectuados.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con lo anterior en caso de haberse iniciado las actuaciones judiciales se busca que no se continúen ocasionando costas procesales y agencias en derecho por la continuidad de pleitos en sede judicial.</t>
  </si>
  <si>
    <t>OAPF 10/10/2025: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</si>
  <si>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 xml:space="preserve">Avance: El Ministerio de Educación recaudó en total la suma de $ 2.218.333.210,22
por concepto de ley 21 $ 22.399.597,18 y por concepto de FOMAG $ 2.195.933.613,14
Cuellos de botella: No se identificaron cuellos de botella y limitaciones en el periodo.
Restricciones: No aplica.
Justificación: Por concepto de Ley 21 $ 22.399.597,18 este valor corresponde al resultado de embargos decretados en los diferentes procesos de cobro coactivo. Los embargos referenciados se encuentran reflejados en ocho (8) títulos de depósito judicial que emite el Banco Agrario de Colombia a nombre del MEN y que se encuentran bajo custodia de esta entidad. 
Por concepto FOMAG se recaudó la suma total de $ 2.195.933.613,14 este valor corresponde a las cuotas de acuerdos de pago de los municipios de Jamundí – Valle del Cauca, Segovia – Antioquia, Malambo – Atlántico, Sotará – Cauca, Altos del Rosario – Bolívar, Novita – Choco, Sampués – Sucre, Abejorral – Antioquia, Pueblo viejo – Magdalena, Sapuyes – Nariño  y pagos directos de Departamento del Choco, Trujillo – Valle del Cauca, Talaigua Nuevo – Bolívar, por lo cual se expiden los autos correspondientes y se archivan los procesos. </t>
  </si>
  <si>
    <t xml:space="preserve">OAPF 12/08/2025: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</si>
  <si>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 xml:space="preserve">Avance: El Ministerio de Educación para el mes de Agosto recaudó la suma de $ 224.944.890,13  por concepto de ley 21 $ 471.204,51 y por concepto de FOMAG $ 224.473.685,62
Cuellos de botella: No se identificaron cuellos de botella y limitaciones en el periodo.
Restricciones: No aplica.
Justificación: 
Por concepto de Ley 21 $ 471.204,51 de los cuales $ 82.359,51 corresponden al resultado de embargos decretados en los diferentes procesos de cobro coactivo. Los embargos referenciados se encuentran reflejados en 1 título de depósito judicial que emite el Banco Agrario de Colombia a nombre del MEN y que se encuentran bajo custodia de esta entidad.  y la suma de $ 388.845,00 se recaudó de un acuerdo de pago de costas procesales a favor del MEN correspondiente al proceso del señor Gerardo Jaramillo.  
Por concepto FOMAG se recaudó la suma de $ 224.473.685,62 de los cuales $ 21.233.729,29 corresponden al resultado de embargos decretados en los diferentes procesos de cobro coactivo. Los embargos referenciados se encuentran reflejados en 1 título de depósito judicial que emite el Banco Agrario de Colombia a nombre del MEN y que se encuentran bajo custodia de esta entidad.  y la suma de $ 203.239.957,33 se recaudaron de los acuerdos de pago suscrito con Malambo – Atlántico, Sotará – Cauca, Novita – Choco, Sampués – Sucre, Abejorral – Antioquia, Jamundí – Valle del Cauca, Pedraza, Zona Bananera, Pueblo Viejo – Magdalena, Sapuyes – Nariño. 
</t>
  </si>
  <si>
    <t xml:space="preserve">OAPF 10/09/2025: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</si>
  <si>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 xml:space="preserve">Avance: El Ministerio de Educación recaudó en total la suma de $ 316.680.681,77
por concepto de ley 21 $ 3.859.933,14 y por concepto de FOMAG $ 312.820.748,63
Cuellos de botella: No se identificaron cuellos de botella y limitaciones en el periodo.
Restricciones: No aplica.
Justificación: Por concepto de Ley 21 $ 3.859.933,14 de los cuales $ 58.063,14 este valor corresponde al resultado de embargos decretados en los diferentes procesos de cobro coactivo. Los embargos referenciados se encuentran reflejados en dos (2) títulos de depósito judicial que emite el Banco Agrario de Colombia a nombre del MEN y que se encuentran bajo custodia de esta entidad, y la suma de 3.801.870 son por concepto de pagos directos del señor Gerardo Jaramillo por concepto de costas procesales a favor del MEN y la señora Devora Clemencia Cobos por concepto de proceso disciplinario a favor del MEN.  
Por concepto FOMAG se recaudó la suma total de $ 312.820.748,63 de los cuales $ 38.641.896,00 este valor corresponde al resultado de embargos decretados en los diferentes procesos de cobro coactivo. Los embargos referenciados se encuentran reflejados en un (1) título de depósito judicial que emite el Banco Agrario de Colombia a nombre del MEN y que se encuentran bajo custodia de esta entidad, y el valor de $ 274.178.852,63 corresponde a las cuotas de acuerdos de pago de los municipios de El Águila, Jamundí – Valle del Cauca, Segovia – Antioquia, Sotará – Cauca, Altos del Rosario – Bolívar, Novita – Choco, Sampués – Sucre, Abejorral – Antioquia, Pueblo viejo, Pedraza, Zona Bananera - Magdalena, Sapuyes – Nariño. </t>
  </si>
  <si>
    <t xml:space="preserve">OAPF 10/10/2025: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</si>
  <si>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Avance:El Ministerio de Educación realizó una sesión de transferencia del conocimiento sobre normativa del sector educación.
Cuellos de botella:  No se identificaron cuellos de botella y limitaciones en el periodo.
Restricciones: No aplica.
Justificación: Durante el mes de julio, se realizaron y difundieron, a través de las diferentes plataformas de comunicación del Ministerio de Educación Nacional, las publicaciones correspondientes a dos conceptos jurídicos de especial relevancia. Estas acciones se enmarcan en la implementación de una estrategia integral de comunicación orientada a fortalecer el acceso de la comunidad educativa, así como de otros grupos de valor, a información jurídica clara, oportuna y pertinente. Con ello, se busca no solo garantizar la socialización de los contenidos, sino también promover su comprensión y aplicación, contribuyendo al fortalecimiento de la gestión educativa y al ejercicio informado de los derechos y deberes en el sector.</t>
  </si>
  <si>
    <t>OAPF 12/08/2025:
De acuerdo con la periodicidad definida no aplica reporte de avance para este periodo, sin emargo la dependencia genra reporte de avance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aún cuando no se requiere para este periodo</t>
  </si>
  <si>
    <t>Avance:El Ministerio de Educación realizó una sesión de transferencia del conocimiento sobre normativa del sector educación.
Cuellos de botella:  No se identificaron cuellos de botella y limitaciones en el periodo.
Restricciones: No aplica.
Justificación: Durante el mes de septiembre, se realizaron y difundieron, a través de las diferentes plataformas de comunicación del Ministerio de Educación Nacional, las publicaciones correspondientes a dos conceptos jurídicos de especial relevancia. Estas acciones se enmarcan en la implementación de una estrategia integral de comunicación orientada a fortalecer el acceso de la comunidad educativa, así como de otros grupos de valor, a información jurídica clara, oportuna y pertinente. Con ello, se busca no solo garantizar la socialización de los contenidos, sino también promover su comprensión y aplicación, contribuyendo al fortalecimiento de la gestión educativa y al ejercicio informado de los derechos y deberes en el sector.</t>
  </si>
  <si>
    <t>OAPF 10/10/2025: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 aún cuando no se requiere para este periodo</t>
  </si>
  <si>
    <t xml:space="preserve">Avance: Desde El Ministerio de Educación Nacional -MEN- se  emitieron 117 pronunciamientos técnicos  sobre los proyectos de obras por impuestos presentados para revisión los cuales fueron consolidados y cargados en la plataforma suifp territorio. 
Cuellos de botella: No se identificaron cuellos de botella.
Restricciones: N/A
Justificación: Para los meses de julio, agosto  y septiembre  del 2025, el Ministerio de Educación Nacional  realizó la revisión de 117 proyectos de obras por impuestos  presentados por los formuladores a la entidad nacional para revisión, de esta forma  se  consolidaron  y cargaron en la plataforma suifp territorio los respectivos pronunciamientos técnicos los cuales corresponden a las siguientes tipologías: Infraestructura, dotación de mobiliario, dotación de menaje de cocina,  dotación tecnológica, dotación de elementos deportivos, dotación de elementos artísticos y dotación de material educativo,  en las siguientes etapas de desarrollo de los proyectos: 
- Etapa de estructuración: 52 pronunciamientos emitidos y cargados en la plataforma suifp  territorio.
- Etapa de ajustes en ejecución: 65 pronunciamientos emitidos y cargados en la plataforma suifp  territorio.
</t>
  </si>
  <si>
    <t>OAPF 10/10/2025: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Verificación:Se evidencia medio de verificacón en la carpeta establecida</t>
  </si>
  <si>
    <t>Avance: Durante el tercer trimestre de 2025, el Ministerio de Educación Nacional (MEN) recibió un total de 38 proyectos presentados por las entidades territoriales, los cuales son financiados o cofinanciados con recursos del Sistema General de Regalías (SGR).
Sobre estos proyectos, el MEN realizó 64 revisiones técnicas, lo que resultó en la emisión de 64 conceptos técnicos. Todos estos pronunciamientos fueron consolidados y cargados en la plataforma SUIFP Regalías, en cumplimiento del proceso de evaluación y seguimiento establecido.
Cuellos de botella: Durante el presente trimestre, los contratos del equipo técnico finalizaron el 31 de agosto de 2025, y el proceso para la contratación del nuevo equipo presentó demoras. Esta situación impidió contar con el equipo completo a tiempo, lo que generó retrasos en las revisiones técnicas de algunos proyectos.
Restricciones: N/A
Justificación: En el marco del proceso de evaluación técnica del tercer trimestre de 2025, el Ministerio de Educación Nacional revisó un total de 38 proyectos presentados por las entidades territoriales. Como resultado de dichas revisiones, se emitieron:
•	61 conceptos técnicos a tiempo, lo que representa el 95% del total.
•	3 conceptos técnicos fuera de tiempo, equivalentes al 5%.</t>
  </si>
  <si>
    <t>Avance: Una vez aprobada la información estadística, resultado del proceso estadístico, se procedió a la organización de la estructura de los 26 indicadores y posterior envío a la OTSI, para generar los cuadros de salida del Micrositio SINEB y el paso a certificaciòn, donde se revisaron todos los indicadores, dando aprobación para la respectiva publicación.
Restricciones: N/A
Justificación: En el marco del proceso estadístico, se aprobó en Comitè  Tècnico de Informaciòn, los resultados de las operaciones estadísticas de "Estadísticas asociadas a la matrícula de educaciòn preescolar, básica y media" y "Estadísticas de docentes y directivos docentes del sector oficial".</t>
  </si>
  <si>
    <t>OAPF 10/10/2025: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reporte de avance aún sin  medio de verificación cargado en la carpeta correspondiente</t>
  </si>
  <si>
    <t>Avance: El Ministerio de Educación Nacional, a través de la Oficina de Control Disciplinario Interno, durante el mes de Julio adelantó las accciones correspondientes gestionando y dando trámite respecto de 118 procesos disciplinarios priorizados,  los siguientes:
1.Año 2021. Proceso disciplinario - Auto Archivo - (Archivo) (1)
2. Año 2022. Proceso disciplinario - Auto Archivo - (Archivo) (2)
3. Año 2023. Proceso disciplinario - Auto Archivo - (Archivo) (1)
4. Año 2024. Proceso disciplinario - Auto Archivo - (Archivo) (1)
5. Año 2022. Proceso disciplinario - Cierre y traslado para alegatos precalificatorios (1)
6. Año 2025. Proceso disciplinario - Cierre y traslado para alegatos precalificatorios (1)
Cuellos de botella: No se encuetran cuellos de botella de conformidad con las actividades relacionadas con el indicador. 
Restricciones: N/A
Justificación:  Se gestionaron para proferir decisión de fondo o se finalizaron, un total de siete (7) procesos durante la vigencia reportada en ejecución del indicador durante el mes de Julio.</t>
  </si>
  <si>
    <t xml:space="preserve">OAPF 12/08/2025: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</si>
  <si>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Agosto adelantó las accciones correspondientes gestionando y dando trámite respecto de 118 procesos disciplinarios priorizando,  los siguientes:
1.Año 2021. Proceso disciplinario - Auto Archivo - (Archivo) (2)
2. Año 2022. Proceso disciplinario - Auto Archivo - (Archivo) (5)
3. Año 2024. Proceso disciplinario - Auto Archivo - (Archivo) (2)
4. Año 2025. Proceso disciplinario - Auto Archivo - (Archivo) (1)
5. Año 2021. Proceso disciplinario - Cierre y traslado para alegatos precalificatorios (1)
6. Año 2022. Proceso disciplinario - Cierre y traslado para alegatos precalificatorios (1)
7. Año 2022. Proceso disciplinario - Cierre y traslado para alegatos precalificatorios (2)
Cuellos de botella: No se encuetran cuellos de botella de conformidad con las actividades relacionadas con el indicador. 
Restricciones: N/A
Justificación:  Se gestionaron para proferir decisión de fondo o se finalizaron, un total de catorce (14) procesos durante la vigencia reportada en ejecución del indicador durante el mes de Agosto.</t>
  </si>
  <si>
    <t xml:space="preserve">OAPF 10/09/2025: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</si>
  <si>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Septiembre adelantó las accciones correspondientes gestionando y dando trámite respecto de 118 procesos disciplinarios priorizando,  los siguientes:
1.Año 2021. Proceso disciplinario - Auto Archivo - (Archivo) (2)
2. Año 2022. Proceso disciplinario - Auto Archivo - (Archivo) (5)
3. Año 2023. Proceso disciplinario - Cierre y traslado para alegatos precalificatorios (2)
4. Año 2024. Proceso disciplinario - Cierre y traslado para alegatos precalificatorios (8)
Cuellos de botella: No se encuetran cuellos de botella de conformidad con las actividades relacionadas con el indicador. 
Restricciones: N/A
Justificación:  Se gestionaron para proferir decisión de fondo o se finalizaron, un total de diescisiete (17) procesos durante la vigencia reportada en ejecución del indicador durante el mes de Septiembre.</t>
  </si>
  <si>
    <t xml:space="preserve">OAPF 10/10/2025: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</si>
  <si>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 xml:space="preserve">Avance: El Ministerio de Educación Nacional, a través de la Oficina de Control Disciplinario Interno, durante el mes de Agosto adelantó las accciones preventivas correspondientes gestionando y comunicando por medio del Sistema de Gestión de Documentos Electrónicos de Archivo las actividades de prevención correspondientes al segundo cuatrimestre de 2025. 
Cuellos de botella: No se encuetran cuellos de botella de conformidad con las actividades rlacionadas con el indicador. 
Restricciones: N/A
Justificación:  Se gestionó y se realizó, la segunda  actividad de prevención, durante el mes de agosto, realizando visita y presentación PPT de sensibilización a la Subdirección de Aseguramiento de la Calidad, de conformidad tal y como se puede observar en la evidencia aportada. </t>
  </si>
  <si>
    <t>OAPF 12/08/2025:
De acuerdo con la periodicidad definida, no aplica reporte de avance para este periodo,</t>
  </si>
  <si>
    <t>OAPF 10/09/2025:
De acuerdo con la periodicidad definida, no aplica reporte de avance para este periodo,</t>
  </si>
  <si>
    <t xml:space="preserve">Avance: El Ministerio de Educación realizó el informe de seguimiento de la administración de riesgos del primer semestre de 2025. Este informe identificó áreas de mejora, insta ajustar las estrategias de mitigación y proporcionó a la Alta Dirección información relevante para fortalecer la cultura de autocontrol y la prevención de riesgos.
Cuellos de botella: No se identificaron cuellos de botella o limitaciones.
Restricciones: No aplica.
Justificación: La evaluación de riesgos del Ministerio de Educación correspondiente al primer semestre de 2025 se socializará en el Comité Institucional de Control Interno como parte de la evaluación del sistema de control interno. Posteriormente, la alta dirección determinará las acciones administrativas a seguir.
</t>
  </si>
  <si>
    <t>OAPF 10/10/2025:
De acuerdo con la periodicidad definida, no aplica reporte de avance para este periodo,</t>
  </si>
  <si>
    <t xml:space="preserve">Avance: Desde el Ministerio de Educación Nacional, a través de las auditorías internas, la Oficina de Control Interno inicio el proceso de control, seguimiento y evaluación con enfoque hacia la prevención de manera transparente y efectiva. 
Durante el periodo analizado, se presentó el informe definitivo del proceso de Diseño de Politica.
Cuellos de botella: No se identificaron cuellos de botella o limitaciones.
Restricciones: No aplica.
</t>
  </si>
  <si>
    <t>OAPF 12/08/2025
De acuerdo con la periodicidad establecida, no aplica la presentación de reporte de avance para este periodo.  Sin embargo, la dependencia efectuó el cargue del soporte correspondiente al medio de verificación del mes de julio, evidenciando únicamente un (1) informe definitivo de los veinte (20) programados para la vigencia 2025.</t>
  </si>
  <si>
    <t>"Avance: Desde el Ministerio de Educación Nacional, a través de las auditorías internas, la Oficina de Control Interno inicio el proceso de control, seguimiento y evaluación con enfoque hacia la prevención de manera transparente y efectiva. 
Durante el mes de agosto de 2025, se han cargado en el sistema integrado de gestión los informes definitivos de los siguientes procesos:
•	Gestión Disciplinaria
•	Procesos y Mejora
•	Evaluación Independiente
Además, el informe preliminar de la AUDITORÍA ESPECIAL Norma Técnica de la Calidad del Proceso Estadístico NTC PE 1000:2020 se encuentra en revisión.
Cuellos de botella: No se identificaron cuellos de botella o limitaciones
Restricciones: No aplica.
Justificación: El Plan de Auditoría del Ministerio para el año 2025 fue aprobado durante la sesión del Comité Institucional de Coordinación de Control Interno celebrada el 19 de diciembre de 2024. La implementación de este plan establece la hoja de ruta para el desarrollo de auditorías internas y la evaluación integral de los procesos, con el propósito contribuir en la mejora continua de la entidad.
"</t>
  </si>
  <si>
    <t xml:space="preserve">Avance: Desde el Ministerio de Educación Nacional, a través de las auditorías internas, la Oficina de Control Interno inicio el proceso de control, seguimiento y evaluación con enfoque hacia la prevención de manera transparente y efectiva. 
Durante el mes de septiembre de 2025, se presentaron dos informes definitivos de auditora como son:
• Auditoria Especial Norma Técnica de la Calidad del Proceso Estadístico NTC PE 1000:2020 
•	Auditoria Especial Recursos Entregados en Administración
•	Auditoria de Gestión de Servicios TIC
Se encuentra en revisión el informe preliminar del Proceso de Contratación
Cuellos de botella: No se identificaron cuellos de botella o limitaciones
Restricciones: No aplica.
Justificación: El Plan de Auditoría del Ministerio para el año 2025 fue aprobado durante la sesión del Comité Institucional de Coordinación de Control Interno celebrada el 19 de diciembre de 2024. La implementación de este plan establece la hoja de ruta para el desarrollo de auditorías internas y la evaluación integral de los procesos, con el propósito contribuir en la mejora continua de la entidad.
</t>
  </si>
  <si>
    <t>OAPF 10/10/2025:
De acuerdo con la periodicidad definida, no aplica reporte de avance para este periodo, sin ambargo la dependencia registra avance y soporta evidencias correspondientes a tres (3) informes de auditoria definitivos para un total de trece(13) con corte a septiembre</t>
  </si>
  <si>
    <t>A corte del mes de julio de 2025 (acumulado), el Ministerio de Educación Nacional gestionó recursos por concepto de cooperación técnica, la suma de $26.308.183.570.
Julio: $8.503.462.585
$71.605.053  Proyecto Fundación Chile (pago entregable 1- Plan de trabajo)
$8.431.857.532  Acciones implementadas por UNICEF en marco del Programa para Colombia</t>
  </si>
  <si>
    <t xml:space="preserve">
OAPF 12/08/2025:
a) Completitud: El reporte  se realiza cumpliendo con los criterios requeridos de avance, cuellos de botella, restricciones y justificación
b) Consistencia: b) Consistencia: El avance cuantitativo reportado de la acción supera la meta programada, se sugiere revisar la meta.
c) Oportunidad: El reporte  se realizó dentro de las fechas establecidas en la Circular N° 005 de 2025 y periodicidad establecida.
d) Medio de Verificación: Se evidencia medio de verificación cargado en la carpeta correspondiente.
</t>
  </si>
  <si>
    <t>A corte del mes de agosto de 2025 (acumulado), el Ministerio de Educación Nacional gestionó recursos por concepto de cooperación técnica, la suma de $26.870.860.737.
Agosto: $562.677.167 
$562.677.167: aportes Embajada de Francia en Educación (Proyecto Fondo Equipo Francia No. 2025-158 "Generación ENS Plurilingue")</t>
  </si>
  <si>
    <t xml:space="preserve">
OAPF 10/09/2025:
a) Completitud: El reporte  se realiza cumpliendo con los criterios requeridos de avance, cuellos de botella, restricciones y justificación
b) Consistencia: b) Consistencia: El avance cuantitativo reportado de la acción supera la meta programada, se sugiere revisar la meta
c) Oportunidad: El reporte  se realizó dentro de las fechas establecidas en la Circular N° 005 de 2025 y periodicidad establecida.
d) Medio de Verificación: Se evidencia medio de verificación cargado en la carpeta correspondiente.
</t>
  </si>
  <si>
    <t>A corte del mes de septiembre de 2025 (acumulado), el Ministerio de Educación Nacional gestionó como recursos por concepto de cooperación técnica, la suma de $50.183.198.754.
Septiembre: $23.313.058.017
•	$139.085.996. Save the Children- Desarrollo del Taller Nacional “Construyendo Puentes para la Seguridad Integral de las Escuelas de Colombia
•	$9.003.554.296. NRC- Implementación del Multiyear Resilience Program 2-MYRP en Colombia
•	$60.392.768. Proyecto Fundación Chile (pago entregable 2- Informe de Avance 1)-"Fortalecimiento de competencias didácticas digitales de los docentes y directivos de la Educación Básica" 
•	$14.110.024.957. UNICEF -Grant Confirmation Letter # 24-ECW-MYRP-0004-UNICEF Colombia for the Education Cannot Wait Fund</t>
  </si>
  <si>
    <t xml:space="preserve">
OAPF 10/10/2025:
a) Completitud: El reporte  se realiza cumpliendo con los criterios requeridos de avance, cuellos de botella, restricciones y justificación
b) Consistencia: El avance cuantitativo reportado de la acción supera la meta programada, evidenciado el cumplimiento del 100% de la meta programada para este indicador
c) Oportunidad: El reporte  se realizó dentro de las fechas establecidas en la Circular N° 005 de 2025 y periodicidad establecida.
d) Medio de Verificación: Se evidencia medio de verificación cargado en la carpeta correspondiente.
</t>
  </si>
  <si>
    <t xml:space="preserve">Principales avances:
Durante el primer trimestre de 2025 se avanzó con 217 Sedes Educativas Rurales PDET construidas, mejoradas y con entrega de dotaciones, las cuales se distribuyen en 86 sedes dotadas, 104 sedes con proyectos de infraestructura  y 27 sedes con proyectos de infraestructura y dotación. 
Cuellos de Botella: 
No presenta cuellos de botella en la gestión. 
Justificación del avance:
Se avanzó hasta la fecha de corte en 223 iniciativas de infraestructura educativa (mejoramientos, obras nuevas dotación de mobiliario), las cuales beneficiaron   evidencian 217 sedes educativas intervenidas de manera complementaria con más de un proyecto en infraestructura, dotación y/o dotación – infraestructura. Estos proyectos se desarrollaron en 18 departamentos y 53 municipios en el país, financiados a través del Fondo de Financiamiento a la Infraestructura Educativa – FFIE, el Banco Interamericano de Desarrollo – BID, recursos gestionados a través del mecanismo Obras por Impuestos y otras fuentes de financiación.
</t>
  </si>
  <si>
    <t>Principales avances:
Durante el tercer trimestre de 2025 se avanzó con Sedes Educativas Rurales PDET construidas, mejoradas y con entrega de dotaciones, las cuales se distribuyen en  sedes dotadas, sedes con proyectos de infraestructura  y   sedes con proyectos de infraestructura y dotación.
Cuellos de Botella:
No presenta cuellos de botella en la gestión.
Justificación del avance:
Se gestionaron recursos para avanzar con  iniciativas de infraestructura educativa (mejoramientos, obras nuevas dotación de mobiliario), para beneficiar a la mayor cantidad de estudiantes ubicados en  sedes educativas en municipios PDET. Los proyectos se desarrollan en por parte del Fondo de Financiamiento a la Infraestructura Educativa – FFIE, el Banco Interamericano de Desarrollo – BID, recursos gestionados a través del mecanismo Obras por Impuestos y otras fuentes de financiación.</t>
  </si>
  <si>
    <t xml:space="preserve">14.10.2025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Considerando la periodicidad no se adjuntan medios de verificación 
NOTA: La validación final está sujeta a la aprobación y/o rechazo del reporte en SIIPO por parte del DNP, en caso de requerirlo se podrán solicitar ajustes	</t>
  </si>
  <si>
    <t xml:space="preserve">Principales avances:
El Ministerio de Educación Nacional avanzó durante el primer semestre de 2025 con obras de infraestructura educativa y entrega de dotaciones pedagógicas en 991 Sedes Educativas Rurales a nivel nacional.
Cuellos de Botella: 
No presenta cuellos de botella en la gestión. 
Justificación del avance:
Se avanzó hasta la fecha de corte en 991 intervenciones o proyectos de obras de infraestructura educativa, beneficiando a 970 Sedes Educativas Rurales construidas, mejoradas y con entrega de dotaciones, las cuales se distribuyen en  515 sedes con proyectos de dotación de mobiliario escolar y menaje, 428 sedes con proyectos de infraestructura (obra nueva o mejoramientos en infraestructura escolar) y 27 sedes con proyectos de infraestructura y dotación escolar. Estos proyectos se desarrollaron en 29 departamentos y 251 municipios en el país, financiados a través del Fondo de Financiamiento a la Infraestructura Educativa – FFIE, el Banco Interamericano de Desarrollo – BID, recursos gestionados a través del mecanismo Obras por Impuestos y otras fuentes de financiación.
</t>
  </si>
  <si>
    <t>Principales avances:
Durante el tercer trimestre de 2025 se avanzó con Sedes Educativas Rurales construidas, mejoradas y con entrega de dotaciones, las cuales se distribuyen en  sedes dotadas, sedes con proyectos de infraestructura  y   sedes con proyectos de infraestructura y dotación.
Cuellos de Botella:
No presenta cuellos de botella en la gestión.
Justificación del avance:
Se gestionaron recursos para avanzar con  iniciativas de infraestructura educativa (mejoramientos, obras nuevas dotación de mobiliario), para beneficiar a la mayor cantidad de estudiantes ubicados en  sedes educativas en la ruralidad. Los proyectos se desarrollan en por parte del Fondo de Financiamiento a la Infraestructura Educativa – FFIE, el Banco Interamericano de Desarrollo – BID, recursos gestionados a través del mecanismo Obras por Impuestos y otras fuentes de financiación.</t>
  </si>
  <si>
    <t>Principales avances: El Ministerio de Educación Nacional continuó con el acompañamiento técnico a la ejecución de proyectos de Infraestructura Educativa y/o Mejoramientos de las instituciones educativas Oficiales. Adicionalmente se adelantó gestiones para realizar la priorización y visitas diagnostico a territorio para adelantar mejoramientos en la infraestructura física de las sedes educativas.
Cuellos de Botella: No se presentaron cuellos de botella.
Se avanzó con obras de infraestructura en Sedes Educativas, aumentando la cantidad ambientes educativos nuevos y mejorados en zonas rurales y urbanas a nivel nacional financiados por el MEN y ejecutados a través del Fondo de Financiamiento a la Infraestructura Educativa – FFIE, FINDETER y otros ejecutores.</t>
  </si>
  <si>
    <t xml:space="preserve">Principales avances: El Ministerio de Educación Nacional continuó con el acompañamiento técnico a la ejecución de proyectos de Infraestructura Educativa y/o Mejoramientos de las instituciones educativas Oficiales. Adicionalmente se adelantó gestiones para realizar la priorización y visitas diagnostico a territorio para adelantar mejoramientos en la infraestructura física de las sedes educativas.
Cuellos de Botella: No se presentaron cuellos de botella.
Restricciones: No aplica
Justificación del avance: Se avanzó en obras de infraestructura en sedes educativas, aumentando el número de ambientes nuevos y mejorados en zonas rurales y urbanas, financiados por el MEN y ejecutados a través del FFIE, FINDETER y otros. La ficha técnica del indicador 88 del Plan Nacional de Desarrollo establece que deben contarse los ambientes intervenidos con obras de construcción, reforzamiento y reposición, los cuales, aunque entregados en esta vigencia, no se habían incluido. Esto sumó 208 sedes y 422 ambientes adicionales. Así, en junio de 2025 el indicador alcanzó 1.661 ambientes terminados en la vigencia y un acumulado de 8.720 en el cuatrienio, equivalente al 44,7 % de la meta del PND.
</t>
  </si>
  <si>
    <t>10.08.2025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
10/07/2025 DNP aprueba</t>
  </si>
  <si>
    <t xml:space="preserve">Principales avances: El Ministerio de Educación Nacional continuó con el acompañamiento técnico a la ejecución de proyectos de Infraestructura Educativa y/o Mejoramientos de las instituciones educativas Oficiales. Adicionalmente se adelantó gestiones para realizar la priorización y visitas diagnostico a territorio para adelantar mejoramientos en la infraestructura física de las sedes educativas.
Cuellos de Botella: No se presentaron cuellos de botella.
Restricciones: No aplica
Justificación del avance: Se avanzó en obras de infraestructura en sedes educativas, aumentando el número de ambientes nuevos y mejorados en zonas rurales y urbanas, financiados por el MEN y ejecutados a través del FFIE, FINDETER y obras por impuestos. 
</t>
  </si>
  <si>
    <t>08.09.2025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periodo,así como las limitaciones presentadas. 
• Completitud: Se valida que el reporte cumple con los cuatro componentes de un reporte según la Guía de seguimiento al PAI. Tanto el avance como la justificación son claros. No obstante, se propone el siguiente ajuste en el avance principal ya que el propuesto supera los 300 caracteres :
“El Ministerio de Educación Nacional continuó con el acompañamiento técnico a la ejecución de proyectos de infraestructura educativa y mejoramientos en instituciones oficiales. Además, adelantó gestiones para la priorización y visitas de diagnóstico en territorio.” PENDIENTE 
• Medios de verificación: N.A avance cuantitativo dado el rezago.
Dependencia Ajusta DNP aprueba</t>
  </si>
  <si>
    <t>Principales avances: El Ministerio de Educación Nacional continuó con el acompañamiento técnico a la ejecución de proyectos de Infraestructura Educativa y/o Mejoramientos de las instituciones educativas Oficiales. Adicionalmente se adelantó gestiones para realizar la priorización y visitas diagnostico a territorio para adelantar mejoramientos en la infraestructura física de las sedes educativas.
Cuellos de Botella: Se presentaron cuellos de botella.
Restricciones: Suspensiones derivadas de trámites relacionados con servicios públicos para conexiones finales, gestiones administrativas y obtención de permisos, condiciones de orden público, procesos de expedición o actualización de licencias, condiciones climáticas adversas, desempeño de los contratistas y avances reportados, así como la contratación de obras complementarias solicitadas por las entidades territoriales.
Justificación del avance: Se avanzó en obras de infraestructura en sedes educativas, aumentando el número de ambientes nuevos y mejorados en zonas rurales y urbanas, financiados por el MEN y ejecutados a través del FFIE, FINDETER y Obras por Impuestos.</t>
  </si>
  <si>
    <t>08.10.2025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así como las limitaciones.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octubre de 2025. La validación final depende el DNP.</t>
  </si>
  <si>
    <t xml:space="preserve">Principales avances:
El Ministerio de Educación Nacional a través del mecanismo de obras por impuestos, continuó con la entrega de ambientes dotados en educación preescolar, básica y media a nivel nacional para la vigencia 2025 en los municipios identificados como PDET y ZOMAC, siendo los más afectados por el conflicto armado. 
Restricciones: No aplica
Cuellos de botella: No aplica
Justificación del avance: Se avanzó con entrega de dotaciones escolares (mobiliarios y menaje) en sedes educativas a nivel nacional en el marco del mecanismo de obras por impuestos. Se avanzó con las órdenes de compra de las dotaciones de mobiliario escolar y menaje para las sedes educativas en la región del Catatumbo en el marco de la Conmoción Interior, y para los demás territorios del país, en el marco de la órdenes de compra NACION.
</t>
  </si>
  <si>
    <t xml:space="preserve">Principales avances:
El Ministerio de Educación Nacional a través del mecanismo de obras por impuestos, continuó con la entrega de ambientes dotados en educación preescolar, básica y media a nivel nacional para la vigencia 2025 en los municipios identificados como PDET y ZOMAC, siendo los más afectados por el conflicto armado. 
Restricciones: No aplica
Cuellos de botella: No aplica
Justificación del avance: Se avanzó con entrega de dotaciones escolares (mobiliarios y menaje) en sedes educativas a nivel nacional en el marco del mecanismo de obras por impuestos. 
</t>
  </si>
  <si>
    <t>Principales avances:
El Ministerio de Educación Nacional a través del mecanismo de obras por impuestos, continuó con la entrega de ambientes dotados en educación preescolar, básica y media a nivel nacional para la vigencia 2025 en los municipios identificados como PDET y ZOMAC, siendo los más afectados por el conflicto armado.
Restricciones: No aplica
Cuellos de botella: No aplica
Justificación del avance: Se avanzó con entrega de dotaciones escolares (mobiliarios y menaje) en sedes educativas a nivel nacional en el marco del mecanismo de obras por impuestos.</t>
  </si>
  <si>
    <t xml:space="preserve">Principales avances:
El valor acumulado total de proyectos de intervenciones a la infraestructura educativa de Residencias Escolares es de 27 para el mes de junio. 
Cuellos de botella: No aplica
Restricciones: No aplica
Justificación del avance:
En el mes de junio a través de los ejecutores de los proyectos priorizados por el Ministerio de Educación Nacional, se adelantaron 5 mejoramientos a la infraestructura educativa de Residencias Escolares en zonas rurales de los departamentos de Putumayo, Vichada y Tolima. Así mismo adelantó 3 intervenciones en Residencia Escolar en zona urbana en el departamento del Meta, beneficiando a 1435 estudiantes para dotaciones.
</t>
  </si>
  <si>
    <t xml:space="preserve">Principales avances:
El valor acumulado total de proyectos de intervenciones a la infraestructura educativa de Residencias Escolares es de 37  para el mes de agosto. 
Cuellos de botella: No aplica
Restricciones: No aplica
Justificación del avance:
En el mes de junio a través de los ejecutores de los proyectos priorizados por el Ministerio de Educación Nacional, se adelantaron 7 mejoramientos a la infraestructura educativa de Residencias Escolares en zonas rurales de los departamentos de Caquetá y Cauca, beneficiando a 1.717 estudiantes.
</t>
  </si>
  <si>
    <t xml:space="preserve">08.09.2025 </t>
  </si>
  <si>
    <t xml:space="preserve">Al cierre de julio 2025, se cuenta con 113 proyectos territoriales con ampliación de oferta recibidos en el banco de proyectos, que cuentan con 171 tipos de intervención, que se encuentran priorizados los cuales están distribuidos por vigencias y operador de la siguiente manera:
a)	Priorizados a través de esquemas de gerencia y/o asistencia técnica Findeter: 35 proyectos territoriales (con 43 tipos de intervención), distribuidas así: 26 proyectos (con 29 intervenciones) por valor de $340 MM con recursos de la vigencia 2023, 11 proyectos (con 12 intervenciones) de la vigencia 2024 por $169 MM, y 2 proyectos (con 2 intervenciones) de la vigencia 2025 por $37 MM. 
b)	Transferencias 38 proyectos territoriales (con 40 intervenciones). Con recursos de la vigencia 2023: 4 proyectos (5 intervenciones) por valor de $181 MM, y 11 proyectos para transferencia de la vigencia 2024 por valor de $305 MM, con recursos de transferencias de 2023 y 2024 se financió 1 proyecto más por valor de $55MM y para la vigencia 2025 se contempla realizar 23 transferencias (Iniciativas) por valor de $267 MM, igualmente para la vigencia 2026 se proyecta 1 transferencia por valor de $6MM.
c)	Se cuenta con 2 proyectos priorizados en ejecución con otras fuentes de financiación.
d)	13 intervenciones en proceso de des priorización por análisis de inviabilidad técnica y/o de pertinencia (* Alerta puede variar meta)
e)	Dos proyectos territoriales (con 3 iniciativas) priorizadas con el Fondo de Financiamiento de Infraestructura Educativa en la estrategia mejoramiento y modulares.
f)	A la fecha se está desarrollando la contratación de una nueva gerencia a cargo de la Agencia Nacional Inmobiliario Virgilio Barco para la ejecución de 33 iniciativas en 27 proyectos para viabilidad y estructuración en la vigencia 2025.
g)	Con recursos nación se realizó la entrega de cinco proyectos correspondiente a recursos de transferencia, Universidad Pedagógica Nacional – 2023 por valor de $13 mil millones, Universidad del Valle – Nodo 2023 por valor de $16 mil millones, Universidad Industrial de Santander – 2024 por valor de $51 mil millones, Universidad, Universidad Colegio Mayor de Cundinamarca – 2024 por valor de $45 mil millones y Universidad Pedagógica Nacional – 2025 por valor de 7$ mil millones. Adicionalmente 2 proyectos terminados con FINDETER, Universidad de Tolima en Chaparral por $ 603.503.192 y Universidad de Tolima en Mariquita por $ 586.364.444  
h)	Un (1) proyecto priorizado con recursos de 2025 con objeto de estructuración a través de la Financiera de Desarrollo Nacional por valor de $8 mil millones.
i)	Un (1) proyecto que se encuentra en estructuración por definir ejecutor y valores de inversión.
j)	Se proyecta priorizar a través de vigencias futuras 29 proyectos conforme el proyecto estratégico “Plan Nacional de Espacios Educativos como centros de la vida comunitaria”.
k)	Adicionalmente, con recursos de la Dirección de Fomento se realizó la entrega de siete proyectos de educación superior, así: Cartagena por valor de $8 mil millones, en Buenaventura por valor de $3 mil millones, Ciénaga por valor de $6 mil millones, Ciénaga por valor de $6 mil millones, Mocoa por valor de 2 mil millones, Yopal por valor de $15 mil millones, Popayán por valor de $4 mil millones y Buga por valor de $172 millones.
</t>
  </si>
  <si>
    <t xml:space="preserve">Al cierre de agosto 2025, se cuenta con 112 proyectos territoriales con ampliación de oferta recibidos en el banco de proyectos, que cuentan con 174 tipos de intervención, que se encuentran priorizados los cuales están distribuidos por vigencias y operador de la siguiente manera:
a)	Priorizados a través de esquemas de gerencia y/o asistencia técnica Findeter: 32 proyectos territoriales (con 41 tipos de intervención), distribuidas así: 21 proyectos (con 29 intervenciones) por valor de $365 MM con recursos de la vigencia 2023, 11 proyectos (con 12 intervenciones) de la vigencia 2024 por $188 MM.
Nota: El estado de este numeral se ajusta conforme se realizan las entregas de los proyectos. 
b)	Transferencias en ejecución 31 proyectos territoriales (con 32 intervenciones). Con recursos de la vigencia 2023: 3 proyectos (3 intervenciones) por valor de $151 MM, y 9 proyectos para transferencia de la vigencia 2024 por valor de $286 MM, para la vigencia 2025 se contempla realizar 20 transferencias (Iniciativas) por valor de $208 MM.
Nota: El estado de este numeral se ajusta conforme se realizan las entregas de los proyectos. 
c)	Se cuenta con 2 proyectos priorizados en ejecución con otras fuentes de financiación.
d)	15 intervenciones en proceso de des priorización por análisis de inviabilidad técnica y/o de pertinencia (* Alerta puede variar meta).
e)	Dos proyectos territoriales (con 3 iniciativas) priorizadas con el Fondo de Financiamiento de Infraestructura Educativa en la estrategia mejoramiento y modulares.
f)	A la fecha se suscribió el contrato No CO1.PCCNTR.7957998 el día 17 de junio de 2025, por lo que se avanza con el inicio de la estructuración de los proyectos a cargo de la Agencia Nacional Inmobiliario Virgilio Barco para la ejecución de 30 iniciativas en 28 proyectos para viabilidad y estructuración en la vigencia 2025.
g)	Con recursos nación se realizó la entrega de cinco proyectos correspondiente a recursos de transferencia, Universidad Pedagógica Nacional – 2023 por valor de $13 mil millones, Universidad del Valle – Nodo 2023 por valor de $16 mil millones, Universidad Industrial de Santander – 2024 por valor de $51 mil millones, Universidad, Universidad Colegio Mayor de Cundinamarca – 2024 por valor de $45 mil millones y Universidad Pedagógica Nacional – 2025 por valor de 7$ mil millones. Adicionalmente 4 proyectos terminados con Findeter, Universidad de Tolima en Chaparral por $ 603.503.192, Universidad de Tolima en Mariquita por $ 586.364.444, Universidad Digital de Antioquia en Medellín por $10.200 millones y Universidad Nariño en Tumaco, Nariño por $957 millones.
h)	Un (1) proyecto priorizado con recursos de 2025 con objeto de estructuración a través de la Financiera de Desarrollo Nacional por valor de $8 mil millones.
i)	Tres (3) proyectos que se encuentra en estructuración por definir ejecutor y valores de inversión. 
j)	Se proyecta priorizar a través de vigencias futuras 29 proyectos conforme el proyecto estratégico “Plan Nacional de Espacios Educativos como centros de la vida comunitaria”.
k)	Adicionalmente, con recursos de la Dirección de Fomento se realizó la entrega de siete proyectos de educación superior, así: Cartagena por valor de $8 mil millones, en Buenaventura por valor de $3 mil millones, Ciénaga por valor de $6 mil millones, Ciénaga por valor de $6 mil millones, Mocoa por valor de 2 mil millones, Yopal por valor de $15 mil millones, Popayán por valor de $4 mil millones y Buga por valor de $172 millones.
l)	Se proyecta financiar un proyecto a través de recursos de la Dirección de Fomento por valor de $ 36 mil millones.
</t>
  </si>
  <si>
    <t xml:space="preserve">Al cierre de septiembre 2025, se cuenta con 115 proyectos territoriales con ampliación de oferta recibidos en el banco de proyectos, que cuentan con 180 tipos de intervención, que se encuentran priorizados los cuales están distribuidos por vigencias y operador de la siguiente manera:
a)	Priorizados a través de esquemas de gerencia y/o asistencia técnica Findeter: 29 proyectos territoriales (con 40 tipos de intervención), distribuidas así: 21 proyectos (con 29 intervenciones) por valor de $397 MM con recursos de la vigencia 2023, 11 proyectos (con 11 intervenciones) de la vigencia 2024 por $165 MM.
Nota: En relación con el reporte anterior se desprioriza un proyecto el cual se ejecutará en vigencia 2026, lo anterior dado el estado de madurez del proyecto. 
b)	Transferencias en ejecución 31 proyectos territoriales (con 34 intervenciones). Con recursos de la vigencia 2023: 3 proyectos (3 intervenciones) por valor de $151 MM, y 8 proyectos para transferencia de la vigencia 2024 por valor de $278 MM, para la vigencia 2025 se contempla realizar 19 transferencias (Iniciativas) por valor de $156 MM, y finalmente para la vigencia 2026 se proyecta realizar 3 transferencias (iniciativas) por valor de $36 MM. 
Nota: Adicionalmente se está ejecutando 1 proyecto por giro de fondos de fomento de competencias por 16MM.
c)	Se cuenta con 2 proyectos priorizados en ejecución con otras fuentes de financiación.
d)	17 intervenciones en proceso de des priorización por análisis de inviabilidad técnica y/o de pertinencia (* Alerta puede variar meta).
e)	Dos proyectos territoriales (con 3 iniciativas) priorizadas con el Fondo de Financiamiento de Infraestructura Educativa en la estrategia mejoramiento y modulares.
f)	A la fecha se suscribió el contrato No CO1.PCCNTR.7957998 el día 17 de junio de 2025, por lo que se avanza con el inicio de la estructuración de los proyectos a cargo de la Agencia Nacional Inmobiliario Virgilio Barco para la ejecución de 21 iniciativas en 17 proyectos para viabilidad y estructuración en la vigencia 2025.
g)	Con recursos nación se realizó la entrega de siete proyectos correspondiente a recursos de transferencia, Universidad Pedagógica Nacional – 2023 por valor de $15 mil millones, Universidad del Valle – Nodo 2023 por valor de $16 mil millones, Universidad Industrial de Santander – 2024 por valor de $51 mil millones, Universidad Colegio Mayor de Cundinamarca – 2024 por valor de $45 mil millones, Universidad Pedagógica Nacional – 2025 por valor de $7 mil millones, Multicampus Cali, Valle del Cauca – 2025 por valor de $36 mil millones y Universidad de Cundinamarca – Soacha – 2024 por valor de $8 mil millones. 
Adicionalmente 4 proyectos terminados con Findeter, Universidad de Tolima en Chaparral por $ 603.503.192, Universidad de Tolima en Mariquita por $ 586.364.444, Universidad Digital de Antioquia en Medellín por $10.200 millones y Universidad Nariño en Tumaco, Nariño por $957 millones.
h)	Un (1) proyecto priorizado con recursos de 2025 con objeto de estructuración a través de la Financiera de Desarrollo Nacional por valor de $8 mil millones.
i)	Cuatro (4) proyectos que se encuentra en estructuración por definir ejecutor y valores de inversión. 
j)	Se proyecta priorizar a través de vigencias futuras 31 proyectos conforme el proyecto estratégico “Plan Nacional de Espacios Educativos como centros de la vida comunitaria”.
k)	Adicionalmente, con recursos de la Dirección de Fomento se realizó la entrega de ocho proyectos de educación superior, así: Cartagena por valor de $8 mil millones, en Buenaventura por valor de $3 mil millones, Ciénaga por valor de $6 mil millones, Ciénaga por valor de $6 mil millones, Mocoa por valor de 2 mil millones, Yopal por valor de $15 mil millones, Popayán por valor de $4 mil millones y Buga por valor de $172 millones.
l)	Se proyecta financiar un proyecto a través de recursos de la Dirección de Fomento por valor de $ 36 mil millones.  
m)	Se proyecta financiar a través de ANIMVB para la vigencia 2026, a través de la suscripción de un nuevo convenio, donde se incluirán 7 proyectos priorizados a la fecha en comité de infraestructura por valor de $105 mil millones.  
</t>
  </si>
  <si>
    <t xml:space="preserve">08.10.2025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así como las limitaciones. 
• Completitud: Se valida que el reporte cumple con los cuatro componentes de un reporte según la Guía de seguimiento al PAI. Tanto el avance como la justificación son claros. Cumplió.
• Medios de verificación: No aplica por rezago
</t>
  </si>
  <si>
    <t xml:space="preserve">OAPF 12/08/2025:
De acuerdo con la periodicidad definida, no aplica reporte de avance para este periodo, sin embargo se encuentra pendiente el reporte de avance de la dependencia correspondiente al primer Semestre </t>
  </si>
  <si>
    <t xml:space="preserve">OAPF 10/09/2025:
De acuerdo con la periodicidad definida, no aplica reporte de avance para este periodo, sin embargo se encuentra pendiente el reporte de avance de la dependencia correspondiente al primer Semestre </t>
  </si>
  <si>
    <t xml:space="preserve">OAPF 10/10/2025:
De acuerdo con la periodicidad definida, no aplica reporte de avance para este periodo, sin embargo se encuentra pendiente el reporte de avance de la dependencia correspondiente al primer Semestre </t>
  </si>
  <si>
    <t xml:space="preserve">
•	Avance: A partir de la definición de las iniciativas de transformación digital en el Plan Estratégico de Tecnologías de Información - PETI, (https://www.mineducacion.gov.co/1780/articles-423383_recurso_13.pdf) y en el Plan de Transformación Digital (https://www.mineducacion.gov.co/1780/articles-423383_recurso_17.pdf) y los complementos realizados durante el primer semestre del año 2025, en el periodo se ha avanzado con los hitos de las iniciativas.
•	Cuellos de botella: Ninguno. 
•	Restricciones: Ninguna.
•	Justificación: Hasta la fecha se ha cumplido con:  i) la definición de las iniciativas de Transformación Digital, ii) la definición de los hitos y iii) el avance de estos, así: 1) Analítica geoespacial en el periodo se ha mejorado el instrumento para la captura en tiempo real de la ubicación de las instituciones y sedes educativas y de las Entidades Territoriales Certificadas. 2) Automatización de procesos – BPMS: se inició el nuevo contrato con BIZAGI Latam para el licenciamiento de la plataformas BPMS; se  inició el contrato con el Partner COEM para continuar con la implementación de los controles de cambio para los procedimientos de Plan Operativo Anual de Inspección y Vigilancia - POAIV y Asistencia Técnica – AT; se avanzó en la implementación y soporte de los casos de uso de robotización de procesos, y 3) Analítica descriptiva, predictiva y prescriptiva para la toma de decisiones: se finalizó la primer etapa de implementación de la iniciativa para la estrategia de conectividad bajo el lago de datos en la nube de Microsoft Azure.</t>
  </si>
  <si>
    <t>Avance:
En el marco de la gestión institucional y el acompañamiento a las Secretarías de Educación Certificadas (SEC), el Ministerio de Educación Nacional brindó asistencia técnica para la formulación de proyectos orientados a la contratación del servicio de conectividad escolar. Al cierre del periodo de seguimiento, se emitieron los conceptos técnicos correspondientes, con proyectos viabilizados para sesenta y seis (66) SEC.
Cuellos de botella:
Ninguno identificado a la fecha.
Restricciones:
Ninguna identificada a la fecha.
Justificación:
El Ministerio de Educación Nacional recibió un total de 110 proyectos de conectividad escolar presentados por 81 Secretarías de Educación Certificadas (SEC). Al cierre del periodo de referencia, se emitió concepto técnico favorable para los proyectos de 66 SEC, lo que corresponde al 101,55 % de la meta establecida para el periodo de seguimiento y al 91,89 % de la meta general definida.
Para las SEC que aún no cuentan con proyectos viabilizados, se priorizarán los esfuerzos de asistencia técnica hacia siete (7) que no han presentado proyectos, siete (7) que tienen proyectos en proceso de revisión por parte del Ministerio de Educación Nacional, y cinco (5) que se encuentran realizando ajustes tras la emisión de conceptos con observaciones. Para el siguiente periodo se continuará el acompañamiento técnico, con el objetivo de lograr la materialización de los proyectos de conectividad escolar</t>
  </si>
  <si>
    <t>N.A. para el periodo.</t>
  </si>
  <si>
    <t xml:space="preserve">Avance: Desde el Ministerio de Educación Nacional se da continuidad a las actividades de seguimiento a los niveles de satisfacción de los usuarios de servicios, documentando las recomendaciones para la mejora continua para garantizar la correcta atención a las solicitudes de los usuarios que hacen uso de los servicios de información y tecnológicos de la entidad.
Cuellos de botella: No se presentan dificultades dentro del periodo reportado.
Restricciones: Se tienen algunos escenarios de demoras en la solución de tickets que puede generar un pequeño grupo de insatisfacción, teniendo en cuenta que la mesa de ayuda genera escalamiento a diferentes niveles de atención que puede retrasar la gestión.
Justificación: El Ministerio de Educación Nacional hace seguimiento trimestral   a los niveles de satisfacción de los usuarios en cuanto a la atención de las solicitudes hechas a través de los diferentes canales de atención. En los informes se registran los resultados de las encuestas que son enviadas a los usuarios cada vez que su petición es atendida y evidencian las posibles acciones de mejora, en total se recibieron 241 respuestas sobre las encuestas de satisfacción de las cuales 229 usuarios manifestaron estar satisfechos con los servicios; Los datos para este trimestre muestran una alta satisfacción general con el servicio, lo que indica un desempeño exitoso en la atención de tickets. </t>
  </si>
  <si>
    <t>OAPF 10/10/2025:
a) Completitud: El reporte  se realiza cumpliendo con los criterios requeridos de avance, cuellos de botella, restricciones y justificación
b) Consistencia: El avance cuantitativo reportado de la acción supera la meta programada, evidenciado el cumplimiento del 100% de la meta programada para este indicador
c) Oportunidad: El reporte se realizó dentro de las fechas establecidas en la Circular N° 005 de 2025 y periodicidad establecida.
d) Medio de Verificación:Se evidencia medio de verificacón en la carpeta establecida</t>
  </si>
  <si>
    <t xml:space="preserve">OAPF 12/08/2025:
De acuerdo con la periodicidad definida, no aplica reporte de avance para este periodo.
</t>
  </si>
  <si>
    <t xml:space="preserve">OAPF 10/09/2025:
De acuerdo con la periodicidad definida, no aplica reporte de avance para este periodo.
</t>
  </si>
  <si>
    <t xml:space="preserve">"Avance: Con corte a septiembre, cierre del tercer trimestre de la vigencia, se determina que el Plan Anual de Adquisiciones publicado en el Secop II a este corte estaba conformado por un total de 1176 adquisiciones, al realizar la revisión de cuales se han contratado se determinan que este número asciende a la cifra de 1106 adquisiciones contratadas. 
Cuellos de botella: Las áreas presentan dificultades para la estructuración de los procesos y trámites de contratación presentando retrasados para el inicio de estos en los tiempos definidos.
Restricciones: No existen restricciones
Justificación: De acuerdo con lo anterior el nivel de contratación del plan anual de adquisiciones con corte al tercer trimestre de la vigencia 2025 es del 93,25%. superando así la meta para este corte. El comportamiento de este indicador evidencia el buen avance que viene teniendo la gestión realizada por la Subdirección de Contratación en coordinación con las diferentes dependencias, demuestra que los seguimientos periódicos mensuales realizados rigurosamente a cada dependencia ayudan al mejor cumplimiento de la programación establecida para la ejecución del Plan de Adquisiciones en esta vigencia 2025."
</t>
  </si>
  <si>
    <t>OAPF 10/10/2025
a) Completitud: El reporte se realiza cumpliendo con los criterios requeridos de avance, cuellos de botella restricciones y justificación.
b) Consistencia: El avance cuantitativo reportado de la acción es coherente con el reporte de avance cualitativo realizado.
c) Oportunidad: El reporte se realizó dentro de las fechas, plazos (Circular N° 005 de 2025) y periodicidad establecida.
d) Medio de Verificación: Se evidencia medio de verificación en la carpeta correspondiente</t>
  </si>
  <si>
    <t>"Avance:"Con corte a septiembre, cierre del segundo trimestre de la vigencia, se determina que el valor total del Plan Anual de Adquisiciones Publicado en el Secop II asciende a la suma de NOVECIENTOS NOVENTA Y CUATRO MIL NOVECIENTOS VEINTICUATRO MILLONES DOSCIENTOS OCHO MIL CIEN MILLONES DE PESOS ($994.924.208.100) y el valor total de los planes de adquisiciones que se identifican ya han sido contratados con corte a marzo asciende a la suma de OCHOCIENTOS CUARENTA Y TRES MIL SEISCIENTOS SETENTA Y OCHO MILLONES CIENTO SESENTA Y DOS MIL NOVECIENTOS CINCUENTA Y NUEVE MILLONES DE PESOS  ($843.678.162.959,00). De acuerdo con la formula establecida para determinar el avance en la ejecución del plan anual de adquisiciones (Valor contratado del Plan Anual de Adquisiciones / Valor total del Plan Anual de Adquisiciones) el nivel de avance registrado corresponde al 84,80% del valor total del Plan programado.
Cuellos de botella: Demora en la revisión de actos administrativos de contrataciones directas por parte de los Ordenadores del Gasto para la suscripción de contratos:
Restricciones: Ninguna
Justificación: Teniendo en cuenta que la meta proyectada para el tercer trimestre de la vigencia 2025 se estimó en un 75%, se evidencia que la meta proyectada fue cumplida de acuerdo a lo establecido y proyectado en el plan anual de adquisiciones, es importante resaltar las labores de seguimiento periódicas efectuadas por la Subdirección de Contratación se reforzaran validando en que proceso se tienen retrasos y como se pueden agilizar las contrataciones de la necesidad establecidas dando cumplimiento a las fechas en las que se estableció llevar a cabo dichas contrataciones.</t>
  </si>
  <si>
    <t>Avance: Se continua con el avance a las actividades establecidas en el plan de trabajo para la creación de la oficina de diversidad, equidad e inclusión
Cuellos de botella: No se identificaron cuellos de botella y limitaciones en el periodo.
Justificación: Durante el tercer trimestre, en el marco del plan de trabajo para la creación de la Oficina, se adelantaron acciones clave relacionadas con el proceso de rediseño institucional. En este período, se recibió por parte de la Subdirección de Talento Humano el costeo de la propuesta, y se finalizó el documento técnico que será remitido al Departamento Administrativo de la Presidencia de la República (DAPRE), con el fin de solicitar formalmente la autorización para iniciar el proceso de rediseño organizacional.
Este documento incluye una justificación detallada de la necesidad del cambio propuesto, su alineación con los objetivos del Plan Nacional de Desarrollo 2022-2026, así como la estimación de los costos asociados a su implementación y las fuentes de financiación previstas. La propuesta representa un paso estratégico hacia el fortalecimiento de la capacidad institucional del Ministerio y su rol como ente rector en la garantía del derecho a una educación de calidad para todos los colombianos.
Medio de Verificación: Informe Plan de Trabajo creación Oficina diversidad y étnicos III Trimestre</t>
  </si>
  <si>
    <t xml:space="preserve">OAPF 10/10/2025: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 Se evidencia medio de verificacón en la carpeta establecida
</t>
  </si>
  <si>
    <t>Avance: El Ministerio de Educación avanzó en la Movilización y Monitoreo del Desempeño Institucional a través de la implementación de acciones de fortalecimiento a las capacidades organizacionales.
Cuellos de botella: No se identificaron cuellos de botella y limitaciones en el periodo
Restricciones: No aplica.
Durante el tercer trimestre se adelantaron diversas acciones orientadas a fortalecer el desempeño institucional y sectorial en el marco del Modelo Integrado de Planeación y Gestión (MIPG). La Subdirección de Desarrollo Organizacional desplegó múltiples estrategias que incluyeron acompañamientos técnicos, la realización de 127 mesas de actualización de procedimientos, el monitoreo a los planes de mejoramiento, la administración del Sistema Integrado de Gestión (SIG), y la preparación de la documentación para el Premio Nacional de Alta Gerencia.
Asimismo, se avanzó en el fortalecimiento de la ordenación del gasto en la Oficina de Infraestructura, la elaboración de volumetrías para el sector de educación superior, la implementación de la Guía FOMAG, la presentación de la auditoría del Índice de Transparencia Activa (ITA), el levantamiento de cargas del PTAFI 3.0 y la construcción de guías de política orientadas a mejorar los resultados del Formulario Único de Reporte de Avance de la Gestión (FURAG).
Estas acciones reflejan el compromiso institucional con una gestión pública más eficiente, transparente y centrada en el ciudadano.
Medio de Verificación: Informe de Movilización y Monitoreo del Desempeño Institucional y Sectorial III TRIMESTRE</t>
  </si>
  <si>
    <t>OAPF 10/10/2025:
De acuerdo con la periodicidad definida, aún no aplica reporte de avance, teniendo en cuenta que el indicador tiene un rezago de 15 dias</t>
  </si>
  <si>
    <t>Avance:Durante el tercer trimestre el Ministerio de Educación alcanzó un recaudo del aporte 1% para las Escuelas Industriales e Institutos Técnicos por valor de $419.038.863.281,13 correspondiente a un 84,07 %, cumpliendo con la meta de recaudo para el trimestre establecida en un 72,16%.
Cuellos de botella: No aplica.
Restricciones: No aplica.
Justificación: Para avanzar y cumplir con identificación correspondiente al 100% se inicia con el plan de trabajo establecido para la vigencia 2025 correspondiente a las acciones del proceso de fiscalización.</t>
  </si>
  <si>
    <t>Avance: Durante el tercer trimestre el Ministerio de Educación realizó seis (6) seguimientos a la ejecución presupuestal del PAA con las diferentes dependencias y se fijaron los compromisos correspondientes para llevarse a cabo la ejecución de los recursos de forma eficiente y eficaz.
Cuellos de botella: Las dependencias no cumplen con la ejecución de su programación presupuestal en los tiempos establecidos.
Restricciones: No aplica.
Justificación: Desde la Subdirección de Gestión Financiera se generan las alertas respectivas a cada una de las dependencias en los seguimientos realizados, para asi cumplir a cabalidad la ejecución presupuestal del PAA.</t>
  </si>
  <si>
    <t>N/A EL REPORTE PARA ESTE TRIMESTRE LA PERIOCIDAD ES ANUAL.</t>
  </si>
  <si>
    <t>Avance: El Ministerio de Educación Nacional adelanto las siguientes acciones:
* Se realizaron 10 asistencias técnicas en las Secretarías de Educación,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10 asistencias técnicas a las SE certificadas, de acuerdo al cronograma todas fueron presencial:
1.	Secretaría de Educación de Guainía: 17 al 19 de julio
2.	Secretaría de Educación de Facatativá: 21 de julio
3.	Secretaría de Educación de Córdoba: 22 y 23 de julio
4.	Secretaría de Educación de Lorica: 24 y 25 de julio
5.	Secretaría de Educación de Quibdó: 27 y 28 julio
6.	Secretaría de Educación de Chocó: 28 y 29 de julio
7.	Secretaría de Educación de Soledad: 28 y 29 de julio
8.	Secretaría de Educación de Barranquilla: 29 y 30 de julio
9.	Secretaría de Educación de Montería: 30 y 31 de julio
10.	Secretaría de Educación de Sahagún: 31 de julio y 1 de agosto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</si>
  <si>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OAPF 12/08/2025: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</si>
  <si>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Avance: El Ministerio de Educación Nacional adelanto las siguientes acciones:
* Se realizaron 10 asistencias técnicas en las Secretarías de Educación,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10 asistencias técnicas a las SE certificadas, de acuerdo al cronograma todas fueron presencial:
1.    Secretaría de Educación de Antioquia: 13 y 14 de agosto
2.    Secretaría de Educación de Rionegro: 14 y 15 de agosto
3.    Secretaría de Educación de Vichada: 14 15 y 16 de agosto
4.    Secretaría de Educación de Jamundí: 18 19 y 20 de agosto
5.    Secretaría de Educación de Santa Marta: 19 20 21 agosto
6.    Secretaría de Educación de Cartago: 21 y 22 de agosto
7.    Secretaría de Educación de Dosquebradas: 22 y 23 de agosto
8.    Secretaría de Educación de Zipaquirá: 25 de agosto
9.    Secretaría de Educación de Pasto: 28 y 29 de agosto
10.   Secretaría de Educación de Nariño: 26 y 27 de agosto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</si>
  <si>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Avance: El Ministerio de Educación Nacional adelanto las siguientes acciones:
* Se realizaron 8 asistencias técnicas en las Secretarías de Educación,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8 asistencias técnicas a las SE certificadas, de acuerdo al cronograma todas fueron presencial:
1. Secretaría de Educación de Vaupés: 8, 9 y 10 de septiembre
2. Secretaría de Educación de Arauca: 3, 4 y 5 de septiembre
3. Secretaría de Educación de Valle del Cauca: 16 y 17 de septiembre
4. Secretaría de Educación de Buenaventura: 18 y 19 de septiembre
5. Secretaría de Educación de Pitalito: 22, 23 y 24 de septiembre
6. Secretaría de Educación de Caldas: 24, 25 y 26 de septiembre
7. Secretaría de Educación de La Estrella: 29 y 30 septiembre
8. Secretaría de Educación de Sabaneta: 30 de septiembre y 1 de octubre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</si>
  <si>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OAPF 10/10/2025: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</si>
  <si>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r>
      <t xml:space="preserve">Avance: </t>
    </r>
    <r>
      <rPr>
        <sz val="22"/>
        <color rgb="FF002060"/>
        <rFont val="Aptos Narrow"/>
        <family val="2"/>
        <scheme val="minor"/>
      </rPr>
      <t>Durante el primer semestre del año se adelantaron cuatro actividades como ejes de la sensibilización en contra de la violencia de género. Entre las actividades destacaron: La conmemoración del día de la mujer, actividades en conmemoración del día del orgullo LGTBIQ+ como club de la lectura, izada de bandera y sensibilización a las personas en el edificio.</t>
    </r>
    <r>
      <rPr>
        <sz val="11"/>
        <color rgb="FF002060"/>
        <rFont val="Aptos Narrow"/>
        <family val="2"/>
        <scheme val="minor"/>
      </rPr>
      <t xml:space="preserve">
Cuellos de Botella: </t>
    </r>
    <r>
      <rPr>
        <sz val="22"/>
        <color rgb="FF002060"/>
        <rFont val="Aptos Narrow"/>
        <family val="2"/>
        <scheme val="minor"/>
      </rPr>
      <t>Se estructuró una metodología de sensibilización en sitio, lo cual congregó a gran parte de la población del MEN, sin embargo, dicha metodología impide en muchas ocasiones contar con evidencias de la participación de trabajadores en la entidad.</t>
    </r>
    <r>
      <rPr>
        <sz val="11"/>
        <color rgb="FF002060"/>
        <rFont val="Aptos Narrow"/>
        <family val="2"/>
        <scheme val="minor"/>
      </rPr>
      <t xml:space="preserve">
Restricciones: </t>
    </r>
    <r>
      <rPr>
        <sz val="22"/>
        <color rgb="FF002060"/>
        <rFont val="Aptos Narrow"/>
        <family val="2"/>
        <scheme val="minor"/>
      </rPr>
      <t xml:space="preserve">Teniendo en cuenta la suscipción del contrato con la caja de compensación Compensar, la cual se dió en el mes de mayo, las actividades iniciaron fuera de las fechas previstas inicialmente.
</t>
    </r>
    <r>
      <rPr>
        <sz val="11"/>
        <color rgb="FF002060"/>
        <rFont val="Aptos Narrow"/>
        <family val="2"/>
        <scheme val="minor"/>
      </rPr>
      <t xml:space="preserve">Justificación: </t>
    </r>
    <r>
      <rPr>
        <sz val="22"/>
        <color rgb="FF002060"/>
        <rFont val="Aptos Narrow"/>
        <family val="2"/>
        <scheme val="minor"/>
      </rPr>
      <t>El cronograma para las actividades de sensibilización en materia de género se estructuró en línea con la suscripción del contrato con la caja de Compensación Compensar, sin embargo, previa suscripción del mismo, se logró avanzar en el desarrollo de actividades sin el apoyo el operador.</t>
    </r>
  </si>
  <si>
    <r>
      <t xml:space="preserve">Avance: </t>
    </r>
    <r>
      <rPr>
        <sz val="22"/>
        <color rgb="FF002060"/>
        <rFont val="Aptos Narrow"/>
        <family val="2"/>
        <scheme val="minor"/>
      </rPr>
      <t>Durante el segundo trimestre del año se avanzó en la atención individual de casos en emergencia psicológica. Como línea base se contemplan los 70 casos determinados para la vigencia 2024, sin embargo, para el segundo semestre deberá adelantarse la nueva encuesta de riesgo psicosocial para determinar la nueva línea base. Así las cosas, en un total de 81 sesiones, se atendieron 27 personas.</t>
    </r>
    <r>
      <rPr>
        <sz val="11"/>
        <color rgb="FF002060"/>
        <rFont val="Aptos Narrow"/>
        <family val="2"/>
        <scheme val="minor"/>
      </rPr>
      <t xml:space="preserve">
Cuellos de Botella: </t>
    </r>
    <r>
      <rPr>
        <sz val="22"/>
        <color rgb="FF002060"/>
        <rFont val="Aptos Narrow"/>
        <family val="2"/>
        <scheme val="minor"/>
      </rPr>
      <t>La medición de riesgo psicosocial se desarrollará durante el segundo semestre de la vigencia 2025, por lo tanto, se continúa empleando la línea base 2024.</t>
    </r>
    <r>
      <rPr>
        <sz val="11"/>
        <color rgb="FF002060"/>
        <rFont val="Aptos Narrow"/>
        <family val="2"/>
        <scheme val="minor"/>
      </rPr>
      <t xml:space="preserve">
Restricciones: </t>
    </r>
    <r>
      <rPr>
        <sz val="22"/>
        <color rgb="FF002060"/>
        <rFont val="Aptos Narrow"/>
        <family val="2"/>
        <scheme val="minor"/>
      </rPr>
      <t>Durante los meses de mayo y junio no fue posible contar con una de las profesionales en psicología debido a su licencia de maternidad, razón por la cual, se disminuyó la atención psicosocial individual.</t>
    </r>
    <r>
      <rPr>
        <sz val="11"/>
        <color rgb="FF002060"/>
        <rFont val="Aptos Narrow"/>
        <family val="2"/>
        <scheme val="minor"/>
      </rPr>
      <t xml:space="preserve">
Justificación: </t>
    </r>
    <r>
      <rPr>
        <sz val="22"/>
        <color rgb="FF002060"/>
        <rFont val="Aptos Narrow"/>
        <family val="2"/>
        <scheme val="minor"/>
      </rPr>
      <t>De acuerdo con la línea base establecida, se avanzó en las modalidades de atención individual a casos blancos, casos remitidos por el Comité de Convivencia Laboral, programa de vigilancia epidemiológica, por solicitud del servidor y casos generales determinados.</t>
    </r>
  </si>
  <si>
    <t xml:space="preserve">OAPF 10/10/2025:
No se evidencia reporte de avance de la dependencia. Se recomienda generar reporte correspondiente al III trimestre </t>
  </si>
  <si>
    <r>
      <t>Avance:</t>
    </r>
    <r>
      <rPr>
        <sz val="22"/>
        <color rgb="FF002060"/>
        <rFont val="Aptos Narrow"/>
        <family val="2"/>
        <scheme val="minor"/>
      </rPr>
      <t xml:space="preserve"> Respecto al acompañamiento grupal, se han hecho 9 acompañamientos:
1.subdireccion de Fomento de Competencias.
2. Subdirección de Desarrollo Organizacional 
3. Zona 1 PTA.
4. Zona 2 PTA 
5. Zona 3 PTA 
6. Zona  4 PTA
7. Zona  5 PTA
8. Subdirección de inspección y vigilancia
9. Subdirección de aseguramiento
De acuerdo con lo anterior, se evidenció la intervención a 19 grupos internos de trabajo. Teniendo en cuenta una línea base de 64 grupos totales en el MEN, se evidenca un avance de 29%.
</t>
    </r>
    <r>
      <rPr>
        <sz val="11"/>
        <color rgb="FF002060"/>
        <rFont val="Aptos Narrow"/>
        <family val="2"/>
        <scheme val="minor"/>
      </rPr>
      <t xml:space="preserve">Cuellos de Botella: </t>
    </r>
    <r>
      <rPr>
        <sz val="22"/>
        <color rgb="FF002060"/>
        <rFont val="Aptos Narrow"/>
        <family val="2"/>
        <scheme val="minor"/>
      </rPr>
      <t xml:space="preserve">No se evidenciaron cuellos de botella
</t>
    </r>
    <r>
      <rPr>
        <sz val="11"/>
        <color rgb="FF002060"/>
        <rFont val="Aptos Narrow"/>
        <family val="2"/>
        <scheme val="minor"/>
      </rPr>
      <t>Restricciones</t>
    </r>
    <r>
      <rPr>
        <sz val="22"/>
        <color rgb="FF002060"/>
        <rFont val="Aptos Narrow"/>
        <family val="2"/>
        <scheme val="minor"/>
      </rPr>
      <t>: Debido a la suspensión del contrato de una profesional en psicología, fue necesario distribuir la intervención individual, razón por la cual, se reprogramaron sesiones grupales.</t>
    </r>
    <r>
      <rPr>
        <sz val="11"/>
        <color rgb="FF002060"/>
        <rFont val="Aptos Narrow"/>
        <family val="2"/>
        <scheme val="minor"/>
      </rPr>
      <t xml:space="preserve">
Justificación: </t>
    </r>
    <r>
      <rPr>
        <sz val="22"/>
        <color rgb="FF002060"/>
        <rFont val="Aptos Narrow"/>
        <family val="2"/>
        <scheme val="minor"/>
      </rPr>
      <t>El programa de atención a grupos focales ha tenido una buena acogida, generando recepción entre la comunidad MEN, razón por la cual, se superó a meta propuesta.</t>
    </r>
  </si>
  <si>
    <r>
      <rPr>
        <b/>
        <sz val="10"/>
        <color theme="1"/>
        <rFont val="Microsoft GothicNeo"/>
        <family val="2"/>
        <charset val="129"/>
      </rPr>
      <t>Nota:</t>
    </r>
    <r>
      <rPr>
        <sz val="10"/>
        <color theme="1"/>
        <rFont val="Microsoft GothicNeo"/>
        <family val="2"/>
        <charset val="129"/>
      </rPr>
      <t xml:space="preserve"> 
Los porcentajes correspone a 78 indicadores del total de 163 cuya periodicidad y/o rezago permiten ser evaluados al cierre del periodo.
Lo indicadores con que tienen rezagos superiores a 15 dias no hacen parte del corte de junio, salvo si tienen reportes validados.</t>
    </r>
  </si>
  <si>
    <t>Corte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</si>
</sst>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_(* #,##0.00_);_(* \(#,##0.00\);_(* &quot;-&quot;??_);_(@_)"/>
    <numFmt numFmtId="166" formatCode="_(* #,##0_);_(* \(#,##0\);_(* &quot;-&quot;_);_(@_)"/>
    <numFmt numFmtId="167" formatCode="#,##0.0"/>
    <numFmt numFmtId="168" formatCode="_(* #,##0_);_(* \(#,##0\);_(* &quot;-&quot;??_);_(@_)"/>
    <numFmt numFmtId="169" formatCode="_-* #,##0_-;\-* #,##0_-;_-* &quot;-&quot;??_-;_-@_-"/>
    <numFmt numFmtId="170" formatCode="[$$-240A]\ #,##0"/>
    <numFmt numFmtId="171" formatCode="&quot;$&quot;#,##0"/>
  </numFmts>
  <fonts count="41" x14ac:knownFonts="1">
    <font>
      <sz val="12"/>
      <color theme="1"/>
      <name val="Aptos Narrow"/>
      <family val="2"/>
      <scheme val="minor"/>
    </font>
    <font>
      <sz val="12"/>
      <color theme="1"/>
      <name val="Aptos Narrow"/>
      <family val="2"/>
      <scheme val="minor"/>
    </font>
    <font>
      <b/>
      <sz val="12"/>
      <color theme="0"/>
      <name val="Aptos Narrow"/>
      <family val="2"/>
      <scheme val="minor"/>
    </font>
    <font>
      <b/>
      <sz val="14"/>
      <color theme="0"/>
      <name val="Aptos Narrow"/>
      <family val="2"/>
      <scheme val="minor"/>
    </font>
    <font>
      <sz val="11"/>
      <color theme="0"/>
      <name val="Aptos Narrow"/>
      <family val="2"/>
      <scheme val="minor"/>
    </font>
    <font>
      <sz val="11"/>
      <name val="Calibri"/>
      <family val="2"/>
    </font>
    <font>
      <b/>
      <sz val="12"/>
      <color theme="1"/>
      <name val="Aptos Narrow"/>
      <family val="2"/>
      <scheme val="minor"/>
    </font>
    <font>
      <sz val="12"/>
      <color theme="0"/>
      <name val="Aptos Narrow"/>
      <family val="2"/>
      <scheme val="minor"/>
    </font>
    <font>
      <b/>
      <sz val="14"/>
      <color theme="1"/>
      <name val="Microsoft GothicNeo"/>
      <family val="2"/>
      <charset val="129"/>
    </font>
    <font>
      <b/>
      <sz val="11"/>
      <color theme="1"/>
      <name val="Microsoft GothicNeo"/>
      <family val="2"/>
      <charset val="129"/>
    </font>
    <font>
      <b/>
      <sz val="11"/>
      <color theme="1"/>
      <name val="Aptos Narrow"/>
      <family val="2"/>
      <scheme val="minor"/>
    </font>
    <font>
      <sz val="10"/>
      <color theme="1"/>
      <name val="Microsoft GothicNeo"/>
      <family val="2"/>
      <charset val="129"/>
    </font>
    <font>
      <b/>
      <sz val="10"/>
      <color theme="1"/>
      <name val="Microsoft GothicNeo"/>
      <family val="2"/>
      <charset val="129"/>
    </font>
    <font>
      <sz val="14"/>
      <color theme="1"/>
      <name val="Aptos Narrow"/>
      <family val="2"/>
      <scheme val="minor"/>
    </font>
    <font>
      <sz val="14"/>
      <color theme="0"/>
      <name val="Aptos Narrow"/>
      <family val="2"/>
      <scheme val="minor"/>
    </font>
    <font>
      <sz val="9"/>
      <color theme="0"/>
      <name val="Aptos Narrow"/>
      <family val="2"/>
      <scheme val="minor"/>
    </font>
    <font>
      <b/>
      <sz val="10"/>
      <name val="Aptos Narrow"/>
      <family val="2"/>
      <scheme val="minor"/>
    </font>
    <font>
      <sz val="14"/>
      <name val="Aptos"/>
      <family val="2"/>
    </font>
    <font>
      <sz val="14"/>
      <color theme="0"/>
      <name val="Aptos"/>
      <family val="2"/>
    </font>
    <font>
      <sz val="14"/>
      <color theme="1"/>
      <name val="Aptos"/>
      <family val="2"/>
    </font>
    <font>
      <sz val="11"/>
      <color theme="1"/>
      <name val="Aptos Narrow"/>
      <family val="2"/>
      <scheme val="minor"/>
    </font>
    <font>
      <sz val="14"/>
      <color rgb="FF70AD47"/>
      <name val="Aptos"/>
      <family val="2"/>
    </font>
    <font>
      <sz val="14"/>
      <color rgb="FF000000"/>
      <name val="Aptos"/>
      <family val="2"/>
    </font>
    <font>
      <sz val="10"/>
      <name val="Arial"/>
      <family val="2"/>
    </font>
    <font>
      <sz val="12"/>
      <name val="Aptos"/>
      <family val="2"/>
    </font>
    <font>
      <sz val="12"/>
      <color rgb="FF000000"/>
      <name val="Aptos"/>
      <family val="2"/>
    </font>
    <font>
      <sz val="12"/>
      <name val="Aptos Narrow"/>
      <family val="2"/>
      <scheme val="minor"/>
    </font>
    <font>
      <sz val="12"/>
      <color theme="1"/>
      <name val="Aptos"/>
      <family val="2"/>
    </font>
    <font>
      <sz val="12"/>
      <color theme="0"/>
      <name val="Aptos"/>
      <family val="2"/>
    </font>
    <font>
      <sz val="11"/>
      <color rgb="FF000000"/>
      <name val="Calibri"/>
      <family val="2"/>
    </font>
    <font>
      <sz val="11"/>
      <color theme="1"/>
      <name val="Aptos Display"/>
      <family val="2"/>
      <scheme val="major"/>
    </font>
    <font>
      <b/>
      <sz val="11"/>
      <color theme="1"/>
      <name val="Aptos Display"/>
      <family val="2"/>
      <scheme val="major"/>
    </font>
    <font>
      <sz val="11"/>
      <color theme="0"/>
      <name val="Aptos Display"/>
      <family val="2"/>
      <scheme val="major"/>
    </font>
    <font>
      <sz val="10"/>
      <name val="Aptos Narrow"/>
      <family val="2"/>
      <scheme val="minor"/>
    </font>
    <font>
      <b/>
      <sz val="10"/>
      <color rgb="FF000000"/>
      <name val="Aptos Narrow"/>
      <family val="2"/>
      <scheme val="minor"/>
    </font>
    <font>
      <sz val="10"/>
      <color rgb="FF000000"/>
      <name val="Aptos Narrow"/>
      <family val="2"/>
      <scheme val="minor"/>
    </font>
    <font>
      <sz val="10"/>
      <color rgb="FFFF0000"/>
      <name val="Aptos Narrow"/>
      <family val="2"/>
      <scheme val="minor"/>
    </font>
    <font>
      <b/>
      <sz val="10"/>
      <color rgb="FFFF0000"/>
      <name val="Aptos Narrow"/>
      <family val="2"/>
      <scheme val="minor"/>
    </font>
    <font>
      <sz val="22"/>
      <color rgb="FF002060"/>
      <name val="Aptos Narrow"/>
      <family val="2"/>
      <scheme val="minor"/>
    </font>
    <font>
      <sz val="11"/>
      <color rgb="FF002060"/>
      <name val="Aptos Narrow"/>
      <family val="2"/>
      <scheme val="minor"/>
    </font>
    <font>
      <sz val="14"/>
      <color theme="1"/>
      <name val="Aptos"/>
    </font>
  </fonts>
  <fills count="22">
    <fill>
      <patternFill patternType="none"/>
    </fill>
    <fill>
      <patternFill patternType="gray125"/>
    </fill>
    <fill>
      <patternFill patternType="solid">
        <fgColor theme="4" tint="-0.249977111117893"/>
        <bgColor indexed="64"/>
      </patternFill>
    </fill>
    <fill>
      <patternFill patternType="solid">
        <fgColor rgb="FFCC0066"/>
        <bgColor indexed="64"/>
      </patternFill>
    </fill>
    <fill>
      <patternFill patternType="solid">
        <fgColor rgb="FF70AD47"/>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0070C0"/>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rgb="FFFF6600"/>
        <bgColor indexed="64"/>
      </patternFill>
    </fill>
    <fill>
      <patternFill patternType="solid">
        <fgColor theme="3" tint="-0.249977111117893"/>
        <bgColor indexed="64"/>
      </patternFill>
    </fill>
    <fill>
      <patternFill patternType="solid">
        <fgColor rgb="FF7030A0"/>
        <bgColor theme="4"/>
      </patternFill>
    </fill>
    <fill>
      <patternFill patternType="solid">
        <fgColor rgb="FF954ECA"/>
        <bgColor indexed="64"/>
      </patternFill>
    </fill>
    <fill>
      <patternFill patternType="solid">
        <fgColor theme="9"/>
        <bgColor indexed="64"/>
      </patternFill>
    </fill>
    <fill>
      <patternFill patternType="solid">
        <fgColor rgb="FF954ECA"/>
        <bgColor theme="4"/>
      </patternFill>
    </fill>
    <fill>
      <patternFill patternType="solid">
        <fgColor theme="3" tint="-0.249977111117893"/>
        <bgColor theme="4"/>
      </patternFill>
    </fill>
    <fill>
      <patternFill patternType="solid">
        <fgColor theme="9"/>
        <bgColor theme="4"/>
      </patternFill>
    </fill>
    <fill>
      <patternFill patternType="solid">
        <fgColor theme="9" tint="0.59999389629810485"/>
        <bgColor indexed="64"/>
      </patternFill>
    </fill>
    <fill>
      <patternFill patternType="solid">
        <fgColor theme="8" tint="-0.249977111117893"/>
        <bgColor indexed="64"/>
      </patternFill>
    </fill>
    <fill>
      <patternFill patternType="solid">
        <fgColor rgb="FFFFFF00"/>
        <bgColor indexed="64"/>
      </patternFill>
    </fill>
  </fills>
  <borders count="21">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rgb="FF002060"/>
      </left>
      <right/>
      <top style="thin">
        <color rgb="FF002060"/>
      </top>
      <bottom style="thin">
        <color rgb="FF002060"/>
      </bottom>
      <diagonal/>
    </border>
    <border>
      <left style="thin">
        <color rgb="FF002060"/>
      </left>
      <right/>
      <top/>
      <bottom style="thin">
        <color rgb="FF002060"/>
      </bottom>
      <diagonal/>
    </border>
    <border>
      <left/>
      <right/>
      <top/>
      <bottom style="thin">
        <color theme="4" tint="0.39997558519241921"/>
      </bottom>
      <diagonal/>
    </border>
    <border>
      <left/>
      <right/>
      <top style="thin">
        <color theme="4" tint="0.39997558519241921"/>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rgb="FF002060"/>
      </bottom>
      <diagonal/>
    </border>
    <border>
      <left style="thin">
        <color theme="0"/>
      </left>
      <right style="thin">
        <color theme="0"/>
      </right>
      <top/>
      <bottom style="thin">
        <color indexed="64"/>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right/>
      <top style="thin">
        <color rgb="FF002060"/>
      </top>
      <bottom style="thin">
        <color rgb="FF002060"/>
      </bottom>
      <diagonal/>
    </border>
    <border>
      <left style="thin">
        <color indexed="64"/>
      </left>
      <right style="thin">
        <color indexed="64"/>
      </right>
      <top/>
      <bottom style="thin">
        <color indexed="64"/>
      </bottom>
      <diagonal/>
    </border>
    <border>
      <left/>
      <right/>
      <top/>
      <bottom style="thin">
        <color rgb="FF00206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66" fontId="20" fillId="0" borderId="0" applyFont="0" applyFill="0" applyBorder="0" applyAlignment="0" applyProtection="0"/>
    <xf numFmtId="0" fontId="23" fillId="0" borderId="0"/>
    <xf numFmtId="165" fontId="20" fillId="0" borderId="0" applyFont="0" applyFill="0" applyBorder="0" applyAlignment="0" applyProtection="0"/>
  </cellStyleXfs>
  <cellXfs count="218">
    <xf numFmtId="0" fontId="0" fillId="0" borderId="0" xfId="0"/>
    <xf numFmtId="0" fontId="10" fillId="9" borderId="8" xfId="0" applyFont="1" applyFill="1" applyBorder="1" applyAlignment="1">
      <alignment horizontal="center" vertical="center"/>
    </xf>
    <xf numFmtId="0" fontId="10" fillId="9" borderId="8" xfId="0" applyFont="1" applyFill="1" applyBorder="1" applyAlignment="1">
      <alignment horizontal="center" vertical="center" wrapText="1"/>
    </xf>
    <xf numFmtId="0" fontId="0" fillId="0" borderId="0" xfId="0" applyAlignment="1">
      <alignment horizontal="left"/>
    </xf>
    <xf numFmtId="10" fontId="0" fillId="10" borderId="0" xfId="2" applyNumberFormat="1" applyFont="1" applyFill="1" applyAlignment="1">
      <alignment horizontal="center"/>
    </xf>
    <xf numFmtId="0" fontId="10" fillId="9" borderId="9" xfId="0" applyFont="1" applyFill="1" applyBorder="1" applyAlignment="1">
      <alignment horizontal="left"/>
    </xf>
    <xf numFmtId="10" fontId="6" fillId="9" borderId="9" xfId="0" applyNumberFormat="1" applyFont="1" applyFill="1" applyBorder="1" applyAlignment="1">
      <alignment horizontal="center" vertical="center"/>
    </xf>
    <xf numFmtId="0" fontId="13" fillId="0" borderId="1" xfId="0" applyFont="1" applyBorder="1"/>
    <xf numFmtId="0" fontId="13" fillId="0" borderId="1" xfId="0" applyFont="1" applyBorder="1" applyAlignment="1">
      <alignment horizontal="center"/>
    </xf>
    <xf numFmtId="0" fontId="16" fillId="5" borderId="1"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10" fillId="0" borderId="1" xfId="0" applyFont="1" applyBorder="1"/>
    <xf numFmtId="0" fontId="10" fillId="0" borderId="1" xfId="0" applyFont="1" applyBorder="1" applyAlignment="1">
      <alignment horizontal="left" vertical="top"/>
    </xf>
    <xf numFmtId="0" fontId="2" fillId="6" borderId="1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4" fillId="20" borderId="0" xfId="0" applyFont="1" applyFill="1" applyAlignment="1">
      <alignment horizontal="left" vertical="center"/>
    </xf>
    <xf numFmtId="0" fontId="17" fillId="0" borderId="5" xfId="0" applyFont="1" applyBorder="1" applyAlignment="1">
      <alignment horizontal="left" vertical="center"/>
    </xf>
    <xf numFmtId="0" fontId="17" fillId="0" borderId="5" xfId="0" applyFont="1" applyBorder="1" applyAlignment="1">
      <alignment vertical="center"/>
    </xf>
    <xf numFmtId="0" fontId="17" fillId="0" borderId="5" xfId="0" applyFont="1" applyBorder="1" applyAlignment="1">
      <alignment horizontal="center"/>
    </xf>
    <xf numFmtId="0" fontId="17" fillId="0" borderId="5" xfId="0" applyFont="1" applyBorder="1" applyAlignment="1">
      <alignment horizontal="left" vertical="center" indent="1"/>
    </xf>
    <xf numFmtId="0" fontId="17" fillId="0" borderId="5" xfId="0" applyFont="1" applyBorder="1" applyAlignment="1">
      <alignment horizontal="center" vertical="center" wrapText="1"/>
    </xf>
    <xf numFmtId="0" fontId="17" fillId="0" borderId="5" xfId="0" applyFont="1" applyBorder="1" applyAlignment="1">
      <alignment horizontal="left" vertical="center" wrapText="1" indent="1"/>
    </xf>
    <xf numFmtId="0" fontId="17" fillId="0" borderId="5" xfId="0" applyFont="1" applyBorder="1" applyAlignment="1">
      <alignment horizontal="center" vertical="center"/>
    </xf>
    <xf numFmtId="0" fontId="18" fillId="0" borderId="5" xfId="0" applyFont="1" applyBorder="1" applyAlignment="1">
      <alignment horizontal="center" vertical="center" wrapText="1"/>
    </xf>
    <xf numFmtId="2" fontId="18" fillId="4" borderId="6" xfId="0" applyNumberFormat="1" applyFont="1" applyFill="1" applyBorder="1" applyAlignment="1">
      <alignment horizontal="center" vertical="center" wrapText="1"/>
    </xf>
    <xf numFmtId="2" fontId="19" fillId="0" borderId="6" xfId="0" applyNumberFormat="1" applyFont="1" applyBorder="1" applyAlignment="1">
      <alignment horizontal="center" vertical="center" wrapText="1"/>
    </xf>
    <xf numFmtId="164" fontId="0" fillId="0" borderId="5" xfId="2" applyNumberFormat="1" applyFont="1" applyFill="1" applyBorder="1" applyAlignment="1" applyProtection="1">
      <alignment horizontal="center" vertical="center" wrapText="1"/>
    </xf>
    <xf numFmtId="164" fontId="0" fillId="0" borderId="16" xfId="2" applyNumberFormat="1" applyFont="1" applyFill="1" applyBorder="1" applyAlignment="1" applyProtection="1">
      <alignment horizontal="center" vertical="center" wrapText="1"/>
    </xf>
    <xf numFmtId="164" fontId="0" fillId="0" borderId="17" xfId="2" applyNumberFormat="1" applyFont="1" applyFill="1" applyBorder="1" applyAlignment="1" applyProtection="1">
      <alignment horizontal="center" vertical="center" wrapText="1"/>
    </xf>
    <xf numFmtId="0" fontId="19" fillId="8" borderId="5" xfId="0" applyFont="1" applyFill="1" applyBorder="1" applyAlignment="1">
      <alignment horizontal="left"/>
    </xf>
    <xf numFmtId="2" fontId="18" fillId="4" borderId="18" xfId="0" applyNumberFormat="1" applyFont="1" applyFill="1" applyBorder="1" applyAlignment="1">
      <alignment horizontal="center" vertical="center" wrapText="1"/>
    </xf>
    <xf numFmtId="2" fontId="18" fillId="4" borderId="5" xfId="0" applyNumberFormat="1" applyFont="1" applyFill="1" applyBorder="1" applyAlignment="1">
      <alignment horizontal="center" vertical="center" wrapText="1"/>
    </xf>
    <xf numFmtId="0" fontId="19" fillId="0" borderId="0" xfId="0" applyFont="1" applyAlignment="1">
      <alignment horizontal="left"/>
    </xf>
    <xf numFmtId="0" fontId="19" fillId="8" borderId="0" xfId="0" applyFont="1" applyFill="1" applyAlignment="1">
      <alignment horizontal="left" vertical="top"/>
    </xf>
    <xf numFmtId="0" fontId="17" fillId="8" borderId="5" xfId="0" applyFont="1" applyFill="1" applyBorder="1" applyAlignment="1">
      <alignment horizontal="center" vertical="center"/>
    </xf>
    <xf numFmtId="0" fontId="19" fillId="8" borderId="5" xfId="0" applyFont="1" applyFill="1" applyBorder="1" applyAlignment="1">
      <alignment horizontal="left" vertical="center"/>
    </xf>
    <xf numFmtId="0" fontId="19" fillId="8" borderId="0" xfId="0" applyFont="1" applyFill="1" applyAlignment="1">
      <alignment horizontal="left"/>
    </xf>
    <xf numFmtId="1" fontId="17" fillId="0" borderId="5" xfId="0" applyNumberFormat="1" applyFont="1" applyBorder="1" applyAlignment="1">
      <alignment horizontal="center" vertical="center"/>
    </xf>
    <xf numFmtId="9" fontId="17" fillId="0" borderId="5" xfId="0" applyNumberFormat="1" applyFont="1" applyBorder="1" applyAlignment="1">
      <alignment horizontal="left" vertical="center"/>
    </xf>
    <xf numFmtId="2" fontId="21" fillId="4" borderId="6" xfId="0" applyNumberFormat="1" applyFont="1" applyFill="1" applyBorder="1" applyAlignment="1">
      <alignment horizontal="center" vertical="center" wrapText="1"/>
    </xf>
    <xf numFmtId="0" fontId="17" fillId="0" borderId="5" xfId="0" applyFont="1" applyBorder="1" applyAlignment="1">
      <alignment horizontal="left" vertical="top" wrapText="1"/>
    </xf>
    <xf numFmtId="3" fontId="17" fillId="0" borderId="5" xfId="0" applyNumberFormat="1" applyFont="1" applyBorder="1" applyAlignment="1">
      <alignment horizontal="center" vertical="center"/>
    </xf>
    <xf numFmtId="3" fontId="17" fillId="0" borderId="5" xfId="2" applyNumberFormat="1" applyFont="1" applyFill="1" applyBorder="1" applyAlignment="1" applyProtection="1">
      <alignment horizontal="center" vertical="center"/>
    </xf>
    <xf numFmtId="3" fontId="17" fillId="0" borderId="5" xfId="2" applyNumberFormat="1" applyFont="1" applyFill="1" applyBorder="1" applyAlignment="1" applyProtection="1">
      <alignment horizontal="left" vertical="center"/>
    </xf>
    <xf numFmtId="3" fontId="17" fillId="0" borderId="5" xfId="3" applyNumberFormat="1" applyFont="1" applyFill="1" applyBorder="1" applyAlignment="1" applyProtection="1">
      <alignment horizontal="center" vertical="center"/>
    </xf>
    <xf numFmtId="3" fontId="17" fillId="0" borderId="5" xfId="3" applyNumberFormat="1" applyFont="1" applyFill="1" applyBorder="1" applyAlignment="1" applyProtection="1">
      <alignment horizontal="left" vertical="center"/>
    </xf>
    <xf numFmtId="0" fontId="19" fillId="8" borderId="5" xfId="0" applyFont="1" applyFill="1" applyBorder="1" applyAlignment="1">
      <alignment horizontal="left" wrapText="1"/>
    </xf>
    <xf numFmtId="3" fontId="17" fillId="0" borderId="5" xfId="0" applyNumberFormat="1" applyFont="1" applyBorder="1" applyAlignment="1">
      <alignment horizontal="left" vertical="center"/>
    </xf>
    <xf numFmtId="0" fontId="17" fillId="0" borderId="5" xfId="4" applyFont="1" applyBorder="1" applyAlignment="1">
      <alignment horizontal="left" vertical="top" wrapText="1" indent="1"/>
    </xf>
    <xf numFmtId="3" fontId="17" fillId="0" borderId="5" xfId="5" applyNumberFormat="1" applyFont="1" applyFill="1" applyBorder="1" applyAlignment="1" applyProtection="1">
      <alignment horizontal="center" vertical="center"/>
    </xf>
    <xf numFmtId="3" fontId="17" fillId="0" borderId="5" xfId="5" applyNumberFormat="1" applyFont="1" applyFill="1" applyBorder="1" applyAlignment="1" applyProtection="1">
      <alignment horizontal="left" vertical="center"/>
    </xf>
    <xf numFmtId="0" fontId="17" fillId="0" borderId="5" xfId="4" applyFont="1" applyBorder="1" applyAlignment="1">
      <alignment horizontal="left" vertical="center" wrapText="1" indent="1"/>
    </xf>
    <xf numFmtId="167" fontId="17" fillId="0" borderId="5" xfId="0" applyNumberFormat="1" applyFont="1" applyBorder="1" applyAlignment="1">
      <alignment horizontal="center" vertical="center"/>
    </xf>
    <xf numFmtId="167" fontId="17" fillId="0" borderId="5" xfId="5" applyNumberFormat="1" applyFont="1" applyFill="1" applyBorder="1" applyAlignment="1" applyProtection="1">
      <alignment horizontal="center" vertical="center"/>
    </xf>
    <xf numFmtId="49" fontId="17" fillId="0" borderId="5" xfId="0" applyNumberFormat="1" applyFont="1" applyBorder="1" applyAlignment="1">
      <alignment horizontal="center" vertical="center"/>
    </xf>
    <xf numFmtId="3" fontId="18" fillId="4" borderId="6" xfId="0" applyNumberFormat="1" applyFont="1" applyFill="1" applyBorder="1" applyAlignment="1">
      <alignment horizontal="center" vertical="center" wrapText="1"/>
    </xf>
    <xf numFmtId="4" fontId="18" fillId="4" borderId="6" xfId="0" applyNumberFormat="1" applyFont="1" applyFill="1" applyBorder="1" applyAlignment="1">
      <alignment horizontal="center" vertical="center" wrapText="1"/>
    </xf>
    <xf numFmtId="167" fontId="18" fillId="4" borderId="5" xfId="0" applyNumberFormat="1" applyFont="1" applyFill="1" applyBorder="1" applyAlignment="1">
      <alignment horizontal="center" vertical="center" wrapText="1"/>
    </xf>
    <xf numFmtId="3" fontId="19" fillId="0" borderId="6" xfId="0" applyNumberFormat="1" applyFont="1" applyBorder="1" applyAlignment="1">
      <alignment horizontal="center" vertical="center" wrapText="1"/>
    </xf>
    <xf numFmtId="4" fontId="18" fillId="4" borderId="5" xfId="0" applyNumberFormat="1" applyFont="1" applyFill="1" applyBorder="1" applyAlignment="1">
      <alignment horizontal="center" vertical="center" wrapText="1"/>
    </xf>
    <xf numFmtId="4" fontId="18" fillId="4" borderId="18" xfId="0" applyNumberFormat="1" applyFont="1" applyFill="1" applyBorder="1" applyAlignment="1">
      <alignment horizontal="center" vertical="center" wrapText="1"/>
    </xf>
    <xf numFmtId="3" fontId="18" fillId="4" borderId="18" xfId="0" applyNumberFormat="1" applyFont="1" applyFill="1" applyBorder="1" applyAlignment="1">
      <alignment horizontal="center" vertical="center" wrapText="1"/>
    </xf>
    <xf numFmtId="3" fontId="18" fillId="4" borderId="5" xfId="0" applyNumberFormat="1" applyFont="1" applyFill="1" applyBorder="1" applyAlignment="1">
      <alignment horizontal="center" vertical="center" wrapText="1"/>
    </xf>
    <xf numFmtId="2" fontId="7" fillId="4" borderId="6" xfId="0" applyNumberFormat="1" applyFont="1" applyFill="1" applyBorder="1" applyAlignment="1">
      <alignment horizontal="center" vertical="center" wrapText="1"/>
    </xf>
    <xf numFmtId="2" fontId="1" fillId="0" borderId="6" xfId="0" applyNumberFormat="1" applyFont="1" applyBorder="1" applyAlignment="1">
      <alignment horizontal="left" vertical="center" wrapText="1"/>
    </xf>
    <xf numFmtId="0" fontId="24" fillId="0" borderId="5" xfId="0" applyFont="1" applyBorder="1" applyAlignment="1">
      <alignment horizontal="left" vertical="center"/>
    </xf>
    <xf numFmtId="0" fontId="24" fillId="0" borderId="5" xfId="0" applyFont="1" applyBorder="1" applyAlignment="1">
      <alignment vertical="center"/>
    </xf>
    <xf numFmtId="0" fontId="25" fillId="0" borderId="5" xfId="0" applyFont="1" applyBorder="1" applyAlignment="1">
      <alignment horizontal="center" vertical="center"/>
    </xf>
    <xf numFmtId="0" fontId="26" fillId="0" borderId="5" xfId="0" applyFont="1" applyBorder="1" applyAlignment="1">
      <alignment horizontal="left" vertical="center" wrapText="1"/>
    </xf>
    <xf numFmtId="0" fontId="24" fillId="0" borderId="5" xfId="0" applyFont="1" applyBorder="1" applyAlignment="1">
      <alignment horizontal="center" vertical="center"/>
    </xf>
    <xf numFmtId="0" fontId="27" fillId="0" borderId="5" xfId="0" applyFont="1" applyBorder="1" applyAlignment="1">
      <alignment horizontal="left" vertical="center"/>
    </xf>
    <xf numFmtId="0" fontId="24" fillId="0" borderId="19" xfId="0" applyFont="1" applyBorder="1" applyAlignment="1">
      <alignment horizontal="center" vertical="center"/>
    </xf>
    <xf numFmtId="2" fontId="28" fillId="4" borderId="7" xfId="0" applyNumberFormat="1" applyFont="1" applyFill="1" applyBorder="1" applyAlignment="1">
      <alignment horizontal="center" vertical="center"/>
    </xf>
    <xf numFmtId="2" fontId="27" fillId="0" borderId="7" xfId="0" applyNumberFormat="1" applyFont="1" applyBorder="1" applyAlignment="1">
      <alignment horizontal="center" vertical="center"/>
    </xf>
    <xf numFmtId="2" fontId="28" fillId="4" borderId="20" xfId="0" applyNumberFormat="1" applyFont="1" applyFill="1" applyBorder="1" applyAlignment="1">
      <alignment horizontal="center" vertical="center"/>
    </xf>
    <xf numFmtId="2" fontId="7" fillId="4" borderId="7" xfId="0" applyNumberFormat="1" applyFont="1" applyFill="1" applyBorder="1" applyAlignment="1">
      <alignment horizontal="center" vertical="center"/>
    </xf>
    <xf numFmtId="2" fontId="1" fillId="0" borderId="7" xfId="0" applyNumberFormat="1" applyFont="1" applyBorder="1" applyAlignment="1">
      <alignment horizontal="left" vertical="center" wrapText="1"/>
    </xf>
    <xf numFmtId="0" fontId="28" fillId="4" borderId="19" xfId="0" applyFont="1" applyFill="1" applyBorder="1" applyAlignment="1">
      <alignment horizontal="center" vertical="center"/>
    </xf>
    <xf numFmtId="0" fontId="24" fillId="0" borderId="5" xfId="0" applyFont="1" applyBorder="1" applyAlignment="1">
      <alignment horizontal="left" vertical="center" wrapText="1" indent="1"/>
    </xf>
    <xf numFmtId="0" fontId="28" fillId="0" borderId="5" xfId="0" applyFont="1" applyBorder="1" applyAlignment="1">
      <alignment horizontal="center" vertical="center" wrapText="1"/>
    </xf>
    <xf numFmtId="0" fontId="25" fillId="0" borderId="5" xfId="0" applyFont="1" applyBorder="1" applyAlignment="1">
      <alignment horizontal="center" vertical="center" wrapText="1"/>
    </xf>
    <xf numFmtId="3" fontId="25" fillId="0" borderId="5" xfId="0" applyNumberFormat="1" applyFont="1" applyBorder="1" applyAlignment="1">
      <alignment horizontal="center" vertical="center"/>
    </xf>
    <xf numFmtId="2" fontId="28" fillId="4" borderId="6" xfId="0" applyNumberFormat="1" applyFont="1" applyFill="1" applyBorder="1" applyAlignment="1">
      <alignment horizontal="center" vertical="center" wrapText="1"/>
    </xf>
    <xf numFmtId="2" fontId="27" fillId="0" borderId="6" xfId="0" applyNumberFormat="1" applyFont="1" applyBorder="1" applyAlignment="1">
      <alignment horizontal="center" vertical="center" wrapText="1"/>
    </xf>
    <xf numFmtId="2" fontId="28" fillId="4" borderId="18" xfId="0" applyNumberFormat="1" applyFont="1" applyFill="1" applyBorder="1" applyAlignment="1">
      <alignment horizontal="center" vertical="center" wrapText="1"/>
    </xf>
    <xf numFmtId="2" fontId="28" fillId="4" borderId="5" xfId="0" applyNumberFormat="1" applyFont="1" applyFill="1" applyBorder="1" applyAlignment="1">
      <alignment horizontal="center" vertical="center" wrapText="1"/>
    </xf>
    <xf numFmtId="0" fontId="19" fillId="0" borderId="5" xfId="0" applyFont="1" applyBorder="1" applyAlignment="1">
      <alignment horizontal="left" vertical="center"/>
    </xf>
    <xf numFmtId="0" fontId="17" fillId="0" borderId="19" xfId="0" applyFont="1" applyBorder="1" applyAlignment="1">
      <alignment horizontal="left" vertical="center"/>
    </xf>
    <xf numFmtId="2" fontId="18" fillId="4" borderId="7" xfId="0" applyNumberFormat="1" applyFont="1" applyFill="1" applyBorder="1" applyAlignment="1">
      <alignment horizontal="center" vertical="center"/>
    </xf>
    <xf numFmtId="2" fontId="19" fillId="0" borderId="7" xfId="0" applyNumberFormat="1" applyFont="1" applyBorder="1" applyAlignment="1">
      <alignment horizontal="center" vertical="center"/>
    </xf>
    <xf numFmtId="2" fontId="18" fillId="4" borderId="20" xfId="0" applyNumberFormat="1" applyFont="1" applyFill="1" applyBorder="1" applyAlignment="1">
      <alignment horizontal="center" vertical="center"/>
    </xf>
    <xf numFmtId="2" fontId="18" fillId="4" borderId="19" xfId="0" applyNumberFormat="1" applyFont="1" applyFill="1" applyBorder="1" applyAlignment="1">
      <alignment horizontal="center" vertical="center"/>
    </xf>
    <xf numFmtId="0" fontId="22" fillId="0" borderId="5" xfId="0" applyFont="1" applyBorder="1" applyAlignment="1">
      <alignment horizontal="center" vertical="center" wrapText="1"/>
    </xf>
    <xf numFmtId="0" fontId="22" fillId="0" borderId="5" xfId="0" applyFont="1" applyBorder="1" applyAlignment="1">
      <alignment horizontal="center" vertical="center"/>
    </xf>
    <xf numFmtId="3" fontId="5" fillId="0" borderId="5" xfId="0" applyNumberFormat="1" applyFont="1" applyBorder="1" applyAlignment="1">
      <alignment horizontal="center" vertical="center" wrapText="1"/>
    </xf>
    <xf numFmtId="3" fontId="29" fillId="0" borderId="5" xfId="0" applyNumberFormat="1" applyFont="1" applyBorder="1" applyAlignment="1">
      <alignment horizontal="center" vertical="center" wrapText="1"/>
    </xf>
    <xf numFmtId="170" fontId="18" fillId="4" borderId="6" xfId="0" applyNumberFormat="1" applyFont="1" applyFill="1" applyBorder="1" applyAlignment="1">
      <alignment horizontal="center" vertical="center" wrapText="1"/>
    </xf>
    <xf numFmtId="2" fontId="30" fillId="0" borderId="6" xfId="0" applyNumberFormat="1" applyFont="1" applyBorder="1" applyAlignment="1">
      <alignment horizontal="center" vertical="center" wrapText="1"/>
    </xf>
    <xf numFmtId="2" fontId="31" fillId="0" borderId="6" xfId="0" applyNumberFormat="1" applyFont="1" applyBorder="1" applyAlignment="1">
      <alignment horizontal="left" vertical="center" wrapText="1"/>
    </xf>
    <xf numFmtId="171" fontId="18" fillId="4" borderId="6" xfId="0" applyNumberFormat="1" applyFont="1" applyFill="1" applyBorder="1" applyAlignment="1">
      <alignment horizontal="center" vertical="center" wrapText="1"/>
    </xf>
    <xf numFmtId="171" fontId="18" fillId="4" borderId="5" xfId="0" applyNumberFormat="1" applyFont="1" applyFill="1" applyBorder="1" applyAlignment="1">
      <alignment horizontal="center" vertical="center" wrapText="1"/>
    </xf>
    <xf numFmtId="2" fontId="18" fillId="4" borderId="6" xfId="0" quotePrefix="1" applyNumberFormat="1" applyFont="1" applyFill="1" applyBorder="1" applyAlignment="1">
      <alignment horizontal="center" vertical="center" wrapText="1"/>
    </xf>
    <xf numFmtId="0" fontId="27" fillId="0" borderId="0" xfId="0" applyFont="1" applyAlignment="1">
      <alignment vertical="center"/>
    </xf>
    <xf numFmtId="2" fontId="32" fillId="4" borderId="6" xfId="0" applyNumberFormat="1" applyFont="1" applyFill="1" applyBorder="1" applyAlignment="1">
      <alignment horizontal="center" vertical="center" wrapText="1"/>
    </xf>
    <xf numFmtId="2" fontId="0" fillId="8" borderId="17" xfId="0" applyNumberFormat="1" applyFill="1" applyBorder="1" applyAlignment="1" applyProtection="1">
      <alignment horizontal="justify" vertical="center" wrapText="1"/>
      <protection locked="0"/>
    </xf>
    <xf numFmtId="2" fontId="0" fillId="8" borderId="5" xfId="0" applyNumberFormat="1" applyFill="1" applyBorder="1" applyAlignment="1" applyProtection="1">
      <alignment horizontal="justify" vertical="center" wrapText="1"/>
      <protection locked="0"/>
    </xf>
    <xf numFmtId="2" fontId="30" fillId="0" borderId="17" xfId="0" applyNumberFormat="1" applyFont="1" applyBorder="1" applyAlignment="1" applyProtection="1">
      <alignment horizontal="center" vertical="center" wrapText="1"/>
      <protection locked="0"/>
    </xf>
    <xf numFmtId="0" fontId="18" fillId="4" borderId="5" xfId="0" applyFont="1" applyFill="1" applyBorder="1" applyAlignment="1">
      <alignment horizontal="left"/>
    </xf>
    <xf numFmtId="0" fontId="19" fillId="8" borderId="0" xfId="0" applyFont="1" applyFill="1" applyAlignment="1">
      <alignment horizontal="left" vertical="center"/>
    </xf>
    <xf numFmtId="0" fontId="17" fillId="0" borderId="5" xfId="0" applyFont="1" applyBorder="1" applyAlignment="1" applyProtection="1">
      <alignment horizontal="left" vertical="center"/>
      <protection locked="0"/>
    </xf>
    <xf numFmtId="0" fontId="17" fillId="0" borderId="5" xfId="0" applyFont="1" applyBorder="1" applyAlignment="1" applyProtection="1">
      <alignment vertical="center"/>
      <protection locked="0"/>
    </xf>
    <xf numFmtId="0" fontId="17" fillId="0" borderId="5" xfId="0" applyFont="1" applyBorder="1" applyAlignment="1" applyProtection="1">
      <alignment horizontal="center" vertical="center"/>
      <protection locked="0"/>
    </xf>
    <xf numFmtId="0" fontId="17" fillId="0" borderId="5" xfId="0" applyFont="1" applyBorder="1" applyAlignment="1" applyProtection="1">
      <alignment horizontal="left" vertical="center" indent="1"/>
      <protection locked="0"/>
    </xf>
    <xf numFmtId="0" fontId="18" fillId="0" borderId="5"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5" xfId="0" applyFont="1" applyBorder="1" applyAlignment="1" applyProtection="1">
      <alignment horizontal="left" vertical="center" wrapText="1" indent="1"/>
      <protection locked="0"/>
    </xf>
    <xf numFmtId="2" fontId="17" fillId="0" borderId="5" xfId="1" applyNumberFormat="1" applyFont="1" applyFill="1" applyBorder="1" applyAlignment="1" applyProtection="1">
      <alignment horizontal="center" vertical="center"/>
      <protection locked="0"/>
    </xf>
    <xf numFmtId="2" fontId="17" fillId="0" borderId="5" xfId="1" applyNumberFormat="1" applyFont="1" applyFill="1" applyBorder="1" applyAlignment="1" applyProtection="1">
      <alignment horizontal="left" vertical="center"/>
      <protection locked="0"/>
    </xf>
    <xf numFmtId="2" fontId="19" fillId="0" borderId="6" xfId="0" applyNumberFormat="1" applyFont="1" applyBorder="1" applyAlignment="1" applyProtection="1">
      <alignment horizontal="center" vertical="center" wrapText="1"/>
      <protection locked="0"/>
    </xf>
    <xf numFmtId="2" fontId="19" fillId="0" borderId="7" xfId="0" applyNumberFormat="1" applyFont="1" applyBorder="1" applyAlignment="1" applyProtection="1">
      <alignment horizontal="center" vertical="center" wrapText="1"/>
      <protection locked="0"/>
    </xf>
    <xf numFmtId="2" fontId="19" fillId="0" borderId="5" xfId="0" applyNumberFormat="1" applyFont="1" applyBorder="1" applyAlignment="1" applyProtection="1">
      <alignment horizontal="center" vertical="center" wrapText="1"/>
      <protection locked="0"/>
    </xf>
    <xf numFmtId="0" fontId="19" fillId="8" borderId="0" xfId="0" applyFont="1" applyFill="1"/>
    <xf numFmtId="0" fontId="19" fillId="5" borderId="0" xfId="0" applyFont="1" applyFill="1" applyProtection="1">
      <protection locked="0"/>
    </xf>
    <xf numFmtId="0" fontId="19" fillId="5" borderId="0" xfId="0" applyFont="1" applyFill="1"/>
    <xf numFmtId="0" fontId="19" fillId="8" borderId="0" xfId="0" applyFont="1" applyFill="1" applyAlignment="1">
      <alignment horizontal="left" vertical="top" wrapText="1"/>
    </xf>
    <xf numFmtId="0" fontId="19" fillId="8" borderId="0" xfId="0" applyFont="1" applyFill="1" applyAlignment="1">
      <alignment horizontal="center"/>
    </xf>
    <xf numFmtId="1" fontId="17" fillId="8" borderId="6" xfId="0" applyNumberFormat="1" applyFont="1" applyFill="1" applyBorder="1" applyAlignment="1">
      <alignment horizontal="center" vertical="center" wrapText="1"/>
    </xf>
    <xf numFmtId="2" fontId="19" fillId="8" borderId="6" xfId="0" applyNumberFormat="1" applyFont="1" applyFill="1" applyBorder="1" applyAlignment="1">
      <alignment horizontal="left" vertical="center" wrapText="1"/>
    </xf>
    <xf numFmtId="2" fontId="19" fillId="21" borderId="6" xfId="0" applyNumberFormat="1" applyFont="1" applyFill="1" applyBorder="1" applyAlignment="1">
      <alignment horizontal="center" vertical="center" wrapText="1"/>
    </xf>
    <xf numFmtId="2" fontId="17" fillId="0" borderId="6" xfId="0" applyNumberFormat="1" applyFont="1" applyBorder="1" applyAlignment="1">
      <alignment horizontal="center" vertical="center" wrapText="1"/>
    </xf>
    <xf numFmtId="2" fontId="19" fillId="0" borderId="6" xfId="0" applyNumberFormat="1" applyFont="1" applyBorder="1" applyAlignment="1">
      <alignment horizontal="left" vertical="center" wrapText="1"/>
    </xf>
    <xf numFmtId="2" fontId="18" fillId="21" borderId="6" xfId="0" applyNumberFormat="1" applyFont="1" applyFill="1" applyBorder="1" applyAlignment="1">
      <alignment horizontal="center" vertical="center" wrapText="1"/>
    </xf>
    <xf numFmtId="1" fontId="18" fillId="4" borderId="6" xfId="0" applyNumberFormat="1" applyFont="1" applyFill="1" applyBorder="1" applyAlignment="1">
      <alignment horizontal="center" vertical="center" wrapText="1"/>
    </xf>
    <xf numFmtId="2" fontId="19" fillId="21" borderId="6" xfId="0" applyNumberFormat="1" applyFont="1" applyFill="1" applyBorder="1" applyAlignment="1">
      <alignment horizontal="left" vertical="center" wrapText="1"/>
    </xf>
    <xf numFmtId="2" fontId="27" fillId="0" borderId="6" xfId="0" applyNumberFormat="1" applyFont="1" applyBorder="1" applyAlignment="1">
      <alignment horizontal="left" vertical="top" wrapText="1"/>
    </xf>
    <xf numFmtId="2" fontId="27" fillId="0" borderId="7" xfId="0" applyNumberFormat="1" applyFont="1" applyBorder="1" applyAlignment="1">
      <alignment horizontal="center" vertical="center" wrapText="1"/>
    </xf>
    <xf numFmtId="0" fontId="18" fillId="4" borderId="6" xfId="0" applyFont="1" applyFill="1" applyBorder="1" applyAlignment="1">
      <alignment horizontal="center" vertical="center" wrapText="1"/>
    </xf>
    <xf numFmtId="2" fontId="30" fillId="0" borderId="6" xfId="0" applyNumberFormat="1" applyFont="1" applyBorder="1" applyAlignment="1" applyProtection="1">
      <alignment horizontal="center" vertical="center" wrapText="1"/>
      <protection locked="0"/>
    </xf>
    <xf numFmtId="0" fontId="33" fillId="8" borderId="5" xfId="0" applyFont="1" applyFill="1" applyBorder="1" applyAlignment="1">
      <alignment vertical="center" wrapText="1"/>
    </xf>
    <xf numFmtId="0" fontId="2" fillId="4" borderId="12"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19" borderId="12" xfId="0" applyFont="1" applyFill="1" applyBorder="1" applyAlignment="1">
      <alignment horizontal="center" vertical="center" wrapText="1"/>
    </xf>
    <xf numFmtId="0" fontId="2" fillId="19" borderId="14"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19" borderId="12" xfId="0" applyFont="1" applyFill="1" applyBorder="1" applyAlignment="1">
      <alignment horizontal="center" vertical="center" wrapText="1"/>
    </xf>
    <xf numFmtId="0" fontId="7" fillId="19" borderId="1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19" borderId="14" xfId="0" applyFont="1" applyFill="1" applyBorder="1" applyAlignment="1">
      <alignment horizontal="center" vertical="center" wrapText="1"/>
    </xf>
    <xf numFmtId="0" fontId="2" fillId="19" borderId="13" xfId="0" applyFont="1" applyFill="1" applyBorder="1" applyAlignment="1">
      <alignment horizontal="center" vertical="center" wrapText="1"/>
    </xf>
    <xf numFmtId="0" fontId="2" fillId="18" borderId="1"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2" fillId="17" borderId="12"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15" borderId="1" xfId="0" applyFont="1" applyFill="1" applyBorder="1" applyAlignment="1">
      <alignment horizontal="center"/>
    </xf>
    <xf numFmtId="0" fontId="3" fillId="15" borderId="2" xfId="0" applyFont="1" applyFill="1" applyBorder="1" applyAlignment="1">
      <alignment horizontal="center" vertical="center" wrapText="1"/>
    </xf>
    <xf numFmtId="0" fontId="3" fillId="15" borderId="3"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4" borderId="1" xfId="0" applyFont="1" applyFill="1" applyBorder="1" applyAlignment="1">
      <alignment horizontal="center"/>
    </xf>
    <xf numFmtId="0" fontId="2" fillId="12" borderId="1"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2" borderId="13"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xf>
    <xf numFmtId="164" fontId="11" fillId="0" borderId="0" xfId="2" applyNumberFormat="1" applyFont="1" applyFill="1" applyBorder="1" applyAlignment="1">
      <alignment horizontal="left" vertical="top" wrapText="1"/>
    </xf>
    <xf numFmtId="2" fontId="17" fillId="0" borderId="5" xfId="1" applyNumberFormat="1" applyFont="1" applyFill="1" applyBorder="1" applyAlignment="1" applyProtection="1">
      <alignment horizontal="center" vertical="center"/>
    </xf>
    <xf numFmtId="2" fontId="17" fillId="0" borderId="5" xfId="1" applyNumberFormat="1" applyFont="1" applyFill="1" applyBorder="1" applyAlignment="1" applyProtection="1">
      <alignment horizontal="left" vertical="center"/>
    </xf>
    <xf numFmtId="3" fontId="17" fillId="0" borderId="5" xfId="1" applyNumberFormat="1" applyFont="1" applyFill="1" applyBorder="1" applyAlignment="1" applyProtection="1">
      <alignment horizontal="center" vertical="center"/>
    </xf>
    <xf numFmtId="3" fontId="22" fillId="0" borderId="5" xfId="1" applyNumberFormat="1" applyFont="1" applyFill="1" applyBorder="1" applyAlignment="1" applyProtection="1">
      <alignment horizontal="center" vertical="center"/>
    </xf>
    <xf numFmtId="3" fontId="22" fillId="0" borderId="5" xfId="1" applyNumberFormat="1" applyFont="1" applyFill="1" applyBorder="1" applyAlignment="1" applyProtection="1">
      <alignment horizontal="left" vertical="center"/>
    </xf>
    <xf numFmtId="3" fontId="17" fillId="0" borderId="5" xfId="1" applyNumberFormat="1" applyFont="1" applyFill="1" applyBorder="1" applyAlignment="1" applyProtection="1">
      <alignment horizontal="left" vertical="center"/>
    </xf>
    <xf numFmtId="4" fontId="17" fillId="0" borderId="5" xfId="1" applyNumberFormat="1" applyFont="1" applyFill="1" applyBorder="1" applyAlignment="1" applyProtection="1">
      <alignment horizontal="center" vertical="center"/>
    </xf>
    <xf numFmtId="4" fontId="17" fillId="0" borderId="5" xfId="1" applyNumberFormat="1" applyFont="1" applyFill="1" applyBorder="1" applyAlignment="1" applyProtection="1">
      <alignment horizontal="left" vertical="center"/>
    </xf>
    <xf numFmtId="0" fontId="17" fillId="21" borderId="5" xfId="0" applyFont="1" applyFill="1" applyBorder="1" applyAlignment="1">
      <alignment horizontal="left" vertical="center" indent="1"/>
    </xf>
    <xf numFmtId="168" fontId="17" fillId="0" borderId="5" xfId="1" applyNumberFormat="1" applyFont="1" applyFill="1" applyBorder="1" applyAlignment="1" applyProtection="1">
      <alignment horizontal="center" vertical="center"/>
    </xf>
    <xf numFmtId="168" fontId="17" fillId="21" borderId="5" xfId="1" applyNumberFormat="1" applyFont="1" applyFill="1" applyBorder="1" applyAlignment="1" applyProtection="1">
      <alignment horizontal="center" vertical="center"/>
    </xf>
    <xf numFmtId="4" fontId="17" fillId="21" borderId="5" xfId="1" applyNumberFormat="1" applyFont="1" applyFill="1" applyBorder="1" applyAlignment="1" applyProtection="1">
      <alignment horizontal="center" vertical="center"/>
    </xf>
    <xf numFmtId="43" fontId="18" fillId="4" borderId="6" xfId="1" applyFont="1" applyFill="1" applyBorder="1" applyAlignment="1" applyProtection="1">
      <alignment horizontal="center" vertical="center" wrapText="1"/>
    </xf>
    <xf numFmtId="43" fontId="18" fillId="4" borderId="18" xfId="1" applyFont="1" applyFill="1" applyBorder="1" applyAlignment="1" applyProtection="1">
      <alignment horizontal="center" vertical="center" wrapText="1"/>
    </xf>
    <xf numFmtId="43" fontId="17" fillId="0" borderId="5" xfId="1" applyFont="1" applyFill="1" applyBorder="1" applyAlignment="1" applyProtection="1">
      <alignment horizontal="center" vertical="center"/>
    </xf>
    <xf numFmtId="169" fontId="17" fillId="0" borderId="5" xfId="1" applyNumberFormat="1" applyFont="1" applyFill="1" applyBorder="1" applyAlignment="1" applyProtection="1">
      <alignment horizontal="center" vertical="center"/>
    </xf>
    <xf numFmtId="169" fontId="17" fillId="0" borderId="5" xfId="1" applyNumberFormat="1" applyFont="1" applyFill="1" applyBorder="1" applyAlignment="1" applyProtection="1">
      <alignment horizontal="left" vertical="center"/>
    </xf>
    <xf numFmtId="1" fontId="17" fillId="0" borderId="5" xfId="1" applyNumberFormat="1" applyFont="1" applyFill="1" applyBorder="1" applyAlignment="1" applyProtection="1">
      <alignment horizontal="center" vertical="center"/>
    </xf>
    <xf numFmtId="0" fontId="17" fillId="21" borderId="5" xfId="0" applyFont="1" applyFill="1" applyBorder="1" applyAlignment="1">
      <alignment horizontal="center" vertical="center" wrapText="1"/>
    </xf>
    <xf numFmtId="2" fontId="17" fillId="21" borderId="5" xfId="1" applyNumberFormat="1" applyFont="1" applyFill="1" applyBorder="1" applyAlignment="1" applyProtection="1">
      <alignment horizontal="center" vertical="center"/>
    </xf>
    <xf numFmtId="167" fontId="17" fillId="0" borderId="5" xfId="1" applyNumberFormat="1" applyFont="1" applyFill="1" applyBorder="1" applyAlignment="1" applyProtection="1">
      <alignment horizontal="center" vertical="center"/>
    </xf>
    <xf numFmtId="167" fontId="17" fillId="0" borderId="5" xfId="1" applyNumberFormat="1" applyFont="1" applyFill="1" applyBorder="1" applyAlignment="1" applyProtection="1">
      <alignment horizontal="left" vertical="center"/>
    </xf>
    <xf numFmtId="1" fontId="17" fillId="0" borderId="5" xfId="1" applyNumberFormat="1" applyFont="1" applyFill="1" applyBorder="1" applyAlignment="1" applyProtection="1">
      <alignment horizontal="left" vertical="center"/>
    </xf>
    <xf numFmtId="2" fontId="31" fillId="0" borderId="6" xfId="0" applyNumberFormat="1" applyFont="1" applyBorder="1" applyAlignment="1" applyProtection="1">
      <alignment horizontal="left" vertical="center" wrapText="1"/>
      <protection locked="0"/>
    </xf>
    <xf numFmtId="2" fontId="40" fillId="0" borderId="6" xfId="0" applyNumberFormat="1" applyFont="1" applyBorder="1" applyAlignment="1">
      <alignment horizontal="center" vertical="center" wrapText="1"/>
    </xf>
    <xf numFmtId="2" fontId="18" fillId="4" borderId="5" xfId="1" applyNumberFormat="1" applyFont="1" applyFill="1" applyBorder="1" applyAlignment="1" applyProtection="1">
      <alignment horizontal="center" vertical="center"/>
    </xf>
    <xf numFmtId="164" fontId="0" fillId="0" borderId="0" xfId="0" applyNumberFormat="1"/>
    <xf numFmtId="164" fontId="10" fillId="9" borderId="9" xfId="0" applyNumberFormat="1" applyFont="1" applyFill="1" applyBorder="1"/>
  </cellXfs>
  <cellStyles count="6">
    <cellStyle name="Millares" xfId="1" builtinId="3"/>
    <cellStyle name="Millares [0] 10" xfId="3" xr:uid="{9B9D3390-9D3E-2647-8C8A-1FB12EC1D388}"/>
    <cellStyle name="Millares 4" xfId="5" xr:uid="{FA249C38-4F70-3141-A2DA-E583B38A2AAE}"/>
    <cellStyle name="Normal" xfId="0" builtinId="0"/>
    <cellStyle name="Normal 2 3" xfId="4" xr:uid="{293ABFEE-C305-6241-8928-645CC879CFD3}"/>
    <cellStyle name="Porcentaje" xfId="2" builtinId="5"/>
  </cellStyles>
  <dxfs count="40">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educaciongovco.sharepoint.com/sites/OAPF35-InformeCongreso/Documentos%20compartidos/Informe%20Congreso/2%20PAI/2025/Publicaci&#243;n%20Power_BI/PAI%202025%20CONSOLIDADO.xlsx" TargetMode="External"/><Relationship Id="rId1" Type="http://schemas.openxmlformats.org/officeDocument/2006/relationships/externalLinkPath" Target="https://mineducaciongovco.sharepoint.com/sites/OAPF35-InformeCongreso/Documentos%20compartidos/Informe%20Congreso/2%20PAI/2025/Publicaci&#243;n%20Power_BI/PAI%202025%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Indicadores"/>
      <sheetName val="Acciones"/>
      <sheetName val="Orden"/>
      <sheetName val="Listas_desplega"/>
      <sheetName val="desplegables"/>
      <sheetName val="Tabla_Avance_ID"/>
      <sheetName val="Modificaciones"/>
      <sheetName val="Tabla_Avance_Acciones"/>
      <sheetName val="T Dinámica x Dep"/>
      <sheetName val="Resumen por dependencia"/>
      <sheetName val="TD Dimensiones"/>
      <sheetName val="TD Objetivo SIG"/>
      <sheetName val="Semáforo"/>
      <sheetName val="Eje_Estrategico"/>
      <sheetName val="Estrategia"/>
      <sheetName val="Hoja1"/>
      <sheetName val="Meses"/>
      <sheetName val="Informe"/>
      <sheetName val="Tabla_Dinámica"/>
      <sheetName val="Resumen"/>
      <sheetName val="Periodicidad"/>
      <sheetName val="Mes"/>
      <sheetName val="Proyectos inversión"/>
    </sheetNames>
    <sheetDataSet>
      <sheetData sheetId="0"/>
      <sheetData sheetId="1"/>
      <sheetData sheetId="2"/>
      <sheetData sheetId="3"/>
      <sheetData sheetId="4">
        <row r="3">
          <cell r="J3" t="str">
            <v>1. Educación inicial en el marco de la atención integral</v>
          </cell>
          <cell r="K3" t="str">
            <v>Eje_E_1</v>
          </cell>
          <cell r="BY3" t="str">
            <v>1. Ordenamiento del territorio alrededor del agua y justicia ambiental</v>
          </cell>
          <cell r="BZ3" t="str">
            <v>T_1</v>
          </cell>
        </row>
        <row r="4">
          <cell r="J4" t="str">
            <v>2. Formación Integral</v>
          </cell>
          <cell r="K4" t="str">
            <v>Eje_E_2</v>
          </cell>
          <cell r="BY4" t="str">
            <v>2. Seguridad humana y justicia social</v>
          </cell>
          <cell r="BZ4" t="str">
            <v>T_2</v>
          </cell>
        </row>
        <row r="5">
          <cell r="J5" t="str">
            <v>3. Educación Media: General y Sistema regional de educación media y superior, en zonas de ruralidad dispersa (SIMES)</v>
          </cell>
          <cell r="K5" t="str">
            <v>Eje_E_3</v>
          </cell>
          <cell r="BY5" t="str">
            <v>3. Derecho humano a la alimentación</v>
          </cell>
          <cell r="BZ5" t="str">
            <v>T_3</v>
          </cell>
        </row>
        <row r="6">
          <cell r="J6" t="str">
            <v>4. Poder pedagógico popular</v>
          </cell>
          <cell r="K6" t="str">
            <v>Eje_E_4</v>
          </cell>
          <cell r="BY6" t="str">
            <v>5. Convergencia Regional</v>
          </cell>
          <cell r="BZ6" t="str">
            <v>T_5</v>
          </cell>
        </row>
        <row r="7">
          <cell r="J7" t="str">
            <v>5. Capacidades territoriales</v>
          </cell>
          <cell r="K7" t="str">
            <v>Eje_E_5</v>
          </cell>
          <cell r="BY7" t="str">
            <v>Actores diferenciales para el cambio</v>
          </cell>
          <cell r="BZ7" t="str">
            <v>T_AD</v>
          </cell>
        </row>
        <row r="8">
          <cell r="J8" t="str">
            <v>6. Acceso al derecho (transversal)</v>
          </cell>
          <cell r="K8" t="str">
            <v>Eje_E_6</v>
          </cell>
        </row>
        <row r="9">
          <cell r="J9" t="str">
            <v>7. Espacios educativos como centro de la vida comunitaria y la paz</v>
          </cell>
          <cell r="K9" t="str">
            <v>Eje_E_7</v>
          </cell>
        </row>
        <row r="10">
          <cell r="J10" t="str">
            <v>8. Educación superior como un derecho fundamental</v>
          </cell>
          <cell r="K10" t="str">
            <v>Eje_E_8</v>
          </cell>
          <cell r="BY10" t="str">
            <v>1. Justicia ambiental y gobernanza inclusiva</v>
          </cell>
          <cell r="BZ10" t="str">
            <v>T_1_C_1</v>
          </cell>
        </row>
        <row r="11">
          <cell r="J11" t="str">
            <v>9. Humanización y fortalecimiento organizacional - acompañamiento al cambio</v>
          </cell>
          <cell r="K11" t="str">
            <v>Eje_E_9</v>
          </cell>
          <cell r="BY11" t="str">
            <v>1. Habilitadores que potencian la seguridad humana y las oportunidades de bienestar.</v>
          </cell>
          <cell r="BZ11" t="str">
            <v>T_2_C_1</v>
          </cell>
        </row>
        <row r="12">
          <cell r="BY12" t="str">
            <v>2. Superación de privaciones como fundamento de la dignidad humana y condiciones básicas para el bienestar</v>
          </cell>
          <cell r="BZ12" t="str">
            <v>T_2_C_2</v>
          </cell>
        </row>
        <row r="13">
          <cell r="BY13" t="str">
            <v>3. Expansión de capacidades: más y mejores oportunidades de la población para lograr sus proyectos de vida</v>
          </cell>
          <cell r="BZ13" t="str">
            <v>T_2_C_3</v>
          </cell>
        </row>
        <row r="14">
          <cell r="BY14" t="str">
            <v>2. Acceso físico a alimentos</v>
          </cell>
          <cell r="BZ14" t="str">
            <v>T_3_C_1</v>
          </cell>
        </row>
        <row r="15">
          <cell r="BY15" t="str">
            <v>31.  Bloque estratégico III  3. Bloque habilitador de la convergencia regional</v>
          </cell>
          <cell r="BZ15" t="str">
            <v>T_5_C_1</v>
          </cell>
        </row>
        <row r="16">
          <cell r="BY16" t="str">
            <v>1. El cambio es con las mujeres</v>
          </cell>
          <cell r="BZ16" t="str">
            <v>T_AD_C_1</v>
          </cell>
        </row>
        <row r="17">
          <cell r="BY17" t="str">
            <v>2. Colombia igualitaria, diversa y libre de discriminación</v>
          </cell>
          <cell r="BZ17" t="str">
            <v>T_AD_C_2</v>
          </cell>
        </row>
        <row r="18">
          <cell r="BY18" t="str">
            <v>3. Reparación efectiva e integral a las víctimas</v>
          </cell>
          <cell r="BZ18" t="str">
            <v>T_AD_C_3</v>
          </cell>
        </row>
        <row r="19">
          <cell r="BY19" t="str">
            <v>4. Crece la generación para la vida y la paz: niñas, niños y adolescentes protegidos, amados y con oportunidades</v>
          </cell>
          <cell r="BZ19" t="str">
            <v>T_AD_C_4</v>
          </cell>
        </row>
        <row r="20">
          <cell r="BY20" t="str">
            <v>5. Pueblos y comunidades étnicas</v>
          </cell>
          <cell r="BZ20" t="str">
            <v>T_AD_C_5</v>
          </cell>
        </row>
        <row r="21">
          <cell r="BY21" t="str">
            <v>6. Jóvenes con derechos que lideran las transformaciones para la vida</v>
          </cell>
          <cell r="BZ21" t="str">
            <v>T_AD_C_6</v>
          </cell>
        </row>
        <row r="22">
          <cell r="AI22" t="str">
            <v>Despacho Ministro</v>
          </cell>
          <cell r="AJ22" t="str">
            <v>D_MEN</v>
          </cell>
          <cell r="BY22" t="str">
            <v>7. Garantías hacia un mundo sin barreras para las personas con discapacidad</v>
          </cell>
          <cell r="BZ22" t="str">
            <v>T_AD_C_7</v>
          </cell>
        </row>
        <row r="23">
          <cell r="AI23" t="str">
            <v>Viceministerio de Educación Preescolar, Básica y Media</v>
          </cell>
          <cell r="AJ23" t="str">
            <v>D_VPBM</v>
          </cell>
          <cell r="BY23" t="str">
            <v>8. El campesinado colombiano como actor de cambio</v>
          </cell>
          <cell r="BZ23" t="str">
            <v>T_AD_C_8</v>
          </cell>
        </row>
        <row r="24">
          <cell r="AI24" t="str">
            <v>Viceministerio de Educación Superior</v>
          </cell>
          <cell r="AJ24" t="str">
            <v>D_VES</v>
          </cell>
        </row>
        <row r="25">
          <cell r="AI25" t="str">
            <v>Oficina Asesora de Comunicaciones</v>
          </cell>
          <cell r="AJ25" t="str">
            <v>OAC</v>
          </cell>
        </row>
        <row r="26">
          <cell r="AI26" t="str">
            <v>Oficina Asesora de Planeación y Finanzas</v>
          </cell>
          <cell r="AJ26" t="str">
            <v>OAPF</v>
          </cell>
        </row>
        <row r="27">
          <cell r="AI27" t="str">
            <v>Oficina Asesora Jurídica</v>
          </cell>
          <cell r="AJ27" t="str">
            <v>OAJ</v>
          </cell>
        </row>
        <row r="28">
          <cell r="AI28" t="str">
            <v>Oficina de Control Interno</v>
          </cell>
          <cell r="AJ28" t="str">
            <v>OCI</v>
          </cell>
          <cell r="BY28" t="str">
            <v>a. Implementación del acuerdo de Escazú</v>
          </cell>
          <cell r="BZ28" t="str">
            <v>T_1_C_1_ET_1</v>
          </cell>
        </row>
        <row r="29">
          <cell r="AI29" t="str">
            <v>Oficina de Cooperación y Asuntos Internacionales</v>
          </cell>
          <cell r="AJ29" t="str">
            <v>OCAI</v>
          </cell>
          <cell r="BY29" t="str">
            <v>2. Fortalecimiento y desarrollo de infraestructura social_x000D_</v>
          </cell>
          <cell r="BZ29" t="str">
            <v>T_2_C_1_ET_1</v>
          </cell>
        </row>
        <row r="30">
          <cell r="AI30" t="str">
            <v>Oficina de Innovación Educativa con Uso de Nuevas Tecnologías</v>
          </cell>
          <cell r="AJ30" t="str">
            <v>OIE</v>
          </cell>
          <cell r="BY30" t="str">
            <v>4. Acceso, uso y aprovechamiento de datos para impulsar la transformación social</v>
          </cell>
          <cell r="BZ30" t="str">
            <v>T_2_C_1_ET_2</v>
          </cell>
        </row>
        <row r="31">
          <cell r="AI31" t="str">
            <v>Oficina de Tecnología y Sistemas de Información</v>
          </cell>
          <cell r="AJ31" t="str">
            <v>OTSI</v>
          </cell>
          <cell r="BY31" t="str">
            <v>10. Servicios de justicia centrados en las personas, comunidades y territorios</v>
          </cell>
          <cell r="BZ31" t="str">
            <v>T_2_C_1_ET_3</v>
          </cell>
        </row>
        <row r="32">
          <cell r="AI32" t="str">
            <v>Oficina de Infraestructura Educativa</v>
          </cell>
          <cell r="AJ32" t="str">
            <v>OINF</v>
          </cell>
          <cell r="BY32" t="str">
            <v>3. Educación de calidad para reducir la desigualdad</v>
          </cell>
          <cell r="BZ32" t="str">
            <v>T_2_C_2_ET_1</v>
          </cell>
        </row>
        <row r="33">
          <cell r="AI33" t="str">
            <v>Oficina de Control Disciplinario Interno</v>
          </cell>
          <cell r="AJ33" t="str">
            <v>OCD</v>
          </cell>
          <cell r="BY33" t="str">
            <v>4. Conectividad digital para cambiar vidas</v>
          </cell>
          <cell r="BZ33" t="str">
            <v>T_2_C_2_ET_2</v>
          </cell>
        </row>
        <row r="34">
          <cell r="AI34" t="str">
            <v>Secretaría General</v>
          </cell>
          <cell r="AJ34" t="str">
            <v>SG</v>
          </cell>
          <cell r="BY34" t="str">
            <v>1. Bienestar físico, mental y social de la población.</v>
          </cell>
          <cell r="BZ34" t="str">
            <v>T_2_C_3_ET_1</v>
          </cell>
        </row>
        <row r="35">
          <cell r="AI35" t="str">
            <v>Subdirección de Contratación</v>
          </cell>
          <cell r="AJ35" t="str">
            <v>SC</v>
          </cell>
          <cell r="BY35" t="str">
            <v>2. Garantía del disfrute y ejercicio de los derechos culturales para la vida y la paz</v>
          </cell>
          <cell r="BZ35" t="str">
            <v>T_2_C_3_ET_2</v>
          </cell>
        </row>
        <row r="36">
          <cell r="AI36" t="str">
            <v>Subdirección de Desarrollo Organizacional</v>
          </cell>
          <cell r="AJ36" t="str">
            <v>SDO</v>
          </cell>
          <cell r="BY36" t="str">
            <v>3. Derecho al deporte, la recreación y la actividad física para la convivencia y la paz</v>
          </cell>
          <cell r="BZ36" t="str">
            <v>T_2_C_3_ET_3</v>
          </cell>
        </row>
        <row r="37">
          <cell r="AI37" t="str">
            <v>Subdirección de Gestión Administrativa</v>
          </cell>
          <cell r="AJ37" t="str">
            <v>SGA</v>
          </cell>
          <cell r="BY37" t="str">
            <v>4. Sistema de Cuidado para la vida y la paz</v>
          </cell>
          <cell r="BZ37" t="str">
            <v>T_2_C_3_ET_4</v>
          </cell>
        </row>
        <row r="38">
          <cell r="AI38" t="str">
            <v>Subdirección de Gestión Financiera</v>
          </cell>
          <cell r="AJ38" t="str">
            <v>SGF</v>
          </cell>
          <cell r="BY38" t="str">
            <v>5. Educación, formación y reconversión laboral como respuesta al cambio productivo</v>
          </cell>
          <cell r="BZ38" t="str">
            <v>T_2_C_3_ET_5</v>
          </cell>
        </row>
        <row r="39">
          <cell r="AI39" t="str">
            <v>Subdirección de Talento Humano</v>
          </cell>
          <cell r="AJ39" t="str">
            <v>STH</v>
          </cell>
          <cell r="BY39" t="str">
            <v>6. Trabajo digno y decente</v>
          </cell>
          <cell r="BZ39" t="str">
            <v>T_2_C_3_ET_6</v>
          </cell>
        </row>
        <row r="40">
          <cell r="AI40" t="str">
            <v>Subdirección de Relacionamiento con la Ciudadanía</v>
          </cell>
          <cell r="AJ40" t="str">
            <v>RCC</v>
          </cell>
          <cell r="BY40" t="str">
            <v>5. Prácticas de alimentación saludable y adecuadas al curso de vida, poblaciones y territorios</v>
          </cell>
          <cell r="BZ40" t="str">
            <v>T_3_C_1_ET_1</v>
          </cell>
        </row>
        <row r="41">
          <cell r="AI41" t="str">
            <v>Dirección de Calidad para la Educación Superior</v>
          </cell>
          <cell r="AJ41" t="str">
            <v>DC_ES</v>
          </cell>
          <cell r="BY41" t="str">
            <v>5. Fortalecimiento institucional como motor de cambio para recuperar la confianza de la ciudadanía y para el fortalecimiento del vínculo Estado-Ciudadanía</v>
          </cell>
          <cell r="BZ41" t="str">
            <v>T_5_C_1_ET_1</v>
          </cell>
        </row>
        <row r="42">
          <cell r="AI42" t="str">
            <v>Dirección de Fomento de la Educación Superior</v>
          </cell>
          <cell r="AJ42" t="str">
            <v>DF_ES</v>
          </cell>
          <cell r="BY42" t="str">
            <v>6. Dispositivos democráticos de participación: política de diálogo permanente con decisiones desde y para el territorio</v>
          </cell>
          <cell r="BZ42" t="str">
            <v>T_5_C_1_ET_2</v>
          </cell>
        </row>
        <row r="43">
          <cell r="AI43" t="str">
            <v>Dirección de Calidad para la Educación Preescolar, Básica y Media</v>
          </cell>
          <cell r="AJ43" t="str">
            <v>DC_PBM</v>
          </cell>
          <cell r="BY43" t="str">
            <v>1. Mujeres como motor del desarrollo económico sostenible y protectoras de la vida y del ambiente.</v>
          </cell>
          <cell r="BZ43" t="str">
            <v>T_AD_C_1_ET_1</v>
          </cell>
        </row>
        <row r="44">
          <cell r="AI44" t="str">
            <v>Dirección de Cobertura y Equidad</v>
          </cell>
          <cell r="AJ44" t="str">
            <v>DCE</v>
          </cell>
          <cell r="BY44" t="str">
            <v>3. Hacia una vida libre de violencias contra mujer y por la garantía de sus derechos sexuales y reproductivos.</v>
          </cell>
          <cell r="BZ44" t="str">
            <v>T_AD_C_1_ET_2</v>
          </cell>
        </row>
        <row r="45">
          <cell r="AI45" t="str">
            <v>Dirección de Fortalecimiento a la Gestión Territorial</v>
          </cell>
          <cell r="AJ45" t="str">
            <v>DF_GT</v>
          </cell>
          <cell r="BY45" t="str">
            <v>1. Acceso a la educación y al trabajo libre de discriminación a personas con orientaciones sexuales e identidades de género diversas</v>
          </cell>
          <cell r="BZ45" t="str">
            <v>T_AD_C_2_ET_1</v>
          </cell>
        </row>
        <row r="46">
          <cell r="AI46" t="str">
            <v>Dirección de Primera Infancia</v>
          </cell>
          <cell r="AJ46" t="str">
            <v>DPI</v>
          </cell>
          <cell r="BY46" t="str">
            <v>3. Fortalecimiento de la institucionalidad</v>
          </cell>
          <cell r="BZ46" t="str">
            <v>T_AD_C_2_ET_2</v>
          </cell>
        </row>
        <row r="47">
          <cell r="BY47" t="str">
            <v>2. Estabilización socioeconómica para las víctimas</v>
          </cell>
          <cell r="BZ47" t="str">
            <v>T_AD_C_3_ET_1</v>
          </cell>
        </row>
        <row r="48">
          <cell r="BY48" t="str">
            <v>2. Universalización de la atención integral a la primera infancia en los territorios con mayor riesgo de vulneración de derechos para la niñez</v>
          </cell>
          <cell r="BZ48" t="str">
            <v>T_AD_C_4_ET_1</v>
          </cell>
        </row>
        <row r="49">
          <cell r="BY49" t="str">
            <v>3. Protección de la trayectoria de vida y educativas a través del arte, deporte, cultura, ambiente y ciencia y tecnología</v>
          </cell>
          <cell r="BZ49" t="str">
            <v>T_AD_C_4_ET_2</v>
          </cell>
        </row>
        <row r="50">
          <cell r="BY50" t="str">
            <v>2. Igualdad de oportunidades y garantías para poblaciones vulneradas y excluidas que garanticen la seguridad humana.</v>
          </cell>
          <cell r="BZ50" t="str">
            <v>T_AD_C_5_ET_1</v>
          </cell>
        </row>
        <row r="51">
          <cell r="BY51" t="str">
            <v>5. Convergencia regional para el bienestar y buen vivir</v>
          </cell>
          <cell r="BZ51" t="str">
            <v>T_AD_C_5_ET_2</v>
          </cell>
        </row>
        <row r="52">
          <cell r="BY52" t="str">
            <v>1. Oportunidades para que los jóvenes puedan construir sus proyectos de vida.</v>
          </cell>
          <cell r="BZ52" t="str">
            <v>T_AD_C_6_ET_1</v>
          </cell>
        </row>
        <row r="53">
          <cell r="BY53" t="str">
            <v>3. Educación y trabajo inclusivos para garantizar autonomía e independencia.</v>
          </cell>
          <cell r="BZ53" t="str">
            <v>T_AD_C_7_ET_1</v>
          </cell>
        </row>
        <row r="54">
          <cell r="BY54" t="str">
            <v>2. Educación con pertinencia para la población campesina</v>
          </cell>
          <cell r="BZ54" t="str">
            <v>T_AD_C_8_ET_1</v>
          </cell>
        </row>
        <row r="58">
          <cell r="BY58" t="str">
            <v xml:space="preserve">Programa nacional de educación ambiental </v>
          </cell>
          <cell r="BZ58" t="str">
            <v>T_1_C_1_ET_1_CPT_1</v>
          </cell>
        </row>
        <row r="59">
          <cell r="BY59" t="str">
            <v>Plan de infraestructura educativa PBM y ES</v>
          </cell>
          <cell r="BZ59" t="str">
            <v>T_2_C_1_ET_1_CPT_1</v>
          </cell>
        </row>
        <row r="60">
          <cell r="BY60" t="str">
            <v>d. Datos sectoriales para aumentar el aprovechamiento de datos en el país</v>
          </cell>
          <cell r="BZ60" t="str">
            <v>T_2_C_1_ET_2_CPT_1</v>
          </cell>
        </row>
        <row r="61">
          <cell r="BY61" t="str">
            <v>e. Sistema Nacional de Defensa Jurídica del Estado</v>
          </cell>
          <cell r="BZ61" t="str">
            <v>T_2_C_1_ET_3_CPT_1</v>
          </cell>
        </row>
        <row r="62">
          <cell r="BY62" t="str">
            <v>a. Primera infancia feliz y protegida</v>
          </cell>
          <cell r="BZ62" t="str">
            <v>T_2_C_2_ET_1_CPT_1</v>
          </cell>
        </row>
        <row r="63">
          <cell r="BY63" t="str">
            <v>b. Resignificación de la jornada escolar: más que tiempo</v>
          </cell>
          <cell r="BZ63" t="str">
            <v>T_2_C_2_ET_1_CPT_2</v>
          </cell>
        </row>
        <row r="64">
          <cell r="BY64" t="str">
            <v>c. Dignificación y desarrollo de la profesión docente para una educación de calidad</v>
          </cell>
          <cell r="BZ64" t="str">
            <v>T_2_C_2_ET_1_CPT_3</v>
          </cell>
        </row>
        <row r="65">
          <cell r="BY65" t="str">
            <v>d. Movilización social por la educación en los territorios</v>
          </cell>
          <cell r="BZ65" t="str">
            <v>T_2_C_2_ET_1_CPT_4</v>
          </cell>
        </row>
        <row r="66">
          <cell r="BY66" t="str">
            <v>e. Currículos para la justicia social.</v>
          </cell>
          <cell r="BZ66" t="str">
            <v>T_2_C_2_ET_1_CPT_5</v>
          </cell>
        </row>
        <row r="67">
          <cell r="BY67" t="str">
            <v>f. Gestión territorial educativa y comunitaria</v>
          </cell>
          <cell r="BZ67" t="str">
            <v>T_2_C_2_ET_1_CPT_6</v>
          </cell>
        </row>
        <row r="68">
          <cell r="BY68" t="str">
            <v>g. Educación media para la construcción de proyectos de vida.</v>
          </cell>
          <cell r="BZ68" t="str">
            <v>T_2_C_2_ET_1_CPT_7</v>
          </cell>
        </row>
        <row r="69">
          <cell r="BY69" t="str">
            <v>h. Hacia la erradicación de los analfabetismos y el cierre de inequidades</v>
          </cell>
          <cell r="BZ69" t="str">
            <v>T_2_C_2_ET_1_CPT_8</v>
          </cell>
        </row>
        <row r="70">
          <cell r="BY70" t="str">
            <v>i. Programa de Educación intercultural y Bilingüe</v>
          </cell>
          <cell r="BZ70" t="str">
            <v>T_2_C_2_ET_1_CPT_9</v>
          </cell>
        </row>
        <row r="71">
          <cell r="BY71" t="str">
            <v>j. Por un Programa de Alimentación Escolar (PAE) más equitativo, que contribuya al bienestar y la seguridad alimentaria</v>
          </cell>
          <cell r="BZ71" t="str">
            <v>T_2_C_2_ET_1_CPT_10</v>
          </cell>
        </row>
        <row r="72">
          <cell r="BY72" t="str">
            <v>k. Educación Superior como un derecho.</v>
          </cell>
          <cell r="BZ72" t="str">
            <v>T_2_C_2_ET_1_CPT_11</v>
          </cell>
        </row>
        <row r="73">
          <cell r="BY73" t="str">
            <v>b. Alfabetización y apropiación digital como motor de oportunidades para la igualdad</v>
          </cell>
          <cell r="BZ73" t="str">
            <v>T_2_C_2_ET_2_CPT_1</v>
          </cell>
        </row>
        <row r="74">
          <cell r="BY74" t="str">
            <v>a. Promoción, prevención y atención integral de la salud mental</v>
          </cell>
          <cell r="BZ74" t="str">
            <v>T_2_C_3_ET_1_CPT_1</v>
          </cell>
        </row>
        <row r="75">
          <cell r="BY75" t="str">
            <v>c. Fomento y estímulos a las culturas, las artes y los saberes</v>
          </cell>
          <cell r="BZ75" t="str">
            <v>T_2_C_3_ET_2_CPT_1</v>
          </cell>
        </row>
        <row r="76">
          <cell r="BY76" t="str">
            <v>a. Democratizar el acceso de la población al deporte, la recreación y la activdad física.</v>
          </cell>
          <cell r="BZ76" t="str">
            <v>T_2_C_3_ET_3_CPT_1</v>
          </cell>
        </row>
        <row r="77">
          <cell r="BY77" t="str">
            <v>b. Modelo de gobernanza y territorialización del Sistema Nacional del Cuidado</v>
          </cell>
          <cell r="BZ77" t="str">
            <v>T_2_C_3_ET_4_CPT_1</v>
          </cell>
        </row>
        <row r="78">
          <cell r="BY78" t="str">
            <v>a. Consolidación del Sistema de Educación Superior Colombiano</v>
          </cell>
          <cell r="BZ78" t="str">
            <v>T_2_C_3_ET_5_CPT_1</v>
          </cell>
        </row>
        <row r="79">
          <cell r="BY79" t="str">
            <v>b. Reconceptualización del sistema de aseguramiento de la calidad de la educación superior</v>
          </cell>
          <cell r="BZ79" t="str">
            <v>T_2_C_3_ET_5_CPT_2</v>
          </cell>
        </row>
        <row r="80">
          <cell r="BY80" t="str">
            <v>c. Oportunidades de educación, formación y de inserción y reconversión laboral</v>
          </cell>
          <cell r="BZ80" t="str">
            <v>T_2_C_3_ET_5_CPT_3</v>
          </cell>
        </row>
        <row r="81">
          <cell r="BY81" t="str">
            <v>d. Talento digital para aumentar la productividad y la empleabilidad de las personas</v>
          </cell>
          <cell r="BZ81" t="str">
            <v>T_2_C_3_ET_5_CPT_4</v>
          </cell>
        </row>
        <row r="82">
          <cell r="BY82" t="str">
            <v>d. Modernización y transformación del empleo público</v>
          </cell>
          <cell r="BZ82" t="str">
            <v>T_2_C_3_ET_6_CPT_1</v>
          </cell>
        </row>
        <row r="83">
          <cell r="BY83" t="str">
            <v>b. Entornos de desarrollo que incentiven la alimentación saludable y adecuada</v>
          </cell>
          <cell r="BZ83" t="str">
            <v>T_3_C_1_ET_1_CPT_1</v>
          </cell>
        </row>
        <row r="84">
          <cell r="BY84" t="str">
            <v>a. Lucha contra la corrupción en las entidades públicas nacionales y territoriales</v>
          </cell>
          <cell r="BZ84" t="str">
            <v>T_5_C_1_ET_1_CPT_1</v>
          </cell>
        </row>
        <row r="85">
          <cell r="BY85" t="str">
            <v>b. Entidades públicas territoriales y nacionales fortalecidas</v>
          </cell>
          <cell r="BZ85" t="str">
            <v>T_5_C_1_ET_1_CPT_2</v>
          </cell>
        </row>
        <row r="86">
          <cell r="BY86" t="str">
            <v>c. Calidad, efectividad, transparencia y coherencia de las normas</v>
          </cell>
          <cell r="BZ86" t="str">
            <v>T_5_C_1_ET_1_CPT_3</v>
          </cell>
        </row>
        <row r="87">
          <cell r="BY87" t="str">
            <v>d. Gobierno digital para la gente</v>
          </cell>
          <cell r="BZ87" t="str">
            <v>T_5_C_1_ET_1_CPT_4</v>
          </cell>
        </row>
        <row r="88">
          <cell r="BY88" t="str">
            <v>e. Capacidades y articulación para la gestión territorial</v>
          </cell>
          <cell r="BZ88" t="str">
            <v>T_5_C_1_ET_1_CPT_5</v>
          </cell>
        </row>
        <row r="89">
          <cell r="BY89" t="str">
            <v>f. Eficiencia institucional para el cumplimiento de los acuerdos realizados con las comunidades</v>
          </cell>
          <cell r="BZ89" t="str">
            <v>T_5_C_1_ET_1_CPT_6</v>
          </cell>
        </row>
        <row r="90">
          <cell r="BY90" t="str">
            <v>a. Condiciones y capacidades institucionales, organizativas e individuales para la participación ciudadana</v>
          </cell>
          <cell r="BZ90" t="str">
            <v>T_5_C_1_ET_2_CPT_1</v>
          </cell>
        </row>
        <row r="91">
          <cell r="BY91" t="str">
            <v>b. Efectividad de los dispositivos de participación ciudadana, política y electoral</v>
          </cell>
          <cell r="BZ91" t="str">
            <v>T_5_C_1_ET_2_CPT_2</v>
          </cell>
        </row>
        <row r="92">
          <cell r="BY92" t="str">
            <v>c. Apropiación de lo público desde el ejercicio del control social</v>
          </cell>
          <cell r="BZ92" t="str">
            <v>T_5_C_1_ET_2_CPT_3</v>
          </cell>
        </row>
        <row r="93">
          <cell r="BY93" t="str">
            <v>d. Consolidación de la planeación participativa</v>
          </cell>
          <cell r="BZ93" t="str">
            <v>T_5_C_1_ET_2_CPT_4</v>
          </cell>
        </row>
        <row r="94">
          <cell r="BY94" t="str">
            <v>1. Mujeres como motor del desarrollo económico sostenible y protectoras de la vida y del ambiente.</v>
          </cell>
          <cell r="BZ94" t="str">
            <v>T_AD_C_1_ET_1_CPT_1</v>
          </cell>
        </row>
        <row r="95">
          <cell r="BY95" t="str">
            <v>3. Hacia una vida libre de violencias contra mujer y por la garantía de sus derechos sexuales y reproductivos.</v>
          </cell>
          <cell r="BZ95" t="str">
            <v>T_AD_C_1_ET_2_CPT_1</v>
          </cell>
        </row>
        <row r="96">
          <cell r="BY96" t="str">
            <v>1. Acceso a la educación y al trabajo libre de discriminación a personas con orientaciones sexuales e identidades de género diversas</v>
          </cell>
          <cell r="BZ96" t="str">
            <v>T_AD_C_2_ET_1_CPT_1</v>
          </cell>
        </row>
        <row r="97">
          <cell r="BY97" t="str">
            <v>3. Fortalecimiento de la institucionalidad</v>
          </cell>
          <cell r="BZ97" t="str">
            <v>T_AD_C_2_ET_2_CPT_1</v>
          </cell>
        </row>
        <row r="98">
          <cell r="BY98" t="str">
            <v>2. Estabilización socioeconómica para las víctimas</v>
          </cell>
          <cell r="BZ98" t="str">
            <v>T_AD_C_3_ET_1_CPT_1</v>
          </cell>
        </row>
        <row r="99">
          <cell r="BY99" t="str">
            <v>2. Universalización de la atención integral a la primera infancia en los territorios con mayor riesgo de vulneración de derechos para la niñez</v>
          </cell>
          <cell r="BZ99" t="str">
            <v>T_AD_C_4_ET_1_CPT_1</v>
          </cell>
        </row>
        <row r="100">
          <cell r="BY100" t="str">
            <v>3. Protección de la trayectoria de vida y educativas a través del arte, deporte, cultura, ambiente y ciencia y tecnología</v>
          </cell>
          <cell r="BZ100" t="str">
            <v>T_AD_C_4_ET_2_CPT_1</v>
          </cell>
        </row>
        <row r="101">
          <cell r="BY101" t="str">
            <v>2. Igualdad de oportunidades y garantías para poblaciones vulneradas y excluidas que garanticen la seguridad humana.</v>
          </cell>
          <cell r="BZ101" t="str">
            <v>T_AD_C_5_ET_1_CPT_1</v>
          </cell>
        </row>
        <row r="102">
          <cell r="BY102" t="str">
            <v>5. Convergencia regional para el bienestar y buen vivir</v>
          </cell>
          <cell r="BZ102" t="str">
            <v>T_AD_C_5_ET_2_CPT_1</v>
          </cell>
        </row>
        <row r="103">
          <cell r="BY103" t="str">
            <v>1. Oportunidades para que los jóvenes puedan construir sus proyectos de vida.</v>
          </cell>
          <cell r="BZ103" t="str">
            <v>T_AD_C_6_ET_1_CPT_1</v>
          </cell>
        </row>
        <row r="104">
          <cell r="BY104" t="str">
            <v>3. Educación y trabajo inclusivos para garantizar autonomía e independencia.</v>
          </cell>
          <cell r="BZ104" t="str">
            <v>T_AD_C_7_ET_1_CPT_1</v>
          </cell>
        </row>
        <row r="105">
          <cell r="BY105" t="str">
            <v>2. Educación con pertinencia para la población campesina</v>
          </cell>
          <cell r="BZ105" t="str">
            <v>T_AD_C_8_ET_1_CPT_1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08683-8AB4-2F4B-AE63-AF2005BFCF8D}">
  <dimension ref="A1:ER168"/>
  <sheetViews>
    <sheetView tabSelected="1" topLeftCell="B1" workbookViewId="0">
      <selection activeCell="B1" sqref="B1:D1"/>
    </sheetView>
  </sheetViews>
  <sheetFormatPr baseColWidth="10" defaultColWidth="0" defaultRowHeight="18.75" x14ac:dyDescent="0.3"/>
  <cols>
    <col min="1" max="1" width="16.125" style="121" hidden="1" customWidth="1"/>
    <col min="2" max="2" width="24.5" style="121" customWidth="1"/>
    <col min="3" max="3" width="28.5" style="121" customWidth="1"/>
    <col min="4" max="4" width="29.375" style="121" customWidth="1"/>
    <col min="5" max="7" width="28.5" style="121" customWidth="1"/>
    <col min="8" max="8" width="21.5" style="121" customWidth="1"/>
    <col min="9" max="9" width="24.875" style="121" customWidth="1"/>
    <col min="10" max="10" width="29" style="121" customWidth="1"/>
    <col min="11" max="11" width="31" style="121" customWidth="1"/>
    <col min="12" max="12" width="25.875" style="121" customWidth="1"/>
    <col min="13" max="13" width="35.125" style="121" customWidth="1"/>
    <col min="14" max="14" width="32.875" style="121" customWidth="1"/>
    <col min="15" max="15" width="10.375" style="121" customWidth="1"/>
    <col min="16" max="16" width="36" style="124" customWidth="1"/>
    <col min="17" max="18" width="14.375" style="124" customWidth="1"/>
    <col min="19" max="19" width="21.5" style="124" customWidth="1"/>
    <col min="20" max="21" width="14.375" style="124" customWidth="1"/>
    <col min="22" max="22" width="13" style="124" customWidth="1"/>
    <col min="23" max="23" width="21.5" style="124" customWidth="1"/>
    <col min="24" max="24" width="11.5" style="121" customWidth="1"/>
    <col min="25" max="25" width="12.5" style="121" customWidth="1"/>
    <col min="26" max="31" width="17" style="121" hidden="1"/>
    <col min="32" max="32" width="20" style="121" hidden="1"/>
    <col min="33" max="43" width="14.375" style="121" hidden="1"/>
    <col min="44" max="44" width="14.375" style="125" hidden="1"/>
    <col min="45" max="45" width="14.375" style="121" hidden="1"/>
    <col min="46" max="46" width="16.375" style="125" customWidth="1"/>
    <col min="47" max="47" width="17.125" style="125" customWidth="1"/>
    <col min="48" max="48" width="17.625" style="125" customWidth="1"/>
    <col min="49" max="49" width="21" style="125" bestFit="1" customWidth="1"/>
    <col min="50" max="50" width="16.625" style="125" customWidth="1"/>
    <col min="51" max="51" width="22.5" style="125" bestFit="1" customWidth="1"/>
    <col min="52" max="52" width="14.375" style="121" hidden="1"/>
    <col min="53" max="53" width="6.375" style="121" hidden="1"/>
    <col min="54" max="55" width="12.125" style="121" hidden="1"/>
    <col min="56" max="57" width="14.125" style="121" customWidth="1"/>
    <col min="58" max="58" width="34.5" style="121" customWidth="1"/>
    <col min="59" max="62" width="14.125" style="121" customWidth="1"/>
    <col min="63" max="63" width="18" style="121" customWidth="1"/>
    <col min="64" max="64" width="19.375" style="121" customWidth="1"/>
    <col min="65" max="69" width="14.125" style="121" customWidth="1"/>
    <col min="70" max="70" width="18" style="121" customWidth="1"/>
    <col min="71" max="71" width="21.125" style="121" customWidth="1"/>
    <col min="72" max="76" width="14.125" style="121" customWidth="1"/>
    <col min="77" max="77" width="21.875" style="121" customWidth="1"/>
    <col min="78" max="83" width="14.125" style="121" customWidth="1"/>
    <col min="84" max="84" width="23.125" style="121" customWidth="1"/>
    <col min="85" max="90" width="14.125" style="121" customWidth="1"/>
    <col min="91" max="91" width="23.125" style="121" customWidth="1"/>
    <col min="92" max="97" width="14.125" style="121" customWidth="1"/>
    <col min="98" max="98" width="23.125" style="121" customWidth="1"/>
    <col min="99" max="104" width="14.125" style="121" customWidth="1"/>
    <col min="105" max="105" width="23.125" style="121" customWidth="1"/>
    <col min="106" max="111" width="14.125" style="121" customWidth="1"/>
    <col min="112" max="112" width="23.125" style="121" customWidth="1"/>
    <col min="113" max="118" width="14.125" style="121" customWidth="1"/>
    <col min="119" max="119" width="23.125" style="121" customWidth="1"/>
    <col min="120" max="125" width="14.125" style="121" customWidth="1"/>
    <col min="126" max="126" width="23.125" style="121" customWidth="1"/>
    <col min="127" max="132" width="14.125" style="121" customWidth="1"/>
    <col min="133" max="133" width="23.5" style="121" customWidth="1"/>
    <col min="134" max="137" width="14.125" style="121" customWidth="1"/>
    <col min="138" max="138" width="15.375" style="121" customWidth="1"/>
    <col min="139" max="139" width="34.625" style="121" customWidth="1"/>
    <col min="140" max="140" width="17.625" style="121" customWidth="1"/>
    <col min="141" max="141" width="11.875" style="121" hidden="1" customWidth="1"/>
    <col min="142" max="142" width="13.375" style="125" hidden="1" customWidth="1"/>
    <col min="143" max="143" width="16.875" style="121" hidden="1" customWidth="1"/>
    <col min="144" max="144" width="15.375" style="121" hidden="1" customWidth="1"/>
    <col min="145" max="145" width="18" style="121" hidden="1" customWidth="1"/>
    <col min="146" max="146" width="19.5" style="121" hidden="1" customWidth="1"/>
    <col min="147" max="147" width="13.5" style="121" hidden="1" customWidth="1"/>
    <col min="148" max="148" width="12.375" style="121" hidden="1" customWidth="1"/>
    <col min="149" max="16384" width="11.875" style="121" hidden="1"/>
  </cols>
  <sheetData>
    <row r="1" spans="1:148" s="7" customFormat="1" ht="30.75" customHeight="1" x14ac:dyDescent="0.3">
      <c r="B1" s="183" t="s">
        <v>0</v>
      </c>
      <c r="C1" s="183"/>
      <c r="D1" s="183"/>
      <c r="E1" s="184" t="s">
        <v>166</v>
      </c>
      <c r="F1" s="184"/>
      <c r="G1" s="184"/>
      <c r="H1" s="185" t="s">
        <v>167</v>
      </c>
      <c r="I1" s="186"/>
      <c r="J1" s="186"/>
      <c r="K1" s="186"/>
      <c r="L1" s="186"/>
      <c r="M1" s="186"/>
      <c r="N1" s="186"/>
      <c r="O1" s="167" t="s">
        <v>168</v>
      </c>
      <c r="P1" s="168"/>
      <c r="Q1" s="168"/>
      <c r="R1" s="168"/>
      <c r="S1" s="168"/>
      <c r="T1" s="168"/>
      <c r="U1" s="168"/>
      <c r="V1" s="168"/>
      <c r="W1" s="168"/>
      <c r="X1" s="168"/>
      <c r="Y1" s="169"/>
      <c r="Z1" s="170" t="s">
        <v>169</v>
      </c>
      <c r="AA1" s="170"/>
      <c r="AB1" s="170"/>
      <c r="AC1" s="170"/>
      <c r="AD1" s="170"/>
      <c r="AE1" s="170"/>
      <c r="AF1" s="170"/>
      <c r="AG1" s="170"/>
      <c r="AH1" s="170"/>
      <c r="AI1" s="170"/>
      <c r="AJ1" s="170"/>
      <c r="AK1" s="170"/>
      <c r="AL1" s="170"/>
      <c r="AM1" s="170"/>
      <c r="AN1" s="170"/>
      <c r="AO1" s="171" t="s">
        <v>170</v>
      </c>
      <c r="AP1" s="171"/>
      <c r="AQ1" s="171"/>
      <c r="AR1" s="171"/>
      <c r="AS1" s="171"/>
      <c r="AT1" s="162" t="s">
        <v>171</v>
      </c>
      <c r="AU1" s="162"/>
      <c r="AV1" s="162"/>
      <c r="AW1" s="162"/>
      <c r="AX1" s="162"/>
      <c r="AY1" s="162"/>
      <c r="AZ1" s="163" t="s">
        <v>172</v>
      </c>
      <c r="BA1" s="163"/>
      <c r="BB1" s="163"/>
      <c r="BC1" s="163"/>
      <c r="BD1" s="164" t="s">
        <v>173</v>
      </c>
      <c r="BE1" s="165"/>
      <c r="BF1" s="165"/>
      <c r="BG1" s="165"/>
      <c r="BH1" s="165"/>
      <c r="BI1" s="165"/>
      <c r="BJ1" s="165"/>
      <c r="BK1" s="165"/>
      <c r="BL1" s="165"/>
      <c r="BM1" s="165"/>
      <c r="BN1" s="165"/>
      <c r="BO1" s="165"/>
      <c r="BP1" s="165"/>
      <c r="BQ1" s="165"/>
      <c r="BR1" s="165"/>
      <c r="BS1" s="165"/>
      <c r="BT1" s="165"/>
      <c r="BU1" s="165"/>
      <c r="BV1" s="165"/>
      <c r="BW1" s="165"/>
      <c r="BX1" s="165"/>
      <c r="BY1" s="165"/>
      <c r="BZ1" s="165"/>
      <c r="CA1" s="165"/>
      <c r="CB1" s="165"/>
      <c r="CC1" s="165"/>
      <c r="CD1" s="165"/>
      <c r="CE1" s="165"/>
      <c r="CF1" s="165"/>
      <c r="CG1" s="165"/>
      <c r="CH1" s="165"/>
      <c r="CI1" s="165"/>
      <c r="CJ1" s="165"/>
      <c r="CK1" s="165"/>
      <c r="CL1" s="165"/>
      <c r="CM1" s="165"/>
      <c r="CN1" s="165"/>
      <c r="CO1" s="165"/>
      <c r="CP1" s="165"/>
      <c r="CQ1" s="165"/>
      <c r="CR1" s="165"/>
      <c r="CS1" s="165"/>
      <c r="CT1" s="165"/>
      <c r="CU1" s="165"/>
      <c r="CV1" s="165"/>
      <c r="CW1" s="165"/>
      <c r="CX1" s="165"/>
      <c r="CY1" s="165"/>
      <c r="CZ1" s="165"/>
      <c r="DA1" s="165"/>
      <c r="DB1" s="165"/>
      <c r="DC1" s="165"/>
      <c r="DD1" s="165"/>
      <c r="DE1" s="165"/>
      <c r="DF1" s="165"/>
      <c r="DG1" s="165"/>
      <c r="DH1" s="165"/>
      <c r="DI1" s="165"/>
      <c r="DJ1" s="165"/>
      <c r="DK1" s="165"/>
      <c r="DL1" s="165"/>
      <c r="DM1" s="165"/>
      <c r="DN1" s="165"/>
      <c r="DO1" s="165"/>
      <c r="DP1" s="165"/>
      <c r="DQ1" s="165"/>
      <c r="DR1" s="165"/>
      <c r="DS1" s="165"/>
      <c r="DT1" s="165"/>
      <c r="DU1" s="165"/>
      <c r="DV1" s="165"/>
      <c r="DW1" s="165"/>
      <c r="DX1" s="165"/>
      <c r="DY1" s="165"/>
      <c r="DZ1" s="165"/>
      <c r="EA1" s="165"/>
      <c r="EB1" s="165"/>
      <c r="EC1" s="165"/>
      <c r="ED1" s="165"/>
      <c r="EE1" s="165"/>
      <c r="EF1" s="165"/>
      <c r="EG1" s="165"/>
      <c r="EH1" s="165"/>
      <c r="EI1" s="166"/>
      <c r="EL1" s="8"/>
    </row>
    <row r="2" spans="1:148" s="7" customFormat="1" ht="18.75" customHeight="1" x14ac:dyDescent="0.3">
      <c r="B2" s="177" t="s">
        <v>4</v>
      </c>
      <c r="C2" s="177" t="s">
        <v>5</v>
      </c>
      <c r="D2" s="177" t="s">
        <v>6</v>
      </c>
      <c r="E2" s="179" t="s">
        <v>174</v>
      </c>
      <c r="F2" s="179" t="s">
        <v>175</v>
      </c>
      <c r="G2" s="179" t="s">
        <v>176</v>
      </c>
      <c r="H2" s="181" t="s">
        <v>177</v>
      </c>
      <c r="I2" s="181" t="s">
        <v>178</v>
      </c>
      <c r="J2" s="181" t="s">
        <v>179</v>
      </c>
      <c r="K2" s="181" t="s">
        <v>180</v>
      </c>
      <c r="L2" s="181" t="s">
        <v>181</v>
      </c>
      <c r="M2" s="181" t="s">
        <v>1</v>
      </c>
      <c r="N2" s="181" t="s">
        <v>2</v>
      </c>
      <c r="O2" s="175" t="s">
        <v>182</v>
      </c>
      <c r="P2" s="172" t="s">
        <v>183</v>
      </c>
      <c r="Q2" s="172" t="s">
        <v>184</v>
      </c>
      <c r="R2" s="172" t="s">
        <v>185</v>
      </c>
      <c r="S2" s="172" t="s">
        <v>186</v>
      </c>
      <c r="T2" s="172" t="s">
        <v>187</v>
      </c>
      <c r="U2" s="172" t="s">
        <v>188</v>
      </c>
      <c r="V2" s="172" t="s">
        <v>189</v>
      </c>
      <c r="W2" s="172" t="s">
        <v>7</v>
      </c>
      <c r="X2" s="173" t="s">
        <v>190</v>
      </c>
      <c r="Y2" s="173" t="s">
        <v>191</v>
      </c>
      <c r="Z2" s="170" t="s">
        <v>192</v>
      </c>
      <c r="AA2" s="170"/>
      <c r="AB2" s="170"/>
      <c r="AC2" s="170"/>
      <c r="AD2" s="170"/>
      <c r="AE2" s="170"/>
      <c r="AF2" s="160" t="s">
        <v>193</v>
      </c>
      <c r="AG2" s="160" t="s">
        <v>194</v>
      </c>
      <c r="AH2" s="160" t="s">
        <v>195</v>
      </c>
      <c r="AI2" s="160" t="s">
        <v>196</v>
      </c>
      <c r="AJ2" s="160" t="s">
        <v>197</v>
      </c>
      <c r="AK2" s="160" t="s">
        <v>198</v>
      </c>
      <c r="AL2" s="160" t="s">
        <v>199</v>
      </c>
      <c r="AM2" s="160" t="s">
        <v>200</v>
      </c>
      <c r="AN2" s="160" t="s">
        <v>201</v>
      </c>
      <c r="AO2" s="156" t="s">
        <v>202</v>
      </c>
      <c r="AP2" s="156" t="s">
        <v>203</v>
      </c>
      <c r="AQ2" s="156" t="s">
        <v>204</v>
      </c>
      <c r="AR2" s="156" t="s">
        <v>205</v>
      </c>
      <c r="AS2" s="156" t="s">
        <v>206</v>
      </c>
      <c r="AT2" s="158" t="s">
        <v>207</v>
      </c>
      <c r="AU2" s="158" t="s">
        <v>208</v>
      </c>
      <c r="AV2" s="158" t="s">
        <v>209</v>
      </c>
      <c r="AW2" s="158" t="s">
        <v>210</v>
      </c>
      <c r="AX2" s="158" t="s">
        <v>211</v>
      </c>
      <c r="AY2" s="158" t="s">
        <v>212</v>
      </c>
      <c r="AZ2" s="155" t="s">
        <v>213</v>
      </c>
      <c r="BA2" s="155" t="s">
        <v>214</v>
      </c>
      <c r="BB2" s="155" t="s">
        <v>215</v>
      </c>
      <c r="BC2" s="155" t="s">
        <v>216</v>
      </c>
      <c r="BD2" s="146" t="s">
        <v>217</v>
      </c>
      <c r="BE2" s="139" t="s">
        <v>218</v>
      </c>
      <c r="BF2" s="141" t="s">
        <v>8</v>
      </c>
      <c r="BG2" s="141" t="s">
        <v>219</v>
      </c>
      <c r="BH2" s="141" t="s">
        <v>220</v>
      </c>
      <c r="BI2" s="143" t="s">
        <v>9</v>
      </c>
      <c r="BJ2" s="141" t="s">
        <v>221</v>
      </c>
      <c r="BK2" s="146" t="s">
        <v>222</v>
      </c>
      <c r="BL2" s="151" t="s">
        <v>223</v>
      </c>
      <c r="BM2" s="149" t="s">
        <v>11</v>
      </c>
      <c r="BN2" s="149" t="s">
        <v>224</v>
      </c>
      <c r="BO2" s="149" t="s">
        <v>10</v>
      </c>
      <c r="BP2" s="147" t="s">
        <v>12</v>
      </c>
      <c r="BQ2" s="149" t="s">
        <v>225</v>
      </c>
      <c r="BR2" s="146" t="s">
        <v>226</v>
      </c>
      <c r="BS2" s="139" t="s">
        <v>227</v>
      </c>
      <c r="BT2" s="141" t="s">
        <v>14</v>
      </c>
      <c r="BU2" s="141" t="s">
        <v>228</v>
      </c>
      <c r="BV2" s="141" t="s">
        <v>13</v>
      </c>
      <c r="BW2" s="143" t="s">
        <v>15</v>
      </c>
      <c r="BX2" s="141" t="s">
        <v>229</v>
      </c>
      <c r="BY2" s="146" t="s">
        <v>230</v>
      </c>
      <c r="BZ2" s="139" t="s">
        <v>231</v>
      </c>
      <c r="CA2" s="141" t="s">
        <v>17</v>
      </c>
      <c r="CB2" s="141" t="s">
        <v>232</v>
      </c>
      <c r="CC2" s="141" t="s">
        <v>16</v>
      </c>
      <c r="CD2" s="143" t="s">
        <v>18</v>
      </c>
      <c r="CE2" s="141" t="s">
        <v>233</v>
      </c>
      <c r="CF2" s="146" t="s">
        <v>234</v>
      </c>
      <c r="CG2" s="139" t="s">
        <v>235</v>
      </c>
      <c r="CH2" s="141" t="s">
        <v>20</v>
      </c>
      <c r="CI2" s="141" t="s">
        <v>236</v>
      </c>
      <c r="CJ2" s="141" t="s">
        <v>19</v>
      </c>
      <c r="CK2" s="143" t="s">
        <v>21</v>
      </c>
      <c r="CL2" s="141" t="s">
        <v>237</v>
      </c>
      <c r="CM2" s="139" t="s">
        <v>238</v>
      </c>
      <c r="CN2" s="139" t="s">
        <v>239</v>
      </c>
      <c r="CO2" s="141" t="s">
        <v>23</v>
      </c>
      <c r="CP2" s="141" t="s">
        <v>240</v>
      </c>
      <c r="CQ2" s="141" t="s">
        <v>22</v>
      </c>
      <c r="CR2" s="143" t="s">
        <v>24</v>
      </c>
      <c r="CS2" s="141" t="s">
        <v>241</v>
      </c>
      <c r="CT2" s="139" t="s">
        <v>242</v>
      </c>
      <c r="CU2" s="139" t="s">
        <v>243</v>
      </c>
      <c r="CV2" s="141" t="s">
        <v>26</v>
      </c>
      <c r="CW2" s="141" t="s">
        <v>244</v>
      </c>
      <c r="CX2" s="141" t="s">
        <v>25</v>
      </c>
      <c r="CY2" s="143" t="s">
        <v>27</v>
      </c>
      <c r="CZ2" s="141" t="s">
        <v>245</v>
      </c>
      <c r="DA2" s="139" t="s">
        <v>246</v>
      </c>
      <c r="DB2" s="139" t="s">
        <v>247</v>
      </c>
      <c r="DC2" s="141" t="s">
        <v>29</v>
      </c>
      <c r="DD2" s="141" t="s">
        <v>248</v>
      </c>
      <c r="DE2" s="141" t="s">
        <v>28</v>
      </c>
      <c r="DF2" s="143" t="s">
        <v>30</v>
      </c>
      <c r="DG2" s="141" t="s">
        <v>249</v>
      </c>
      <c r="DH2" s="139" t="s">
        <v>250</v>
      </c>
      <c r="DI2" s="139" t="s">
        <v>251</v>
      </c>
      <c r="DJ2" s="141" t="s">
        <v>32</v>
      </c>
      <c r="DK2" s="141" t="s">
        <v>252</v>
      </c>
      <c r="DL2" s="141" t="s">
        <v>31</v>
      </c>
      <c r="DM2" s="143" t="s">
        <v>33</v>
      </c>
      <c r="DN2" s="141" t="s">
        <v>253</v>
      </c>
      <c r="DO2" s="139" t="s">
        <v>254</v>
      </c>
      <c r="DP2" s="139" t="s">
        <v>255</v>
      </c>
      <c r="DQ2" s="141" t="s">
        <v>35</v>
      </c>
      <c r="DR2" s="141" t="s">
        <v>256</v>
      </c>
      <c r="DS2" s="141" t="s">
        <v>34</v>
      </c>
      <c r="DT2" s="143" t="s">
        <v>36</v>
      </c>
      <c r="DU2" s="141" t="s">
        <v>257</v>
      </c>
      <c r="DV2" s="139" t="s">
        <v>258</v>
      </c>
      <c r="DW2" s="139" t="s">
        <v>259</v>
      </c>
      <c r="DX2" s="141" t="s">
        <v>38</v>
      </c>
      <c r="DY2" s="141" t="s">
        <v>260</v>
      </c>
      <c r="DZ2" s="141" t="s">
        <v>37</v>
      </c>
      <c r="EA2" s="143" t="s">
        <v>39</v>
      </c>
      <c r="EB2" s="141" t="s">
        <v>261</v>
      </c>
      <c r="EC2" s="139" t="s">
        <v>262</v>
      </c>
      <c r="ED2" s="139" t="s">
        <v>263</v>
      </c>
      <c r="EE2" s="141" t="s">
        <v>41</v>
      </c>
      <c r="EF2" s="141" t="s">
        <v>264</v>
      </c>
      <c r="EG2" s="141" t="s">
        <v>40</v>
      </c>
      <c r="EH2" s="143" t="s">
        <v>42</v>
      </c>
      <c r="EI2" s="141" t="s">
        <v>265</v>
      </c>
      <c r="EL2" s="8"/>
    </row>
    <row r="3" spans="1:148" s="11" customFormat="1" ht="45.75" customHeight="1" x14ac:dyDescent="0.25">
      <c r="A3" s="9" t="s">
        <v>3</v>
      </c>
      <c r="B3" s="178"/>
      <c r="C3" s="178"/>
      <c r="D3" s="178"/>
      <c r="E3" s="180"/>
      <c r="F3" s="180"/>
      <c r="G3" s="180"/>
      <c r="H3" s="182"/>
      <c r="I3" s="182"/>
      <c r="J3" s="182"/>
      <c r="K3" s="182"/>
      <c r="L3" s="182"/>
      <c r="M3" s="182"/>
      <c r="N3" s="182"/>
      <c r="O3" s="176"/>
      <c r="P3" s="173"/>
      <c r="Q3" s="173"/>
      <c r="R3" s="173"/>
      <c r="S3" s="173"/>
      <c r="T3" s="173"/>
      <c r="U3" s="173"/>
      <c r="V3" s="173"/>
      <c r="W3" s="173"/>
      <c r="X3" s="174"/>
      <c r="Y3" s="174"/>
      <c r="Z3" s="10" t="s">
        <v>266</v>
      </c>
      <c r="AA3" s="10" t="s">
        <v>267</v>
      </c>
      <c r="AB3" s="10" t="s">
        <v>268</v>
      </c>
      <c r="AC3" s="10" t="s">
        <v>269</v>
      </c>
      <c r="AD3" s="10" t="s">
        <v>270</v>
      </c>
      <c r="AE3" s="10" t="s">
        <v>271</v>
      </c>
      <c r="AF3" s="161"/>
      <c r="AG3" s="161"/>
      <c r="AH3" s="161"/>
      <c r="AI3" s="161"/>
      <c r="AJ3" s="161"/>
      <c r="AK3" s="161"/>
      <c r="AL3" s="161"/>
      <c r="AM3" s="161"/>
      <c r="AN3" s="161"/>
      <c r="AO3" s="157"/>
      <c r="AP3" s="157"/>
      <c r="AQ3" s="157"/>
      <c r="AR3" s="157"/>
      <c r="AS3" s="157"/>
      <c r="AT3" s="159"/>
      <c r="AU3" s="159"/>
      <c r="AV3" s="159"/>
      <c r="AW3" s="159"/>
      <c r="AX3" s="159"/>
      <c r="AY3" s="159"/>
      <c r="AZ3" s="155"/>
      <c r="BA3" s="155"/>
      <c r="BB3" s="155"/>
      <c r="BC3" s="155"/>
      <c r="BD3" s="146"/>
      <c r="BE3" s="140"/>
      <c r="BF3" s="142"/>
      <c r="BG3" s="154"/>
      <c r="BH3" s="142"/>
      <c r="BI3" s="144"/>
      <c r="BJ3" s="142"/>
      <c r="BK3" s="146"/>
      <c r="BL3" s="152"/>
      <c r="BM3" s="153"/>
      <c r="BN3" s="153"/>
      <c r="BO3" s="153"/>
      <c r="BP3" s="148"/>
      <c r="BQ3" s="150"/>
      <c r="BR3" s="146"/>
      <c r="BS3" s="140"/>
      <c r="BT3" s="142"/>
      <c r="BU3" s="142"/>
      <c r="BV3" s="142"/>
      <c r="BW3" s="144"/>
      <c r="BX3" s="142"/>
      <c r="BY3" s="146"/>
      <c r="BZ3" s="140"/>
      <c r="CA3" s="142"/>
      <c r="CB3" s="142"/>
      <c r="CC3" s="142"/>
      <c r="CD3" s="144"/>
      <c r="CE3" s="142"/>
      <c r="CF3" s="146"/>
      <c r="CG3" s="140"/>
      <c r="CH3" s="142"/>
      <c r="CI3" s="142"/>
      <c r="CJ3" s="142"/>
      <c r="CK3" s="144"/>
      <c r="CL3" s="142"/>
      <c r="CM3" s="140"/>
      <c r="CN3" s="140"/>
      <c r="CO3" s="142"/>
      <c r="CP3" s="142"/>
      <c r="CQ3" s="142"/>
      <c r="CR3" s="144"/>
      <c r="CS3" s="142"/>
      <c r="CT3" s="140"/>
      <c r="CU3" s="140"/>
      <c r="CV3" s="142"/>
      <c r="CW3" s="142"/>
      <c r="CX3" s="142"/>
      <c r="CY3" s="144"/>
      <c r="CZ3" s="142"/>
      <c r="DA3" s="140"/>
      <c r="DB3" s="140"/>
      <c r="DC3" s="142"/>
      <c r="DD3" s="142"/>
      <c r="DE3" s="142"/>
      <c r="DF3" s="144"/>
      <c r="DG3" s="142"/>
      <c r="DH3" s="140"/>
      <c r="DI3" s="140"/>
      <c r="DJ3" s="142"/>
      <c r="DK3" s="142"/>
      <c r="DL3" s="142"/>
      <c r="DM3" s="144"/>
      <c r="DN3" s="142"/>
      <c r="DO3" s="140"/>
      <c r="DP3" s="140"/>
      <c r="DQ3" s="142"/>
      <c r="DR3" s="142"/>
      <c r="DS3" s="142"/>
      <c r="DT3" s="144"/>
      <c r="DU3" s="142"/>
      <c r="DV3" s="140"/>
      <c r="DW3" s="140"/>
      <c r="DX3" s="142"/>
      <c r="DY3" s="142"/>
      <c r="DZ3" s="142"/>
      <c r="EA3" s="144"/>
      <c r="EB3" s="142"/>
      <c r="EC3" s="145"/>
      <c r="ED3" s="140"/>
      <c r="EE3" s="142"/>
      <c r="EF3" s="142"/>
      <c r="EG3" s="142"/>
      <c r="EH3" s="144"/>
      <c r="EI3" s="142"/>
      <c r="EK3" s="12"/>
      <c r="EL3" s="13" t="s">
        <v>43</v>
      </c>
      <c r="EM3" s="13" t="s">
        <v>178</v>
      </c>
      <c r="EN3" s="13" t="s">
        <v>272</v>
      </c>
      <c r="EO3" s="13" t="s">
        <v>273</v>
      </c>
      <c r="EP3" s="13" t="s">
        <v>181</v>
      </c>
      <c r="EQ3" s="13" t="s">
        <v>1</v>
      </c>
      <c r="ER3" s="14" t="s">
        <v>2</v>
      </c>
    </row>
    <row r="4" spans="1:148" s="36" customFormat="1" ht="44.25" customHeight="1" x14ac:dyDescent="0.3">
      <c r="A4" s="15" t="str">
        <f>+CONCATENATE(O4,"_",B4,"_",EJ4)</f>
        <v>1_VPBM_2025</v>
      </c>
      <c r="B4" s="16" t="s">
        <v>44</v>
      </c>
      <c r="C4" s="16" t="s">
        <v>45</v>
      </c>
      <c r="D4" s="16" t="s">
        <v>45</v>
      </c>
      <c r="E4" s="16" t="s">
        <v>158</v>
      </c>
      <c r="F4" s="16" t="s">
        <v>274</v>
      </c>
      <c r="G4" s="17" t="s">
        <v>275</v>
      </c>
      <c r="H4" s="16" t="s">
        <v>276</v>
      </c>
      <c r="I4" s="16" t="s">
        <v>277</v>
      </c>
      <c r="J4" s="16" t="s">
        <v>278</v>
      </c>
      <c r="K4" s="16" t="s">
        <v>279</v>
      </c>
      <c r="L4" s="16" t="s">
        <v>280</v>
      </c>
      <c r="M4" s="16" t="s">
        <v>46</v>
      </c>
      <c r="N4" s="16" t="s">
        <v>47</v>
      </c>
      <c r="O4" s="18">
        <v>1</v>
      </c>
      <c r="P4" s="19" t="s">
        <v>281</v>
      </c>
      <c r="Q4" s="20" t="s">
        <v>282</v>
      </c>
      <c r="R4" s="19" t="s">
        <v>283</v>
      </c>
      <c r="S4" s="19" t="s">
        <v>284</v>
      </c>
      <c r="T4" s="19" t="s">
        <v>285</v>
      </c>
      <c r="U4" s="19" t="s">
        <v>286</v>
      </c>
      <c r="V4" s="19">
        <v>30</v>
      </c>
      <c r="W4" s="19" t="s">
        <v>287</v>
      </c>
      <c r="X4" s="20" t="s">
        <v>288</v>
      </c>
      <c r="Y4" s="21" t="s">
        <v>289</v>
      </c>
      <c r="Z4" s="21"/>
      <c r="AA4" s="21"/>
      <c r="AB4" s="21"/>
      <c r="AC4" s="21"/>
      <c r="AD4" s="21"/>
      <c r="AE4" s="21"/>
      <c r="AF4" s="21"/>
      <c r="AG4" s="21"/>
      <c r="AH4" s="22"/>
      <c r="AI4" s="22"/>
      <c r="AJ4" s="22"/>
      <c r="AK4" s="22"/>
      <c r="AL4" s="22"/>
      <c r="AM4" s="22"/>
      <c r="AN4" s="22"/>
      <c r="AO4" s="22"/>
      <c r="AP4" s="22"/>
      <c r="AQ4" s="22" t="s">
        <v>48</v>
      </c>
      <c r="AR4" s="23"/>
      <c r="AS4" s="22"/>
      <c r="AT4" s="22">
        <v>0</v>
      </c>
      <c r="AU4" s="22">
        <v>60000</v>
      </c>
      <c r="AV4" s="22">
        <v>70000</v>
      </c>
      <c r="AW4" s="22">
        <v>80000</v>
      </c>
      <c r="AX4" s="22">
        <v>90000</v>
      </c>
      <c r="AY4" s="22">
        <v>90000</v>
      </c>
      <c r="AZ4" s="16"/>
      <c r="BA4" s="16"/>
      <c r="BB4" s="16"/>
      <c r="BC4" s="16"/>
      <c r="BD4" s="24"/>
      <c r="BE4" s="24"/>
      <c r="BF4" s="25"/>
      <c r="BG4" s="26">
        <f>IFERROR(BD4/AW4,0)</f>
        <v>0</v>
      </c>
      <c r="BH4" s="27">
        <f>IFERROR(BE4/AW4,0)</f>
        <v>0</v>
      </c>
      <c r="BI4" s="25" t="s">
        <v>49</v>
      </c>
      <c r="BJ4" s="25"/>
      <c r="BK4" s="24"/>
      <c r="BL4" s="24"/>
      <c r="BM4" s="25"/>
      <c r="BN4" s="27">
        <f>+IFERROR(BK4/AW4,0)</f>
        <v>0</v>
      </c>
      <c r="BO4" s="28">
        <f>+IF(BP4="SI",IFERROR((IF(BP4="SI",BL4,0)/AW4),"REVISAR"),BH4)</f>
        <v>0</v>
      </c>
      <c r="BP4" s="25" t="s">
        <v>50</v>
      </c>
      <c r="BQ4" s="29" t="s">
        <v>290</v>
      </c>
      <c r="BR4" s="30"/>
      <c r="BS4" s="24"/>
      <c r="BT4" s="25"/>
      <c r="BU4" s="27">
        <f>+IFERROR(BR4/AW4,0)</f>
        <v>0</v>
      </c>
      <c r="BV4" s="28">
        <f>+IF(BW4="SI",IFERROR((IF(BW4="SI",BS4,0)/AW4),"REVISAR"),BO4)</f>
        <v>0</v>
      </c>
      <c r="BW4" s="25" t="s">
        <v>49</v>
      </c>
      <c r="BX4" s="25"/>
      <c r="BY4" s="24"/>
      <c r="BZ4" s="24"/>
      <c r="CA4" s="25"/>
      <c r="CB4" s="27">
        <f>+IFERROR(BY4/AW4,0)</f>
        <v>0</v>
      </c>
      <c r="CC4" s="28">
        <f>+IF(CD4="SI",IFERROR((IF(CD4="SI",BZ4,0)/AW4),"REVISAR"),BV4)</f>
        <v>0</v>
      </c>
      <c r="CD4" s="25" t="s">
        <v>49</v>
      </c>
      <c r="CE4" s="25"/>
      <c r="CF4" s="24"/>
      <c r="CG4" s="24"/>
      <c r="CH4" s="25"/>
      <c r="CI4" s="27">
        <f>+IFERROR(CF4/AW4,0)</f>
        <v>0</v>
      </c>
      <c r="CJ4" s="28">
        <f>+IF(CK4="SI",IFERROR((IF(CK4="SI",CG4,0)/AW4),"REVISAR"),CC4)</f>
        <v>0</v>
      </c>
      <c r="CK4" s="25" t="s">
        <v>49</v>
      </c>
      <c r="CL4" s="25" t="s">
        <v>1123</v>
      </c>
      <c r="CM4" s="24">
        <v>40000</v>
      </c>
      <c r="CN4" s="126">
        <v>105264</v>
      </c>
      <c r="CO4" s="127" t="s">
        <v>1124</v>
      </c>
      <c r="CP4" s="27">
        <f>+IFERROR(CM4/AW4,0)</f>
        <v>0.5</v>
      </c>
      <c r="CQ4" s="28">
        <f>+IF(CR4="SI",IFERROR((IF(CR4="SI",CN4,0)/AW4),"REVISAR"),CJ4)</f>
        <v>1.3158000000000001</v>
      </c>
      <c r="CR4" s="25" t="s">
        <v>50</v>
      </c>
      <c r="CS4" s="25" t="s">
        <v>1125</v>
      </c>
      <c r="CT4" s="24">
        <v>40000</v>
      </c>
      <c r="CU4" s="24">
        <v>105264</v>
      </c>
      <c r="CV4" s="25"/>
      <c r="CW4" s="27">
        <f>+IFERROR(CT4/AW4,0)</f>
        <v>0.5</v>
      </c>
      <c r="CX4" s="28">
        <f>+IF(CY4="SI",IFERROR((IF(CY4="SI",CU4,0)/AW4),"REVISAR"),CQ4)</f>
        <v>1.3158000000000001</v>
      </c>
      <c r="CY4" s="25" t="s">
        <v>50</v>
      </c>
      <c r="CZ4" s="25" t="s">
        <v>1123</v>
      </c>
      <c r="DA4" s="24">
        <v>40000</v>
      </c>
      <c r="DB4" s="24">
        <v>105264</v>
      </c>
      <c r="DC4" s="25"/>
      <c r="DD4" s="27">
        <f>+IFERROR(DA4/AW4,0)</f>
        <v>0.5</v>
      </c>
      <c r="DE4" s="28">
        <f>+IF(DF4="SI",IFERROR((IF(DF4="SI",DB4,0)/AW4),"REVISAR"),CX4)</f>
        <v>1.3158000000000001</v>
      </c>
      <c r="DF4" s="25" t="s">
        <v>50</v>
      </c>
      <c r="DG4" s="25" t="s">
        <v>1123</v>
      </c>
      <c r="DH4" s="24">
        <v>40000</v>
      </c>
      <c r="DI4" s="24">
        <v>105264</v>
      </c>
      <c r="DJ4" s="25"/>
      <c r="DK4" s="27">
        <f>+IFERROR(DH4/AW4,0)</f>
        <v>0.5</v>
      </c>
      <c r="DL4" s="28">
        <f>+IF(DM4="SI",IFERROR((IF(DM4="SI",DI4,0)/AW4),"REVISAR"),DE4)</f>
        <v>1.3158000000000001</v>
      </c>
      <c r="DM4" s="25" t="s">
        <v>50</v>
      </c>
      <c r="DN4" s="25"/>
      <c r="DO4" s="24">
        <v>40000</v>
      </c>
      <c r="DP4" s="24"/>
      <c r="DQ4" s="25"/>
      <c r="DR4" s="27">
        <f>+IFERROR(DO4/AW4,0)</f>
        <v>0.5</v>
      </c>
      <c r="DS4" s="28">
        <f>+IF(DT4="SI",IFERROR((IF(DT4="SI",DP4,0)/AW4),"REVISAR"),DL4)</f>
        <v>1.3158000000000001</v>
      </c>
      <c r="DT4" s="25" t="s">
        <v>49</v>
      </c>
      <c r="DU4" s="25"/>
      <c r="DV4" s="24">
        <v>40000</v>
      </c>
      <c r="DW4" s="24"/>
      <c r="DX4" s="25"/>
      <c r="DY4" s="27">
        <f>+IFERROR(DV4/AW4,0)</f>
        <v>0.5</v>
      </c>
      <c r="DZ4" s="28">
        <f>+IF(EA4="SI",IFERROR((IF(EA4="SI",DW4,0)/AW4),"REVISAR"),DS4)</f>
        <v>1.3158000000000001</v>
      </c>
      <c r="EA4" s="25" t="s">
        <v>49</v>
      </c>
      <c r="EB4" s="25"/>
      <c r="EC4" s="31">
        <v>80000</v>
      </c>
      <c r="ED4" s="24"/>
      <c r="EE4" s="25"/>
      <c r="EF4" s="27">
        <f>+IFERROR(EC4/AW4,0)</f>
        <v>1</v>
      </c>
      <c r="EG4" s="28">
        <f>+IF(EH4="SI",IFERROR((IF(EH4="SI",ED4,0)/AW4),"REVISAR"),DZ4)</f>
        <v>1.3158000000000001</v>
      </c>
      <c r="EH4" s="25" t="s">
        <v>49</v>
      </c>
      <c r="EI4" s="25"/>
      <c r="EJ4" s="32">
        <v>2025</v>
      </c>
      <c r="EK4" s="33"/>
      <c r="EL4" s="34" t="str">
        <f>+VLOOKUP(C4,[1]Listas_desplega!$AI$22:$AJ$46,2,0)</f>
        <v>DC_PBM</v>
      </c>
      <c r="EM4" s="34" t="str">
        <f>+VLOOKUP(I4,[1]Listas_desplega!$BY$3:$BZ$7,2,0)</f>
        <v>T_2</v>
      </c>
      <c r="EN4" s="34" t="str">
        <f>+VLOOKUP(J4,[1]Listas_desplega!$BY$10:$BZ$23,2,0)</f>
        <v>T_2_C_2</v>
      </c>
      <c r="EO4" s="34" t="str">
        <f>+VLOOKUP(K4,[1]Listas_desplega!$BY$28:$BZ$54,2,0)</f>
        <v>T_2_C_2_ET_1</v>
      </c>
      <c r="EP4" s="34" t="str">
        <f>+VLOOKUP(L4,[1]Listas_desplega!$BY$58:$BZ$105,2,0)</f>
        <v>T_2_C_2_ET_1_CPT_3</v>
      </c>
      <c r="EQ4" s="35" t="str">
        <f>+VLOOKUP(M4,[1]Listas_desplega!$J$3:$K$11,2,0)</f>
        <v>Eje_E_2</v>
      </c>
    </row>
    <row r="5" spans="1:148" s="36" customFormat="1" ht="44.25" customHeight="1" x14ac:dyDescent="0.3">
      <c r="A5" s="15" t="str">
        <f t="shared" ref="A5:A68" si="0">+CONCATENATE(O5,"_",B5,"_",EJ5)</f>
        <v>3_VPBM_2025</v>
      </c>
      <c r="B5" s="16" t="s">
        <v>44</v>
      </c>
      <c r="C5" s="16" t="s">
        <v>45</v>
      </c>
      <c r="D5" s="16" t="s">
        <v>51</v>
      </c>
      <c r="E5" s="16" t="s">
        <v>158</v>
      </c>
      <c r="F5" s="16" t="s">
        <v>274</v>
      </c>
      <c r="G5" s="17" t="s">
        <v>275</v>
      </c>
      <c r="H5" s="16" t="s">
        <v>276</v>
      </c>
      <c r="I5" s="16" t="s">
        <v>277</v>
      </c>
      <c r="J5" s="16" t="s">
        <v>278</v>
      </c>
      <c r="K5" s="16" t="s">
        <v>279</v>
      </c>
      <c r="L5" s="16" t="s">
        <v>280</v>
      </c>
      <c r="M5" s="16" t="s">
        <v>52</v>
      </c>
      <c r="N5" s="16" t="s">
        <v>53</v>
      </c>
      <c r="O5" s="22">
        <v>3</v>
      </c>
      <c r="P5" s="19" t="s">
        <v>291</v>
      </c>
      <c r="Q5" s="20" t="s">
        <v>282</v>
      </c>
      <c r="R5" s="19" t="s">
        <v>283</v>
      </c>
      <c r="S5" s="19" t="s">
        <v>292</v>
      </c>
      <c r="T5" s="19" t="s">
        <v>285</v>
      </c>
      <c r="U5" s="19" t="s">
        <v>293</v>
      </c>
      <c r="V5" s="19">
        <v>30</v>
      </c>
      <c r="W5" s="19" t="s">
        <v>294</v>
      </c>
      <c r="X5" s="20" t="s">
        <v>288</v>
      </c>
      <c r="Y5" s="21" t="s">
        <v>289</v>
      </c>
      <c r="Z5" s="21"/>
      <c r="AA5" s="21"/>
      <c r="AB5" s="21"/>
      <c r="AC5" s="21"/>
      <c r="AD5" s="21"/>
      <c r="AE5" s="21"/>
      <c r="AF5" s="21"/>
      <c r="AG5" s="21"/>
      <c r="AH5" s="22"/>
      <c r="AI5" s="22"/>
      <c r="AJ5" s="22"/>
      <c r="AK5" s="22"/>
      <c r="AL5" s="22"/>
      <c r="AM5" s="22"/>
      <c r="AN5" s="22"/>
      <c r="AO5" s="22"/>
      <c r="AP5" s="22"/>
      <c r="AQ5" s="22" t="s">
        <v>48</v>
      </c>
      <c r="AR5" s="23"/>
      <c r="AS5" s="22"/>
      <c r="AT5" s="22"/>
      <c r="AU5" s="22"/>
      <c r="AV5" s="22">
        <v>5106</v>
      </c>
      <c r="AW5" s="22">
        <v>1650</v>
      </c>
      <c r="AX5" s="22">
        <v>0</v>
      </c>
      <c r="AY5" s="22">
        <v>6756</v>
      </c>
      <c r="AZ5" s="16"/>
      <c r="BA5" s="16"/>
      <c r="BB5" s="16"/>
      <c r="BC5" s="16"/>
      <c r="BD5" s="24"/>
      <c r="BE5" s="24"/>
      <c r="BF5" s="25"/>
      <c r="BG5" s="26">
        <f t="shared" ref="BG5:BG7" si="1">IFERROR(BD5/AW5,0)</f>
        <v>0</v>
      </c>
      <c r="BH5" s="27">
        <f t="shared" ref="BH5:BH7" si="2">IFERROR(BE5/AW5,0)</f>
        <v>0</v>
      </c>
      <c r="BI5" s="25" t="s">
        <v>49</v>
      </c>
      <c r="BJ5" s="25"/>
      <c r="BK5" s="24"/>
      <c r="BL5" s="24"/>
      <c r="BM5" s="25"/>
      <c r="BN5" s="27">
        <f t="shared" ref="BN5:BN7" si="3">+IFERROR(BK5/AW5,0)</f>
        <v>0</v>
      </c>
      <c r="BO5" s="28">
        <f t="shared" ref="BO5:BO7" si="4">+IF(BP5="SI",IFERROR((IF(BP5="SI",BL5,0)/AW5),"REVISAR"),BH5)</f>
        <v>0</v>
      </c>
      <c r="BP5" s="25" t="s">
        <v>49</v>
      </c>
      <c r="BQ5" s="29"/>
      <c r="BR5" s="30"/>
      <c r="BS5" s="24"/>
      <c r="BT5" s="25"/>
      <c r="BU5" s="27">
        <f t="shared" ref="BU5:BU7" si="5">+IFERROR(BR5/AW5,0)</f>
        <v>0</v>
      </c>
      <c r="BV5" s="28">
        <f t="shared" ref="BV5:BV7" si="6">+IF(BW5="SI",IFERROR((IF(BW5="SI",BS5,0)/AW5),"REVISAR"),BO5)</f>
        <v>0</v>
      </c>
      <c r="BW5" s="25" t="s">
        <v>49</v>
      </c>
      <c r="BX5" s="25"/>
      <c r="BY5" s="24"/>
      <c r="BZ5" s="24"/>
      <c r="CA5" s="25"/>
      <c r="CB5" s="27">
        <f t="shared" ref="CB5:CB7" si="7">+IFERROR(BY5/AW5,0)</f>
        <v>0</v>
      </c>
      <c r="CC5" s="28">
        <f t="shared" ref="CC5:CC7" si="8">+IF(CD5="SI",IFERROR((IF(CD5="SI",BZ5,0)/AW5),"REVISAR"),BV5)</f>
        <v>0</v>
      </c>
      <c r="CD5" s="25" t="s">
        <v>49</v>
      </c>
      <c r="CE5" s="25"/>
      <c r="CF5" s="24"/>
      <c r="CG5" s="24"/>
      <c r="CH5" s="25"/>
      <c r="CI5" s="27">
        <f t="shared" ref="CI5:CI7" si="9">+IFERROR(CF5/AW5,0)</f>
        <v>0</v>
      </c>
      <c r="CJ5" s="28">
        <f t="shared" ref="CJ5:CJ7" si="10">+IF(CK5="SI",IFERROR((IF(CK5="SI",CG5,0)/AW5),"REVISAR"),CC5)</f>
        <v>0</v>
      </c>
      <c r="CK5" s="25" t="s">
        <v>49</v>
      </c>
      <c r="CL5" s="25"/>
      <c r="CM5" s="24"/>
      <c r="CN5" s="24"/>
      <c r="CO5" s="128"/>
      <c r="CP5" s="27">
        <f t="shared" ref="CP5:CP7" si="11">+IFERROR(CM5/AW5,0)</f>
        <v>0</v>
      </c>
      <c r="CQ5" s="28">
        <f t="shared" ref="CQ5:CQ7" si="12">+IF(CR5="SI",IFERROR((IF(CR5="SI",CN5,0)/AW5),"REVISAR"),CJ5)</f>
        <v>0</v>
      </c>
      <c r="CR5" s="25" t="s">
        <v>49</v>
      </c>
      <c r="CS5" s="25" t="s">
        <v>1126</v>
      </c>
      <c r="CT5" s="24"/>
      <c r="CU5" s="24"/>
      <c r="CV5" s="25"/>
      <c r="CW5" s="27">
        <f t="shared" ref="CW5:CW7" si="13">+IFERROR(CT5/AW5,0)</f>
        <v>0</v>
      </c>
      <c r="CX5" s="28">
        <f t="shared" ref="CX5:CX7" si="14">+IF(CY5="SI",IFERROR((IF(CY5="SI",CU5,0)/AW5),"REVISAR"),CQ5)</f>
        <v>0</v>
      </c>
      <c r="CY5" s="25" t="s">
        <v>49</v>
      </c>
      <c r="CZ5" s="25" t="s">
        <v>1554</v>
      </c>
      <c r="DA5" s="24"/>
      <c r="DB5" s="24"/>
      <c r="DC5" s="25"/>
      <c r="DD5" s="27">
        <f t="shared" ref="DD5:DD7" si="15">+IFERROR(DA5/AW5,0)</f>
        <v>0</v>
      </c>
      <c r="DE5" s="28">
        <f t="shared" ref="DE5:DE7" si="16">+IF(DF5="SI",IFERROR((IF(DF5="SI",DB5,0)/AW5),"REVISAR"),CX5)</f>
        <v>0</v>
      </c>
      <c r="DF5" s="25" t="s">
        <v>49</v>
      </c>
      <c r="DG5" s="25" t="s">
        <v>1554</v>
      </c>
      <c r="DH5" s="24"/>
      <c r="DI5" s="24"/>
      <c r="DJ5" s="25"/>
      <c r="DK5" s="27">
        <f t="shared" ref="DK5:DK7" si="17">+IFERROR(DH5/AW5,0)</f>
        <v>0</v>
      </c>
      <c r="DL5" s="28">
        <f t="shared" ref="DL5:DL7" si="18">+IF(DM5="SI",IFERROR((IF(DM5="SI",DI5,0)/AW5),"REVISAR"),DE5)</f>
        <v>0</v>
      </c>
      <c r="DM5" s="25" t="s">
        <v>49</v>
      </c>
      <c r="DN5" s="25"/>
      <c r="DO5" s="24"/>
      <c r="DP5" s="24"/>
      <c r="DQ5" s="25"/>
      <c r="DR5" s="27">
        <f t="shared" ref="DR5:DR7" si="19">+IFERROR(DO5/AW5,0)</f>
        <v>0</v>
      </c>
      <c r="DS5" s="28">
        <f t="shared" ref="DS5:DS7" si="20">+IF(DT5="SI",IFERROR((IF(DT5="SI",DP5,0)/AW5),"REVISAR"),DL5)</f>
        <v>0</v>
      </c>
      <c r="DT5" s="25" t="s">
        <v>49</v>
      </c>
      <c r="DU5" s="25"/>
      <c r="DV5" s="24"/>
      <c r="DW5" s="24"/>
      <c r="DX5" s="25"/>
      <c r="DY5" s="27">
        <f t="shared" ref="DY5:DY7" si="21">+IFERROR(DV5/AW5,0)</f>
        <v>0</v>
      </c>
      <c r="DZ5" s="28">
        <f t="shared" ref="DZ5:DZ7" si="22">+IF(EA5="SI",IFERROR((IF(EA5="SI",DW5,0)/AW5),"REVISAR"),DS5)</f>
        <v>0</v>
      </c>
      <c r="EA5" s="25" t="s">
        <v>49</v>
      </c>
      <c r="EB5" s="25"/>
      <c r="EC5" s="31">
        <v>1650</v>
      </c>
      <c r="ED5" s="24"/>
      <c r="EE5" s="25"/>
      <c r="EF5" s="27">
        <f t="shared" ref="EF5:EF7" si="23">+IFERROR(EC5/AW5,0)</f>
        <v>1</v>
      </c>
      <c r="EG5" s="28">
        <f t="shared" ref="EG5:EG7" si="24">+IF(EH5="SI",IFERROR((IF(EH5="SI",ED5,0)/AW5),"REVISAR"),DZ5)</f>
        <v>0</v>
      </c>
      <c r="EH5" s="25" t="s">
        <v>49</v>
      </c>
      <c r="EI5" s="25"/>
      <c r="EJ5" s="32">
        <v>2025</v>
      </c>
      <c r="EK5" s="33"/>
      <c r="EL5" s="34" t="str">
        <f>+VLOOKUP(C5,[1]Listas_desplega!$AI$22:$AJ$46,2,0)</f>
        <v>DC_PBM</v>
      </c>
      <c r="EM5" s="34" t="str">
        <f>+VLOOKUP(I5,[1]Listas_desplega!$BY$3:$BZ$7,2,0)</f>
        <v>T_2</v>
      </c>
      <c r="EN5" s="34" t="str">
        <f>+VLOOKUP(J5,[1]Listas_desplega!$BY$10:$BZ$23,2,0)</f>
        <v>T_2_C_2</v>
      </c>
      <c r="EO5" s="34" t="str">
        <f>+VLOOKUP(K5,[1]Listas_desplega!$BY$28:$BZ$54,2,0)</f>
        <v>T_2_C_2_ET_1</v>
      </c>
      <c r="EP5" s="34" t="str">
        <f>+VLOOKUP(L5,[1]Listas_desplega!$BY$58:$BZ$105,2,0)</f>
        <v>T_2_C_2_ET_1_CPT_3</v>
      </c>
      <c r="EQ5" s="35" t="str">
        <f>+VLOOKUP(M5,[1]Listas_desplega!$J$3:$K$11,2,0)</f>
        <v>Eje_E_4</v>
      </c>
    </row>
    <row r="6" spans="1:148" s="36" customFormat="1" ht="44.25" customHeight="1" x14ac:dyDescent="0.3">
      <c r="A6" s="15" t="str">
        <f t="shared" si="0"/>
        <v>4_VPBM_2025</v>
      </c>
      <c r="B6" s="16" t="s">
        <v>44</v>
      </c>
      <c r="C6" s="16" t="s">
        <v>45</v>
      </c>
      <c r="D6" s="16" t="s">
        <v>51</v>
      </c>
      <c r="E6" s="16" t="s">
        <v>158</v>
      </c>
      <c r="F6" s="16" t="s">
        <v>274</v>
      </c>
      <c r="G6" s="17" t="s">
        <v>275</v>
      </c>
      <c r="H6" s="16" t="s">
        <v>276</v>
      </c>
      <c r="I6" s="16" t="s">
        <v>277</v>
      </c>
      <c r="J6" s="16" t="s">
        <v>278</v>
      </c>
      <c r="K6" s="16" t="s">
        <v>279</v>
      </c>
      <c r="L6" s="16" t="s">
        <v>280</v>
      </c>
      <c r="M6" s="16" t="s">
        <v>52</v>
      </c>
      <c r="N6" s="16" t="s">
        <v>53</v>
      </c>
      <c r="O6" s="22">
        <v>4</v>
      </c>
      <c r="P6" s="19" t="s">
        <v>295</v>
      </c>
      <c r="Q6" s="20" t="s">
        <v>282</v>
      </c>
      <c r="R6" s="19" t="s">
        <v>283</v>
      </c>
      <c r="S6" s="19" t="s">
        <v>296</v>
      </c>
      <c r="T6" s="19" t="s">
        <v>285</v>
      </c>
      <c r="U6" s="19" t="s">
        <v>293</v>
      </c>
      <c r="V6" s="19">
        <v>30</v>
      </c>
      <c r="W6" s="19" t="s">
        <v>297</v>
      </c>
      <c r="X6" s="20" t="s">
        <v>288</v>
      </c>
      <c r="Y6" s="21" t="s">
        <v>289</v>
      </c>
      <c r="Z6" s="21"/>
      <c r="AA6" s="21"/>
      <c r="AB6" s="21"/>
      <c r="AC6" s="21"/>
      <c r="AD6" s="21"/>
      <c r="AE6" s="21"/>
      <c r="AF6" s="21"/>
      <c r="AG6" s="21"/>
      <c r="AH6" s="22"/>
      <c r="AI6" s="22"/>
      <c r="AJ6" s="22"/>
      <c r="AK6" s="22"/>
      <c r="AL6" s="22"/>
      <c r="AM6" s="22"/>
      <c r="AN6" s="22"/>
      <c r="AO6" s="22"/>
      <c r="AP6" s="22"/>
      <c r="AQ6" s="22" t="s">
        <v>48</v>
      </c>
      <c r="AR6" s="23"/>
      <c r="AS6" s="22"/>
      <c r="AT6" s="22"/>
      <c r="AU6" s="22">
        <v>145</v>
      </c>
      <c r="AV6" s="22">
        <v>1633</v>
      </c>
      <c r="AW6" s="22">
        <v>4014</v>
      </c>
      <c r="AX6" s="22">
        <v>2400</v>
      </c>
      <c r="AY6" s="22">
        <v>6756</v>
      </c>
      <c r="AZ6" s="16"/>
      <c r="BA6" s="16"/>
      <c r="BB6" s="16"/>
      <c r="BC6" s="16"/>
      <c r="BD6" s="24"/>
      <c r="BE6" s="24"/>
      <c r="BF6" s="25"/>
      <c r="BG6" s="26">
        <f t="shared" si="1"/>
        <v>0</v>
      </c>
      <c r="BH6" s="27">
        <f t="shared" si="2"/>
        <v>0</v>
      </c>
      <c r="BI6" s="25" t="s">
        <v>49</v>
      </c>
      <c r="BJ6" s="25"/>
      <c r="BK6" s="24"/>
      <c r="BL6" s="24"/>
      <c r="BM6" s="25"/>
      <c r="BN6" s="27">
        <f t="shared" si="3"/>
        <v>0</v>
      </c>
      <c r="BO6" s="28">
        <f t="shared" si="4"/>
        <v>0</v>
      </c>
      <c r="BP6" s="25" t="s">
        <v>49</v>
      </c>
      <c r="BQ6" s="29"/>
      <c r="BR6" s="30"/>
      <c r="BS6" s="24"/>
      <c r="BT6" s="25"/>
      <c r="BU6" s="27">
        <f t="shared" si="5"/>
        <v>0</v>
      </c>
      <c r="BV6" s="28">
        <f t="shared" si="6"/>
        <v>0</v>
      </c>
      <c r="BW6" s="25" t="s">
        <v>49</v>
      </c>
      <c r="BX6" s="25"/>
      <c r="BY6" s="24"/>
      <c r="BZ6" s="24"/>
      <c r="CA6" s="25"/>
      <c r="CB6" s="27">
        <f t="shared" si="7"/>
        <v>0</v>
      </c>
      <c r="CC6" s="28">
        <f t="shared" si="8"/>
        <v>0</v>
      </c>
      <c r="CD6" s="25" t="s">
        <v>49</v>
      </c>
      <c r="CE6" s="25"/>
      <c r="CF6" s="24"/>
      <c r="CG6" s="24"/>
      <c r="CH6" s="25"/>
      <c r="CI6" s="27">
        <f t="shared" si="9"/>
        <v>0</v>
      </c>
      <c r="CJ6" s="28">
        <f t="shared" si="10"/>
        <v>0</v>
      </c>
      <c r="CK6" s="25" t="s">
        <v>49</v>
      </c>
      <c r="CL6" s="25"/>
      <c r="CM6" s="24"/>
      <c r="CN6" s="24"/>
      <c r="CO6" s="128"/>
      <c r="CP6" s="27">
        <f t="shared" si="11"/>
        <v>0</v>
      </c>
      <c r="CQ6" s="28">
        <f t="shared" si="12"/>
        <v>0</v>
      </c>
      <c r="CR6" s="25" t="s">
        <v>49</v>
      </c>
      <c r="CS6" s="25" t="s">
        <v>1126</v>
      </c>
      <c r="CT6" s="24"/>
      <c r="CU6" s="24"/>
      <c r="CV6" s="25"/>
      <c r="CW6" s="27">
        <f t="shared" si="13"/>
        <v>0</v>
      </c>
      <c r="CX6" s="28">
        <f t="shared" si="14"/>
        <v>0</v>
      </c>
      <c r="CY6" s="25" t="s">
        <v>49</v>
      </c>
      <c r="CZ6" s="25" t="s">
        <v>1555</v>
      </c>
      <c r="DA6" s="24"/>
      <c r="DB6" s="24"/>
      <c r="DC6" s="25"/>
      <c r="DD6" s="27">
        <f t="shared" si="15"/>
        <v>0</v>
      </c>
      <c r="DE6" s="28">
        <f t="shared" si="16"/>
        <v>0</v>
      </c>
      <c r="DF6" s="25" t="s">
        <v>49</v>
      </c>
      <c r="DG6" s="25" t="s">
        <v>1555</v>
      </c>
      <c r="DH6" s="24"/>
      <c r="DI6" s="24"/>
      <c r="DJ6" s="25"/>
      <c r="DK6" s="27">
        <f t="shared" si="17"/>
        <v>0</v>
      </c>
      <c r="DL6" s="28">
        <f t="shared" si="18"/>
        <v>0</v>
      </c>
      <c r="DM6" s="25" t="s">
        <v>49</v>
      </c>
      <c r="DN6" s="25"/>
      <c r="DO6" s="24"/>
      <c r="DP6" s="24"/>
      <c r="DQ6" s="25"/>
      <c r="DR6" s="27">
        <f t="shared" si="19"/>
        <v>0</v>
      </c>
      <c r="DS6" s="28">
        <f t="shared" si="20"/>
        <v>0</v>
      </c>
      <c r="DT6" s="25" t="s">
        <v>49</v>
      </c>
      <c r="DU6" s="25"/>
      <c r="DV6" s="24"/>
      <c r="DW6" s="24"/>
      <c r="DX6" s="25"/>
      <c r="DY6" s="27">
        <f t="shared" si="21"/>
        <v>0</v>
      </c>
      <c r="DZ6" s="28">
        <f t="shared" si="22"/>
        <v>0</v>
      </c>
      <c r="EA6" s="25" t="s">
        <v>49</v>
      </c>
      <c r="EB6" s="25"/>
      <c r="EC6" s="31">
        <v>2500</v>
      </c>
      <c r="ED6" s="24"/>
      <c r="EE6" s="25"/>
      <c r="EF6" s="27">
        <f t="shared" si="23"/>
        <v>0.62282012954658694</v>
      </c>
      <c r="EG6" s="28">
        <f t="shared" si="24"/>
        <v>0</v>
      </c>
      <c r="EH6" s="25" t="s">
        <v>49</v>
      </c>
      <c r="EI6" s="25"/>
      <c r="EJ6" s="32">
        <v>2025</v>
      </c>
      <c r="EK6" s="33"/>
      <c r="EL6" s="34" t="str">
        <f>+VLOOKUP(C6,[1]Listas_desplega!$AI$22:$AJ$46,2,0)</f>
        <v>DC_PBM</v>
      </c>
      <c r="EM6" s="34" t="str">
        <f>+VLOOKUP(I6,[1]Listas_desplega!$BY$3:$BZ$7,2,0)</f>
        <v>T_2</v>
      </c>
      <c r="EN6" s="34" t="str">
        <f>+VLOOKUP(J6,[1]Listas_desplega!$BY$10:$BZ$23,2,0)</f>
        <v>T_2_C_2</v>
      </c>
      <c r="EO6" s="34" t="str">
        <f>+VLOOKUP(K6,[1]Listas_desplega!$BY$28:$BZ$54,2,0)</f>
        <v>T_2_C_2_ET_1</v>
      </c>
      <c r="EP6" s="34" t="str">
        <f>+VLOOKUP(L6,[1]Listas_desplega!$BY$58:$BZ$105,2,0)</f>
        <v>T_2_C_2_ET_1_CPT_3</v>
      </c>
      <c r="EQ6" s="35" t="str">
        <f>+VLOOKUP(M6,[1]Listas_desplega!$J$3:$K$11,2,0)</f>
        <v>Eje_E_4</v>
      </c>
    </row>
    <row r="7" spans="1:148" s="36" customFormat="1" ht="44.25" customHeight="1" x14ac:dyDescent="0.3">
      <c r="A7" s="15" t="str">
        <f t="shared" si="0"/>
        <v>5_VPBM_2025</v>
      </c>
      <c r="B7" s="16" t="s">
        <v>44</v>
      </c>
      <c r="C7" s="16" t="s">
        <v>45</v>
      </c>
      <c r="D7" s="16" t="s">
        <v>51</v>
      </c>
      <c r="E7" s="16" t="s">
        <v>158</v>
      </c>
      <c r="F7" s="16" t="s">
        <v>274</v>
      </c>
      <c r="G7" s="17" t="s">
        <v>275</v>
      </c>
      <c r="H7" s="16" t="s">
        <v>276</v>
      </c>
      <c r="I7" s="16" t="s">
        <v>277</v>
      </c>
      <c r="J7" s="16" t="s">
        <v>278</v>
      </c>
      <c r="K7" s="16" t="s">
        <v>279</v>
      </c>
      <c r="L7" s="16" t="s">
        <v>298</v>
      </c>
      <c r="M7" s="16" t="s">
        <v>78</v>
      </c>
      <c r="N7" s="16" t="s">
        <v>299</v>
      </c>
      <c r="O7" s="22">
        <v>5</v>
      </c>
      <c r="P7" s="19" t="s">
        <v>300</v>
      </c>
      <c r="Q7" s="20" t="s">
        <v>282</v>
      </c>
      <c r="R7" s="19" t="s">
        <v>283</v>
      </c>
      <c r="S7" s="19" t="s">
        <v>301</v>
      </c>
      <c r="T7" s="19" t="s">
        <v>285</v>
      </c>
      <c r="U7" s="19" t="s">
        <v>286</v>
      </c>
      <c r="V7" s="19">
        <v>30</v>
      </c>
      <c r="W7" s="19" t="s">
        <v>302</v>
      </c>
      <c r="X7" s="20" t="s">
        <v>288</v>
      </c>
      <c r="Y7" s="21" t="s">
        <v>289</v>
      </c>
      <c r="Z7" s="21"/>
      <c r="AA7" s="21"/>
      <c r="AB7" s="21"/>
      <c r="AC7" s="21"/>
      <c r="AD7" s="21"/>
      <c r="AE7" s="21"/>
      <c r="AF7" s="21" t="s">
        <v>48</v>
      </c>
      <c r="AG7" s="21"/>
      <c r="AH7" s="22"/>
      <c r="AI7" s="22"/>
      <c r="AJ7" s="22"/>
      <c r="AK7" s="22"/>
      <c r="AL7" s="22"/>
      <c r="AM7" s="22"/>
      <c r="AN7" s="22"/>
      <c r="AO7" s="22"/>
      <c r="AP7" s="22"/>
      <c r="AQ7" s="22"/>
      <c r="AR7" s="23"/>
      <c r="AS7" s="22"/>
      <c r="AT7" s="22"/>
      <c r="AU7" s="22">
        <v>48</v>
      </c>
      <c r="AV7" s="22">
        <v>30</v>
      </c>
      <c r="AW7" s="22">
        <v>0</v>
      </c>
      <c r="AX7" s="22">
        <v>0</v>
      </c>
      <c r="AY7" s="22">
        <v>78</v>
      </c>
      <c r="AZ7" s="16"/>
      <c r="BA7" s="16"/>
      <c r="BB7" s="16"/>
      <c r="BC7" s="16"/>
      <c r="BD7" s="24"/>
      <c r="BE7" s="24"/>
      <c r="BF7" s="25"/>
      <c r="BG7" s="26">
        <f t="shared" si="1"/>
        <v>0</v>
      </c>
      <c r="BH7" s="27">
        <f t="shared" si="2"/>
        <v>0</v>
      </c>
      <c r="BI7" s="25" t="s">
        <v>49</v>
      </c>
      <c r="BJ7" s="25"/>
      <c r="BK7" s="24"/>
      <c r="BL7" s="24"/>
      <c r="BM7" s="25"/>
      <c r="BN7" s="27">
        <f t="shared" si="3"/>
        <v>0</v>
      </c>
      <c r="BO7" s="28">
        <f t="shared" si="4"/>
        <v>0</v>
      </c>
      <c r="BP7" s="25" t="s">
        <v>49</v>
      </c>
      <c r="BQ7" s="29"/>
      <c r="BR7" s="30"/>
      <c r="BS7" s="24"/>
      <c r="BT7" s="25"/>
      <c r="BU7" s="27">
        <f t="shared" si="5"/>
        <v>0</v>
      </c>
      <c r="BV7" s="28">
        <f t="shared" si="6"/>
        <v>0</v>
      </c>
      <c r="BW7" s="25" t="s">
        <v>49</v>
      </c>
      <c r="BX7" s="25"/>
      <c r="BY7" s="24"/>
      <c r="BZ7" s="24"/>
      <c r="CA7" s="25"/>
      <c r="CB7" s="27">
        <f t="shared" si="7"/>
        <v>0</v>
      </c>
      <c r="CC7" s="28">
        <f t="shared" si="8"/>
        <v>0</v>
      </c>
      <c r="CD7" s="25" t="s">
        <v>49</v>
      </c>
      <c r="CE7" s="25"/>
      <c r="CF7" s="24"/>
      <c r="CG7" s="24"/>
      <c r="CH7" s="25"/>
      <c r="CI7" s="27">
        <f t="shared" si="9"/>
        <v>0</v>
      </c>
      <c r="CJ7" s="28">
        <f t="shared" si="10"/>
        <v>0</v>
      </c>
      <c r="CK7" s="25" t="s">
        <v>49</v>
      </c>
      <c r="CL7" s="25"/>
      <c r="CM7" s="24">
        <v>0</v>
      </c>
      <c r="CN7" s="129">
        <v>0</v>
      </c>
      <c r="CO7" s="130" t="s">
        <v>1127</v>
      </c>
      <c r="CP7" s="27">
        <f t="shared" si="11"/>
        <v>0</v>
      </c>
      <c r="CQ7" s="28" t="str">
        <f t="shared" si="12"/>
        <v>REVISAR</v>
      </c>
      <c r="CR7" s="25" t="s">
        <v>50</v>
      </c>
      <c r="CS7" s="25" t="s">
        <v>1128</v>
      </c>
      <c r="CT7" s="24">
        <v>0</v>
      </c>
      <c r="CU7" s="24"/>
      <c r="CV7" s="25"/>
      <c r="CW7" s="27">
        <f t="shared" si="13"/>
        <v>0</v>
      </c>
      <c r="CX7" s="28" t="str">
        <f t="shared" si="14"/>
        <v>REVISAR</v>
      </c>
      <c r="CY7" s="25" t="s">
        <v>49</v>
      </c>
      <c r="CZ7" s="25" t="s">
        <v>1123</v>
      </c>
      <c r="DA7" s="24">
        <v>0</v>
      </c>
      <c r="DB7" s="24"/>
      <c r="DC7" s="25"/>
      <c r="DD7" s="27">
        <f t="shared" si="15"/>
        <v>0</v>
      </c>
      <c r="DE7" s="28" t="str">
        <f t="shared" si="16"/>
        <v>REVISAR</v>
      </c>
      <c r="DF7" s="25" t="s">
        <v>49</v>
      </c>
      <c r="DG7" s="25" t="s">
        <v>1123</v>
      </c>
      <c r="DH7" s="24">
        <v>0</v>
      </c>
      <c r="DI7" s="24"/>
      <c r="DJ7" s="25"/>
      <c r="DK7" s="27">
        <f t="shared" si="17"/>
        <v>0</v>
      </c>
      <c r="DL7" s="28" t="str">
        <f t="shared" si="18"/>
        <v>REVISAR</v>
      </c>
      <c r="DM7" s="25" t="s">
        <v>49</v>
      </c>
      <c r="DN7" s="25"/>
      <c r="DO7" s="24">
        <v>0</v>
      </c>
      <c r="DP7" s="24"/>
      <c r="DQ7" s="25"/>
      <c r="DR7" s="27">
        <f t="shared" si="19"/>
        <v>0</v>
      </c>
      <c r="DS7" s="28" t="str">
        <f t="shared" si="20"/>
        <v>REVISAR</v>
      </c>
      <c r="DT7" s="25" t="s">
        <v>49</v>
      </c>
      <c r="DU7" s="25"/>
      <c r="DV7" s="24">
        <v>0</v>
      </c>
      <c r="DW7" s="24"/>
      <c r="DX7" s="25"/>
      <c r="DY7" s="27">
        <f t="shared" si="21"/>
        <v>0</v>
      </c>
      <c r="DZ7" s="28" t="str">
        <f t="shared" si="22"/>
        <v>REVISAR</v>
      </c>
      <c r="EA7" s="25" t="s">
        <v>49</v>
      </c>
      <c r="EB7" s="25"/>
      <c r="EC7" s="31">
        <v>0</v>
      </c>
      <c r="ED7" s="24"/>
      <c r="EE7" s="25"/>
      <c r="EF7" s="27">
        <f t="shared" si="23"/>
        <v>0</v>
      </c>
      <c r="EG7" s="28" t="str">
        <f t="shared" si="24"/>
        <v>REVISAR</v>
      </c>
      <c r="EH7" s="25" t="s">
        <v>49</v>
      </c>
      <c r="EI7" s="25"/>
      <c r="EJ7" s="32">
        <v>2025</v>
      </c>
      <c r="EK7" s="33"/>
      <c r="EL7" s="34" t="str">
        <f>+VLOOKUP(C7,[1]Listas_desplega!$AI$22:$AJ$46,2,0)</f>
        <v>DC_PBM</v>
      </c>
      <c r="EM7" s="34" t="str">
        <f>+VLOOKUP(I7,[1]Listas_desplega!$BY$3:$BZ$7,2,0)</f>
        <v>T_2</v>
      </c>
      <c r="EN7" s="34" t="str">
        <f>+VLOOKUP(J7,[1]Listas_desplega!$BY$10:$BZ$23,2,0)</f>
        <v>T_2_C_2</v>
      </c>
      <c r="EO7" s="34" t="str">
        <f>+VLOOKUP(K7,[1]Listas_desplega!$BY$28:$BZ$54,2,0)</f>
        <v>T_2_C_2_ET_1</v>
      </c>
      <c r="EP7" s="34" t="str">
        <f>+VLOOKUP(L7,[1]Listas_desplega!$BY$58:$BZ$105,2,0)</f>
        <v>T_2_C_2_ET_1_CPT_6</v>
      </c>
      <c r="EQ7" s="35" t="str">
        <f>+VLOOKUP(M7,[1]Listas_desplega!$J$3:$K$11,2,0)</f>
        <v>Eje_E_5</v>
      </c>
    </row>
    <row r="8" spans="1:148" s="36" customFormat="1" ht="44.25" customHeight="1" x14ac:dyDescent="0.3">
      <c r="A8" s="15" t="str">
        <f t="shared" si="0"/>
        <v>100_VPBM_2025</v>
      </c>
      <c r="B8" s="16" t="s">
        <v>44</v>
      </c>
      <c r="C8" s="16" t="s">
        <v>45</v>
      </c>
      <c r="D8" s="16" t="s">
        <v>45</v>
      </c>
      <c r="E8" s="16" t="s">
        <v>158</v>
      </c>
      <c r="F8" s="16" t="s">
        <v>274</v>
      </c>
      <c r="G8" s="17" t="s">
        <v>275</v>
      </c>
      <c r="H8" s="16" t="s">
        <v>276</v>
      </c>
      <c r="I8" s="16" t="s">
        <v>277</v>
      </c>
      <c r="J8" s="16" t="s">
        <v>278</v>
      </c>
      <c r="K8" s="16" t="s">
        <v>279</v>
      </c>
      <c r="L8" s="16" t="s">
        <v>303</v>
      </c>
      <c r="M8" s="16" t="s">
        <v>72</v>
      </c>
      <c r="N8" s="16" t="s">
        <v>73</v>
      </c>
      <c r="O8" s="22">
        <v>100</v>
      </c>
      <c r="P8" s="19" t="s">
        <v>304</v>
      </c>
      <c r="Q8" s="20" t="s">
        <v>305</v>
      </c>
      <c r="R8" s="19" t="s">
        <v>306</v>
      </c>
      <c r="S8" s="19" t="s">
        <v>307</v>
      </c>
      <c r="T8" s="19" t="s">
        <v>308</v>
      </c>
      <c r="U8" s="19" t="s">
        <v>293</v>
      </c>
      <c r="V8" s="19">
        <v>180</v>
      </c>
      <c r="W8" s="19" t="s">
        <v>309</v>
      </c>
      <c r="X8" s="20" t="s">
        <v>310</v>
      </c>
      <c r="Y8" s="21" t="s">
        <v>289</v>
      </c>
      <c r="Z8" s="21"/>
      <c r="AA8" s="21"/>
      <c r="AB8" s="21"/>
      <c r="AC8" s="21"/>
      <c r="AD8" s="21"/>
      <c r="AE8" s="21"/>
      <c r="AF8" s="21"/>
      <c r="AG8" s="21"/>
      <c r="AH8" s="22"/>
      <c r="AI8" s="22"/>
      <c r="AJ8" s="22"/>
      <c r="AK8" s="22"/>
      <c r="AL8" s="22"/>
      <c r="AM8" s="22"/>
      <c r="AN8" s="22"/>
      <c r="AO8" s="22"/>
      <c r="AP8" s="22"/>
      <c r="AQ8" s="22" t="s">
        <v>48</v>
      </c>
      <c r="AR8" s="23"/>
      <c r="AS8" s="22"/>
      <c r="AT8" s="190">
        <v>82</v>
      </c>
      <c r="AU8" s="190">
        <v>82.5</v>
      </c>
      <c r="AV8" s="190">
        <v>83.5</v>
      </c>
      <c r="AW8" s="190">
        <v>84.5</v>
      </c>
      <c r="AX8" s="190">
        <v>85</v>
      </c>
      <c r="AY8" s="190">
        <v>85</v>
      </c>
      <c r="AZ8" s="191"/>
      <c r="BA8" s="191"/>
      <c r="BB8" s="191"/>
      <c r="BC8" s="191"/>
      <c r="BD8" s="24"/>
      <c r="BE8" s="24">
        <v>0</v>
      </c>
      <c r="BF8" s="25" t="s">
        <v>311</v>
      </c>
      <c r="BG8" s="27">
        <f>IFERROR(BD8/AW8,0)</f>
        <v>0</v>
      </c>
      <c r="BH8" s="28">
        <f>+IF(BI8="SI",IFERROR((IF(BI8="SI",BE8,0)/AW8),"REVISAR"),0)</f>
        <v>0</v>
      </c>
      <c r="BI8" s="25" t="s">
        <v>50</v>
      </c>
      <c r="BJ8" s="25" t="s">
        <v>312</v>
      </c>
      <c r="BK8" s="24"/>
      <c r="BL8" s="24"/>
      <c r="BM8" s="25" t="s">
        <v>313</v>
      </c>
      <c r="BN8" s="27">
        <f>+IFERROR(BK8/AW8,0)</f>
        <v>0</v>
      </c>
      <c r="BO8" s="28">
        <f>+IF(BP8="SI",IFERROR((IF(BP8="SI",BL8,0)/AW8),"REVISAR"),BH8)</f>
        <v>0</v>
      </c>
      <c r="BP8" s="25" t="s">
        <v>50</v>
      </c>
      <c r="BQ8" s="29" t="s">
        <v>314</v>
      </c>
      <c r="BR8" s="30"/>
      <c r="BS8" s="24"/>
      <c r="BT8" s="25" t="s">
        <v>315</v>
      </c>
      <c r="BU8" s="27">
        <f>+IFERROR(BR8/AW8,0)</f>
        <v>0</v>
      </c>
      <c r="BV8" s="28">
        <f>+IF(BW8="SI",IFERROR((IF(BW8="SI",BS8,0)/AW8),"REVISAR"),BO8)</f>
        <v>0</v>
      </c>
      <c r="BW8" s="25" t="s">
        <v>50</v>
      </c>
      <c r="BX8" s="25" t="s">
        <v>316</v>
      </c>
      <c r="BY8" s="24"/>
      <c r="BZ8" s="24"/>
      <c r="CA8" s="25" t="s">
        <v>1129</v>
      </c>
      <c r="CB8" s="27">
        <f>+IFERROR(BY8/AW8,0)</f>
        <v>0</v>
      </c>
      <c r="CC8" s="28">
        <f>+IF(CD8="SI",IFERROR((IF(CD8="SI",BZ8,0)/AW8),"REVISAR"),BV8)</f>
        <v>0</v>
      </c>
      <c r="CD8" s="25" t="s">
        <v>50</v>
      </c>
      <c r="CE8" s="25" t="s">
        <v>1130</v>
      </c>
      <c r="CF8" s="24"/>
      <c r="CG8" s="24"/>
      <c r="CH8" s="25" t="s">
        <v>1131</v>
      </c>
      <c r="CI8" s="27">
        <f>+IFERROR(CF8/AW8,0)</f>
        <v>0</v>
      </c>
      <c r="CJ8" s="28">
        <f>+IF(CK8="SI",IFERROR((IF(CK8="SI",CG8,0)/AW8),"REVISAR"),CC8)</f>
        <v>0</v>
      </c>
      <c r="CK8" s="25" t="s">
        <v>50</v>
      </c>
      <c r="CL8" s="25" t="s">
        <v>1132</v>
      </c>
      <c r="CM8" s="24"/>
      <c r="CN8" s="24"/>
      <c r="CO8" s="130" t="s">
        <v>1133</v>
      </c>
      <c r="CP8" s="27">
        <f>+IFERROR(CM8/AW8,0)</f>
        <v>0</v>
      </c>
      <c r="CQ8" s="28">
        <f>+IF(CR8="SI",IFERROR((IF(CR8="SI",CN8,0)/AW8),"REVISAR"),CJ8)</f>
        <v>0</v>
      </c>
      <c r="CR8" s="25" t="s">
        <v>50</v>
      </c>
      <c r="CS8" s="25" t="s">
        <v>1134</v>
      </c>
      <c r="CT8" s="24"/>
      <c r="CU8" s="24"/>
      <c r="CV8" s="25" t="s">
        <v>1556</v>
      </c>
      <c r="CW8" s="27">
        <f>+IFERROR(CT8/AW8,0)</f>
        <v>0</v>
      </c>
      <c r="CX8" s="28">
        <f>+IF(CY8="SI",IFERROR((IF(CY8="SI",CU8,0)/AW8),"REVISAR"),CQ8)</f>
        <v>0</v>
      </c>
      <c r="CY8" s="25" t="s">
        <v>50</v>
      </c>
      <c r="CZ8" s="25" t="s">
        <v>1557</v>
      </c>
      <c r="DA8" s="24"/>
      <c r="DB8" s="24"/>
      <c r="DC8" s="25" t="s">
        <v>1558</v>
      </c>
      <c r="DD8" s="27">
        <f>+IFERROR(DA8/AW8,0)</f>
        <v>0</v>
      </c>
      <c r="DE8" s="28">
        <f>+IF(DF8="SI",IFERROR((IF(DF8="SI",DB8,0)/AW8),"REVISAR"),CX8)</f>
        <v>0</v>
      </c>
      <c r="DF8" s="25" t="s">
        <v>50</v>
      </c>
      <c r="DG8" s="25" t="s">
        <v>1559</v>
      </c>
      <c r="DH8" s="24"/>
      <c r="DI8" s="24"/>
      <c r="DJ8" s="25" t="s">
        <v>1560</v>
      </c>
      <c r="DK8" s="27">
        <f>+IFERROR(DH8/AW8,0)</f>
        <v>0</v>
      </c>
      <c r="DL8" s="28">
        <f>+IF(DM8="SI",IFERROR((IF(DM8="SI",DI8,0)/AW8),"REVISAR"),DE8)</f>
        <v>0</v>
      </c>
      <c r="DM8" s="25" t="s">
        <v>50</v>
      </c>
      <c r="DN8" s="25" t="s">
        <v>1561</v>
      </c>
      <c r="DO8" s="24"/>
      <c r="DP8" s="24"/>
      <c r="DQ8" s="25"/>
      <c r="DR8" s="27">
        <f>+IFERROR(DO8/AW8,0)</f>
        <v>0</v>
      </c>
      <c r="DS8" s="28">
        <f>+IF(DT8="SI",IFERROR((IF(DT8="SI",DP8,0)/AW8),"REVISAR"),DL8)</f>
        <v>0</v>
      </c>
      <c r="DT8" s="25" t="s">
        <v>49</v>
      </c>
      <c r="DU8" s="25"/>
      <c r="DV8" s="24"/>
      <c r="DW8" s="24"/>
      <c r="DX8" s="25"/>
      <c r="DY8" s="27">
        <f>+IFERROR(DV8/AW8,0)</f>
        <v>0</v>
      </c>
      <c r="DZ8" s="28">
        <f>+IF(EA8="SI",IFERROR((IF(EA8="SI",DW8,0)/AW8),"REVISAR"),DS8)</f>
        <v>0</v>
      </c>
      <c r="EA8" s="25" t="s">
        <v>49</v>
      </c>
      <c r="EB8" s="25"/>
      <c r="EC8" s="31">
        <v>84.5</v>
      </c>
      <c r="ED8" s="24"/>
      <c r="EE8" s="25"/>
      <c r="EF8" s="27">
        <f>+IFERROR(EC8/AW8,0)</f>
        <v>1</v>
      </c>
      <c r="EG8" s="28">
        <f>+IF(EH8="SI",IFERROR((IF(EH8="SI",ED8,0)/AW8),"REVISAR"),DZ8)</f>
        <v>0</v>
      </c>
      <c r="EH8" s="25" t="s">
        <v>49</v>
      </c>
      <c r="EI8" s="25"/>
      <c r="EJ8" s="32">
        <v>2025</v>
      </c>
      <c r="EK8" s="33"/>
      <c r="EL8" s="34" t="str">
        <f>+VLOOKUP(C8,[1]Listas_desplega!$AI$22:$AJ$46,2,0)</f>
        <v>DC_PBM</v>
      </c>
      <c r="EM8" s="34" t="str">
        <f>+VLOOKUP(I8,[1]Listas_desplega!$BY$3:$BZ$7,2,0)</f>
        <v>T_2</v>
      </c>
      <c r="EN8" s="34" t="str">
        <f>+VLOOKUP(J8,[1]Listas_desplega!$BY$10:$BZ$23,2,0)</f>
        <v>T_2_C_2</v>
      </c>
      <c r="EO8" s="34" t="str">
        <f>+VLOOKUP(K8,[1]Listas_desplega!$BY$28:$BZ$54,2,0)</f>
        <v>T_2_C_2_ET_1</v>
      </c>
      <c r="EP8" s="34" t="str">
        <f>+VLOOKUP(L8,[1]Listas_desplega!$BY$58:$BZ$105,2,0)</f>
        <v>T_2_C_2_ET_1_CPT_7</v>
      </c>
      <c r="EQ8" s="35" t="str">
        <f>+VLOOKUP(M8,[1]Listas_desplega!$J$3:$K$11,2,0)</f>
        <v>Eje_E_3</v>
      </c>
    </row>
    <row r="9" spans="1:148" s="36" customFormat="1" ht="44.25" customHeight="1" x14ac:dyDescent="0.3">
      <c r="A9" s="15" t="str">
        <f t="shared" si="0"/>
        <v>101_VPBM_2025</v>
      </c>
      <c r="B9" s="16" t="s">
        <v>44</v>
      </c>
      <c r="C9" s="16" t="s">
        <v>45</v>
      </c>
      <c r="D9" s="16" t="s">
        <v>51</v>
      </c>
      <c r="E9" s="16" t="s">
        <v>158</v>
      </c>
      <c r="F9" s="16" t="s">
        <v>274</v>
      </c>
      <c r="G9" s="17" t="s">
        <v>275</v>
      </c>
      <c r="H9" s="16" t="s">
        <v>276</v>
      </c>
      <c r="I9" s="16" t="s">
        <v>277</v>
      </c>
      <c r="J9" s="16" t="s">
        <v>278</v>
      </c>
      <c r="K9" s="16" t="s">
        <v>279</v>
      </c>
      <c r="L9" s="16" t="s">
        <v>280</v>
      </c>
      <c r="M9" s="16" t="s">
        <v>46</v>
      </c>
      <c r="N9" s="16" t="s">
        <v>47</v>
      </c>
      <c r="O9" s="22">
        <v>101</v>
      </c>
      <c r="P9" s="19" t="s">
        <v>317</v>
      </c>
      <c r="Q9" s="20" t="s">
        <v>305</v>
      </c>
      <c r="R9" s="19" t="s">
        <v>306</v>
      </c>
      <c r="S9" s="19" t="s">
        <v>318</v>
      </c>
      <c r="T9" s="19" t="s">
        <v>285</v>
      </c>
      <c r="U9" s="19" t="s">
        <v>293</v>
      </c>
      <c r="V9" s="19">
        <v>30</v>
      </c>
      <c r="W9" s="19" t="s">
        <v>319</v>
      </c>
      <c r="X9" s="20" t="s">
        <v>310</v>
      </c>
      <c r="Y9" s="21" t="s">
        <v>289</v>
      </c>
      <c r="Z9" s="21"/>
      <c r="AA9" s="21"/>
      <c r="AB9" s="21"/>
      <c r="AC9" s="21"/>
      <c r="AD9" s="21"/>
      <c r="AE9" s="21"/>
      <c r="AF9" s="21"/>
      <c r="AG9" s="21"/>
      <c r="AH9" s="22"/>
      <c r="AI9" s="22"/>
      <c r="AJ9" s="22"/>
      <c r="AK9" s="22"/>
      <c r="AL9" s="22"/>
      <c r="AM9" s="22"/>
      <c r="AN9" s="22"/>
      <c r="AO9" s="22"/>
      <c r="AP9" s="22"/>
      <c r="AQ9" s="22" t="s">
        <v>48</v>
      </c>
      <c r="AR9" s="23"/>
      <c r="AS9" s="22"/>
      <c r="AT9" s="190">
        <v>0</v>
      </c>
      <c r="AU9" s="190">
        <v>671</v>
      </c>
      <c r="AV9" s="190">
        <v>4007</v>
      </c>
      <c r="AW9" s="190">
        <v>5000</v>
      </c>
      <c r="AX9" s="190">
        <v>5000</v>
      </c>
      <c r="AY9" s="190">
        <v>5000</v>
      </c>
      <c r="AZ9" s="191"/>
      <c r="BA9" s="191"/>
      <c r="BB9" s="191"/>
      <c r="BC9" s="191"/>
      <c r="BD9" s="24"/>
      <c r="BE9" s="24"/>
      <c r="BF9" s="25" t="s">
        <v>320</v>
      </c>
      <c r="BG9" s="27">
        <f t="shared" ref="BG9" si="25">IFERROR(BD9/AW9,0)</f>
        <v>0</v>
      </c>
      <c r="BH9" s="28">
        <f t="shared" ref="BH9" si="26">+IF(BI9="SI",IFERROR((IF(BI9="SI",BE9,0)/AW9),"REVISAR"),0)</f>
        <v>0</v>
      </c>
      <c r="BI9" s="25" t="s">
        <v>50</v>
      </c>
      <c r="BJ9" s="25" t="s">
        <v>312</v>
      </c>
      <c r="BK9" s="24"/>
      <c r="BL9" s="24"/>
      <c r="BM9" s="25" t="s">
        <v>321</v>
      </c>
      <c r="BN9" s="27">
        <f t="shared" ref="BN9" si="27">+IFERROR(BK9/AW9,0)</f>
        <v>0</v>
      </c>
      <c r="BO9" s="28">
        <f t="shared" ref="BO9" si="28">+IF(BP9="SI",IFERROR((IF(BP9="SI",BL9,0)/AW9),"REVISAR"),BH9)</f>
        <v>0</v>
      </c>
      <c r="BP9" s="25" t="s">
        <v>50</v>
      </c>
      <c r="BQ9" s="29" t="s">
        <v>322</v>
      </c>
      <c r="BR9" s="30"/>
      <c r="BS9" s="24"/>
      <c r="BT9" s="25" t="s">
        <v>323</v>
      </c>
      <c r="BU9" s="27">
        <f t="shared" ref="BU9" si="29">+IFERROR(BR9/AW9,0)</f>
        <v>0</v>
      </c>
      <c r="BV9" s="28">
        <f t="shared" ref="BV9" si="30">+IF(BW9="SI",IFERROR((IF(BW9="SI",BS9,0)/AW9),"REVISAR"),BO9)</f>
        <v>0</v>
      </c>
      <c r="BW9" s="25" t="s">
        <v>50</v>
      </c>
      <c r="BX9" s="25" t="s">
        <v>324</v>
      </c>
      <c r="BY9" s="24"/>
      <c r="BZ9" s="24"/>
      <c r="CA9" s="25" t="s">
        <v>1135</v>
      </c>
      <c r="CB9" s="27">
        <f t="shared" ref="CB9" si="31">+IFERROR(BY9/AW9,0)</f>
        <v>0</v>
      </c>
      <c r="CC9" s="28">
        <f t="shared" ref="CC9" si="32">+IF(CD9="SI",IFERROR((IF(CD9="SI",BZ9,0)/AW9),"REVISAR"),BV9)</f>
        <v>0</v>
      </c>
      <c r="CD9" s="25" t="s">
        <v>50</v>
      </c>
      <c r="CE9" s="25" t="s">
        <v>1136</v>
      </c>
      <c r="CF9" s="24"/>
      <c r="CG9" s="24"/>
      <c r="CH9" s="25" t="s">
        <v>1137</v>
      </c>
      <c r="CI9" s="27">
        <f t="shared" ref="CI9" si="33">+IFERROR(CF9/AW9,0)</f>
        <v>0</v>
      </c>
      <c r="CJ9" s="28">
        <f t="shared" ref="CJ9" si="34">+IF(CK9="SI",IFERROR((IF(CK9="SI",CG9,0)/AW9),"REVISAR"),CC9)</f>
        <v>0</v>
      </c>
      <c r="CK9" s="25" t="s">
        <v>50</v>
      </c>
      <c r="CL9" s="25" t="s">
        <v>1138</v>
      </c>
      <c r="CM9" s="24"/>
      <c r="CN9" s="24"/>
      <c r="CO9" s="130" t="s">
        <v>1139</v>
      </c>
      <c r="CP9" s="27">
        <f t="shared" ref="CP9" si="35">+IFERROR(CM9/AW9,0)</f>
        <v>0</v>
      </c>
      <c r="CQ9" s="28">
        <f t="shared" ref="CQ9" si="36">+IF(CR9="SI",IFERROR((IF(CR9="SI",CN9,0)/AW9),"REVISAR"),CJ9)</f>
        <v>0</v>
      </c>
      <c r="CR9" s="25" t="s">
        <v>50</v>
      </c>
      <c r="CS9" s="25" t="s">
        <v>1134</v>
      </c>
      <c r="CT9" s="24"/>
      <c r="CU9" s="24"/>
      <c r="CV9" s="25" t="s">
        <v>1562</v>
      </c>
      <c r="CW9" s="27">
        <f t="shared" ref="CW9" si="37">+IFERROR(CT9/AW9,0)</f>
        <v>0</v>
      </c>
      <c r="CX9" s="28">
        <f t="shared" ref="CX9" si="38">+IF(CY9="SI",IFERROR((IF(CY9="SI",CU9,0)/AW9),"REVISAR"),CQ9)</f>
        <v>0</v>
      </c>
      <c r="CY9" s="25" t="s">
        <v>50</v>
      </c>
      <c r="CZ9" s="25" t="s">
        <v>1563</v>
      </c>
      <c r="DA9" s="24"/>
      <c r="DB9" s="24"/>
      <c r="DC9" s="25" t="s">
        <v>1564</v>
      </c>
      <c r="DD9" s="27">
        <f t="shared" ref="DD9" si="39">+IFERROR(DA9/AW9,0)</f>
        <v>0</v>
      </c>
      <c r="DE9" s="28">
        <f t="shared" ref="DE9" si="40">+IF(DF9="SI",IFERROR((IF(DF9="SI",DB9,0)/AW9),"REVISAR"),CX9)</f>
        <v>0</v>
      </c>
      <c r="DF9" s="25" t="s">
        <v>50</v>
      </c>
      <c r="DG9" s="25" t="s">
        <v>1565</v>
      </c>
      <c r="DH9" s="24"/>
      <c r="DI9" s="24"/>
      <c r="DJ9" s="25" t="s">
        <v>1566</v>
      </c>
      <c r="DK9" s="27">
        <f t="shared" ref="DK9" si="41">+IFERROR(DH9/AW9,0)</f>
        <v>0</v>
      </c>
      <c r="DL9" s="28">
        <f t="shared" ref="DL9" si="42">+IF(DM9="SI",IFERROR((IF(DM9="SI",DI9,0)/AW9),"REVISAR"),DE9)</f>
        <v>0</v>
      </c>
      <c r="DM9" s="25" t="s">
        <v>50</v>
      </c>
      <c r="DN9" s="25" t="s">
        <v>1567</v>
      </c>
      <c r="DO9" s="24"/>
      <c r="DP9" s="24"/>
      <c r="DQ9" s="25"/>
      <c r="DR9" s="27">
        <f t="shared" ref="DR9" si="43">+IFERROR(DO9/AW9,0)</f>
        <v>0</v>
      </c>
      <c r="DS9" s="28">
        <f t="shared" ref="DS9" si="44">+IF(DT9="SI",IFERROR((IF(DT9="SI",DP9,0)/AW9),"REVISAR"),DL9)</f>
        <v>0</v>
      </c>
      <c r="DT9" s="25" t="s">
        <v>49</v>
      </c>
      <c r="DU9" s="25"/>
      <c r="DV9" s="24"/>
      <c r="DW9" s="24"/>
      <c r="DX9" s="25"/>
      <c r="DY9" s="27">
        <f t="shared" ref="DY9" si="45">+IFERROR(DV9/AW9,0)</f>
        <v>0</v>
      </c>
      <c r="DZ9" s="28">
        <f t="shared" ref="DZ9" si="46">+IF(EA9="SI",IFERROR((IF(EA9="SI",DW9,0)/AW9),"REVISAR"),DS9)</f>
        <v>0</v>
      </c>
      <c r="EA9" s="25" t="s">
        <v>49</v>
      </c>
      <c r="EB9" s="25"/>
      <c r="EC9" s="31">
        <v>5000</v>
      </c>
      <c r="ED9" s="24"/>
      <c r="EE9" s="25"/>
      <c r="EF9" s="27">
        <f t="shared" ref="EF9" si="47">+IFERROR(EC9/AW9,0)</f>
        <v>1</v>
      </c>
      <c r="EG9" s="28">
        <f t="shared" ref="EG9" si="48">+IF(EH9="SI",IFERROR((IF(EH9="SI",ED9,0)/AW9),"REVISAR"),DZ9)</f>
        <v>0</v>
      </c>
      <c r="EH9" s="25" t="s">
        <v>49</v>
      </c>
      <c r="EI9" s="25"/>
      <c r="EJ9" s="32">
        <v>2025</v>
      </c>
      <c r="EK9" s="33"/>
      <c r="EL9" s="34" t="str">
        <f>+VLOOKUP(C9,[1]Listas_desplega!$AI$22:$AJ$46,2,0)</f>
        <v>DC_PBM</v>
      </c>
      <c r="EM9" s="34" t="str">
        <f>+VLOOKUP(I9,[1]Listas_desplega!$BY$3:$BZ$7,2,0)</f>
        <v>T_2</v>
      </c>
      <c r="EN9" s="34" t="str">
        <f>+VLOOKUP(J9,[1]Listas_desplega!$BY$10:$BZ$23,2,0)</f>
        <v>T_2_C_2</v>
      </c>
      <c r="EO9" s="34" t="str">
        <f>+VLOOKUP(K9,[1]Listas_desplega!$BY$28:$BZ$54,2,0)</f>
        <v>T_2_C_2_ET_1</v>
      </c>
      <c r="EP9" s="34" t="str">
        <f>+VLOOKUP(L9,[1]Listas_desplega!$BY$58:$BZ$105,2,0)</f>
        <v>T_2_C_2_ET_1_CPT_3</v>
      </c>
      <c r="EQ9" s="35" t="str">
        <f>+VLOOKUP(M9,[1]Listas_desplega!$J$3:$K$11,2,0)</f>
        <v>Eje_E_2</v>
      </c>
    </row>
    <row r="10" spans="1:148" s="36" customFormat="1" ht="44.25" customHeight="1" x14ac:dyDescent="0.3">
      <c r="A10" s="15" t="str">
        <f t="shared" si="0"/>
        <v>102_VPBM_2025</v>
      </c>
      <c r="B10" s="16" t="s">
        <v>44</v>
      </c>
      <c r="C10" s="16" t="s">
        <v>45</v>
      </c>
      <c r="D10" s="16" t="s">
        <v>325</v>
      </c>
      <c r="E10" s="16" t="s">
        <v>158</v>
      </c>
      <c r="F10" s="16" t="s">
        <v>274</v>
      </c>
      <c r="G10" s="17" t="s">
        <v>275</v>
      </c>
      <c r="H10" s="16" t="s">
        <v>276</v>
      </c>
      <c r="I10" s="16" t="s">
        <v>277</v>
      </c>
      <c r="J10" s="16" t="s">
        <v>278</v>
      </c>
      <c r="K10" s="16" t="s">
        <v>279</v>
      </c>
      <c r="L10" s="16" t="s">
        <v>326</v>
      </c>
      <c r="M10" s="16" t="s">
        <v>46</v>
      </c>
      <c r="N10" s="16" t="s">
        <v>327</v>
      </c>
      <c r="O10" s="22">
        <v>102</v>
      </c>
      <c r="P10" s="19" t="s">
        <v>328</v>
      </c>
      <c r="Q10" s="20" t="s">
        <v>305</v>
      </c>
      <c r="R10" s="19" t="s">
        <v>283</v>
      </c>
      <c r="S10" s="19" t="s">
        <v>329</v>
      </c>
      <c r="T10" s="19" t="s">
        <v>285</v>
      </c>
      <c r="U10" s="19" t="s">
        <v>293</v>
      </c>
      <c r="V10" s="19">
        <v>30</v>
      </c>
      <c r="W10" s="19" t="s">
        <v>330</v>
      </c>
      <c r="X10" s="20" t="s">
        <v>310</v>
      </c>
      <c r="Y10" s="21" t="s">
        <v>289</v>
      </c>
      <c r="Z10" s="21"/>
      <c r="AA10" s="21"/>
      <c r="AB10" s="21"/>
      <c r="AC10" s="21"/>
      <c r="AD10" s="21"/>
      <c r="AE10" s="21"/>
      <c r="AF10" s="21"/>
      <c r="AG10" s="21"/>
      <c r="AH10" s="22"/>
      <c r="AI10" s="22"/>
      <c r="AJ10" s="22"/>
      <c r="AK10" s="22"/>
      <c r="AL10" s="22"/>
      <c r="AM10" s="22"/>
      <c r="AN10" s="22"/>
      <c r="AO10" s="22"/>
      <c r="AP10" s="22"/>
      <c r="AQ10" s="22" t="s">
        <v>48</v>
      </c>
      <c r="AR10" s="23"/>
      <c r="AS10" s="22"/>
      <c r="AT10" s="22">
        <v>0</v>
      </c>
      <c r="AU10" s="37">
        <v>0</v>
      </c>
      <c r="AV10" s="37">
        <v>4000</v>
      </c>
      <c r="AW10" s="37">
        <v>4000</v>
      </c>
      <c r="AX10" s="37">
        <v>0</v>
      </c>
      <c r="AY10" s="37">
        <v>8000</v>
      </c>
      <c r="AZ10" s="38"/>
      <c r="BA10" s="38"/>
      <c r="BB10" s="38"/>
      <c r="BC10" s="38"/>
      <c r="BD10" s="24"/>
      <c r="BE10" s="24"/>
      <c r="BF10" s="25" t="s">
        <v>331</v>
      </c>
      <c r="BG10" s="26">
        <f>IFERROR(BD10/AW10,0)</f>
        <v>0</v>
      </c>
      <c r="BH10" s="27">
        <f>IFERROR(BE10/AW10,0)</f>
        <v>0</v>
      </c>
      <c r="BI10" s="25" t="s">
        <v>50</v>
      </c>
      <c r="BJ10" s="25" t="s">
        <v>312</v>
      </c>
      <c r="BK10" s="24"/>
      <c r="BL10" s="24"/>
      <c r="BM10" s="25" t="s">
        <v>332</v>
      </c>
      <c r="BN10" s="27">
        <f>+IFERROR(BK10/AW10,0)</f>
        <v>0</v>
      </c>
      <c r="BO10" s="28">
        <f>+IF(BP10="SI",IFERROR((IF(BP10="SI",BL10,0)/AW10),"REVISAR"),BH10)</f>
        <v>0</v>
      </c>
      <c r="BP10" s="25" t="s">
        <v>50</v>
      </c>
      <c r="BQ10" s="29" t="s">
        <v>333</v>
      </c>
      <c r="BR10" s="30"/>
      <c r="BS10" s="24"/>
      <c r="BT10" s="25" t="s">
        <v>334</v>
      </c>
      <c r="BU10" s="27">
        <f>+IFERROR(BR10/AW10,0)</f>
        <v>0</v>
      </c>
      <c r="BV10" s="28">
        <f>+IF(BW10="SI",IFERROR((IF(BW10="SI",BS10,0)/AW10),"REVISAR"),BO10)</f>
        <v>0</v>
      </c>
      <c r="BW10" s="25" t="s">
        <v>50</v>
      </c>
      <c r="BX10" s="25" t="s">
        <v>316</v>
      </c>
      <c r="BY10" s="24"/>
      <c r="BZ10" s="24"/>
      <c r="CA10" s="25" t="s">
        <v>1140</v>
      </c>
      <c r="CB10" s="27">
        <f>+IFERROR(BY10/AW10,0)</f>
        <v>0</v>
      </c>
      <c r="CC10" s="28">
        <f>+IF(CD10="SI",IFERROR((IF(CD10="SI",BZ10,0)/AW10),"REVISAR"),BV10)</f>
        <v>0</v>
      </c>
      <c r="CD10" s="25" t="s">
        <v>50</v>
      </c>
      <c r="CE10" s="25" t="s">
        <v>1141</v>
      </c>
      <c r="CF10" s="24"/>
      <c r="CG10" s="24"/>
      <c r="CH10" s="25" t="s">
        <v>1142</v>
      </c>
      <c r="CI10" s="27">
        <f>+IFERROR(CF10/AW10,0)</f>
        <v>0</v>
      </c>
      <c r="CJ10" s="28">
        <f>+IF(CK10="SI",IFERROR((IF(CK10="SI",CG10,0)/AW10),"REVISAR"),CC10)</f>
        <v>0</v>
      </c>
      <c r="CK10" s="25" t="s">
        <v>50</v>
      </c>
      <c r="CL10" s="25" t="s">
        <v>1143</v>
      </c>
      <c r="CM10" s="24"/>
      <c r="CN10" s="24"/>
      <c r="CO10" s="130" t="s">
        <v>1144</v>
      </c>
      <c r="CP10" s="27">
        <f>+IFERROR(CM10/AW10,0)</f>
        <v>0</v>
      </c>
      <c r="CQ10" s="28">
        <f>+IF(CR10="SI",IFERROR((IF(CR10="SI",CN10,0)/AW10),"REVISAR"),CJ10)</f>
        <v>0</v>
      </c>
      <c r="CR10" s="25" t="s">
        <v>50</v>
      </c>
      <c r="CS10" s="25" t="s">
        <v>1134</v>
      </c>
      <c r="CT10" s="24"/>
      <c r="CU10" s="24"/>
      <c r="CV10" s="25" t="s">
        <v>1568</v>
      </c>
      <c r="CW10" s="27">
        <f>+IFERROR(CT10/AW10,0)</f>
        <v>0</v>
      </c>
      <c r="CX10" s="28">
        <f>+IF(CY10="SI",IFERROR((IF(CY10="SI",CU10,0)/AW10),"REVISAR"),CQ10)</f>
        <v>0</v>
      </c>
      <c r="CY10" s="25" t="s">
        <v>50</v>
      </c>
      <c r="CZ10" s="25" t="s">
        <v>1557</v>
      </c>
      <c r="DA10" s="24"/>
      <c r="DB10" s="24"/>
      <c r="DC10" s="25" t="s">
        <v>1569</v>
      </c>
      <c r="DD10" s="27">
        <f>+IFERROR(DA10/AW10,0)</f>
        <v>0</v>
      </c>
      <c r="DE10" s="28">
        <f>+IF(DF10="SI",IFERROR((IF(DF10="SI",DB10,0)/AW10),"REVISAR"),CX10)</f>
        <v>0</v>
      </c>
      <c r="DF10" s="25" t="s">
        <v>50</v>
      </c>
      <c r="DG10" s="25" t="s">
        <v>1570</v>
      </c>
      <c r="DH10" s="24"/>
      <c r="DI10" s="24"/>
      <c r="DJ10" s="25" t="s">
        <v>1571</v>
      </c>
      <c r="DK10" s="27">
        <f>+IFERROR(DH10/AW10,0)</f>
        <v>0</v>
      </c>
      <c r="DL10" s="28">
        <f>+IF(DM10="SI",IFERROR((IF(DM10="SI",DI10,0)/AW10),"REVISAR"),DE10)</f>
        <v>0</v>
      </c>
      <c r="DM10" s="25" t="s">
        <v>50</v>
      </c>
      <c r="DN10" s="25" t="s">
        <v>1561</v>
      </c>
      <c r="DO10" s="24"/>
      <c r="DP10" s="24"/>
      <c r="DQ10" s="25"/>
      <c r="DR10" s="27">
        <f>+IFERROR(DO10/AW10,0)</f>
        <v>0</v>
      </c>
      <c r="DS10" s="28">
        <f>+IF(DT10="SI",IFERROR((IF(DT10="SI",DP10,0)/AW10),"REVISAR"),DL10)</f>
        <v>0</v>
      </c>
      <c r="DT10" s="25" t="s">
        <v>49</v>
      </c>
      <c r="DU10" s="25"/>
      <c r="DV10" s="24"/>
      <c r="DW10" s="24"/>
      <c r="DX10" s="25"/>
      <c r="DY10" s="27">
        <f>+IFERROR(DV10/AW10,0)</f>
        <v>0</v>
      </c>
      <c r="DZ10" s="28">
        <f>+IF(EA10="SI",IFERROR((IF(EA10="SI",DW10,0)/AW10),"REVISAR"),DS10)</f>
        <v>0</v>
      </c>
      <c r="EA10" s="25" t="s">
        <v>49</v>
      </c>
      <c r="EB10" s="25"/>
      <c r="EC10" s="31">
        <v>4000</v>
      </c>
      <c r="ED10" s="24"/>
      <c r="EE10" s="25"/>
      <c r="EF10" s="27">
        <f>+IFERROR(EC10/AW10,0)</f>
        <v>1</v>
      </c>
      <c r="EG10" s="28">
        <f>+IF(EH10="SI",IFERROR((IF(EH10="SI",ED10,0)/AW10),"REVISAR"),DZ10)</f>
        <v>0</v>
      </c>
      <c r="EH10" s="25" t="s">
        <v>49</v>
      </c>
      <c r="EI10" s="25"/>
      <c r="EJ10" s="32">
        <v>2025</v>
      </c>
      <c r="EK10" s="33"/>
      <c r="EL10" s="34" t="str">
        <f>+VLOOKUP(C10,[1]Listas_desplega!$AI$22:$AJ$46,2,0)</f>
        <v>DC_PBM</v>
      </c>
      <c r="EM10" s="34" t="str">
        <f>+VLOOKUP(I10,[1]Listas_desplega!$BY$3:$BZ$7,2,0)</f>
        <v>T_2</v>
      </c>
      <c r="EN10" s="34" t="str">
        <f>+VLOOKUP(J10,[1]Listas_desplega!$BY$10:$BZ$23,2,0)</f>
        <v>T_2_C_2</v>
      </c>
      <c r="EO10" s="34" t="str">
        <f>+VLOOKUP(K10,[1]Listas_desplega!$BY$28:$BZ$54,2,0)</f>
        <v>T_2_C_2_ET_1</v>
      </c>
      <c r="EP10" s="34" t="str">
        <f>+VLOOKUP(L10,[1]Listas_desplega!$BY$58:$BZ$105,2,0)</f>
        <v>T_2_C_2_ET_1_CPT_2</v>
      </c>
      <c r="EQ10" s="35" t="str">
        <f>+VLOOKUP(M10,[1]Listas_desplega!$J$3:$K$11,2,0)</f>
        <v>Eje_E_2</v>
      </c>
    </row>
    <row r="11" spans="1:148" s="36" customFormat="1" ht="44.25" customHeight="1" x14ac:dyDescent="0.3">
      <c r="A11" s="15" t="str">
        <f t="shared" si="0"/>
        <v>104_VPBM_2025</v>
      </c>
      <c r="B11" s="16" t="s">
        <v>44</v>
      </c>
      <c r="C11" s="16" t="s">
        <v>45</v>
      </c>
      <c r="D11" s="16" t="s">
        <v>45</v>
      </c>
      <c r="E11" s="16" t="s">
        <v>158</v>
      </c>
      <c r="F11" s="16" t="s">
        <v>274</v>
      </c>
      <c r="G11" s="17" t="s">
        <v>275</v>
      </c>
      <c r="H11" s="16" t="s">
        <v>276</v>
      </c>
      <c r="I11" s="16" t="s">
        <v>277</v>
      </c>
      <c r="J11" s="16" t="s">
        <v>278</v>
      </c>
      <c r="K11" s="16" t="s">
        <v>279</v>
      </c>
      <c r="L11" s="16" t="s">
        <v>326</v>
      </c>
      <c r="M11" s="16" t="s">
        <v>46</v>
      </c>
      <c r="N11" s="16" t="s">
        <v>47</v>
      </c>
      <c r="O11" s="22">
        <v>104</v>
      </c>
      <c r="P11" s="19" t="s">
        <v>335</v>
      </c>
      <c r="Q11" s="20" t="s">
        <v>282</v>
      </c>
      <c r="R11" s="19" t="s">
        <v>306</v>
      </c>
      <c r="S11" s="19" t="s">
        <v>336</v>
      </c>
      <c r="T11" s="19" t="s">
        <v>285</v>
      </c>
      <c r="U11" s="19" t="s">
        <v>286</v>
      </c>
      <c r="V11" s="19">
        <v>30</v>
      </c>
      <c r="W11" s="19" t="s">
        <v>337</v>
      </c>
      <c r="X11" s="20" t="s">
        <v>310</v>
      </c>
      <c r="Y11" s="21" t="s">
        <v>289</v>
      </c>
      <c r="Z11" s="21"/>
      <c r="AA11" s="21"/>
      <c r="AB11" s="21"/>
      <c r="AC11" s="21"/>
      <c r="AD11" s="21"/>
      <c r="AE11" s="21"/>
      <c r="AF11" s="21"/>
      <c r="AG11" s="21"/>
      <c r="AH11" s="22"/>
      <c r="AI11" s="22"/>
      <c r="AJ11" s="22"/>
      <c r="AK11" s="22"/>
      <c r="AL11" s="22"/>
      <c r="AM11" s="22"/>
      <c r="AN11" s="22"/>
      <c r="AO11" s="22"/>
      <c r="AP11" s="22"/>
      <c r="AQ11" s="22" t="s">
        <v>48</v>
      </c>
      <c r="AR11" s="23"/>
      <c r="AS11" s="22"/>
      <c r="AT11" s="22">
        <v>1891290</v>
      </c>
      <c r="AU11" s="22">
        <v>1900000</v>
      </c>
      <c r="AV11" s="22">
        <v>2100000</v>
      </c>
      <c r="AW11" s="22">
        <v>2300000</v>
      </c>
      <c r="AX11" s="22">
        <v>2567500</v>
      </c>
      <c r="AY11" s="22">
        <v>2567500</v>
      </c>
      <c r="AZ11" s="16"/>
      <c r="BA11" s="16"/>
      <c r="BB11" s="16"/>
      <c r="BC11" s="16"/>
      <c r="BD11" s="24"/>
      <c r="BE11" s="24"/>
      <c r="BF11" s="25" t="s">
        <v>338</v>
      </c>
      <c r="BG11" s="27">
        <f>IFERROR(BD11/AW11,0)</f>
        <v>0</v>
      </c>
      <c r="BH11" s="28">
        <f>+IF(BI11="SI",IFERROR((IF(BI11="SI",BE11,0)/AW11),"REVISAR"),0)</f>
        <v>0</v>
      </c>
      <c r="BI11" s="25" t="s">
        <v>50</v>
      </c>
      <c r="BJ11" s="25" t="s">
        <v>312</v>
      </c>
      <c r="BK11" s="24"/>
      <c r="BL11" s="24"/>
      <c r="BM11" s="25" t="s">
        <v>339</v>
      </c>
      <c r="BN11" s="27">
        <f>+IFERROR(BK11/AW11,0)</f>
        <v>0</v>
      </c>
      <c r="BO11" s="28">
        <f>+IF(BP11="SI",IFERROR((IF(BP11="SI",BL11,0)/AW11),"REVISAR"),BH11)</f>
        <v>0</v>
      </c>
      <c r="BP11" s="25" t="s">
        <v>50</v>
      </c>
      <c r="BQ11" s="29" t="s">
        <v>340</v>
      </c>
      <c r="BR11" s="30"/>
      <c r="BS11" s="24"/>
      <c r="BT11" s="25" t="s">
        <v>341</v>
      </c>
      <c r="BU11" s="27">
        <f>+IFERROR(BR11/AW11,0)</f>
        <v>0</v>
      </c>
      <c r="BV11" s="28">
        <f>+IF(BW11="SI",IFERROR((IF(BW11="SI",BS11,0)/AW11),"REVISAR"),BO11)</f>
        <v>0</v>
      </c>
      <c r="BW11" s="25" t="s">
        <v>50</v>
      </c>
      <c r="BX11" s="25" t="s">
        <v>324</v>
      </c>
      <c r="BY11" s="24"/>
      <c r="BZ11" s="24"/>
      <c r="CA11" s="25" t="s">
        <v>1145</v>
      </c>
      <c r="CB11" s="27">
        <f>+IFERROR(BY11/AW11,0)</f>
        <v>0</v>
      </c>
      <c r="CC11" s="28">
        <f>+IF(CD11="SI",IFERROR((IF(CD11="SI",BZ11,0)/AW11),"REVISAR"),BV11)</f>
        <v>0</v>
      </c>
      <c r="CD11" s="25" t="s">
        <v>50</v>
      </c>
      <c r="CE11" s="25" t="s">
        <v>1146</v>
      </c>
      <c r="CF11" s="24"/>
      <c r="CG11" s="24"/>
      <c r="CH11" s="25" t="s">
        <v>1147</v>
      </c>
      <c r="CI11" s="27">
        <f>+IFERROR(CF11/AW11,0)</f>
        <v>0</v>
      </c>
      <c r="CJ11" s="28">
        <f>+IF(CK11="SI",IFERROR((IF(CK11="SI",CG11,0)/AW11),"REVISAR"),CC11)</f>
        <v>0</v>
      </c>
      <c r="CK11" s="25" t="s">
        <v>50</v>
      </c>
      <c r="CL11" s="25" t="s">
        <v>1138</v>
      </c>
      <c r="CM11" s="24">
        <v>1000000</v>
      </c>
      <c r="CN11" s="24">
        <v>1506575</v>
      </c>
      <c r="CO11" s="130" t="s">
        <v>1148</v>
      </c>
      <c r="CP11" s="27">
        <f>+IFERROR(CM11/AW11,0)</f>
        <v>0.43478260869565216</v>
      </c>
      <c r="CQ11" s="28">
        <f>+IF(CR11="SI",IFERROR((IF(CR11="SI",CN11,0)/AW11),"REVISAR"),CJ11)</f>
        <v>0.65503260869565216</v>
      </c>
      <c r="CR11" s="25" t="s">
        <v>50</v>
      </c>
      <c r="CS11" s="25" t="s">
        <v>1149</v>
      </c>
      <c r="CT11" s="24">
        <v>1000000</v>
      </c>
      <c r="CU11" s="24">
        <v>1506575</v>
      </c>
      <c r="CV11" s="25" t="s">
        <v>1572</v>
      </c>
      <c r="CW11" s="27">
        <f>+IFERROR(CT11/AW11,0)</f>
        <v>0.43478260869565216</v>
      </c>
      <c r="CX11" s="28">
        <f>+IF(CY11="SI",IFERROR((IF(CY11="SI",CU11,0)/AW11),"REVISAR"),CQ11)</f>
        <v>0.65503260869565216</v>
      </c>
      <c r="CY11" s="25" t="s">
        <v>50</v>
      </c>
      <c r="CZ11" s="25" t="s">
        <v>1573</v>
      </c>
      <c r="DA11" s="24">
        <v>1000000</v>
      </c>
      <c r="DB11" s="24">
        <v>1506575</v>
      </c>
      <c r="DC11" s="25" t="s">
        <v>1574</v>
      </c>
      <c r="DD11" s="27">
        <f>+IFERROR(DA11/AW11,0)</f>
        <v>0.43478260869565216</v>
      </c>
      <c r="DE11" s="28">
        <f>+IF(DF11="SI",IFERROR((IF(DF11="SI",DB11,0)/AW11),"REVISAR"),CX11)</f>
        <v>0.65503260869565216</v>
      </c>
      <c r="DF11" s="25" t="s">
        <v>50</v>
      </c>
      <c r="DG11" s="25" t="s">
        <v>1575</v>
      </c>
      <c r="DH11" s="24">
        <v>1000000</v>
      </c>
      <c r="DI11" s="24">
        <v>1506575</v>
      </c>
      <c r="DJ11" s="25" t="s">
        <v>1576</v>
      </c>
      <c r="DK11" s="27">
        <f>+IFERROR(DH11/AW11,0)</f>
        <v>0.43478260869565216</v>
      </c>
      <c r="DL11" s="28">
        <f>+IF(DM11="SI",IFERROR((IF(DM11="SI",DI11,0)/AW11),"REVISAR"),DE11)</f>
        <v>0.65503260869565216</v>
      </c>
      <c r="DM11" s="25" t="s">
        <v>50</v>
      </c>
      <c r="DN11" s="25" t="s">
        <v>1561</v>
      </c>
      <c r="DO11" s="24">
        <v>1000000</v>
      </c>
      <c r="DP11" s="24"/>
      <c r="DQ11" s="25"/>
      <c r="DR11" s="27">
        <f>+IFERROR(DO11/AW11,0)</f>
        <v>0.43478260869565216</v>
      </c>
      <c r="DS11" s="28">
        <f>+IF(DT11="SI",IFERROR((IF(DT11="SI",DP11,0)/AW11),"REVISAR"),DL11)</f>
        <v>0.65503260869565216</v>
      </c>
      <c r="DT11" s="25" t="s">
        <v>49</v>
      </c>
      <c r="DU11" s="25"/>
      <c r="DV11" s="24">
        <v>1000000</v>
      </c>
      <c r="DW11" s="24"/>
      <c r="DX11" s="25"/>
      <c r="DY11" s="27">
        <f>+IFERROR(DV11/AW11,0)</f>
        <v>0.43478260869565216</v>
      </c>
      <c r="DZ11" s="28">
        <f>+IF(EA11="SI",IFERROR((IF(EA11="SI",DW11,0)/AW11),"REVISAR"),DS11)</f>
        <v>0.65503260869565216</v>
      </c>
      <c r="EA11" s="25" t="s">
        <v>49</v>
      </c>
      <c r="EB11" s="25"/>
      <c r="EC11" s="31">
        <v>2300000</v>
      </c>
      <c r="ED11" s="24"/>
      <c r="EE11" s="25"/>
      <c r="EF11" s="27">
        <f>+IFERROR(EC11/AW11,0)</f>
        <v>1</v>
      </c>
      <c r="EG11" s="28">
        <f>+IF(EH11="SI",IFERROR((IF(EH11="SI",ED11,0)/AW11),"REVISAR"),DZ11)</f>
        <v>0.65503260869565216</v>
      </c>
      <c r="EH11" s="25" t="s">
        <v>49</v>
      </c>
      <c r="EI11" s="25"/>
      <c r="EJ11" s="32">
        <v>2025</v>
      </c>
      <c r="EK11" s="33"/>
      <c r="EL11" s="34" t="str">
        <f>+VLOOKUP(C11,[1]Listas_desplega!$AI$22:$AJ$46,2,0)</f>
        <v>DC_PBM</v>
      </c>
      <c r="EM11" s="34" t="str">
        <f>+VLOOKUP(I11,[1]Listas_desplega!$BY$3:$BZ$7,2,0)</f>
        <v>T_2</v>
      </c>
      <c r="EN11" s="34" t="str">
        <f>+VLOOKUP(J11,[1]Listas_desplega!$BY$10:$BZ$23,2,0)</f>
        <v>T_2_C_2</v>
      </c>
      <c r="EO11" s="34" t="str">
        <f>+VLOOKUP(K11,[1]Listas_desplega!$BY$28:$BZ$54,2,0)</f>
        <v>T_2_C_2_ET_1</v>
      </c>
      <c r="EP11" s="34" t="str">
        <f>+VLOOKUP(L11,[1]Listas_desplega!$BY$58:$BZ$105,2,0)</f>
        <v>T_2_C_2_ET_1_CPT_2</v>
      </c>
      <c r="EQ11" s="35" t="str">
        <f>+VLOOKUP(M11,[1]Listas_desplega!$J$3:$K$11,2,0)</f>
        <v>Eje_E_2</v>
      </c>
    </row>
    <row r="12" spans="1:148" s="36" customFormat="1" ht="44.25" customHeight="1" x14ac:dyDescent="0.3">
      <c r="A12" s="15" t="str">
        <f t="shared" si="0"/>
        <v>105_VPBM_2025</v>
      </c>
      <c r="B12" s="16" t="s">
        <v>44</v>
      </c>
      <c r="C12" s="16" t="s">
        <v>45</v>
      </c>
      <c r="D12" s="16" t="s">
        <v>325</v>
      </c>
      <c r="E12" s="16" t="s">
        <v>158</v>
      </c>
      <c r="F12" s="16" t="s">
        <v>274</v>
      </c>
      <c r="G12" s="17" t="s">
        <v>275</v>
      </c>
      <c r="H12" s="16" t="s">
        <v>276</v>
      </c>
      <c r="I12" s="16" t="s">
        <v>277</v>
      </c>
      <c r="J12" s="16" t="s">
        <v>278</v>
      </c>
      <c r="K12" s="16" t="s">
        <v>279</v>
      </c>
      <c r="L12" s="16" t="s">
        <v>326</v>
      </c>
      <c r="M12" s="16" t="s">
        <v>46</v>
      </c>
      <c r="N12" s="16" t="s">
        <v>327</v>
      </c>
      <c r="O12" s="22">
        <v>105</v>
      </c>
      <c r="P12" s="19" t="s">
        <v>342</v>
      </c>
      <c r="Q12" s="20" t="s">
        <v>305</v>
      </c>
      <c r="R12" s="19" t="s">
        <v>343</v>
      </c>
      <c r="S12" s="19" t="s">
        <v>344</v>
      </c>
      <c r="T12" s="19" t="s">
        <v>308</v>
      </c>
      <c r="U12" s="19" t="s">
        <v>293</v>
      </c>
      <c r="V12" s="19">
        <v>90</v>
      </c>
      <c r="W12" s="19" t="s">
        <v>345</v>
      </c>
      <c r="X12" s="20" t="s">
        <v>310</v>
      </c>
      <c r="Y12" s="21" t="s">
        <v>289</v>
      </c>
      <c r="Z12" s="21"/>
      <c r="AA12" s="21"/>
      <c r="AB12" s="21"/>
      <c r="AC12" s="21"/>
      <c r="AD12" s="21"/>
      <c r="AE12" s="21"/>
      <c r="AF12" s="21"/>
      <c r="AG12" s="21"/>
      <c r="AH12" s="22"/>
      <c r="AI12" s="22"/>
      <c r="AJ12" s="22"/>
      <c r="AK12" s="22"/>
      <c r="AL12" s="22"/>
      <c r="AM12" s="22"/>
      <c r="AN12" s="22"/>
      <c r="AO12" s="22"/>
      <c r="AP12" s="22"/>
      <c r="AQ12" s="22" t="s">
        <v>48</v>
      </c>
      <c r="AR12" s="23"/>
      <c r="AS12" s="22"/>
      <c r="AT12" s="22">
        <v>60</v>
      </c>
      <c r="AU12" s="22">
        <v>53</v>
      </c>
      <c r="AV12" s="22">
        <v>51</v>
      </c>
      <c r="AW12" s="22">
        <v>48</v>
      </c>
      <c r="AX12" s="22">
        <v>45</v>
      </c>
      <c r="AY12" s="22">
        <v>45</v>
      </c>
      <c r="AZ12" s="16"/>
      <c r="BA12" s="16"/>
      <c r="BB12" s="16"/>
      <c r="BC12" s="16"/>
      <c r="BD12" s="39">
        <f>+$AT12</f>
        <v>60</v>
      </c>
      <c r="BE12" s="24">
        <v>60</v>
      </c>
      <c r="BF12" s="25" t="s">
        <v>346</v>
      </c>
      <c r="BG12" s="27">
        <f>IFERROR((($AT12 - BD12) / ($AT12 - $AW12)), 0)</f>
        <v>0</v>
      </c>
      <c r="BH12" s="27">
        <f>IF(BI12="SI",IFERROR((($AT12 - BE12) / ($AT12 - $AW12)),"REVISAR"),BA12)</f>
        <v>0</v>
      </c>
      <c r="BI12" s="25" t="s">
        <v>50</v>
      </c>
      <c r="BJ12" s="25" t="s">
        <v>312</v>
      </c>
      <c r="BK12" s="39">
        <f>+$AT12</f>
        <v>60</v>
      </c>
      <c r="BL12" s="24"/>
      <c r="BM12" s="25" t="s">
        <v>347</v>
      </c>
      <c r="BN12" s="27">
        <f>IFERROR((($AT12 - BK12) / ($AT12 - $AW12)), 0)</f>
        <v>0</v>
      </c>
      <c r="BO12" s="27">
        <f>IF(BP12="SI",IFERROR((($AT12 - BL12) / ($AT12 - $AW12)),"REVISAR"),BH12)</f>
        <v>5</v>
      </c>
      <c r="BP12" s="25" t="s">
        <v>50</v>
      </c>
      <c r="BQ12" s="29" t="s">
        <v>348</v>
      </c>
      <c r="BR12" s="39">
        <f>+$AT12</f>
        <v>60</v>
      </c>
      <c r="BS12" s="24"/>
      <c r="BT12" s="25" t="s">
        <v>349</v>
      </c>
      <c r="BU12" s="27">
        <f>IFERROR((($AT12 - BR12) / ($AT12 - $AW12)), 0)</f>
        <v>0</v>
      </c>
      <c r="BV12" s="27">
        <f>IF(BW12="SI",IFERROR((($AT12 - BS12) / ($AT12 - $AW12)),"REVISAR"),BO12)</f>
        <v>5</v>
      </c>
      <c r="BW12" s="25" t="s">
        <v>50</v>
      </c>
      <c r="BX12" s="25" t="s">
        <v>350</v>
      </c>
      <c r="BY12" s="39">
        <f>+$AT12</f>
        <v>60</v>
      </c>
      <c r="BZ12" s="24"/>
      <c r="CA12" s="25" t="s">
        <v>1150</v>
      </c>
      <c r="CB12" s="27">
        <f>IFERROR((($AT12 - BY12) / ($AT12 - $AW12)), 0)</f>
        <v>0</v>
      </c>
      <c r="CC12" s="27">
        <f>IF(CD12="SI",IFERROR((($AT12 - BZ12) / ($AT12 - $AW12)),"REVISAR"),BV12)</f>
        <v>5</v>
      </c>
      <c r="CD12" s="25" t="s">
        <v>50</v>
      </c>
      <c r="CE12" s="25" t="s">
        <v>1151</v>
      </c>
      <c r="CF12" s="39">
        <f>+$AT12</f>
        <v>60</v>
      </c>
      <c r="CG12" s="24"/>
      <c r="CH12" s="25" t="s">
        <v>1152</v>
      </c>
      <c r="CI12" s="27">
        <f>IFERROR((($AT12 - CF12) / ($AT12 - $AW12)), 0)</f>
        <v>0</v>
      </c>
      <c r="CJ12" s="27">
        <f>IF(CK12="SI",IFERROR((($AT12 - CG12) / ($AT12 - $AW12)),"REVISAR"),CC12)</f>
        <v>5</v>
      </c>
      <c r="CK12" s="25" t="s">
        <v>50</v>
      </c>
      <c r="CL12" s="25" t="s">
        <v>1138</v>
      </c>
      <c r="CM12" s="39">
        <f>+$AT12</f>
        <v>60</v>
      </c>
      <c r="CN12" s="24"/>
      <c r="CO12" s="130" t="s">
        <v>1153</v>
      </c>
      <c r="CP12" s="27">
        <f>IFERROR((($AT12 - CM12) / ($AT12 - $AW12)), 0)</f>
        <v>0</v>
      </c>
      <c r="CQ12" s="27">
        <f>IF(CR12="SI",IFERROR((($AT12 - CN12) / ($AT12 - $AW12)),"REVISAR"),CJ12)</f>
        <v>5</v>
      </c>
      <c r="CR12" s="25" t="s">
        <v>50</v>
      </c>
      <c r="CS12" s="25" t="s">
        <v>1149</v>
      </c>
      <c r="CT12" s="39">
        <f>+$AT12</f>
        <v>60</v>
      </c>
      <c r="CU12" s="24"/>
      <c r="CV12" s="25" t="s">
        <v>1577</v>
      </c>
      <c r="CW12" s="27">
        <f>IFERROR((($AT12 - CT12) / ($AT12 - $AW12)), 0)</f>
        <v>0</v>
      </c>
      <c r="CX12" s="27">
        <f>IF(CY12="SI",IFERROR((($AT12 - CU12) / ($AT12 - $AW12)),"REVISAR"),CQ12)</f>
        <v>5</v>
      </c>
      <c r="CY12" s="25" t="s">
        <v>50</v>
      </c>
      <c r="CZ12" s="25" t="s">
        <v>1563</v>
      </c>
      <c r="DA12" s="39">
        <f>+$AT12</f>
        <v>60</v>
      </c>
      <c r="DB12" s="24"/>
      <c r="DC12" s="25" t="s">
        <v>1578</v>
      </c>
      <c r="DD12" s="27">
        <f>IFERROR((($AT12 - DA12) / ($AT12 - $AW12)), 0)</f>
        <v>0</v>
      </c>
      <c r="DE12" s="27">
        <f>IF(DF12="SI",IFERROR((($AT12 - DB12) / ($AT12 - $AW12)),"REVISAR"),CX12)</f>
        <v>5</v>
      </c>
      <c r="DF12" s="25" t="s">
        <v>50</v>
      </c>
      <c r="DG12" s="25" t="s">
        <v>1570</v>
      </c>
      <c r="DH12" s="39">
        <f>+$AT12</f>
        <v>60</v>
      </c>
      <c r="DI12" s="24">
        <v>0</v>
      </c>
      <c r="DJ12" s="25" t="s">
        <v>1579</v>
      </c>
      <c r="DK12" s="27">
        <f>IFERROR((($AT12 - DH12) / ($AT12 - $AW12)), 0)</f>
        <v>0</v>
      </c>
      <c r="DL12" s="27">
        <f>IF(DM12="SI",IFERROR((($AT12 - DI12) / ($AT12 - $AW12)),"REVISAR"),DE12)</f>
        <v>5</v>
      </c>
      <c r="DM12" s="25" t="s">
        <v>50</v>
      </c>
      <c r="DN12" s="25" t="s">
        <v>1561</v>
      </c>
      <c r="DO12" s="39">
        <f>+$AT12</f>
        <v>60</v>
      </c>
      <c r="DP12" s="24"/>
      <c r="DQ12" s="25"/>
      <c r="DR12" s="27">
        <f>IFERROR((($AT12 - DO12) / ($AT12 - $AW12)), 0)</f>
        <v>0</v>
      </c>
      <c r="DS12" s="27">
        <f>IF(DT12="SI",IFERROR((($AT12 - DP12) / ($AT12 - $AW12)),"REVISAR"),DL12)</f>
        <v>5</v>
      </c>
      <c r="DT12" s="25" t="s">
        <v>49</v>
      </c>
      <c r="DU12" s="25"/>
      <c r="DV12" s="39">
        <f>+$AT12</f>
        <v>60</v>
      </c>
      <c r="DW12" s="24"/>
      <c r="DX12" s="25"/>
      <c r="DY12" s="27">
        <f>IFERROR((($AT12 - DV12) / ($AT12 - $AW12)), 0)</f>
        <v>0</v>
      </c>
      <c r="DZ12" s="27">
        <f>IF(EA12="SI",IFERROR((($AT12 - DW12) / ($AT12 - $AW12)),"REVISAR"),DS12)</f>
        <v>5</v>
      </c>
      <c r="EA12" s="25" t="s">
        <v>49</v>
      </c>
      <c r="EB12" s="25"/>
      <c r="EC12" s="31">
        <v>48</v>
      </c>
      <c r="ED12" s="24">
        <v>0</v>
      </c>
      <c r="EE12" s="25"/>
      <c r="EF12" s="27">
        <f>IFERROR((($AT12 - EC12) / ($AT12 - $AW12)), 0)</f>
        <v>1</v>
      </c>
      <c r="EG12" s="27">
        <f>IF(EH12="SI",IFERROR((($AT12 - ED12) / ($AT12 - $AW12)),"REVISAR"),DZ12)</f>
        <v>5</v>
      </c>
      <c r="EH12" s="25" t="s">
        <v>49</v>
      </c>
      <c r="EI12" s="25"/>
      <c r="EJ12" s="32">
        <v>2025</v>
      </c>
      <c r="EK12" s="33"/>
      <c r="EL12" s="34" t="str">
        <f>+VLOOKUP(C12,[1]Listas_desplega!$AI$22:$AJ$46,2,0)</f>
        <v>DC_PBM</v>
      </c>
      <c r="EM12" s="34" t="str">
        <f>+VLOOKUP(I12,[1]Listas_desplega!$BY$3:$BZ$7,2,0)</f>
        <v>T_2</v>
      </c>
      <c r="EN12" s="34" t="str">
        <f>+VLOOKUP(J12,[1]Listas_desplega!$BY$10:$BZ$23,2,0)</f>
        <v>T_2_C_2</v>
      </c>
      <c r="EO12" s="34" t="str">
        <f>+VLOOKUP(K12,[1]Listas_desplega!$BY$28:$BZ$54,2,0)</f>
        <v>T_2_C_2_ET_1</v>
      </c>
      <c r="EP12" s="34" t="str">
        <f>+VLOOKUP(L12,[1]Listas_desplega!$BY$58:$BZ$105,2,0)</f>
        <v>T_2_C_2_ET_1_CPT_2</v>
      </c>
      <c r="EQ12" s="35" t="str">
        <f>+VLOOKUP(M12,[1]Listas_desplega!$J$3:$K$11,2,0)</f>
        <v>Eje_E_2</v>
      </c>
    </row>
    <row r="13" spans="1:148" s="36" customFormat="1" ht="44.25" customHeight="1" x14ac:dyDescent="0.3">
      <c r="A13" s="15" t="str">
        <f t="shared" si="0"/>
        <v>90_VPBM_2025</v>
      </c>
      <c r="B13" s="16" t="s">
        <v>44</v>
      </c>
      <c r="C13" s="16" t="s">
        <v>45</v>
      </c>
      <c r="D13" s="16" t="s">
        <v>51</v>
      </c>
      <c r="E13" s="16" t="s">
        <v>158</v>
      </c>
      <c r="F13" s="16" t="s">
        <v>274</v>
      </c>
      <c r="G13" s="17" t="s">
        <v>275</v>
      </c>
      <c r="H13" s="16" t="s">
        <v>276</v>
      </c>
      <c r="I13" s="16" t="s">
        <v>277</v>
      </c>
      <c r="J13" s="16" t="s">
        <v>278</v>
      </c>
      <c r="K13" s="16" t="s">
        <v>279</v>
      </c>
      <c r="L13" s="16" t="s">
        <v>326</v>
      </c>
      <c r="M13" s="16" t="s">
        <v>46</v>
      </c>
      <c r="N13" s="16" t="s">
        <v>133</v>
      </c>
      <c r="O13" s="22">
        <v>90</v>
      </c>
      <c r="P13" s="19" t="s">
        <v>351</v>
      </c>
      <c r="Q13" s="20" t="s">
        <v>305</v>
      </c>
      <c r="R13" s="19" t="s">
        <v>352</v>
      </c>
      <c r="S13" s="19" t="s">
        <v>353</v>
      </c>
      <c r="T13" s="19" t="s">
        <v>285</v>
      </c>
      <c r="U13" s="19" t="s">
        <v>286</v>
      </c>
      <c r="V13" s="19">
        <v>30</v>
      </c>
      <c r="W13" s="19" t="s">
        <v>354</v>
      </c>
      <c r="X13" s="20" t="s">
        <v>310</v>
      </c>
      <c r="Y13" s="21" t="s">
        <v>289</v>
      </c>
      <c r="Z13" s="21"/>
      <c r="AA13" s="21"/>
      <c r="AB13" s="21"/>
      <c r="AC13" s="21"/>
      <c r="AD13" s="21"/>
      <c r="AE13" s="21"/>
      <c r="AF13" s="21"/>
      <c r="AG13" s="21"/>
      <c r="AH13" s="22"/>
      <c r="AI13" s="22"/>
      <c r="AJ13" s="22"/>
      <c r="AK13" s="22"/>
      <c r="AL13" s="22"/>
      <c r="AM13" s="22"/>
      <c r="AN13" s="22"/>
      <c r="AO13" s="22"/>
      <c r="AP13" s="22"/>
      <c r="AQ13" s="22" t="s">
        <v>48</v>
      </c>
      <c r="AR13" s="23"/>
      <c r="AS13" s="22"/>
      <c r="AT13" s="22">
        <v>4360</v>
      </c>
      <c r="AU13" s="22">
        <v>4409</v>
      </c>
      <c r="AV13" s="22">
        <v>4909</v>
      </c>
      <c r="AW13" s="22">
        <v>5409</v>
      </c>
      <c r="AX13" s="22">
        <v>5739</v>
      </c>
      <c r="AY13" s="22">
        <v>5739</v>
      </c>
      <c r="AZ13" s="16"/>
      <c r="BA13" s="16"/>
      <c r="BB13" s="16"/>
      <c r="BC13" s="16"/>
      <c r="BD13" s="24">
        <v>0</v>
      </c>
      <c r="BE13" s="24"/>
      <c r="BF13" s="25" t="s">
        <v>355</v>
      </c>
      <c r="BG13" s="27">
        <f>IFERROR(((BD13-AT13)/(AW13-AT13)),0)</f>
        <v>-4.156339370829361</v>
      </c>
      <c r="BH13" s="28">
        <f>+IF(BI13="SI",IFERROR((((IF(BI13="SI",(BE13-AT13),0)))/(AW13-AT13)),"REVISAR"),0)</f>
        <v>-4.156339370829361</v>
      </c>
      <c r="BI13" s="25" t="s">
        <v>50</v>
      </c>
      <c r="BJ13" s="25" t="s">
        <v>312</v>
      </c>
      <c r="BK13" s="24"/>
      <c r="BL13" s="24"/>
      <c r="BM13" s="25" t="s">
        <v>356</v>
      </c>
      <c r="BN13" s="27">
        <f>IFERROR(((BK13-AT13)/(AW13-AT13)),0)</f>
        <v>-4.156339370829361</v>
      </c>
      <c r="BO13" s="28">
        <f>+IF(BP13="SI",IFERROR((((IF(BP13="SI",(BL13-AT13),0)))/(AW13-AT13)),"REVISAR"),BH13)</f>
        <v>-4.156339370829361</v>
      </c>
      <c r="BP13" s="25" t="s">
        <v>50</v>
      </c>
      <c r="BQ13" s="29" t="s">
        <v>357</v>
      </c>
      <c r="BR13" s="30"/>
      <c r="BS13" s="24"/>
      <c r="BT13" s="25" t="s">
        <v>358</v>
      </c>
      <c r="BU13" s="27">
        <f>IFERROR(((BR13-AT13)/(AW13-AT13)),0)</f>
        <v>-4.156339370829361</v>
      </c>
      <c r="BV13" s="28">
        <f>+IF(BW13="SI",IFERROR((((IF(BW13="SI",(BS13-AT13),0)))/(AW13-AT13)),"REVISAR"),BO13)</f>
        <v>-4.156339370829361</v>
      </c>
      <c r="BW13" s="25" t="s">
        <v>50</v>
      </c>
      <c r="BX13" s="25" t="s">
        <v>359</v>
      </c>
      <c r="BY13" s="24"/>
      <c r="BZ13" s="24"/>
      <c r="CA13" s="25" t="s">
        <v>1154</v>
      </c>
      <c r="CB13" s="27">
        <f>IFERROR(((BY13-AT13)/(AW13-AT13)),0)</f>
        <v>-4.156339370829361</v>
      </c>
      <c r="CC13" s="28">
        <f>+IF(CD13="SI",IFERROR((((IF(CD13="SI",(BZ13-AT13),0)))/(AW13-AT13)),"REVISAR"),BV13)</f>
        <v>-4.156339370829361</v>
      </c>
      <c r="CD13" s="25" t="s">
        <v>50</v>
      </c>
      <c r="CE13" s="25" t="s">
        <v>1155</v>
      </c>
      <c r="CF13" s="24"/>
      <c r="CG13" s="24"/>
      <c r="CH13" s="25" t="s">
        <v>1156</v>
      </c>
      <c r="CI13" s="27">
        <f>IFERROR(((CF13-AT13)/(AW13-AT13)),0)</f>
        <v>-4.156339370829361</v>
      </c>
      <c r="CJ13" s="28">
        <f>+IF(CK13="SI",IFERROR((((IF(CK13="SI",(CG13-AT13),0)))/(AW13-AT13)),"REVISAR"),CC13)</f>
        <v>-4.156339370829361</v>
      </c>
      <c r="CK13" s="25" t="s">
        <v>50</v>
      </c>
      <c r="CL13" s="25" t="s">
        <v>1157</v>
      </c>
      <c r="CM13" s="24">
        <v>4909</v>
      </c>
      <c r="CN13" s="24">
        <v>5567</v>
      </c>
      <c r="CO13" s="130" t="s">
        <v>1158</v>
      </c>
      <c r="CP13" s="27">
        <f>IFERROR(((CM13-AT13)/(AW13-AT13)),0)</f>
        <v>0.52335557673975219</v>
      </c>
      <c r="CQ13" s="28">
        <f>+IF(CR13="SI",IFERROR((((IF(CR13="SI",(CN13-AT13),0)))/(AW13-AT13)),"REVISAR"),CJ13)</f>
        <v>1.1506196377502382</v>
      </c>
      <c r="CR13" s="25" t="s">
        <v>50</v>
      </c>
      <c r="CS13" s="25" t="s">
        <v>1149</v>
      </c>
      <c r="CT13" s="24">
        <f>+CM13</f>
        <v>4909</v>
      </c>
      <c r="CU13" s="24">
        <v>5567</v>
      </c>
      <c r="CV13" s="25" t="s">
        <v>1580</v>
      </c>
      <c r="CW13" s="27">
        <f>IFERROR(((CT13-AT13)/(AW13-AT13)),0)</f>
        <v>0.52335557673975219</v>
      </c>
      <c r="CX13" s="28">
        <f>+IF(CY13="SI",IFERROR((((IF(CY13="SI",(CU13-AT13),0)))/(AW13-AT13)),"REVISAR"),CQ13)</f>
        <v>1.1506196377502382</v>
      </c>
      <c r="CY13" s="25" t="s">
        <v>50</v>
      </c>
      <c r="CZ13" s="25" t="s">
        <v>1581</v>
      </c>
      <c r="DA13" s="24">
        <f>+CT13</f>
        <v>4909</v>
      </c>
      <c r="DB13" s="24">
        <v>5567</v>
      </c>
      <c r="DC13" s="25" t="s">
        <v>1582</v>
      </c>
      <c r="DD13" s="27">
        <f>IFERROR(((DA13-AT13)/(AW13-AT13)),0)</f>
        <v>0.52335557673975219</v>
      </c>
      <c r="DE13" s="28">
        <f>+IF(DF13="SI",IFERROR((((IF(DF13="SI",(DB13-AT13),0)))/(AW13-AT13)),"REVISAR"),CX13)</f>
        <v>1.1506196377502382</v>
      </c>
      <c r="DF13" s="25" t="s">
        <v>50</v>
      </c>
      <c r="DG13" s="25" t="s">
        <v>1583</v>
      </c>
      <c r="DH13" s="24">
        <f>+DA13</f>
        <v>4909</v>
      </c>
      <c r="DI13" s="24">
        <v>5567</v>
      </c>
      <c r="DJ13" s="25" t="s">
        <v>1584</v>
      </c>
      <c r="DK13" s="27">
        <f>IFERROR(((DH13-AT13)/(AW13-AT13)),0)</f>
        <v>0.52335557673975219</v>
      </c>
      <c r="DL13" s="28">
        <f>+IF(DM13="SI",IFERROR((((IF(DM13="SI",(DI13-AT13),0)))/(AW13-AT13)),"REVISAR"),DE13)</f>
        <v>1.1506196377502382</v>
      </c>
      <c r="DM13" s="25" t="s">
        <v>50</v>
      </c>
      <c r="DN13" s="25" t="s">
        <v>1567</v>
      </c>
      <c r="DO13" s="24">
        <f>+DH13</f>
        <v>4909</v>
      </c>
      <c r="DP13" s="24"/>
      <c r="DQ13" s="25"/>
      <c r="DR13" s="27">
        <f>IFERROR(((DO13-AT13)/(AW13-AT13)),0)</f>
        <v>0.52335557673975219</v>
      </c>
      <c r="DS13" s="28">
        <f>+IF(DT13="SI",IFERROR((((IF(DT13="SI",(DP13-AT13),0)))/(AW13-AT13)),"REVISAR"),DL13)</f>
        <v>1.1506196377502382</v>
      </c>
      <c r="DT13" s="25" t="s">
        <v>49</v>
      </c>
      <c r="DU13" s="25"/>
      <c r="DV13" s="24">
        <f>+DO13</f>
        <v>4909</v>
      </c>
      <c r="DW13" s="24"/>
      <c r="DX13" s="25"/>
      <c r="DY13" s="27">
        <f>IFERROR(((DV13-AT13)/(AW13-AT13)),0)</f>
        <v>0.52335557673975219</v>
      </c>
      <c r="DZ13" s="28">
        <f>+IF(EA13="SI",IFERROR((((IF(EA13="SI",(DW13-AT13),0)))/(AW13-AT13)),"REVISAR"),DS13)</f>
        <v>1.1506196377502382</v>
      </c>
      <c r="EA13" s="25" t="s">
        <v>49</v>
      </c>
      <c r="EB13" s="25"/>
      <c r="EC13" s="31">
        <v>5409</v>
      </c>
      <c r="ED13" s="24"/>
      <c r="EE13" s="25"/>
      <c r="EF13" s="27">
        <f>IFERROR(((EC13-AT13)/(AW13-AT13)),0)</f>
        <v>1</v>
      </c>
      <c r="EG13" s="28">
        <f>+IF(EH13="SI",IFERROR((((IF(EH13="SI",(ED13-AT13),0)))/(AW13-AT13)),"REVISAR"),DZ13)</f>
        <v>1.1506196377502382</v>
      </c>
      <c r="EH13" s="25" t="s">
        <v>49</v>
      </c>
      <c r="EI13" s="25"/>
      <c r="EJ13" s="32">
        <v>2025</v>
      </c>
      <c r="EK13" s="33"/>
      <c r="EL13" s="34" t="str">
        <f>+VLOOKUP(C13,[1]Listas_desplega!$AI$22:$AJ$46,2,0)</f>
        <v>DC_PBM</v>
      </c>
      <c r="EM13" s="34" t="str">
        <f>+VLOOKUP(I13,[1]Listas_desplega!$BY$3:$BZ$7,2,0)</f>
        <v>T_2</v>
      </c>
      <c r="EN13" s="34" t="str">
        <f>+VLOOKUP(J13,[1]Listas_desplega!$BY$10:$BZ$23,2,0)</f>
        <v>T_2_C_2</v>
      </c>
      <c r="EO13" s="34" t="str">
        <f>+VLOOKUP(K13,[1]Listas_desplega!$BY$28:$BZ$54,2,0)</f>
        <v>T_2_C_2_ET_1</v>
      </c>
      <c r="EP13" s="34" t="str">
        <f>+VLOOKUP(L13,[1]Listas_desplega!$BY$58:$BZ$105,2,0)</f>
        <v>T_2_C_2_ET_1_CPT_2</v>
      </c>
      <c r="EQ13" s="35" t="str">
        <f>+VLOOKUP(M13,[1]Listas_desplega!$J$3:$K$11,2,0)</f>
        <v>Eje_E_2</v>
      </c>
    </row>
    <row r="14" spans="1:148" s="36" customFormat="1" ht="44.25" customHeight="1" x14ac:dyDescent="0.3">
      <c r="A14" s="15" t="str">
        <f t="shared" si="0"/>
        <v>92_VPBM_2025</v>
      </c>
      <c r="B14" s="16" t="s">
        <v>44</v>
      </c>
      <c r="C14" s="16" t="s">
        <v>45</v>
      </c>
      <c r="D14" s="16" t="s">
        <v>325</v>
      </c>
      <c r="E14" s="16" t="s">
        <v>158</v>
      </c>
      <c r="F14" s="16" t="s">
        <v>274</v>
      </c>
      <c r="G14" s="17" t="s">
        <v>275</v>
      </c>
      <c r="H14" s="16" t="s">
        <v>276</v>
      </c>
      <c r="I14" s="16" t="s">
        <v>277</v>
      </c>
      <c r="J14" s="16" t="s">
        <v>278</v>
      </c>
      <c r="K14" s="16" t="s">
        <v>279</v>
      </c>
      <c r="L14" s="16" t="s">
        <v>326</v>
      </c>
      <c r="M14" s="16" t="s">
        <v>46</v>
      </c>
      <c r="N14" s="16" t="s">
        <v>327</v>
      </c>
      <c r="O14" s="22">
        <v>92</v>
      </c>
      <c r="P14" s="19" t="s">
        <v>360</v>
      </c>
      <c r="Q14" s="20" t="s">
        <v>305</v>
      </c>
      <c r="R14" s="19" t="s">
        <v>306</v>
      </c>
      <c r="S14" s="19" t="s">
        <v>361</v>
      </c>
      <c r="T14" s="19" t="s">
        <v>362</v>
      </c>
      <c r="U14" s="19" t="s">
        <v>363</v>
      </c>
      <c r="V14" s="19">
        <v>180</v>
      </c>
      <c r="W14" s="19" t="s">
        <v>364</v>
      </c>
      <c r="X14" s="20" t="s">
        <v>310</v>
      </c>
      <c r="Y14" s="21" t="s">
        <v>289</v>
      </c>
      <c r="Z14" s="21"/>
      <c r="AA14" s="21"/>
      <c r="AB14" s="21"/>
      <c r="AC14" s="21"/>
      <c r="AD14" s="21"/>
      <c r="AE14" s="21"/>
      <c r="AF14" s="21"/>
      <c r="AG14" s="21"/>
      <c r="AH14" s="22"/>
      <c r="AI14" s="22"/>
      <c r="AJ14" s="22"/>
      <c r="AK14" s="22"/>
      <c r="AL14" s="22"/>
      <c r="AM14" s="22"/>
      <c r="AN14" s="22"/>
      <c r="AO14" s="22"/>
      <c r="AP14" s="22"/>
      <c r="AQ14" s="22" t="s">
        <v>48</v>
      </c>
      <c r="AR14" s="23"/>
      <c r="AS14" s="22"/>
      <c r="AT14" s="22">
        <v>44.5</v>
      </c>
      <c r="AU14" s="22">
        <v>45.5</v>
      </c>
      <c r="AV14" s="22"/>
      <c r="AW14" s="22">
        <v>46.5</v>
      </c>
      <c r="AX14" s="22">
        <v>46.5</v>
      </c>
      <c r="AY14" s="22">
        <v>46.5</v>
      </c>
      <c r="AZ14" s="16"/>
      <c r="BA14" s="16"/>
      <c r="BB14" s="16"/>
      <c r="BC14" s="16"/>
      <c r="BD14" s="24"/>
      <c r="BE14" s="24"/>
      <c r="BF14" s="25" t="s">
        <v>365</v>
      </c>
      <c r="BG14" s="27">
        <f t="shared" ref="BG14:BG16" si="49">IFERROR(BD14/AW14,0)</f>
        <v>0</v>
      </c>
      <c r="BH14" s="28">
        <f t="shared" ref="BH14:BH16" si="50">+IF(BI14="SI",IFERROR((IF(BI14="SI",BE14,0)/AW14),"REVISAR"),0)</f>
        <v>0</v>
      </c>
      <c r="BI14" s="25" t="s">
        <v>50</v>
      </c>
      <c r="BJ14" s="25" t="s">
        <v>312</v>
      </c>
      <c r="BK14" s="24"/>
      <c r="BL14" s="24"/>
      <c r="BM14" s="25" t="s">
        <v>366</v>
      </c>
      <c r="BN14" s="27">
        <f t="shared" ref="BN14:BN16" si="51">+IFERROR(BK14/AW14,0)</f>
        <v>0</v>
      </c>
      <c r="BO14" s="28">
        <f t="shared" ref="BO14:BO16" si="52">+IF(BP14="SI",IFERROR((IF(BP14="SI",BL14,0)/AW14),"REVISAR"),BH14)</f>
        <v>0</v>
      </c>
      <c r="BP14" s="25" t="s">
        <v>50</v>
      </c>
      <c r="BQ14" s="29" t="s">
        <v>367</v>
      </c>
      <c r="BR14" s="30"/>
      <c r="BS14" s="24"/>
      <c r="BT14" s="25" t="s">
        <v>368</v>
      </c>
      <c r="BU14" s="27">
        <f t="shared" ref="BU14:BU16" si="53">+IFERROR(BR14/AW14,0)</f>
        <v>0</v>
      </c>
      <c r="BV14" s="28">
        <f t="shared" ref="BV14:BV16" si="54">+IF(BW14="SI",IFERROR((IF(BW14="SI",BS14,0)/AW14),"REVISAR"),BO14)</f>
        <v>0</v>
      </c>
      <c r="BW14" s="25" t="s">
        <v>50</v>
      </c>
      <c r="BX14" s="25" t="s">
        <v>316</v>
      </c>
      <c r="BY14" s="24"/>
      <c r="BZ14" s="24"/>
      <c r="CA14" s="25" t="s">
        <v>1159</v>
      </c>
      <c r="CB14" s="27">
        <f t="shared" ref="CB14:CB16" si="55">+IFERROR(BY14/AW14,0)</f>
        <v>0</v>
      </c>
      <c r="CC14" s="28">
        <f t="shared" ref="CC14:CC16" si="56">+IF(CD14="SI",IFERROR((IF(CD14="SI",BZ14,0)/AW14),"REVISAR"),BV14)</f>
        <v>0</v>
      </c>
      <c r="CD14" s="25" t="s">
        <v>50</v>
      </c>
      <c r="CE14" s="25" t="s">
        <v>1160</v>
      </c>
      <c r="CF14" s="24"/>
      <c r="CG14" s="24"/>
      <c r="CH14" s="25" t="s">
        <v>1161</v>
      </c>
      <c r="CI14" s="27">
        <f t="shared" ref="CI14:CI16" si="57">+IFERROR(CF14/AW14,0)</f>
        <v>0</v>
      </c>
      <c r="CJ14" s="28">
        <f t="shared" ref="CJ14:CJ16" si="58">+IF(CK14="SI",IFERROR((IF(CK14="SI",CG14,0)/AW14),"REVISAR"),CC14)</f>
        <v>0</v>
      </c>
      <c r="CK14" s="25" t="s">
        <v>50</v>
      </c>
      <c r="CL14" s="25" t="s">
        <v>1138</v>
      </c>
      <c r="CM14" s="24"/>
      <c r="CN14" s="24"/>
      <c r="CO14" s="130" t="s">
        <v>1162</v>
      </c>
      <c r="CP14" s="27">
        <f t="shared" ref="CP14:CP16" si="59">+IFERROR(CM14/AW14,0)</f>
        <v>0</v>
      </c>
      <c r="CQ14" s="28">
        <f t="shared" ref="CQ14:CQ16" si="60">+IF(CR14="SI",IFERROR((IF(CR14="SI",CN14,0)/AW14),"REVISAR"),CJ14)</f>
        <v>0</v>
      </c>
      <c r="CR14" s="25" t="s">
        <v>50</v>
      </c>
      <c r="CS14" s="25" t="s">
        <v>1149</v>
      </c>
      <c r="CT14" s="24"/>
      <c r="CU14" s="24"/>
      <c r="CV14" s="25" t="s">
        <v>1585</v>
      </c>
      <c r="CW14" s="27">
        <f t="shared" ref="CW14:CW16" si="61">+IFERROR(CT14/AW14,0)</f>
        <v>0</v>
      </c>
      <c r="CX14" s="28">
        <f t="shared" ref="CX14:CX16" si="62">+IF(CY14="SI",IFERROR((IF(CY14="SI",CU14,0)/AW14),"REVISAR"),CQ14)</f>
        <v>0</v>
      </c>
      <c r="CY14" s="25" t="s">
        <v>50</v>
      </c>
      <c r="CZ14" s="25" t="s">
        <v>1563</v>
      </c>
      <c r="DA14" s="24"/>
      <c r="DB14" s="24"/>
      <c r="DC14" s="25" t="s">
        <v>1586</v>
      </c>
      <c r="DD14" s="27">
        <f t="shared" ref="DD14:DD16" si="63">+IFERROR(DA14/AW14,0)</f>
        <v>0</v>
      </c>
      <c r="DE14" s="28">
        <f t="shared" ref="DE14:DE16" si="64">+IF(DF14="SI",IFERROR((IF(DF14="SI",DB14,0)/AW14),"REVISAR"),CX14)</f>
        <v>0</v>
      </c>
      <c r="DF14" s="25" t="s">
        <v>50</v>
      </c>
      <c r="DG14" s="25" t="s">
        <v>1570</v>
      </c>
      <c r="DH14" s="24"/>
      <c r="DI14" s="24"/>
      <c r="DJ14" s="25" t="s">
        <v>1587</v>
      </c>
      <c r="DK14" s="27">
        <f t="shared" ref="DK14:DK16" si="65">+IFERROR(DH14/AW14,0)</f>
        <v>0</v>
      </c>
      <c r="DL14" s="28">
        <f t="shared" ref="DL14:DL16" si="66">+IF(DM14="SI",IFERROR((IF(DM14="SI",DI14,0)/AW14),"REVISAR"),DE14)</f>
        <v>0</v>
      </c>
      <c r="DM14" s="25" t="s">
        <v>50</v>
      </c>
      <c r="DN14" s="25" t="s">
        <v>1588</v>
      </c>
      <c r="DO14" s="24"/>
      <c r="DP14" s="24"/>
      <c r="DQ14" s="25"/>
      <c r="DR14" s="27">
        <f t="shared" ref="DR14:DR16" si="67">+IFERROR(DO14/AW14,0)</f>
        <v>0</v>
      </c>
      <c r="DS14" s="28">
        <f t="shared" ref="DS14:DS16" si="68">+IF(DT14="SI",IFERROR((IF(DT14="SI",DP14,0)/AW14),"REVISAR"),DL14)</f>
        <v>0</v>
      </c>
      <c r="DT14" s="25" t="s">
        <v>49</v>
      </c>
      <c r="DU14" s="25"/>
      <c r="DV14" s="24"/>
      <c r="DW14" s="24"/>
      <c r="DX14" s="25"/>
      <c r="DY14" s="27">
        <f t="shared" ref="DY14:DY16" si="69">+IFERROR(DV14/AW14,0)</f>
        <v>0</v>
      </c>
      <c r="DZ14" s="28">
        <f t="shared" ref="DZ14:DZ16" si="70">+IF(EA14="SI",IFERROR((IF(EA14="SI",DW14,0)/AW14),"REVISAR"),DS14)</f>
        <v>0</v>
      </c>
      <c r="EA14" s="25" t="s">
        <v>49</v>
      </c>
      <c r="EB14" s="25"/>
      <c r="EC14" s="31">
        <v>46.5</v>
      </c>
      <c r="ED14" s="24"/>
      <c r="EE14" s="25"/>
      <c r="EF14" s="27">
        <f t="shared" ref="EF14:EF16" si="71">+IFERROR(EC14/AW14,0)</f>
        <v>1</v>
      </c>
      <c r="EG14" s="28">
        <f t="shared" ref="EG14:EG16" si="72">+IF(EH14="SI",IFERROR((IF(EH14="SI",ED14,0)/AW14),"REVISAR"),DZ14)</f>
        <v>0</v>
      </c>
      <c r="EH14" s="25" t="s">
        <v>49</v>
      </c>
      <c r="EI14" s="25"/>
      <c r="EJ14" s="32">
        <v>2025</v>
      </c>
      <c r="EK14" s="33"/>
      <c r="EL14" s="34" t="str">
        <f>+VLOOKUP(C14,[1]Listas_desplega!$AI$22:$AJ$46,2,0)</f>
        <v>DC_PBM</v>
      </c>
      <c r="EM14" s="34" t="str">
        <f>+VLOOKUP(I14,[1]Listas_desplega!$BY$3:$BZ$7,2,0)</f>
        <v>T_2</v>
      </c>
      <c r="EN14" s="34" t="str">
        <f>+VLOOKUP(J14,[1]Listas_desplega!$BY$10:$BZ$23,2,0)</f>
        <v>T_2_C_2</v>
      </c>
      <c r="EO14" s="34" t="str">
        <f>+VLOOKUP(K14,[1]Listas_desplega!$BY$28:$BZ$54,2,0)</f>
        <v>T_2_C_2_ET_1</v>
      </c>
      <c r="EP14" s="34" t="str">
        <f>+VLOOKUP(L14,[1]Listas_desplega!$BY$58:$BZ$105,2,0)</f>
        <v>T_2_C_2_ET_1_CPT_2</v>
      </c>
      <c r="EQ14" s="35" t="str">
        <f>+VLOOKUP(M14,[1]Listas_desplega!$J$3:$K$11,2,0)</f>
        <v>Eje_E_2</v>
      </c>
    </row>
    <row r="15" spans="1:148" s="36" customFormat="1" ht="44.25" customHeight="1" x14ac:dyDescent="0.3">
      <c r="A15" s="15" t="str">
        <f t="shared" si="0"/>
        <v>93_VPBM_2025</v>
      </c>
      <c r="B15" s="16" t="s">
        <v>44</v>
      </c>
      <c r="C15" s="16" t="s">
        <v>45</v>
      </c>
      <c r="D15" s="16" t="s">
        <v>325</v>
      </c>
      <c r="E15" s="16" t="s">
        <v>158</v>
      </c>
      <c r="F15" s="16" t="s">
        <v>274</v>
      </c>
      <c r="G15" s="17" t="s">
        <v>275</v>
      </c>
      <c r="H15" s="16" t="s">
        <v>276</v>
      </c>
      <c r="I15" s="16" t="s">
        <v>277</v>
      </c>
      <c r="J15" s="16" t="s">
        <v>278</v>
      </c>
      <c r="K15" s="16" t="s">
        <v>279</v>
      </c>
      <c r="L15" s="16" t="s">
        <v>326</v>
      </c>
      <c r="M15" s="16" t="s">
        <v>46</v>
      </c>
      <c r="N15" s="16" t="s">
        <v>327</v>
      </c>
      <c r="O15" s="22">
        <v>93</v>
      </c>
      <c r="P15" s="19" t="s">
        <v>369</v>
      </c>
      <c r="Q15" s="20" t="s">
        <v>305</v>
      </c>
      <c r="R15" s="19" t="s">
        <v>306</v>
      </c>
      <c r="S15" s="19" t="s">
        <v>370</v>
      </c>
      <c r="T15" s="19" t="s">
        <v>362</v>
      </c>
      <c r="U15" s="19" t="s">
        <v>363</v>
      </c>
      <c r="V15" s="19">
        <v>180</v>
      </c>
      <c r="W15" s="19" t="s">
        <v>371</v>
      </c>
      <c r="X15" s="20" t="s">
        <v>310</v>
      </c>
      <c r="Y15" s="21" t="s">
        <v>289</v>
      </c>
      <c r="Z15" s="21"/>
      <c r="AA15" s="21"/>
      <c r="AB15" s="21"/>
      <c r="AC15" s="21"/>
      <c r="AD15" s="21"/>
      <c r="AE15" s="21"/>
      <c r="AF15" s="21"/>
      <c r="AG15" s="21"/>
      <c r="AH15" s="22"/>
      <c r="AI15" s="22"/>
      <c r="AJ15" s="22"/>
      <c r="AK15" s="22"/>
      <c r="AL15" s="22"/>
      <c r="AM15" s="22"/>
      <c r="AN15" s="22"/>
      <c r="AO15" s="22"/>
      <c r="AP15" s="22"/>
      <c r="AQ15" s="22" t="s">
        <v>48</v>
      </c>
      <c r="AR15" s="23"/>
      <c r="AS15" s="22"/>
      <c r="AT15" s="22">
        <v>28</v>
      </c>
      <c r="AU15" s="22">
        <v>29</v>
      </c>
      <c r="AV15" s="22"/>
      <c r="AW15" s="22">
        <v>30.5</v>
      </c>
      <c r="AX15" s="22">
        <v>30.5</v>
      </c>
      <c r="AY15" s="22">
        <v>30.5</v>
      </c>
      <c r="AZ15" s="16"/>
      <c r="BA15" s="16"/>
      <c r="BB15" s="16"/>
      <c r="BC15" s="16"/>
      <c r="BD15" s="24"/>
      <c r="BE15" s="24"/>
      <c r="BF15" s="25" t="s">
        <v>372</v>
      </c>
      <c r="BG15" s="27">
        <f t="shared" si="49"/>
        <v>0</v>
      </c>
      <c r="BH15" s="28">
        <f t="shared" si="50"/>
        <v>0</v>
      </c>
      <c r="BI15" s="25" t="s">
        <v>50</v>
      </c>
      <c r="BJ15" s="25" t="s">
        <v>312</v>
      </c>
      <c r="BK15" s="24"/>
      <c r="BL15" s="24"/>
      <c r="BM15" s="25" t="s">
        <v>373</v>
      </c>
      <c r="BN15" s="27">
        <f t="shared" si="51"/>
        <v>0</v>
      </c>
      <c r="BO15" s="28">
        <f t="shared" si="52"/>
        <v>0</v>
      </c>
      <c r="BP15" s="25" t="s">
        <v>50</v>
      </c>
      <c r="BQ15" s="29" t="s">
        <v>367</v>
      </c>
      <c r="BR15" s="30"/>
      <c r="BS15" s="24"/>
      <c r="BT15" s="25" t="s">
        <v>374</v>
      </c>
      <c r="BU15" s="27">
        <f t="shared" si="53"/>
        <v>0</v>
      </c>
      <c r="BV15" s="28">
        <f t="shared" si="54"/>
        <v>0</v>
      </c>
      <c r="BW15" s="25" t="s">
        <v>50</v>
      </c>
      <c r="BX15" s="25" t="s">
        <v>316</v>
      </c>
      <c r="BY15" s="24"/>
      <c r="BZ15" s="24"/>
      <c r="CA15" s="25" t="s">
        <v>1163</v>
      </c>
      <c r="CB15" s="27">
        <f t="shared" si="55"/>
        <v>0</v>
      </c>
      <c r="CC15" s="28">
        <f t="shared" si="56"/>
        <v>0</v>
      </c>
      <c r="CD15" s="25" t="s">
        <v>50</v>
      </c>
      <c r="CE15" s="25" t="s">
        <v>1160</v>
      </c>
      <c r="CF15" s="24"/>
      <c r="CG15" s="24"/>
      <c r="CH15" s="25" t="s">
        <v>1164</v>
      </c>
      <c r="CI15" s="27">
        <f t="shared" si="57"/>
        <v>0</v>
      </c>
      <c r="CJ15" s="28">
        <f t="shared" si="58"/>
        <v>0</v>
      </c>
      <c r="CK15" s="25" t="s">
        <v>50</v>
      </c>
      <c r="CL15" s="25" t="s">
        <v>1138</v>
      </c>
      <c r="CM15" s="24"/>
      <c r="CN15" s="24"/>
      <c r="CO15" s="130" t="s">
        <v>1165</v>
      </c>
      <c r="CP15" s="27">
        <f t="shared" si="59"/>
        <v>0</v>
      </c>
      <c r="CQ15" s="28">
        <f t="shared" si="60"/>
        <v>0</v>
      </c>
      <c r="CR15" s="25" t="s">
        <v>50</v>
      </c>
      <c r="CS15" s="25" t="s">
        <v>1149</v>
      </c>
      <c r="CT15" s="24"/>
      <c r="CU15" s="24"/>
      <c r="CV15" s="25" t="s">
        <v>1589</v>
      </c>
      <c r="CW15" s="27">
        <f t="shared" si="61"/>
        <v>0</v>
      </c>
      <c r="CX15" s="28">
        <f t="shared" si="62"/>
        <v>0</v>
      </c>
      <c r="CY15" s="25" t="s">
        <v>50</v>
      </c>
      <c r="CZ15" s="25" t="s">
        <v>1563</v>
      </c>
      <c r="DA15" s="24"/>
      <c r="DB15" s="24"/>
      <c r="DC15" s="25" t="s">
        <v>1590</v>
      </c>
      <c r="DD15" s="27">
        <f t="shared" si="63"/>
        <v>0</v>
      </c>
      <c r="DE15" s="28">
        <f t="shared" si="64"/>
        <v>0</v>
      </c>
      <c r="DF15" s="25" t="s">
        <v>50</v>
      </c>
      <c r="DG15" s="25" t="s">
        <v>1570</v>
      </c>
      <c r="DH15" s="24"/>
      <c r="DI15" s="24"/>
      <c r="DJ15" s="25" t="s">
        <v>1591</v>
      </c>
      <c r="DK15" s="27">
        <f t="shared" si="65"/>
        <v>0</v>
      </c>
      <c r="DL15" s="28">
        <f t="shared" si="66"/>
        <v>0</v>
      </c>
      <c r="DM15" s="25" t="s">
        <v>50</v>
      </c>
      <c r="DN15" s="25" t="s">
        <v>1588</v>
      </c>
      <c r="DO15" s="24"/>
      <c r="DP15" s="24"/>
      <c r="DQ15" s="25"/>
      <c r="DR15" s="27">
        <f t="shared" si="67"/>
        <v>0</v>
      </c>
      <c r="DS15" s="28">
        <f t="shared" si="68"/>
        <v>0</v>
      </c>
      <c r="DT15" s="25" t="s">
        <v>49</v>
      </c>
      <c r="DU15" s="25"/>
      <c r="DV15" s="24"/>
      <c r="DW15" s="24"/>
      <c r="DX15" s="25"/>
      <c r="DY15" s="27">
        <f t="shared" si="69"/>
        <v>0</v>
      </c>
      <c r="DZ15" s="28">
        <f t="shared" si="70"/>
        <v>0</v>
      </c>
      <c r="EA15" s="25" t="s">
        <v>49</v>
      </c>
      <c r="EB15" s="25"/>
      <c r="EC15" s="31">
        <v>30.5</v>
      </c>
      <c r="ED15" s="24"/>
      <c r="EE15" s="25"/>
      <c r="EF15" s="27">
        <f t="shared" si="71"/>
        <v>1</v>
      </c>
      <c r="EG15" s="28">
        <f t="shared" si="72"/>
        <v>0</v>
      </c>
      <c r="EH15" s="25" t="s">
        <v>49</v>
      </c>
      <c r="EI15" s="25"/>
      <c r="EJ15" s="32">
        <v>2025</v>
      </c>
      <c r="EK15" s="33"/>
      <c r="EL15" s="34" t="str">
        <f>+VLOOKUP(C15,[1]Listas_desplega!$AI$22:$AJ$46,2,0)</f>
        <v>DC_PBM</v>
      </c>
      <c r="EM15" s="34" t="str">
        <f>+VLOOKUP(I15,[1]Listas_desplega!$BY$3:$BZ$7,2,0)</f>
        <v>T_2</v>
      </c>
      <c r="EN15" s="34" t="str">
        <f>+VLOOKUP(J15,[1]Listas_desplega!$BY$10:$BZ$23,2,0)</f>
        <v>T_2_C_2</v>
      </c>
      <c r="EO15" s="34" t="str">
        <f>+VLOOKUP(K15,[1]Listas_desplega!$BY$28:$BZ$54,2,0)</f>
        <v>T_2_C_2_ET_1</v>
      </c>
      <c r="EP15" s="34" t="str">
        <f>+VLOOKUP(L15,[1]Listas_desplega!$BY$58:$BZ$105,2,0)</f>
        <v>T_2_C_2_ET_1_CPT_2</v>
      </c>
      <c r="EQ15" s="35" t="str">
        <f>+VLOOKUP(M15,[1]Listas_desplega!$J$3:$K$11,2,0)</f>
        <v>Eje_E_2</v>
      </c>
    </row>
    <row r="16" spans="1:148" s="36" customFormat="1" ht="44.25" customHeight="1" x14ac:dyDescent="0.3">
      <c r="A16" s="15" t="str">
        <f t="shared" si="0"/>
        <v>95_VPBM_2025</v>
      </c>
      <c r="B16" s="16" t="s">
        <v>44</v>
      </c>
      <c r="C16" s="16" t="s">
        <v>45</v>
      </c>
      <c r="D16" s="16" t="s">
        <v>45</v>
      </c>
      <c r="E16" s="16" t="s">
        <v>158</v>
      </c>
      <c r="F16" s="16" t="s">
        <v>274</v>
      </c>
      <c r="G16" s="17" t="s">
        <v>275</v>
      </c>
      <c r="H16" s="16" t="s">
        <v>276</v>
      </c>
      <c r="I16" s="16" t="s">
        <v>277</v>
      </c>
      <c r="J16" s="16" t="s">
        <v>278</v>
      </c>
      <c r="K16" s="16" t="s">
        <v>279</v>
      </c>
      <c r="L16" s="16" t="s">
        <v>303</v>
      </c>
      <c r="M16" s="16" t="s">
        <v>72</v>
      </c>
      <c r="N16" s="16" t="s">
        <v>73</v>
      </c>
      <c r="O16" s="22">
        <v>95</v>
      </c>
      <c r="P16" s="19" t="s">
        <v>375</v>
      </c>
      <c r="Q16" s="20" t="s">
        <v>305</v>
      </c>
      <c r="R16" s="19" t="s">
        <v>306</v>
      </c>
      <c r="S16" s="19" t="s">
        <v>376</v>
      </c>
      <c r="T16" s="19" t="s">
        <v>308</v>
      </c>
      <c r="U16" s="19" t="s">
        <v>286</v>
      </c>
      <c r="V16" s="19">
        <v>30</v>
      </c>
      <c r="W16" s="19" t="s">
        <v>377</v>
      </c>
      <c r="X16" s="20" t="s">
        <v>310</v>
      </c>
      <c r="Y16" s="21" t="s">
        <v>289</v>
      </c>
      <c r="Z16" s="21"/>
      <c r="AA16" s="21"/>
      <c r="AB16" s="21"/>
      <c r="AC16" s="21"/>
      <c r="AD16" s="21"/>
      <c r="AE16" s="21"/>
      <c r="AF16" s="21"/>
      <c r="AG16" s="21"/>
      <c r="AH16" s="22"/>
      <c r="AI16" s="22"/>
      <c r="AJ16" s="22"/>
      <c r="AK16" s="22"/>
      <c r="AL16" s="22"/>
      <c r="AM16" s="22"/>
      <c r="AN16" s="22"/>
      <c r="AO16" s="22"/>
      <c r="AP16" s="22"/>
      <c r="AQ16" s="22" t="s">
        <v>48</v>
      </c>
      <c r="AR16" s="23"/>
      <c r="AS16" s="22"/>
      <c r="AT16" s="22">
        <v>0</v>
      </c>
      <c r="AU16" s="22">
        <v>4</v>
      </c>
      <c r="AV16" s="22">
        <v>14</v>
      </c>
      <c r="AW16" s="22">
        <v>27</v>
      </c>
      <c r="AX16" s="22">
        <v>40</v>
      </c>
      <c r="AY16" s="22">
        <v>40</v>
      </c>
      <c r="AZ16" s="16"/>
      <c r="BA16" s="16"/>
      <c r="BB16" s="16"/>
      <c r="BC16" s="16"/>
      <c r="BD16" s="24"/>
      <c r="BE16" s="24"/>
      <c r="BF16" s="25" t="s">
        <v>378</v>
      </c>
      <c r="BG16" s="27">
        <f t="shared" si="49"/>
        <v>0</v>
      </c>
      <c r="BH16" s="28">
        <f t="shared" si="50"/>
        <v>0</v>
      </c>
      <c r="BI16" s="25" t="s">
        <v>50</v>
      </c>
      <c r="BJ16" s="25" t="s">
        <v>312</v>
      </c>
      <c r="BK16" s="24"/>
      <c r="BL16" s="24"/>
      <c r="BM16" s="25" t="s">
        <v>379</v>
      </c>
      <c r="BN16" s="27">
        <f t="shared" si="51"/>
        <v>0</v>
      </c>
      <c r="BO16" s="28">
        <f t="shared" si="52"/>
        <v>0</v>
      </c>
      <c r="BP16" s="25" t="s">
        <v>50</v>
      </c>
      <c r="BQ16" s="29" t="s">
        <v>380</v>
      </c>
      <c r="BR16" s="30"/>
      <c r="BS16" s="24"/>
      <c r="BT16" s="25" t="s">
        <v>381</v>
      </c>
      <c r="BU16" s="27">
        <f t="shared" si="53"/>
        <v>0</v>
      </c>
      <c r="BV16" s="28">
        <f t="shared" si="54"/>
        <v>0</v>
      </c>
      <c r="BW16" s="25" t="s">
        <v>50</v>
      </c>
      <c r="BX16" s="25" t="s">
        <v>382</v>
      </c>
      <c r="BY16" s="24"/>
      <c r="BZ16" s="24"/>
      <c r="CA16" s="25" t="s">
        <v>1166</v>
      </c>
      <c r="CB16" s="27">
        <f t="shared" si="55"/>
        <v>0</v>
      </c>
      <c r="CC16" s="28">
        <f t="shared" si="56"/>
        <v>0</v>
      </c>
      <c r="CD16" s="25" t="s">
        <v>50</v>
      </c>
      <c r="CE16" s="25" t="s">
        <v>1160</v>
      </c>
      <c r="CF16" s="24"/>
      <c r="CG16" s="24"/>
      <c r="CH16" s="25" t="s">
        <v>1167</v>
      </c>
      <c r="CI16" s="27">
        <f t="shared" si="57"/>
        <v>0</v>
      </c>
      <c r="CJ16" s="28">
        <f t="shared" si="58"/>
        <v>0</v>
      </c>
      <c r="CK16" s="25" t="s">
        <v>50</v>
      </c>
      <c r="CL16" s="25" t="s">
        <v>1138</v>
      </c>
      <c r="CM16" s="24">
        <v>14</v>
      </c>
      <c r="CN16" s="24">
        <v>15.1</v>
      </c>
      <c r="CO16" s="130" t="s">
        <v>1168</v>
      </c>
      <c r="CP16" s="27">
        <f t="shared" si="59"/>
        <v>0.51851851851851849</v>
      </c>
      <c r="CQ16" s="28">
        <f t="shared" si="60"/>
        <v>0.55925925925925923</v>
      </c>
      <c r="CR16" s="25" t="s">
        <v>50</v>
      </c>
      <c r="CS16" s="25" t="s">
        <v>1149</v>
      </c>
      <c r="CT16" s="24">
        <v>14</v>
      </c>
      <c r="CU16" s="24">
        <v>15.1</v>
      </c>
      <c r="CV16" s="25" t="s">
        <v>1592</v>
      </c>
      <c r="CW16" s="27">
        <f t="shared" si="61"/>
        <v>0.51851851851851849</v>
      </c>
      <c r="CX16" s="28">
        <f t="shared" si="62"/>
        <v>0.55925925925925923</v>
      </c>
      <c r="CY16" s="25" t="s">
        <v>50</v>
      </c>
      <c r="CZ16" s="25" t="s">
        <v>1581</v>
      </c>
      <c r="DA16" s="24">
        <v>14</v>
      </c>
      <c r="DB16" s="24">
        <v>15.1</v>
      </c>
      <c r="DC16" s="25" t="s">
        <v>1593</v>
      </c>
      <c r="DD16" s="27">
        <f t="shared" si="63"/>
        <v>0.51851851851851849</v>
      </c>
      <c r="DE16" s="28">
        <f t="shared" si="64"/>
        <v>0.55925925925925923</v>
      </c>
      <c r="DF16" s="25" t="s">
        <v>50</v>
      </c>
      <c r="DG16" s="25" t="s">
        <v>1594</v>
      </c>
      <c r="DH16" s="24">
        <v>14</v>
      </c>
      <c r="DI16" s="24">
        <v>15.1</v>
      </c>
      <c r="DJ16" s="25" t="s">
        <v>1595</v>
      </c>
      <c r="DK16" s="27">
        <f t="shared" si="65"/>
        <v>0.51851851851851849</v>
      </c>
      <c r="DL16" s="28">
        <f t="shared" si="66"/>
        <v>0.55925925925925923</v>
      </c>
      <c r="DM16" s="25" t="s">
        <v>50</v>
      </c>
      <c r="DN16" s="25" t="s">
        <v>1588</v>
      </c>
      <c r="DO16" s="24">
        <v>14</v>
      </c>
      <c r="DP16" s="24"/>
      <c r="DQ16" s="25"/>
      <c r="DR16" s="27">
        <f t="shared" si="67"/>
        <v>0.51851851851851849</v>
      </c>
      <c r="DS16" s="28">
        <f t="shared" si="68"/>
        <v>0.55925925925925923</v>
      </c>
      <c r="DT16" s="25" t="s">
        <v>49</v>
      </c>
      <c r="DU16" s="25"/>
      <c r="DV16" s="24">
        <v>14</v>
      </c>
      <c r="DW16" s="24"/>
      <c r="DX16" s="25"/>
      <c r="DY16" s="27">
        <f t="shared" si="69"/>
        <v>0.51851851851851849</v>
      </c>
      <c r="DZ16" s="28">
        <f t="shared" si="70"/>
        <v>0.55925925925925923</v>
      </c>
      <c r="EA16" s="25" t="s">
        <v>49</v>
      </c>
      <c r="EB16" s="25"/>
      <c r="EC16" s="31">
        <v>27</v>
      </c>
      <c r="ED16" s="24"/>
      <c r="EE16" s="25"/>
      <c r="EF16" s="27">
        <f t="shared" si="71"/>
        <v>1</v>
      </c>
      <c r="EG16" s="28">
        <f t="shared" si="72"/>
        <v>0.55925925925925923</v>
      </c>
      <c r="EH16" s="25" t="s">
        <v>49</v>
      </c>
      <c r="EI16" s="25"/>
      <c r="EJ16" s="32">
        <v>2025</v>
      </c>
      <c r="EK16" s="33"/>
      <c r="EL16" s="34" t="str">
        <f>+VLOOKUP(C16,[1]Listas_desplega!$AI$22:$AJ$46,2,0)</f>
        <v>DC_PBM</v>
      </c>
      <c r="EM16" s="34" t="str">
        <f>+VLOOKUP(I16,[1]Listas_desplega!$BY$3:$BZ$7,2,0)</f>
        <v>T_2</v>
      </c>
      <c r="EN16" s="34" t="str">
        <f>+VLOOKUP(J16,[1]Listas_desplega!$BY$10:$BZ$23,2,0)</f>
        <v>T_2_C_2</v>
      </c>
      <c r="EO16" s="34" t="str">
        <f>+VLOOKUP(K16,[1]Listas_desplega!$BY$28:$BZ$54,2,0)</f>
        <v>T_2_C_2_ET_1</v>
      </c>
      <c r="EP16" s="34" t="str">
        <f>+VLOOKUP(L16,[1]Listas_desplega!$BY$58:$BZ$105,2,0)</f>
        <v>T_2_C_2_ET_1_CPT_7</v>
      </c>
      <c r="EQ16" s="35" t="str">
        <f>+VLOOKUP(M16,[1]Listas_desplega!$J$3:$K$11,2,0)</f>
        <v>Eje_E_3</v>
      </c>
    </row>
    <row r="17" spans="1:147" s="36" customFormat="1" ht="44.25" customHeight="1" x14ac:dyDescent="0.3">
      <c r="A17" s="15" t="str">
        <f t="shared" si="0"/>
        <v>96_VPBM_2025</v>
      </c>
      <c r="B17" s="16" t="s">
        <v>44</v>
      </c>
      <c r="C17" s="16" t="s">
        <v>45</v>
      </c>
      <c r="D17" s="16" t="s">
        <v>51</v>
      </c>
      <c r="E17" s="16" t="s">
        <v>158</v>
      </c>
      <c r="F17" s="16" t="s">
        <v>274</v>
      </c>
      <c r="G17" s="17" t="s">
        <v>275</v>
      </c>
      <c r="H17" s="16" t="s">
        <v>276</v>
      </c>
      <c r="I17" s="16" t="s">
        <v>277</v>
      </c>
      <c r="J17" s="16" t="s">
        <v>278</v>
      </c>
      <c r="K17" s="16" t="s">
        <v>279</v>
      </c>
      <c r="L17" s="16" t="s">
        <v>326</v>
      </c>
      <c r="M17" s="16" t="s">
        <v>46</v>
      </c>
      <c r="N17" s="16" t="s">
        <v>133</v>
      </c>
      <c r="O17" s="22">
        <v>96</v>
      </c>
      <c r="P17" s="19" t="s">
        <v>383</v>
      </c>
      <c r="Q17" s="20" t="s">
        <v>305</v>
      </c>
      <c r="R17" s="19" t="s">
        <v>352</v>
      </c>
      <c r="S17" s="19" t="s">
        <v>384</v>
      </c>
      <c r="T17" s="19" t="s">
        <v>308</v>
      </c>
      <c r="U17" s="19" t="s">
        <v>286</v>
      </c>
      <c r="V17" s="19">
        <v>30</v>
      </c>
      <c r="W17" s="19" t="s">
        <v>385</v>
      </c>
      <c r="X17" s="20" t="s">
        <v>310</v>
      </c>
      <c r="Y17" s="21" t="s">
        <v>289</v>
      </c>
      <c r="Z17" s="21"/>
      <c r="AA17" s="21"/>
      <c r="AB17" s="21"/>
      <c r="AC17" s="21"/>
      <c r="AD17" s="21"/>
      <c r="AE17" s="21"/>
      <c r="AF17" s="21"/>
      <c r="AG17" s="21"/>
      <c r="AH17" s="22"/>
      <c r="AI17" s="22"/>
      <c r="AJ17" s="22"/>
      <c r="AK17" s="22"/>
      <c r="AL17" s="22"/>
      <c r="AM17" s="22"/>
      <c r="AN17" s="22"/>
      <c r="AO17" s="22"/>
      <c r="AP17" s="22"/>
      <c r="AQ17" s="22" t="s">
        <v>48</v>
      </c>
      <c r="AR17" s="23"/>
      <c r="AS17" s="22"/>
      <c r="AT17" s="22">
        <v>24</v>
      </c>
      <c r="AU17" s="22">
        <v>26</v>
      </c>
      <c r="AV17" s="22">
        <v>27</v>
      </c>
      <c r="AW17" s="22">
        <v>29</v>
      </c>
      <c r="AX17" s="22">
        <v>30</v>
      </c>
      <c r="AY17" s="22">
        <v>30</v>
      </c>
      <c r="AZ17" s="16"/>
      <c r="BA17" s="16"/>
      <c r="BB17" s="16"/>
      <c r="BC17" s="16"/>
      <c r="BD17" s="24"/>
      <c r="BE17" s="24"/>
      <c r="BF17" s="25" t="s">
        <v>386</v>
      </c>
      <c r="BG17" s="27">
        <f t="shared" ref="BG17:BG19" si="73">IFERROR(((BD17-AT17)/(AW17-AT17)),0)</f>
        <v>-4.8</v>
      </c>
      <c r="BH17" s="28">
        <f t="shared" ref="BH17:BH19" si="74">+IF(BI17="SI",IFERROR((((IF(BI17="SI",(BE17-AT17),0)))/(AW17-AT17)),"REVISAR"),0)</f>
        <v>-4.8</v>
      </c>
      <c r="BI17" s="25" t="s">
        <v>50</v>
      </c>
      <c r="BJ17" s="25" t="s">
        <v>312</v>
      </c>
      <c r="BK17" s="24"/>
      <c r="BL17" s="24"/>
      <c r="BM17" s="25" t="s">
        <v>387</v>
      </c>
      <c r="BN17" s="27">
        <f t="shared" ref="BN17:BN19" si="75">IFERROR(((BK17-AT17)/(AW17-AT17)),0)</f>
        <v>-4.8</v>
      </c>
      <c r="BO17" s="28">
        <f t="shared" ref="BO17:BO19" si="76">+IF(BP17="SI",IFERROR((((IF(BP17="SI",(BL17-AT17),0)))/(AW17-AT17)),"REVISAR"),BH17)</f>
        <v>-4.8</v>
      </c>
      <c r="BP17" s="25" t="s">
        <v>50</v>
      </c>
      <c r="BQ17" s="29" t="s">
        <v>388</v>
      </c>
      <c r="BR17" s="30"/>
      <c r="BS17" s="24"/>
      <c r="BT17" s="25" t="s">
        <v>389</v>
      </c>
      <c r="BU17" s="27">
        <f t="shared" ref="BU17:BU19" si="77">IFERROR(((BR17-AT17)/(AW17-AT17)),0)</f>
        <v>-4.8</v>
      </c>
      <c r="BV17" s="28">
        <f t="shared" ref="BV17:BV19" si="78">+IF(BW17="SI",IFERROR((((IF(BW17="SI",(BS17-AT17),0)))/(AW17-AT17)),"REVISAR"),BO17)</f>
        <v>-4.8</v>
      </c>
      <c r="BW17" s="25" t="s">
        <v>50</v>
      </c>
      <c r="BX17" s="25" t="s">
        <v>316</v>
      </c>
      <c r="BY17" s="24"/>
      <c r="BZ17" s="24"/>
      <c r="CA17" s="25" t="s">
        <v>1169</v>
      </c>
      <c r="CB17" s="27">
        <f t="shared" ref="CB17:CB19" si="79">IFERROR(((BY17-AT17)/(AW17-AT17)),0)</f>
        <v>-4.8</v>
      </c>
      <c r="CC17" s="28">
        <f t="shared" ref="CC17:CC19" si="80">+IF(CD17="SI",IFERROR((((IF(CD17="SI",(BZ17-AT17),0)))/(AW17-AT17)),"REVISAR"),BV17)</f>
        <v>-4.8</v>
      </c>
      <c r="CD17" s="25" t="s">
        <v>50</v>
      </c>
      <c r="CE17" s="25" t="s">
        <v>1170</v>
      </c>
      <c r="CF17" s="24"/>
      <c r="CG17" s="24"/>
      <c r="CH17" s="25" t="s">
        <v>1171</v>
      </c>
      <c r="CI17" s="27">
        <f t="shared" ref="CI17:CI19" si="81">IFERROR(((CF17-AT17)/(AW17-AT17)),0)</f>
        <v>-4.8</v>
      </c>
      <c r="CJ17" s="28">
        <f t="shared" ref="CJ17:CJ19" si="82">+IF(CK17="SI",IFERROR((((IF(CK17="SI",(CG17-AT17),0)))/(AW17-AT17)),"REVISAR"),CC17)</f>
        <v>-4.8</v>
      </c>
      <c r="CK17" s="25" t="s">
        <v>50</v>
      </c>
      <c r="CL17" s="25" t="s">
        <v>1138</v>
      </c>
      <c r="CM17" s="24">
        <v>20</v>
      </c>
      <c r="CN17" s="24">
        <v>25.88</v>
      </c>
      <c r="CO17" s="130" t="s">
        <v>1172</v>
      </c>
      <c r="CP17" s="27">
        <f>IFERROR(((CM17-AT17)/(AW17-AT17)),0)</f>
        <v>-0.8</v>
      </c>
      <c r="CQ17" s="28">
        <f t="shared" ref="CQ17:CQ19" si="83">+IF(CR17="SI",IFERROR((((IF(CR17="SI",(CN17-AT17),0)))/(AW17-AT17)),"REVISAR"),CJ17)</f>
        <v>0.37599999999999978</v>
      </c>
      <c r="CR17" s="25" t="s">
        <v>50</v>
      </c>
      <c r="CS17" s="25" t="s">
        <v>1149</v>
      </c>
      <c r="CT17" s="24">
        <v>20</v>
      </c>
      <c r="CU17" s="24">
        <v>25.88</v>
      </c>
      <c r="CV17" s="25" t="s">
        <v>1596</v>
      </c>
      <c r="CW17" s="27">
        <f t="shared" ref="CW17:CW19" si="84">IFERROR(((CT17-AT17)/(AW17-AT17)),0)</f>
        <v>-0.8</v>
      </c>
      <c r="CX17" s="28">
        <f t="shared" ref="CX17:CX19" si="85">+IF(CY17="SI",IFERROR((((IF(CY17="SI",(CU17-AT17),0)))/(AW17-AT17)),"REVISAR"),CQ17)</f>
        <v>0.37599999999999978</v>
      </c>
      <c r="CY17" s="25" t="s">
        <v>50</v>
      </c>
      <c r="CZ17" s="25" t="s">
        <v>1581</v>
      </c>
      <c r="DA17" s="24">
        <v>20</v>
      </c>
      <c r="DB17" s="24">
        <v>25.88</v>
      </c>
      <c r="DC17" s="25" t="s">
        <v>1597</v>
      </c>
      <c r="DD17" s="27">
        <f t="shared" ref="DD17:DD19" si="86">IFERROR(((DA17-AT17)/(AW17-AT17)),0)</f>
        <v>-0.8</v>
      </c>
      <c r="DE17" s="28">
        <f t="shared" ref="DE17:DE19" si="87">+IF(DF17="SI",IFERROR((((IF(DF17="SI",(DB17-AT17),0)))/(AW17-AT17)),"REVISAR"),CX17)</f>
        <v>0.37599999999999978</v>
      </c>
      <c r="DF17" s="25" t="s">
        <v>50</v>
      </c>
      <c r="DG17" s="25" t="s">
        <v>1598</v>
      </c>
      <c r="DH17" s="24">
        <v>20</v>
      </c>
      <c r="DI17" s="24">
        <v>25.88</v>
      </c>
      <c r="DJ17" s="25" t="s">
        <v>1599</v>
      </c>
      <c r="DK17" s="27">
        <f t="shared" ref="DK17:DK19" si="88">IFERROR(((DH17-AT17)/(AW17-AT17)),0)</f>
        <v>-0.8</v>
      </c>
      <c r="DL17" s="28">
        <f t="shared" ref="DL17:DL19" si="89">+IF(DM17="SI",IFERROR((((IF(DM17="SI",(DI17-AT17),0)))/(AW17-AT17)),"REVISAR"),DE17)</f>
        <v>0.37599999999999978</v>
      </c>
      <c r="DM17" s="25" t="s">
        <v>50</v>
      </c>
      <c r="DN17" s="25" t="s">
        <v>1588</v>
      </c>
      <c r="DO17" s="24">
        <v>20</v>
      </c>
      <c r="DP17" s="24"/>
      <c r="DQ17" s="25"/>
      <c r="DR17" s="27">
        <f t="shared" ref="DR17:DR19" si="90">IFERROR(((DO17-AT17)/(AW17-AT17)),0)</f>
        <v>-0.8</v>
      </c>
      <c r="DS17" s="28">
        <f t="shared" ref="DS17:DS19" si="91">+IF(DT17="SI",IFERROR((((IF(DT17="SI",(DP17-AT17),0)))/(AW17-AT17)),"REVISAR"),DL17)</f>
        <v>0.37599999999999978</v>
      </c>
      <c r="DT17" s="25" t="s">
        <v>49</v>
      </c>
      <c r="DU17" s="25"/>
      <c r="DV17" s="24">
        <v>20</v>
      </c>
      <c r="DW17" s="24"/>
      <c r="DX17" s="25"/>
      <c r="DY17" s="27">
        <f t="shared" ref="DY17:DY19" si="92">IFERROR(((DV17-AT17)/(AW17-AT17)),0)</f>
        <v>-0.8</v>
      </c>
      <c r="DZ17" s="28">
        <f t="shared" ref="DZ17:DZ19" si="93">+IF(EA17="SI",IFERROR((((IF(EA17="SI",(DW17-AT17),0)))/(AW17-AT17)),"REVISAR"),DS17)</f>
        <v>0.37599999999999978</v>
      </c>
      <c r="EA17" s="25" t="s">
        <v>49</v>
      </c>
      <c r="EB17" s="25"/>
      <c r="EC17" s="31">
        <v>29</v>
      </c>
      <c r="ED17" s="24"/>
      <c r="EE17" s="25"/>
      <c r="EF17" s="27">
        <f t="shared" ref="EF17:EF19" si="94">IFERROR(((EC17-AT17)/(AW17-AT17)),0)</f>
        <v>1</v>
      </c>
      <c r="EG17" s="28">
        <f t="shared" ref="EG17:EG19" si="95">+IF(EH17="SI",IFERROR((((IF(EH17="SI",(ED17-AT17),0)))/(AW17-AT17)),"REVISAR"),DZ17)</f>
        <v>0.37599999999999978</v>
      </c>
      <c r="EH17" s="25" t="s">
        <v>49</v>
      </c>
      <c r="EI17" s="25"/>
      <c r="EJ17" s="32">
        <v>2025</v>
      </c>
      <c r="EK17" s="33"/>
      <c r="EL17" s="34" t="str">
        <f>+VLOOKUP(C17,[1]Listas_desplega!$AI$22:$AJ$46,2,0)</f>
        <v>DC_PBM</v>
      </c>
      <c r="EM17" s="34" t="str">
        <f>+VLOOKUP(I17,[1]Listas_desplega!$BY$3:$BZ$7,2,0)</f>
        <v>T_2</v>
      </c>
      <c r="EN17" s="34" t="str">
        <f>+VLOOKUP(J17,[1]Listas_desplega!$BY$10:$BZ$23,2,0)</f>
        <v>T_2_C_2</v>
      </c>
      <c r="EO17" s="34" t="str">
        <f>+VLOOKUP(K17,[1]Listas_desplega!$BY$28:$BZ$54,2,0)</f>
        <v>T_2_C_2_ET_1</v>
      </c>
      <c r="EP17" s="34" t="str">
        <f>+VLOOKUP(L17,[1]Listas_desplega!$BY$58:$BZ$105,2,0)</f>
        <v>T_2_C_2_ET_1_CPT_2</v>
      </c>
      <c r="EQ17" s="35" t="str">
        <f>+VLOOKUP(M17,[1]Listas_desplega!$J$3:$K$11,2,0)</f>
        <v>Eje_E_2</v>
      </c>
    </row>
    <row r="18" spans="1:147" s="36" customFormat="1" ht="44.25" customHeight="1" x14ac:dyDescent="0.3">
      <c r="A18" s="15" t="str">
        <f t="shared" si="0"/>
        <v>A350_VPBM_2025</v>
      </c>
      <c r="B18" s="16" t="s">
        <v>44</v>
      </c>
      <c r="C18" s="16" t="s">
        <v>45</v>
      </c>
      <c r="D18" s="16" t="s">
        <v>45</v>
      </c>
      <c r="E18" s="16" t="s">
        <v>158</v>
      </c>
      <c r="F18" s="16" t="s">
        <v>274</v>
      </c>
      <c r="G18" s="17" t="s">
        <v>275</v>
      </c>
      <c r="H18" s="16" t="s">
        <v>276</v>
      </c>
      <c r="I18" s="16" t="s">
        <v>277</v>
      </c>
      <c r="J18" s="16" t="s">
        <v>278</v>
      </c>
      <c r="K18" s="16" t="s">
        <v>279</v>
      </c>
      <c r="L18" s="16" t="s">
        <v>303</v>
      </c>
      <c r="M18" s="16" t="s">
        <v>72</v>
      </c>
      <c r="N18" s="16" t="s">
        <v>390</v>
      </c>
      <c r="O18" s="22" t="s">
        <v>391</v>
      </c>
      <c r="P18" s="19" t="s">
        <v>392</v>
      </c>
      <c r="Q18" s="20" t="s">
        <v>282</v>
      </c>
      <c r="R18" s="19" t="s">
        <v>352</v>
      </c>
      <c r="S18" s="19" t="s">
        <v>393</v>
      </c>
      <c r="T18" s="19" t="s">
        <v>308</v>
      </c>
      <c r="U18" s="19" t="s">
        <v>293</v>
      </c>
      <c r="V18" s="19">
        <v>30</v>
      </c>
      <c r="W18" s="19" t="s">
        <v>393</v>
      </c>
      <c r="X18" s="20" t="s">
        <v>394</v>
      </c>
      <c r="Y18" s="21" t="s">
        <v>289</v>
      </c>
      <c r="Z18" s="21"/>
      <c r="AA18" s="21"/>
      <c r="AB18" s="21"/>
      <c r="AC18" s="21"/>
      <c r="AD18" s="21"/>
      <c r="AE18" s="21"/>
      <c r="AF18" s="21"/>
      <c r="AG18" s="21"/>
      <c r="AH18" s="22"/>
      <c r="AI18" s="22"/>
      <c r="AJ18" s="22"/>
      <c r="AK18" s="22"/>
      <c r="AL18" s="22"/>
      <c r="AM18" s="22"/>
      <c r="AN18" s="22"/>
      <c r="AO18" s="22"/>
      <c r="AP18" s="22"/>
      <c r="AQ18" s="22"/>
      <c r="AR18" s="23"/>
      <c r="AS18" s="22" t="s">
        <v>394</v>
      </c>
      <c r="AT18" s="22">
        <v>0</v>
      </c>
      <c r="AU18" s="22">
        <v>170</v>
      </c>
      <c r="AV18" s="22">
        <v>170</v>
      </c>
      <c r="AW18" s="22">
        <v>170</v>
      </c>
      <c r="AX18" s="22">
        <v>170</v>
      </c>
      <c r="AY18" s="22">
        <v>170</v>
      </c>
      <c r="AZ18" s="16"/>
      <c r="BA18" s="16"/>
      <c r="BB18" s="16"/>
      <c r="BC18" s="16"/>
      <c r="BD18" s="24"/>
      <c r="BE18" s="24"/>
      <c r="BF18" s="25"/>
      <c r="BG18" s="27">
        <f t="shared" si="73"/>
        <v>0</v>
      </c>
      <c r="BH18" s="28">
        <f t="shared" si="74"/>
        <v>0</v>
      </c>
      <c r="BI18" s="25" t="s">
        <v>49</v>
      </c>
      <c r="BJ18" s="25"/>
      <c r="BK18" s="24"/>
      <c r="BL18" s="24"/>
      <c r="BM18" s="25"/>
      <c r="BN18" s="27">
        <f t="shared" si="75"/>
        <v>0</v>
      </c>
      <c r="BO18" s="28">
        <f t="shared" si="76"/>
        <v>0</v>
      </c>
      <c r="BP18" s="25" t="s">
        <v>49</v>
      </c>
      <c r="BQ18" s="29"/>
      <c r="BR18" s="30"/>
      <c r="BS18" s="24"/>
      <c r="BT18" s="25" t="s">
        <v>395</v>
      </c>
      <c r="BU18" s="27">
        <f t="shared" si="77"/>
        <v>0</v>
      </c>
      <c r="BV18" s="28">
        <f t="shared" si="78"/>
        <v>0</v>
      </c>
      <c r="BW18" s="25" t="s">
        <v>396</v>
      </c>
      <c r="BX18" s="25" t="s">
        <v>397</v>
      </c>
      <c r="BY18" s="24"/>
      <c r="BZ18" s="24"/>
      <c r="CA18" s="25"/>
      <c r="CB18" s="27">
        <f t="shared" si="79"/>
        <v>0</v>
      </c>
      <c r="CC18" s="28">
        <f t="shared" si="80"/>
        <v>0</v>
      </c>
      <c r="CD18" s="25" t="s">
        <v>49</v>
      </c>
      <c r="CE18" s="25" t="s">
        <v>1173</v>
      </c>
      <c r="CF18" s="24"/>
      <c r="CG18" s="24"/>
      <c r="CH18" s="25"/>
      <c r="CI18" s="27">
        <f t="shared" si="81"/>
        <v>0</v>
      </c>
      <c r="CJ18" s="28">
        <f t="shared" si="82"/>
        <v>0</v>
      </c>
      <c r="CK18" s="25" t="s">
        <v>49</v>
      </c>
      <c r="CL18" s="25"/>
      <c r="CM18" s="24"/>
      <c r="CN18" s="131"/>
      <c r="CO18" s="130" t="s">
        <v>1174</v>
      </c>
      <c r="CP18" s="27">
        <f t="shared" ref="CP18:CP19" si="96">IFERROR(((CM18-AT18)/(AW18-AT18)),0)</f>
        <v>0</v>
      </c>
      <c r="CQ18" s="28">
        <f t="shared" si="83"/>
        <v>0</v>
      </c>
      <c r="CR18" s="25" t="s">
        <v>396</v>
      </c>
      <c r="CS18" s="25" t="s">
        <v>1175</v>
      </c>
      <c r="CT18" s="24"/>
      <c r="CU18" s="24"/>
      <c r="CV18" s="25"/>
      <c r="CW18" s="27">
        <f t="shared" si="84"/>
        <v>0</v>
      </c>
      <c r="CX18" s="28">
        <f t="shared" si="85"/>
        <v>0</v>
      </c>
      <c r="CY18" s="25" t="s">
        <v>49</v>
      </c>
      <c r="CZ18" s="25"/>
      <c r="DA18" s="24"/>
      <c r="DB18" s="24"/>
      <c r="DC18" s="25"/>
      <c r="DD18" s="27">
        <f t="shared" si="86"/>
        <v>0</v>
      </c>
      <c r="DE18" s="28">
        <f t="shared" si="87"/>
        <v>0</v>
      </c>
      <c r="DF18" s="25" t="s">
        <v>49</v>
      </c>
      <c r="DG18" s="25"/>
      <c r="DH18" s="24"/>
      <c r="DI18" s="24"/>
      <c r="DJ18" s="25" t="s">
        <v>1600</v>
      </c>
      <c r="DK18" s="27">
        <f t="shared" si="88"/>
        <v>0</v>
      </c>
      <c r="DL18" s="28">
        <f t="shared" si="89"/>
        <v>0</v>
      </c>
      <c r="DM18" s="25" t="s">
        <v>396</v>
      </c>
      <c r="DN18" s="25" t="s">
        <v>1601</v>
      </c>
      <c r="DO18" s="24"/>
      <c r="DP18" s="24"/>
      <c r="DQ18" s="25"/>
      <c r="DR18" s="27">
        <f t="shared" si="90"/>
        <v>0</v>
      </c>
      <c r="DS18" s="28">
        <f t="shared" si="91"/>
        <v>0</v>
      </c>
      <c r="DT18" s="25" t="s">
        <v>49</v>
      </c>
      <c r="DU18" s="25"/>
      <c r="DV18" s="24"/>
      <c r="DW18" s="24"/>
      <c r="DX18" s="25"/>
      <c r="DY18" s="27">
        <f t="shared" si="92"/>
        <v>0</v>
      </c>
      <c r="DZ18" s="28">
        <f t="shared" si="93"/>
        <v>0</v>
      </c>
      <c r="EA18" s="25" t="s">
        <v>49</v>
      </c>
      <c r="EB18" s="25"/>
      <c r="EC18" s="31">
        <v>170</v>
      </c>
      <c r="ED18" s="24"/>
      <c r="EE18" s="25"/>
      <c r="EF18" s="27">
        <f t="shared" si="94"/>
        <v>1</v>
      </c>
      <c r="EG18" s="28">
        <f t="shared" si="95"/>
        <v>0</v>
      </c>
      <c r="EH18" s="25" t="s">
        <v>49</v>
      </c>
      <c r="EI18" s="25"/>
      <c r="EJ18" s="32">
        <v>2025</v>
      </c>
      <c r="EK18" s="33"/>
      <c r="EL18" s="34" t="str">
        <f>+VLOOKUP(C18,[1]Listas_desplega!$AI$22:$AJ$46,2,0)</f>
        <v>DC_PBM</v>
      </c>
      <c r="EM18" s="34" t="str">
        <f>+VLOOKUP(I18,[1]Listas_desplega!$BY$3:$BZ$7,2,0)</f>
        <v>T_2</v>
      </c>
      <c r="EN18" s="34" t="str">
        <f>+VLOOKUP(J18,[1]Listas_desplega!$BY$10:$BZ$23,2,0)</f>
        <v>T_2_C_2</v>
      </c>
      <c r="EO18" s="34" t="str">
        <f>+VLOOKUP(K18,[1]Listas_desplega!$BY$28:$BZ$54,2,0)</f>
        <v>T_2_C_2_ET_1</v>
      </c>
      <c r="EP18" s="34" t="str">
        <f>+VLOOKUP(L18,[1]Listas_desplega!$BY$58:$BZ$105,2,0)</f>
        <v>T_2_C_2_ET_1_CPT_7</v>
      </c>
      <c r="EQ18" s="35" t="str">
        <f>+VLOOKUP(M18,[1]Listas_desplega!$J$3:$K$11,2,0)</f>
        <v>Eje_E_3</v>
      </c>
    </row>
    <row r="19" spans="1:147" s="36" customFormat="1" ht="44.25" customHeight="1" x14ac:dyDescent="0.3">
      <c r="A19" s="15" t="str">
        <f t="shared" si="0"/>
        <v>A350P_VPBM_2025</v>
      </c>
      <c r="B19" s="16" t="s">
        <v>44</v>
      </c>
      <c r="C19" s="16" t="s">
        <v>45</v>
      </c>
      <c r="D19" s="16" t="s">
        <v>45</v>
      </c>
      <c r="E19" s="16" t="s">
        <v>158</v>
      </c>
      <c r="F19" s="16" t="s">
        <v>274</v>
      </c>
      <c r="G19" s="17" t="s">
        <v>275</v>
      </c>
      <c r="H19" s="16" t="s">
        <v>276</v>
      </c>
      <c r="I19" s="16" t="s">
        <v>277</v>
      </c>
      <c r="J19" s="16" t="s">
        <v>278</v>
      </c>
      <c r="K19" s="16" t="s">
        <v>279</v>
      </c>
      <c r="L19" s="16" t="s">
        <v>303</v>
      </c>
      <c r="M19" s="16" t="s">
        <v>72</v>
      </c>
      <c r="N19" s="16" t="s">
        <v>390</v>
      </c>
      <c r="O19" s="22" t="s">
        <v>398</v>
      </c>
      <c r="P19" s="19" t="s">
        <v>399</v>
      </c>
      <c r="Q19" s="20" t="s">
        <v>282</v>
      </c>
      <c r="R19" s="19" t="s">
        <v>352</v>
      </c>
      <c r="S19" s="19" t="s">
        <v>400</v>
      </c>
      <c r="T19" s="19" t="s">
        <v>308</v>
      </c>
      <c r="U19" s="19" t="s">
        <v>293</v>
      </c>
      <c r="V19" s="19">
        <v>30</v>
      </c>
      <c r="W19" s="19" t="s">
        <v>400</v>
      </c>
      <c r="X19" s="20" t="s">
        <v>394</v>
      </c>
      <c r="Y19" s="21" t="s">
        <v>289</v>
      </c>
      <c r="Z19" s="21"/>
      <c r="AA19" s="21"/>
      <c r="AB19" s="21"/>
      <c r="AC19" s="21"/>
      <c r="AD19" s="21"/>
      <c r="AE19" s="21"/>
      <c r="AF19" s="21"/>
      <c r="AG19" s="21"/>
      <c r="AH19" s="22"/>
      <c r="AI19" s="22"/>
      <c r="AJ19" s="22"/>
      <c r="AK19" s="22"/>
      <c r="AL19" s="22"/>
      <c r="AM19" s="22"/>
      <c r="AN19" s="22"/>
      <c r="AO19" s="22"/>
      <c r="AP19" s="22"/>
      <c r="AQ19" s="22"/>
      <c r="AR19" s="23"/>
      <c r="AS19" s="22" t="s">
        <v>394</v>
      </c>
      <c r="AT19" s="22">
        <v>0</v>
      </c>
      <c r="AU19" s="22">
        <v>97</v>
      </c>
      <c r="AV19" s="22">
        <v>97</v>
      </c>
      <c r="AW19" s="22">
        <v>97</v>
      </c>
      <c r="AX19" s="22">
        <v>97</v>
      </c>
      <c r="AY19" s="22">
        <v>97</v>
      </c>
      <c r="AZ19" s="16"/>
      <c r="BA19" s="16"/>
      <c r="BB19" s="16"/>
      <c r="BC19" s="16"/>
      <c r="BD19" s="24"/>
      <c r="BE19" s="24"/>
      <c r="BF19" s="25"/>
      <c r="BG19" s="27">
        <f t="shared" si="73"/>
        <v>0</v>
      </c>
      <c r="BH19" s="28">
        <f t="shared" si="74"/>
        <v>0</v>
      </c>
      <c r="BI19" s="25" t="s">
        <v>49</v>
      </c>
      <c r="BJ19" s="25"/>
      <c r="BK19" s="24"/>
      <c r="BL19" s="24"/>
      <c r="BM19" s="25"/>
      <c r="BN19" s="27">
        <f t="shared" si="75"/>
        <v>0</v>
      </c>
      <c r="BO19" s="28">
        <f t="shared" si="76"/>
        <v>0</v>
      </c>
      <c r="BP19" s="25" t="s">
        <v>49</v>
      </c>
      <c r="BQ19" s="29"/>
      <c r="BR19" s="30"/>
      <c r="BS19" s="24"/>
      <c r="BT19" s="25" t="s">
        <v>401</v>
      </c>
      <c r="BU19" s="27">
        <f t="shared" si="77"/>
        <v>0</v>
      </c>
      <c r="BV19" s="28">
        <f t="shared" si="78"/>
        <v>0</v>
      </c>
      <c r="BW19" s="25" t="s">
        <v>396</v>
      </c>
      <c r="BX19" s="25" t="s">
        <v>397</v>
      </c>
      <c r="BY19" s="24"/>
      <c r="BZ19" s="24"/>
      <c r="CA19" s="25"/>
      <c r="CB19" s="27">
        <f t="shared" si="79"/>
        <v>0</v>
      </c>
      <c r="CC19" s="28">
        <f t="shared" si="80"/>
        <v>0</v>
      </c>
      <c r="CD19" s="25" t="s">
        <v>49</v>
      </c>
      <c r="CE19" s="25" t="s">
        <v>1173</v>
      </c>
      <c r="CF19" s="24"/>
      <c r="CG19" s="24"/>
      <c r="CH19" s="25"/>
      <c r="CI19" s="27">
        <f t="shared" si="81"/>
        <v>0</v>
      </c>
      <c r="CJ19" s="28">
        <f t="shared" si="82"/>
        <v>0</v>
      </c>
      <c r="CK19" s="25" t="s">
        <v>49</v>
      </c>
      <c r="CL19" s="25"/>
      <c r="CM19" s="24"/>
      <c r="CN19" s="128"/>
      <c r="CO19" s="130"/>
      <c r="CP19" s="27">
        <f t="shared" si="96"/>
        <v>0</v>
      </c>
      <c r="CQ19" s="28">
        <f t="shared" si="83"/>
        <v>0</v>
      </c>
      <c r="CR19" s="25" t="s">
        <v>396</v>
      </c>
      <c r="CS19" s="25" t="s">
        <v>1176</v>
      </c>
      <c r="CT19" s="24"/>
      <c r="CU19" s="24"/>
      <c r="CV19" s="25"/>
      <c r="CW19" s="27">
        <f t="shared" si="84"/>
        <v>0</v>
      </c>
      <c r="CX19" s="28">
        <f t="shared" si="85"/>
        <v>0</v>
      </c>
      <c r="CY19" s="25" t="s">
        <v>49</v>
      </c>
      <c r="CZ19" s="25"/>
      <c r="DA19" s="24"/>
      <c r="DB19" s="24"/>
      <c r="DC19" s="25"/>
      <c r="DD19" s="27">
        <f t="shared" si="86"/>
        <v>0</v>
      </c>
      <c r="DE19" s="28">
        <f t="shared" si="87"/>
        <v>0</v>
      </c>
      <c r="DF19" s="25" t="s">
        <v>49</v>
      </c>
      <c r="DG19" s="25"/>
      <c r="DH19" s="24"/>
      <c r="DI19" s="24"/>
      <c r="DJ19" s="25" t="s">
        <v>1602</v>
      </c>
      <c r="DK19" s="27">
        <f t="shared" si="88"/>
        <v>0</v>
      </c>
      <c r="DL19" s="28">
        <f t="shared" si="89"/>
        <v>0</v>
      </c>
      <c r="DM19" s="25" t="s">
        <v>396</v>
      </c>
      <c r="DN19" s="25" t="s">
        <v>1601</v>
      </c>
      <c r="DO19" s="24"/>
      <c r="DP19" s="24"/>
      <c r="DQ19" s="25"/>
      <c r="DR19" s="27">
        <f t="shared" si="90"/>
        <v>0</v>
      </c>
      <c r="DS19" s="28">
        <f t="shared" si="91"/>
        <v>0</v>
      </c>
      <c r="DT19" s="25" t="s">
        <v>49</v>
      </c>
      <c r="DU19" s="25"/>
      <c r="DV19" s="24"/>
      <c r="DW19" s="24"/>
      <c r="DX19" s="25"/>
      <c r="DY19" s="27">
        <f t="shared" si="92"/>
        <v>0</v>
      </c>
      <c r="DZ19" s="28">
        <f t="shared" si="93"/>
        <v>0</v>
      </c>
      <c r="EA19" s="25" t="s">
        <v>49</v>
      </c>
      <c r="EB19" s="25"/>
      <c r="EC19" s="31">
        <v>97</v>
      </c>
      <c r="ED19" s="24"/>
      <c r="EE19" s="25"/>
      <c r="EF19" s="27">
        <f t="shared" si="94"/>
        <v>1</v>
      </c>
      <c r="EG19" s="28">
        <f t="shared" si="95"/>
        <v>0</v>
      </c>
      <c r="EH19" s="25" t="s">
        <v>49</v>
      </c>
      <c r="EI19" s="25"/>
      <c r="EJ19" s="32">
        <v>2025</v>
      </c>
      <c r="EK19" s="33"/>
      <c r="EL19" s="34" t="str">
        <f>+VLOOKUP(C19,[1]Listas_desplega!$AI$22:$AJ$46,2,0)</f>
        <v>DC_PBM</v>
      </c>
      <c r="EM19" s="34" t="str">
        <f>+VLOOKUP(I19,[1]Listas_desplega!$BY$3:$BZ$7,2,0)</f>
        <v>T_2</v>
      </c>
      <c r="EN19" s="34" t="str">
        <f>+VLOOKUP(J19,[1]Listas_desplega!$BY$10:$BZ$23,2,0)</f>
        <v>T_2_C_2</v>
      </c>
      <c r="EO19" s="34" t="str">
        <f>+VLOOKUP(K19,[1]Listas_desplega!$BY$28:$BZ$54,2,0)</f>
        <v>T_2_C_2_ET_1</v>
      </c>
      <c r="EP19" s="34" t="str">
        <f>+VLOOKUP(L19,[1]Listas_desplega!$BY$58:$BZ$105,2,0)</f>
        <v>T_2_C_2_ET_1_CPT_7</v>
      </c>
      <c r="EQ19" s="35" t="str">
        <f>+VLOOKUP(M19,[1]Listas_desplega!$J$3:$K$11,2,0)</f>
        <v>Eje_E_3</v>
      </c>
    </row>
    <row r="20" spans="1:147" s="36" customFormat="1" ht="44.25" customHeight="1" x14ac:dyDescent="0.3">
      <c r="A20" s="15" t="str">
        <f t="shared" si="0"/>
        <v>242_VPBM_2025</v>
      </c>
      <c r="B20" s="16" t="s">
        <v>44</v>
      </c>
      <c r="C20" s="16" t="s">
        <v>45</v>
      </c>
      <c r="D20" s="16" t="s">
        <v>51</v>
      </c>
      <c r="E20" s="16" t="s">
        <v>158</v>
      </c>
      <c r="F20" s="16" t="s">
        <v>274</v>
      </c>
      <c r="G20" s="17" t="s">
        <v>275</v>
      </c>
      <c r="H20" s="16" t="s">
        <v>276</v>
      </c>
      <c r="I20" s="16" t="s">
        <v>277</v>
      </c>
      <c r="J20" s="16" t="s">
        <v>278</v>
      </c>
      <c r="K20" s="16" t="s">
        <v>279</v>
      </c>
      <c r="L20" s="16" t="s">
        <v>326</v>
      </c>
      <c r="M20" s="16" t="s">
        <v>46</v>
      </c>
      <c r="N20" s="16" t="s">
        <v>133</v>
      </c>
      <c r="O20" s="22">
        <v>242</v>
      </c>
      <c r="P20" s="19" t="s">
        <v>402</v>
      </c>
      <c r="Q20" s="20" t="s">
        <v>282</v>
      </c>
      <c r="R20" s="19" t="s">
        <v>283</v>
      </c>
      <c r="S20" s="19" t="s">
        <v>403</v>
      </c>
      <c r="T20" s="19" t="s">
        <v>308</v>
      </c>
      <c r="U20" s="19" t="s">
        <v>293</v>
      </c>
      <c r="V20" s="19">
        <v>15</v>
      </c>
      <c r="W20" s="19" t="s">
        <v>404</v>
      </c>
      <c r="X20" s="20" t="s">
        <v>405</v>
      </c>
      <c r="Y20" s="21"/>
      <c r="Z20" s="21"/>
      <c r="AA20" s="21"/>
      <c r="AB20" s="21"/>
      <c r="AC20" s="21"/>
      <c r="AD20" s="21"/>
      <c r="AE20" s="21"/>
      <c r="AF20" s="21"/>
      <c r="AG20" s="21" t="s">
        <v>48</v>
      </c>
      <c r="AH20" s="22"/>
      <c r="AI20" s="22"/>
      <c r="AJ20" s="22"/>
      <c r="AK20" s="22"/>
      <c r="AL20" s="22"/>
      <c r="AM20" s="22"/>
      <c r="AN20" s="22"/>
      <c r="AO20" s="22"/>
      <c r="AP20" s="22"/>
      <c r="AQ20" s="22"/>
      <c r="AR20" s="23"/>
      <c r="AS20" s="22"/>
      <c r="AT20" s="192"/>
      <c r="AU20" s="193">
        <v>40</v>
      </c>
      <c r="AV20" s="193">
        <v>30</v>
      </c>
      <c r="AW20" s="193">
        <v>25</v>
      </c>
      <c r="AX20" s="193">
        <v>5</v>
      </c>
      <c r="AY20" s="193">
        <v>100</v>
      </c>
      <c r="AZ20" s="194"/>
      <c r="BA20" s="194"/>
      <c r="BB20" s="194"/>
      <c r="BC20" s="194"/>
      <c r="BD20" s="24"/>
      <c r="BE20" s="24"/>
      <c r="BF20" s="25" t="s">
        <v>406</v>
      </c>
      <c r="BG20" s="26">
        <f t="shared" ref="BG20:BG39" si="97">IFERROR(BD20/AW20,0)</f>
        <v>0</v>
      </c>
      <c r="BH20" s="27">
        <f t="shared" ref="BH20:BH39" si="98">IFERROR(BE20/AW20,0)</f>
        <v>0</v>
      </c>
      <c r="BI20" s="25" t="s">
        <v>50</v>
      </c>
      <c r="BJ20" s="25" t="s">
        <v>407</v>
      </c>
      <c r="BK20" s="24"/>
      <c r="BL20" s="24"/>
      <c r="BM20" s="25" t="s">
        <v>408</v>
      </c>
      <c r="BN20" s="27">
        <f t="shared" ref="BN20:BN39" si="99">+IFERROR(BK20/AW20,0)</f>
        <v>0</v>
      </c>
      <c r="BO20" s="28">
        <f t="shared" ref="BO20:BO39" si="100">+IF(BP20="SI",IFERROR((IF(BP20="SI",BL20,0)/AW20),"REVISAR"),BH20)</f>
        <v>0</v>
      </c>
      <c r="BP20" s="25" t="s">
        <v>50</v>
      </c>
      <c r="BQ20" s="29" t="s">
        <v>409</v>
      </c>
      <c r="BR20" s="30"/>
      <c r="BS20" s="24"/>
      <c r="BT20" s="25" t="s">
        <v>410</v>
      </c>
      <c r="BU20" s="27">
        <f t="shared" ref="BU20:BU39" si="101">+IFERROR(BR20/AW20,0)</f>
        <v>0</v>
      </c>
      <c r="BV20" s="28">
        <f t="shared" ref="BV20:BV39" si="102">+IF(BW20="SI",IFERROR((IF(BW20="SI",BS20,0)/AW20),"REVISAR"),BO20)</f>
        <v>0</v>
      </c>
      <c r="BW20" s="25" t="s">
        <v>50</v>
      </c>
      <c r="BX20" s="25" t="s">
        <v>411</v>
      </c>
      <c r="BY20" s="24"/>
      <c r="BZ20" s="24"/>
      <c r="CA20" s="25" t="s">
        <v>1177</v>
      </c>
      <c r="CB20" s="27">
        <f t="shared" ref="CB20:CB39" si="103">+IFERROR(BY20/AW20,0)</f>
        <v>0</v>
      </c>
      <c r="CC20" s="28">
        <f t="shared" ref="CC20:CC39" si="104">+IF(CD20="SI",IFERROR((IF(CD20="SI",BZ20,0)/AW20),"REVISAR"),BV20)</f>
        <v>0</v>
      </c>
      <c r="CD20" s="25" t="s">
        <v>50</v>
      </c>
      <c r="CE20" s="25" t="s">
        <v>1178</v>
      </c>
      <c r="CF20" s="24"/>
      <c r="CG20" s="24"/>
      <c r="CH20" s="25" t="s">
        <v>1179</v>
      </c>
      <c r="CI20" s="27">
        <f t="shared" ref="CI20:CI39" si="105">+IFERROR(CF20/AW20,0)</f>
        <v>0</v>
      </c>
      <c r="CJ20" s="28">
        <f t="shared" ref="CJ20:CJ39" si="106">+IF(CK20="SI",IFERROR((IF(CK20="SI",CG20,0)/AW20),"REVISAR"),CC20)</f>
        <v>0</v>
      </c>
      <c r="CK20" s="25" t="s">
        <v>50</v>
      </c>
      <c r="CL20" s="25" t="s">
        <v>1180</v>
      </c>
      <c r="CM20" s="24"/>
      <c r="CN20" s="24"/>
      <c r="CO20" s="130" t="s">
        <v>1181</v>
      </c>
      <c r="CP20" s="27">
        <f t="shared" ref="CP20:CP39" si="107">+IFERROR(CM20/AW20,0)</f>
        <v>0</v>
      </c>
      <c r="CQ20" s="28">
        <f t="shared" ref="CQ20:CQ39" si="108">+IF(CR20="SI",IFERROR((IF(CR20="SI",CN20,0)/AW20),"REVISAR"),CJ20)</f>
        <v>0</v>
      </c>
      <c r="CR20" s="25" t="s">
        <v>396</v>
      </c>
      <c r="CS20" s="25" t="s">
        <v>1182</v>
      </c>
      <c r="CT20" s="24"/>
      <c r="CU20" s="24"/>
      <c r="CV20" s="25" t="s">
        <v>1603</v>
      </c>
      <c r="CW20" s="27">
        <f t="shared" ref="CW20:CW39" si="109">+IFERROR(CT20/AW20,0)</f>
        <v>0</v>
      </c>
      <c r="CX20" s="28">
        <f t="shared" ref="CX20:CX39" si="110">+IF(CY20="SI",IFERROR((IF(CY20="SI",CU20,0)/AW20),"REVISAR"),CQ20)</f>
        <v>0</v>
      </c>
      <c r="CY20" s="25" t="s">
        <v>50</v>
      </c>
      <c r="CZ20" s="25" t="s">
        <v>1604</v>
      </c>
      <c r="DA20" s="24"/>
      <c r="DB20" s="24"/>
      <c r="DC20" s="25" t="s">
        <v>1605</v>
      </c>
      <c r="DD20" s="27">
        <f t="shared" ref="DD20:DD39" si="111">+IFERROR(DA20/AW20,0)</f>
        <v>0</v>
      </c>
      <c r="DE20" s="28">
        <f t="shared" ref="DE20:DE39" si="112">+IF(DF20="SI",IFERROR((IF(DF20="SI",DB20,0)/AW20),"REVISAR"),CX20)</f>
        <v>0</v>
      </c>
      <c r="DF20" s="25" t="s">
        <v>50</v>
      </c>
      <c r="DG20" s="25" t="s">
        <v>1606</v>
      </c>
      <c r="DH20" s="24"/>
      <c r="DI20" s="24"/>
      <c r="DJ20" s="25" t="s">
        <v>1607</v>
      </c>
      <c r="DK20" s="27">
        <f t="shared" ref="DK20:DK39" si="113">+IFERROR(DH20/AW20,0)</f>
        <v>0</v>
      </c>
      <c r="DL20" s="28">
        <f t="shared" ref="DL20:DL39" si="114">+IF(DM20="SI",IFERROR((IF(DM20="SI",DI20,0)/AW20),"REVISAR"),DE20)</f>
        <v>0</v>
      </c>
      <c r="DM20" s="25" t="s">
        <v>396</v>
      </c>
      <c r="DN20" s="25" t="s">
        <v>1608</v>
      </c>
      <c r="DO20" s="24"/>
      <c r="DP20" s="24"/>
      <c r="DQ20" s="25"/>
      <c r="DR20" s="27">
        <f t="shared" ref="DR20:DR39" si="115">+IFERROR(DO20/AW20,0)</f>
        <v>0</v>
      </c>
      <c r="DS20" s="28">
        <f t="shared" ref="DS20:DS39" si="116">+IF(DT20="SI",IFERROR((IF(DT20="SI",DP20,0)/AW20),"REVISAR"),DL20)</f>
        <v>0</v>
      </c>
      <c r="DT20" s="25" t="s">
        <v>49</v>
      </c>
      <c r="DU20" s="25"/>
      <c r="DV20" s="24"/>
      <c r="DW20" s="24"/>
      <c r="DX20" s="25"/>
      <c r="DY20" s="27">
        <f t="shared" ref="DY20:DY39" si="117">+IFERROR(DV20/AW20,0)</f>
        <v>0</v>
      </c>
      <c r="DZ20" s="28">
        <f t="shared" ref="DZ20:DZ39" si="118">+IF(EA20="SI",IFERROR((IF(EA20="SI",DW20,0)/AW20),"REVISAR"),DS20)</f>
        <v>0</v>
      </c>
      <c r="EA20" s="25" t="s">
        <v>49</v>
      </c>
      <c r="EB20" s="25"/>
      <c r="EC20" s="31">
        <v>25</v>
      </c>
      <c r="ED20" s="24"/>
      <c r="EE20" s="25"/>
      <c r="EF20" s="27">
        <f t="shared" ref="EF20:EF39" si="119">+IFERROR(EC20/AW20,0)</f>
        <v>1</v>
      </c>
      <c r="EG20" s="28">
        <f t="shared" ref="EG20:EG39" si="120">+IF(EH20="SI",IFERROR((IF(EH20="SI",ED20,0)/AW20),"REVISAR"),DZ20)</f>
        <v>0</v>
      </c>
      <c r="EH20" s="25" t="s">
        <v>49</v>
      </c>
      <c r="EI20" s="25"/>
      <c r="EJ20" s="32">
        <v>2025</v>
      </c>
      <c r="EK20" s="33"/>
      <c r="EL20" s="34" t="str">
        <f>+VLOOKUP(C20,[1]Listas_desplega!$AI$22:$AJ$46,2,0)</f>
        <v>DC_PBM</v>
      </c>
      <c r="EM20" s="34" t="str">
        <f>+VLOOKUP(I20,[1]Listas_desplega!$BY$3:$BZ$7,2,0)</f>
        <v>T_2</v>
      </c>
      <c r="EN20" s="34" t="str">
        <f>+VLOOKUP(J20,[1]Listas_desplega!$BY$10:$BZ$23,2,0)</f>
        <v>T_2_C_2</v>
      </c>
      <c r="EO20" s="34" t="str">
        <f>+VLOOKUP(K20,[1]Listas_desplega!$BY$28:$BZ$54,2,0)</f>
        <v>T_2_C_2_ET_1</v>
      </c>
      <c r="EP20" s="34" t="str">
        <f>+VLOOKUP(L20,[1]Listas_desplega!$BY$58:$BZ$105,2,0)</f>
        <v>T_2_C_2_ET_1_CPT_2</v>
      </c>
      <c r="EQ20" s="35" t="str">
        <f>+VLOOKUP(M20,[1]Listas_desplega!$J$3:$K$11,2,0)</f>
        <v>Eje_E_2</v>
      </c>
    </row>
    <row r="21" spans="1:147" s="36" customFormat="1" ht="44.25" customHeight="1" x14ac:dyDescent="0.3">
      <c r="A21" s="15" t="str">
        <f t="shared" si="0"/>
        <v>407_VPBM_2025</v>
      </c>
      <c r="B21" s="16" t="s">
        <v>44</v>
      </c>
      <c r="C21" s="16" t="s">
        <v>45</v>
      </c>
      <c r="D21" s="16" t="s">
        <v>51</v>
      </c>
      <c r="E21" s="16" t="s">
        <v>158</v>
      </c>
      <c r="F21" s="16" t="s">
        <v>274</v>
      </c>
      <c r="G21" s="17" t="s">
        <v>275</v>
      </c>
      <c r="H21" s="16" t="s">
        <v>276</v>
      </c>
      <c r="I21" s="16" t="s">
        <v>277</v>
      </c>
      <c r="J21" s="16" t="s">
        <v>278</v>
      </c>
      <c r="K21" s="16" t="s">
        <v>279</v>
      </c>
      <c r="L21" s="16" t="s">
        <v>326</v>
      </c>
      <c r="M21" s="16" t="s">
        <v>46</v>
      </c>
      <c r="N21" s="16" t="s">
        <v>133</v>
      </c>
      <c r="O21" s="22">
        <v>407</v>
      </c>
      <c r="P21" s="19" t="s">
        <v>412</v>
      </c>
      <c r="Q21" s="20" t="s">
        <v>282</v>
      </c>
      <c r="R21" s="19" t="s">
        <v>283</v>
      </c>
      <c r="S21" s="19" t="s">
        <v>413</v>
      </c>
      <c r="T21" s="19" t="s">
        <v>285</v>
      </c>
      <c r="U21" s="19" t="s">
        <v>293</v>
      </c>
      <c r="V21" s="19">
        <v>15</v>
      </c>
      <c r="W21" s="19" t="s">
        <v>404</v>
      </c>
      <c r="X21" s="20" t="s">
        <v>405</v>
      </c>
      <c r="Y21" s="21"/>
      <c r="Z21" s="21" t="s">
        <v>48</v>
      </c>
      <c r="AA21" s="21" t="s">
        <v>48</v>
      </c>
      <c r="AB21" s="21"/>
      <c r="AC21" s="21"/>
      <c r="AD21" s="21" t="s">
        <v>48</v>
      </c>
      <c r="AE21" s="21"/>
      <c r="AF21" s="21"/>
      <c r="AG21" s="21"/>
      <c r="AH21" s="22"/>
      <c r="AI21" s="22"/>
      <c r="AJ21" s="22"/>
      <c r="AK21" s="22"/>
      <c r="AL21" s="22"/>
      <c r="AM21" s="22"/>
      <c r="AN21" s="22"/>
      <c r="AO21" s="22"/>
      <c r="AP21" s="22"/>
      <c r="AQ21" s="22"/>
      <c r="AR21" s="23"/>
      <c r="AS21" s="22"/>
      <c r="AT21" s="192"/>
      <c r="AU21" s="193">
        <v>10</v>
      </c>
      <c r="AV21" s="193">
        <v>30</v>
      </c>
      <c r="AW21" s="193">
        <v>30</v>
      </c>
      <c r="AX21" s="193">
        <v>30</v>
      </c>
      <c r="AY21" s="193">
        <v>100</v>
      </c>
      <c r="AZ21" s="194"/>
      <c r="BA21" s="194"/>
      <c r="BB21" s="194"/>
      <c r="BC21" s="194"/>
      <c r="BD21" s="24"/>
      <c r="BE21" s="24"/>
      <c r="BF21" s="25" t="s">
        <v>414</v>
      </c>
      <c r="BG21" s="26">
        <f t="shared" si="97"/>
        <v>0</v>
      </c>
      <c r="BH21" s="27">
        <f t="shared" si="98"/>
        <v>0</v>
      </c>
      <c r="BI21" s="25" t="s">
        <v>50</v>
      </c>
      <c r="BJ21" s="25" t="s">
        <v>407</v>
      </c>
      <c r="BK21" s="24"/>
      <c r="BL21" s="24"/>
      <c r="BM21" s="25" t="s">
        <v>415</v>
      </c>
      <c r="BN21" s="27">
        <f t="shared" si="99"/>
        <v>0</v>
      </c>
      <c r="BO21" s="28">
        <f t="shared" si="100"/>
        <v>0</v>
      </c>
      <c r="BP21" s="25" t="s">
        <v>50</v>
      </c>
      <c r="BQ21" s="29" t="s">
        <v>409</v>
      </c>
      <c r="BR21" s="30"/>
      <c r="BS21" s="24"/>
      <c r="BT21" s="25" t="s">
        <v>416</v>
      </c>
      <c r="BU21" s="27">
        <f t="shared" si="101"/>
        <v>0</v>
      </c>
      <c r="BV21" s="28">
        <f t="shared" si="102"/>
        <v>0</v>
      </c>
      <c r="BW21" s="25" t="s">
        <v>50</v>
      </c>
      <c r="BX21" s="25" t="s">
        <v>411</v>
      </c>
      <c r="BY21" s="24"/>
      <c r="BZ21" s="24"/>
      <c r="CA21" s="25" t="s">
        <v>1183</v>
      </c>
      <c r="CB21" s="27">
        <f t="shared" si="103"/>
        <v>0</v>
      </c>
      <c r="CC21" s="28">
        <f t="shared" si="104"/>
        <v>0</v>
      </c>
      <c r="CD21" s="25" t="s">
        <v>50</v>
      </c>
      <c r="CE21" s="25" t="s">
        <v>1178</v>
      </c>
      <c r="CF21" s="24"/>
      <c r="CG21" s="24"/>
      <c r="CH21" s="25" t="s">
        <v>1184</v>
      </c>
      <c r="CI21" s="27">
        <f t="shared" si="105"/>
        <v>0</v>
      </c>
      <c r="CJ21" s="28">
        <f t="shared" si="106"/>
        <v>0</v>
      </c>
      <c r="CK21" s="25" t="s">
        <v>50</v>
      </c>
      <c r="CL21" s="25" t="s">
        <v>1180</v>
      </c>
      <c r="CM21" s="24"/>
      <c r="CN21" s="24"/>
      <c r="CO21" s="127" t="s">
        <v>1185</v>
      </c>
      <c r="CP21" s="27">
        <f t="shared" si="107"/>
        <v>0</v>
      </c>
      <c r="CQ21" s="28">
        <f t="shared" si="108"/>
        <v>0</v>
      </c>
      <c r="CR21" s="25" t="s">
        <v>396</v>
      </c>
      <c r="CS21" s="25" t="s">
        <v>1186</v>
      </c>
      <c r="CT21" s="24"/>
      <c r="CU21" s="24"/>
      <c r="CV21" s="25" t="s">
        <v>1609</v>
      </c>
      <c r="CW21" s="27">
        <f t="shared" si="109"/>
        <v>0</v>
      </c>
      <c r="CX21" s="28">
        <f t="shared" si="110"/>
        <v>0</v>
      </c>
      <c r="CY21" s="25" t="s">
        <v>50</v>
      </c>
      <c r="CZ21" s="25" t="s">
        <v>1604</v>
      </c>
      <c r="DA21" s="24"/>
      <c r="DB21" s="24"/>
      <c r="DC21" s="25" t="s">
        <v>1610</v>
      </c>
      <c r="DD21" s="27">
        <f t="shared" si="111"/>
        <v>0</v>
      </c>
      <c r="DE21" s="28">
        <f t="shared" si="112"/>
        <v>0</v>
      </c>
      <c r="DF21" s="25" t="s">
        <v>50</v>
      </c>
      <c r="DG21" s="25" t="s">
        <v>1606</v>
      </c>
      <c r="DH21" s="24"/>
      <c r="DI21" s="24"/>
      <c r="DJ21" s="25" t="s">
        <v>1611</v>
      </c>
      <c r="DK21" s="27">
        <f t="shared" si="113"/>
        <v>0</v>
      </c>
      <c r="DL21" s="28">
        <f t="shared" si="114"/>
        <v>0</v>
      </c>
      <c r="DM21" s="25" t="s">
        <v>396</v>
      </c>
      <c r="DN21" s="25" t="s">
        <v>1608</v>
      </c>
      <c r="DO21" s="24"/>
      <c r="DP21" s="24"/>
      <c r="DQ21" s="25"/>
      <c r="DR21" s="27">
        <f t="shared" si="115"/>
        <v>0</v>
      </c>
      <c r="DS21" s="28">
        <f t="shared" si="116"/>
        <v>0</v>
      </c>
      <c r="DT21" s="25" t="s">
        <v>49</v>
      </c>
      <c r="DU21" s="25"/>
      <c r="DV21" s="24"/>
      <c r="DW21" s="24"/>
      <c r="DX21" s="25"/>
      <c r="DY21" s="27">
        <f t="shared" si="117"/>
        <v>0</v>
      </c>
      <c r="DZ21" s="28">
        <f t="shared" si="118"/>
        <v>0</v>
      </c>
      <c r="EA21" s="25" t="s">
        <v>49</v>
      </c>
      <c r="EB21" s="25"/>
      <c r="EC21" s="31">
        <v>30</v>
      </c>
      <c r="ED21" s="24"/>
      <c r="EE21" s="25"/>
      <c r="EF21" s="27">
        <f t="shared" si="119"/>
        <v>1</v>
      </c>
      <c r="EG21" s="28">
        <f t="shared" si="120"/>
        <v>0</v>
      </c>
      <c r="EH21" s="25" t="s">
        <v>49</v>
      </c>
      <c r="EI21" s="25"/>
      <c r="EJ21" s="32">
        <v>2025</v>
      </c>
      <c r="EK21" s="33"/>
      <c r="EL21" s="34" t="str">
        <f>+VLOOKUP(C21,[1]Listas_desplega!$AI$22:$AJ$46,2,0)</f>
        <v>DC_PBM</v>
      </c>
      <c r="EM21" s="34" t="str">
        <f>+VLOOKUP(I21,[1]Listas_desplega!$BY$3:$BZ$7,2,0)</f>
        <v>T_2</v>
      </c>
      <c r="EN21" s="34" t="str">
        <f>+VLOOKUP(J21,[1]Listas_desplega!$BY$10:$BZ$23,2,0)</f>
        <v>T_2_C_2</v>
      </c>
      <c r="EO21" s="34" t="str">
        <f>+VLOOKUP(K21,[1]Listas_desplega!$BY$28:$BZ$54,2,0)</f>
        <v>T_2_C_2_ET_1</v>
      </c>
      <c r="EP21" s="34" t="str">
        <f>+VLOOKUP(L21,[1]Listas_desplega!$BY$58:$BZ$105,2,0)</f>
        <v>T_2_C_2_ET_1_CPT_2</v>
      </c>
      <c r="EQ21" s="35" t="str">
        <f>+VLOOKUP(M21,[1]Listas_desplega!$J$3:$K$11,2,0)</f>
        <v>Eje_E_2</v>
      </c>
    </row>
    <row r="22" spans="1:147" s="36" customFormat="1" ht="44.25" customHeight="1" x14ac:dyDescent="0.3">
      <c r="A22" s="15" t="str">
        <f t="shared" si="0"/>
        <v>465_VPBM_2025</v>
      </c>
      <c r="B22" s="16" t="s">
        <v>44</v>
      </c>
      <c r="C22" s="16" t="s">
        <v>45</v>
      </c>
      <c r="D22" s="16" t="s">
        <v>51</v>
      </c>
      <c r="E22" s="16" t="s">
        <v>158</v>
      </c>
      <c r="F22" s="16" t="s">
        <v>274</v>
      </c>
      <c r="G22" s="17" t="s">
        <v>275</v>
      </c>
      <c r="H22" s="16" t="s">
        <v>276</v>
      </c>
      <c r="I22" s="16" t="s">
        <v>277</v>
      </c>
      <c r="J22" s="16" t="s">
        <v>278</v>
      </c>
      <c r="K22" s="16" t="s">
        <v>279</v>
      </c>
      <c r="L22" s="16" t="s">
        <v>326</v>
      </c>
      <c r="M22" s="16" t="s">
        <v>46</v>
      </c>
      <c r="N22" s="16" t="s">
        <v>133</v>
      </c>
      <c r="O22" s="22">
        <v>465</v>
      </c>
      <c r="P22" s="19" t="s">
        <v>417</v>
      </c>
      <c r="Q22" s="20" t="s">
        <v>282</v>
      </c>
      <c r="R22" s="19" t="s">
        <v>283</v>
      </c>
      <c r="S22" s="19" t="s">
        <v>418</v>
      </c>
      <c r="T22" s="19" t="s">
        <v>308</v>
      </c>
      <c r="U22" s="19" t="s">
        <v>286</v>
      </c>
      <c r="V22" s="19">
        <v>15</v>
      </c>
      <c r="W22" s="19" t="s">
        <v>419</v>
      </c>
      <c r="X22" s="20" t="s">
        <v>405</v>
      </c>
      <c r="Y22" s="21"/>
      <c r="Z22" s="21"/>
      <c r="AA22" s="21"/>
      <c r="AB22" s="21"/>
      <c r="AC22" s="21"/>
      <c r="AD22" s="21"/>
      <c r="AE22" s="21"/>
      <c r="AF22" s="21" t="s">
        <v>48</v>
      </c>
      <c r="AG22" s="21"/>
      <c r="AH22" s="22"/>
      <c r="AI22" s="22"/>
      <c r="AJ22" s="22"/>
      <c r="AK22" s="22"/>
      <c r="AL22" s="22"/>
      <c r="AM22" s="22"/>
      <c r="AN22" s="22"/>
      <c r="AO22" s="22"/>
      <c r="AP22" s="22"/>
      <c r="AQ22" s="22"/>
      <c r="AR22" s="23"/>
      <c r="AS22" s="22"/>
      <c r="AT22" s="192"/>
      <c r="AU22" s="193"/>
      <c r="AV22" s="193">
        <v>20</v>
      </c>
      <c r="AW22" s="193">
        <v>40</v>
      </c>
      <c r="AX22" s="193">
        <v>40</v>
      </c>
      <c r="AY22" s="193">
        <v>100</v>
      </c>
      <c r="AZ22" s="194"/>
      <c r="BA22" s="194"/>
      <c r="BB22" s="194"/>
      <c r="BC22" s="194"/>
      <c r="BD22" s="24"/>
      <c r="BE22" s="24"/>
      <c r="BF22" s="25" t="s">
        <v>420</v>
      </c>
      <c r="BG22" s="26">
        <f t="shared" si="97"/>
        <v>0</v>
      </c>
      <c r="BH22" s="27">
        <f t="shared" si="98"/>
        <v>0</v>
      </c>
      <c r="BI22" s="25" t="s">
        <v>50</v>
      </c>
      <c r="BJ22" s="25" t="s">
        <v>407</v>
      </c>
      <c r="BK22" s="24"/>
      <c r="BL22" s="24"/>
      <c r="BM22" s="25" t="s">
        <v>421</v>
      </c>
      <c r="BN22" s="27">
        <f t="shared" si="99"/>
        <v>0</v>
      </c>
      <c r="BO22" s="28">
        <f t="shared" si="100"/>
        <v>0</v>
      </c>
      <c r="BP22" s="25" t="s">
        <v>50</v>
      </c>
      <c r="BQ22" s="29" t="s">
        <v>409</v>
      </c>
      <c r="BR22" s="30"/>
      <c r="BS22" s="24"/>
      <c r="BT22" s="25" t="s">
        <v>422</v>
      </c>
      <c r="BU22" s="27">
        <f t="shared" si="101"/>
        <v>0</v>
      </c>
      <c r="BV22" s="28">
        <f t="shared" si="102"/>
        <v>0</v>
      </c>
      <c r="BW22" s="25" t="s">
        <v>50</v>
      </c>
      <c r="BX22" s="25" t="s">
        <v>411</v>
      </c>
      <c r="BY22" s="24"/>
      <c r="BZ22" s="24"/>
      <c r="CA22" s="25" t="s">
        <v>1187</v>
      </c>
      <c r="CB22" s="27">
        <f t="shared" si="103"/>
        <v>0</v>
      </c>
      <c r="CC22" s="28">
        <f t="shared" si="104"/>
        <v>0</v>
      </c>
      <c r="CD22" s="25" t="s">
        <v>50</v>
      </c>
      <c r="CE22" s="25" t="s">
        <v>1178</v>
      </c>
      <c r="CF22" s="24"/>
      <c r="CG22" s="24"/>
      <c r="CH22" s="25" t="s">
        <v>1188</v>
      </c>
      <c r="CI22" s="27">
        <f t="shared" si="105"/>
        <v>0</v>
      </c>
      <c r="CJ22" s="28">
        <f t="shared" si="106"/>
        <v>0</v>
      </c>
      <c r="CK22" s="25" t="s">
        <v>50</v>
      </c>
      <c r="CL22" s="25" t="s">
        <v>1180</v>
      </c>
      <c r="CM22" s="24">
        <v>20</v>
      </c>
      <c r="CN22" s="24"/>
      <c r="CO22" s="130" t="s">
        <v>1189</v>
      </c>
      <c r="CP22" s="27">
        <f t="shared" si="107"/>
        <v>0.5</v>
      </c>
      <c r="CQ22" s="28">
        <f t="shared" si="108"/>
        <v>0</v>
      </c>
      <c r="CR22" s="25" t="s">
        <v>396</v>
      </c>
      <c r="CS22" s="25" t="s">
        <v>1186</v>
      </c>
      <c r="CT22" s="24">
        <v>20</v>
      </c>
      <c r="CU22" s="24"/>
      <c r="CV22" s="25" t="s">
        <v>1612</v>
      </c>
      <c r="CW22" s="27">
        <f t="shared" si="109"/>
        <v>0.5</v>
      </c>
      <c r="CX22" s="28">
        <f t="shared" si="110"/>
        <v>0</v>
      </c>
      <c r="CY22" s="25" t="s">
        <v>50</v>
      </c>
      <c r="CZ22" s="25" t="s">
        <v>1604</v>
      </c>
      <c r="DA22" s="24">
        <v>20</v>
      </c>
      <c r="DB22" s="24"/>
      <c r="DC22" s="25" t="s">
        <v>1613</v>
      </c>
      <c r="DD22" s="27">
        <f t="shared" si="111"/>
        <v>0.5</v>
      </c>
      <c r="DE22" s="28">
        <f t="shared" si="112"/>
        <v>0</v>
      </c>
      <c r="DF22" s="25" t="s">
        <v>50</v>
      </c>
      <c r="DG22" s="25" t="s">
        <v>1606</v>
      </c>
      <c r="DH22" s="24">
        <v>20</v>
      </c>
      <c r="DI22" s="24"/>
      <c r="DJ22" s="25" t="s">
        <v>1614</v>
      </c>
      <c r="DK22" s="27">
        <f t="shared" si="113"/>
        <v>0.5</v>
      </c>
      <c r="DL22" s="28">
        <f t="shared" si="114"/>
        <v>0</v>
      </c>
      <c r="DM22" s="25" t="s">
        <v>396</v>
      </c>
      <c r="DN22" s="25" t="s">
        <v>1608</v>
      </c>
      <c r="DO22" s="24">
        <v>20</v>
      </c>
      <c r="DP22" s="24"/>
      <c r="DQ22" s="25"/>
      <c r="DR22" s="27">
        <f t="shared" si="115"/>
        <v>0.5</v>
      </c>
      <c r="DS22" s="28">
        <f t="shared" si="116"/>
        <v>0</v>
      </c>
      <c r="DT22" s="25" t="s">
        <v>49</v>
      </c>
      <c r="DU22" s="25"/>
      <c r="DV22" s="24">
        <v>20</v>
      </c>
      <c r="DW22" s="24"/>
      <c r="DX22" s="25"/>
      <c r="DY22" s="27">
        <f t="shared" si="117"/>
        <v>0.5</v>
      </c>
      <c r="DZ22" s="28">
        <f t="shared" si="118"/>
        <v>0</v>
      </c>
      <c r="EA22" s="25" t="s">
        <v>49</v>
      </c>
      <c r="EB22" s="25"/>
      <c r="EC22" s="31">
        <v>40</v>
      </c>
      <c r="ED22" s="24"/>
      <c r="EE22" s="25"/>
      <c r="EF22" s="27">
        <f t="shared" si="119"/>
        <v>1</v>
      </c>
      <c r="EG22" s="28">
        <f t="shared" si="120"/>
        <v>0</v>
      </c>
      <c r="EH22" s="25" t="s">
        <v>49</v>
      </c>
      <c r="EI22" s="25"/>
      <c r="EJ22" s="32">
        <v>2025</v>
      </c>
      <c r="EK22" s="33"/>
      <c r="EL22" s="34" t="str">
        <f>+VLOOKUP(C22,[1]Listas_desplega!$AI$22:$AJ$46,2,0)</f>
        <v>DC_PBM</v>
      </c>
      <c r="EM22" s="34" t="str">
        <f>+VLOOKUP(I22,[1]Listas_desplega!$BY$3:$BZ$7,2,0)</f>
        <v>T_2</v>
      </c>
      <c r="EN22" s="34" t="str">
        <f>+VLOOKUP(J22,[1]Listas_desplega!$BY$10:$BZ$23,2,0)</f>
        <v>T_2_C_2</v>
      </c>
      <c r="EO22" s="34" t="str">
        <f>+VLOOKUP(K22,[1]Listas_desplega!$BY$28:$BZ$54,2,0)</f>
        <v>T_2_C_2_ET_1</v>
      </c>
      <c r="EP22" s="34" t="str">
        <f>+VLOOKUP(L22,[1]Listas_desplega!$BY$58:$BZ$105,2,0)</f>
        <v>T_2_C_2_ET_1_CPT_2</v>
      </c>
      <c r="EQ22" s="35" t="str">
        <f>+VLOOKUP(M22,[1]Listas_desplega!$J$3:$K$11,2,0)</f>
        <v>Eje_E_2</v>
      </c>
    </row>
    <row r="23" spans="1:147" s="36" customFormat="1" ht="44.25" customHeight="1" x14ac:dyDescent="0.3">
      <c r="A23" s="15" t="str">
        <f t="shared" si="0"/>
        <v>469_VPBM_2025</v>
      </c>
      <c r="B23" s="16" t="s">
        <v>44</v>
      </c>
      <c r="C23" s="16" t="s">
        <v>45</v>
      </c>
      <c r="D23" s="16" t="s">
        <v>51</v>
      </c>
      <c r="E23" s="16" t="s">
        <v>158</v>
      </c>
      <c r="F23" s="16" t="s">
        <v>274</v>
      </c>
      <c r="G23" s="17" t="s">
        <v>275</v>
      </c>
      <c r="H23" s="16" t="s">
        <v>276</v>
      </c>
      <c r="I23" s="16" t="s">
        <v>277</v>
      </c>
      <c r="J23" s="16" t="s">
        <v>278</v>
      </c>
      <c r="K23" s="16" t="s">
        <v>279</v>
      </c>
      <c r="L23" s="16" t="s">
        <v>280</v>
      </c>
      <c r="M23" s="16" t="s">
        <v>52</v>
      </c>
      <c r="N23" s="16" t="s">
        <v>53</v>
      </c>
      <c r="O23" s="22">
        <v>469</v>
      </c>
      <c r="P23" s="19" t="s">
        <v>423</v>
      </c>
      <c r="Q23" s="20" t="s">
        <v>282</v>
      </c>
      <c r="R23" s="19" t="s">
        <v>283</v>
      </c>
      <c r="S23" s="19" t="s">
        <v>424</v>
      </c>
      <c r="T23" s="19" t="s">
        <v>285</v>
      </c>
      <c r="U23" s="19" t="s">
        <v>286</v>
      </c>
      <c r="V23" s="19">
        <v>30</v>
      </c>
      <c r="W23" s="19" t="s">
        <v>425</v>
      </c>
      <c r="X23" s="20" t="s">
        <v>405</v>
      </c>
      <c r="Y23" s="21" t="s">
        <v>289</v>
      </c>
      <c r="Z23" s="21"/>
      <c r="AA23" s="21"/>
      <c r="AB23" s="21"/>
      <c r="AC23" s="21"/>
      <c r="AD23" s="21"/>
      <c r="AE23" s="21"/>
      <c r="AF23" s="21" t="s">
        <v>48</v>
      </c>
      <c r="AG23" s="21"/>
      <c r="AH23" s="22"/>
      <c r="AI23" s="22"/>
      <c r="AJ23" s="22"/>
      <c r="AK23" s="22"/>
      <c r="AL23" s="22"/>
      <c r="AM23" s="22"/>
      <c r="AN23" s="22"/>
      <c r="AO23" s="22"/>
      <c r="AP23" s="22"/>
      <c r="AQ23" s="22"/>
      <c r="AR23" s="23"/>
      <c r="AS23" s="22"/>
      <c r="AT23" s="192"/>
      <c r="AU23" s="193"/>
      <c r="AV23" s="193">
        <v>480</v>
      </c>
      <c r="AW23" s="193">
        <v>0</v>
      </c>
      <c r="AX23" s="193">
        <v>2020</v>
      </c>
      <c r="AY23" s="193">
        <v>2500</v>
      </c>
      <c r="AZ23" s="194"/>
      <c r="BA23" s="194"/>
      <c r="BB23" s="194"/>
      <c r="BC23" s="194"/>
      <c r="BD23" s="24"/>
      <c r="BE23" s="24"/>
      <c r="BF23" s="25" t="s">
        <v>426</v>
      </c>
      <c r="BG23" s="26">
        <f t="shared" si="97"/>
        <v>0</v>
      </c>
      <c r="BH23" s="27">
        <f t="shared" si="98"/>
        <v>0</v>
      </c>
      <c r="BI23" s="25" t="s">
        <v>50</v>
      </c>
      <c r="BJ23" s="25" t="s">
        <v>407</v>
      </c>
      <c r="BK23" s="24"/>
      <c r="BL23" s="24"/>
      <c r="BM23" s="25" t="s">
        <v>427</v>
      </c>
      <c r="BN23" s="27">
        <f t="shared" si="99"/>
        <v>0</v>
      </c>
      <c r="BO23" s="28" t="str">
        <f t="shared" si="100"/>
        <v>REVISAR</v>
      </c>
      <c r="BP23" s="25" t="s">
        <v>50</v>
      </c>
      <c r="BQ23" s="29" t="s">
        <v>409</v>
      </c>
      <c r="BR23" s="30"/>
      <c r="BS23" s="24"/>
      <c r="BT23" s="25" t="s">
        <v>428</v>
      </c>
      <c r="BU23" s="27">
        <f t="shared" si="101"/>
        <v>0</v>
      </c>
      <c r="BV23" s="28" t="str">
        <f t="shared" si="102"/>
        <v>REVISAR</v>
      </c>
      <c r="BW23" s="25" t="s">
        <v>50</v>
      </c>
      <c r="BX23" s="25" t="s">
        <v>411</v>
      </c>
      <c r="BY23" s="24"/>
      <c r="BZ23" s="24"/>
      <c r="CA23" s="25" t="s">
        <v>1190</v>
      </c>
      <c r="CB23" s="27">
        <f t="shared" si="103"/>
        <v>0</v>
      </c>
      <c r="CC23" s="28" t="str">
        <f t="shared" si="104"/>
        <v>REVISAR</v>
      </c>
      <c r="CD23" s="25" t="s">
        <v>50</v>
      </c>
      <c r="CE23" s="25" t="s">
        <v>1178</v>
      </c>
      <c r="CF23" s="24"/>
      <c r="CG23" s="24"/>
      <c r="CH23" s="25" t="s">
        <v>1191</v>
      </c>
      <c r="CI23" s="27">
        <f t="shared" si="105"/>
        <v>0</v>
      </c>
      <c r="CJ23" s="28" t="str">
        <f t="shared" si="106"/>
        <v>REVISAR</v>
      </c>
      <c r="CK23" s="25" t="s">
        <v>50</v>
      </c>
      <c r="CL23" s="25" t="s">
        <v>1180</v>
      </c>
      <c r="CM23" s="24">
        <v>0</v>
      </c>
      <c r="CN23" s="24"/>
      <c r="CO23" s="128" t="s">
        <v>1192</v>
      </c>
      <c r="CP23" s="27">
        <f t="shared" si="107"/>
        <v>0</v>
      </c>
      <c r="CQ23" s="28" t="str">
        <f t="shared" si="108"/>
        <v>REVISAR</v>
      </c>
      <c r="CR23" s="25" t="s">
        <v>396</v>
      </c>
      <c r="CS23" s="25" t="s">
        <v>1186</v>
      </c>
      <c r="CT23" s="24"/>
      <c r="CU23" s="24"/>
      <c r="CV23" s="25" t="s">
        <v>1615</v>
      </c>
      <c r="CW23" s="27">
        <f t="shared" si="109"/>
        <v>0</v>
      </c>
      <c r="CX23" s="28" t="str">
        <f t="shared" si="110"/>
        <v>REVISAR</v>
      </c>
      <c r="CY23" s="25" t="s">
        <v>50</v>
      </c>
      <c r="CZ23" s="25" t="s">
        <v>1604</v>
      </c>
      <c r="DA23" s="24"/>
      <c r="DB23" s="24"/>
      <c r="DC23" s="25" t="s">
        <v>1616</v>
      </c>
      <c r="DD23" s="27">
        <f t="shared" si="111"/>
        <v>0</v>
      </c>
      <c r="DE23" s="28" t="str">
        <f t="shared" si="112"/>
        <v>REVISAR</v>
      </c>
      <c r="DF23" s="25" t="s">
        <v>50</v>
      </c>
      <c r="DG23" s="25" t="s">
        <v>1606</v>
      </c>
      <c r="DH23" s="24"/>
      <c r="DI23" s="24"/>
      <c r="DJ23" s="25" t="s">
        <v>1617</v>
      </c>
      <c r="DK23" s="27">
        <f t="shared" si="113"/>
        <v>0</v>
      </c>
      <c r="DL23" s="28" t="str">
        <f t="shared" si="114"/>
        <v>REVISAR</v>
      </c>
      <c r="DM23" s="25" t="s">
        <v>396</v>
      </c>
      <c r="DN23" s="25" t="s">
        <v>1608</v>
      </c>
      <c r="DO23" s="24"/>
      <c r="DP23" s="24"/>
      <c r="DQ23" s="25"/>
      <c r="DR23" s="27">
        <f t="shared" si="115"/>
        <v>0</v>
      </c>
      <c r="DS23" s="28" t="str">
        <f t="shared" si="116"/>
        <v>REVISAR</v>
      </c>
      <c r="DT23" s="25" t="s">
        <v>49</v>
      </c>
      <c r="DU23" s="25"/>
      <c r="DV23" s="24"/>
      <c r="DW23" s="24"/>
      <c r="DX23" s="25"/>
      <c r="DY23" s="27">
        <f t="shared" si="117"/>
        <v>0</v>
      </c>
      <c r="DZ23" s="28" t="str">
        <f t="shared" si="118"/>
        <v>REVISAR</v>
      </c>
      <c r="EA23" s="25" t="s">
        <v>49</v>
      </c>
      <c r="EB23" s="25"/>
      <c r="EC23" s="31">
        <v>0</v>
      </c>
      <c r="ED23" s="24"/>
      <c r="EE23" s="25"/>
      <c r="EF23" s="27">
        <f t="shared" si="119"/>
        <v>0</v>
      </c>
      <c r="EG23" s="28" t="str">
        <f t="shared" si="120"/>
        <v>REVISAR</v>
      </c>
      <c r="EH23" s="25" t="s">
        <v>49</v>
      </c>
      <c r="EI23" s="25"/>
      <c r="EJ23" s="32">
        <v>2025</v>
      </c>
      <c r="EK23" s="33"/>
      <c r="EL23" s="34" t="str">
        <f>+VLOOKUP(C23,[1]Listas_desplega!$AI$22:$AJ$46,2,0)</f>
        <v>DC_PBM</v>
      </c>
      <c r="EM23" s="34" t="str">
        <f>+VLOOKUP(I23,[1]Listas_desplega!$BY$3:$BZ$7,2,0)</f>
        <v>T_2</v>
      </c>
      <c r="EN23" s="34" t="str">
        <f>+VLOOKUP(J23,[1]Listas_desplega!$BY$10:$BZ$23,2,0)</f>
        <v>T_2_C_2</v>
      </c>
      <c r="EO23" s="34" t="str">
        <f>+VLOOKUP(K23,[1]Listas_desplega!$BY$28:$BZ$54,2,0)</f>
        <v>T_2_C_2_ET_1</v>
      </c>
      <c r="EP23" s="34" t="str">
        <f>+VLOOKUP(L23,[1]Listas_desplega!$BY$58:$BZ$105,2,0)</f>
        <v>T_2_C_2_ET_1_CPT_3</v>
      </c>
      <c r="EQ23" s="35" t="str">
        <f>+VLOOKUP(M23,[1]Listas_desplega!$J$3:$K$11,2,0)</f>
        <v>Eje_E_4</v>
      </c>
    </row>
    <row r="24" spans="1:147" s="36" customFormat="1" ht="44.25" customHeight="1" x14ac:dyDescent="0.3">
      <c r="A24" s="15" t="str">
        <f t="shared" si="0"/>
        <v>108_VPBM_2025</v>
      </c>
      <c r="B24" s="16" t="s">
        <v>44</v>
      </c>
      <c r="C24" s="16" t="s">
        <v>45</v>
      </c>
      <c r="D24" s="16" t="s">
        <v>325</v>
      </c>
      <c r="E24" s="16" t="s">
        <v>158</v>
      </c>
      <c r="F24" s="16" t="s">
        <v>274</v>
      </c>
      <c r="G24" s="17" t="s">
        <v>275</v>
      </c>
      <c r="H24" s="16" t="s">
        <v>276</v>
      </c>
      <c r="I24" s="16" t="s">
        <v>277</v>
      </c>
      <c r="J24" s="16" t="s">
        <v>278</v>
      </c>
      <c r="K24" s="16" t="s">
        <v>279</v>
      </c>
      <c r="L24" s="16" t="s">
        <v>298</v>
      </c>
      <c r="M24" s="16" t="s">
        <v>78</v>
      </c>
      <c r="N24" s="16" t="s">
        <v>79</v>
      </c>
      <c r="O24" s="22">
        <v>108</v>
      </c>
      <c r="P24" s="19" t="s">
        <v>429</v>
      </c>
      <c r="Q24" s="20" t="s">
        <v>282</v>
      </c>
      <c r="R24" s="19" t="s">
        <v>283</v>
      </c>
      <c r="S24" s="19" t="s">
        <v>430</v>
      </c>
      <c r="T24" s="19" t="s">
        <v>285</v>
      </c>
      <c r="U24" s="19" t="s">
        <v>286</v>
      </c>
      <c r="V24" s="19">
        <v>30</v>
      </c>
      <c r="W24" s="19" t="s">
        <v>431</v>
      </c>
      <c r="X24" s="20" t="s">
        <v>288</v>
      </c>
      <c r="Y24" s="21" t="s">
        <v>289</v>
      </c>
      <c r="Z24" s="21"/>
      <c r="AA24" s="21"/>
      <c r="AB24" s="21"/>
      <c r="AC24" s="21"/>
      <c r="AD24" s="21"/>
      <c r="AE24" s="21"/>
      <c r="AF24" s="21"/>
      <c r="AG24" s="21"/>
      <c r="AH24" s="22"/>
      <c r="AI24" s="22"/>
      <c r="AJ24" s="22"/>
      <c r="AK24" s="22"/>
      <c r="AL24" s="22" t="s">
        <v>48</v>
      </c>
      <c r="AM24" s="22"/>
      <c r="AN24" s="22"/>
      <c r="AO24" s="22"/>
      <c r="AP24" s="22"/>
      <c r="AQ24" s="22"/>
      <c r="AR24" s="23"/>
      <c r="AS24" s="22"/>
      <c r="AT24" s="192"/>
      <c r="AU24" s="193"/>
      <c r="AV24" s="193"/>
      <c r="AW24" s="193">
        <v>67</v>
      </c>
      <c r="AX24" s="193">
        <v>30</v>
      </c>
      <c r="AY24" s="193">
        <v>97</v>
      </c>
      <c r="AZ24" s="194"/>
      <c r="BA24" s="194"/>
      <c r="BB24" s="194"/>
      <c r="BC24" s="194"/>
      <c r="BD24" s="24"/>
      <c r="BE24" s="24"/>
      <c r="BF24" s="25"/>
      <c r="BG24" s="26">
        <f t="shared" si="97"/>
        <v>0</v>
      </c>
      <c r="BH24" s="27">
        <f t="shared" si="98"/>
        <v>0</v>
      </c>
      <c r="BI24" s="25" t="s">
        <v>49</v>
      </c>
      <c r="BJ24" s="25"/>
      <c r="BK24" s="24"/>
      <c r="BL24" s="24"/>
      <c r="BM24" s="25"/>
      <c r="BN24" s="27">
        <f t="shared" si="99"/>
        <v>0</v>
      </c>
      <c r="BO24" s="28">
        <f t="shared" si="100"/>
        <v>0</v>
      </c>
      <c r="BP24" s="25" t="s">
        <v>49</v>
      </c>
      <c r="BQ24" s="29"/>
      <c r="BR24" s="30"/>
      <c r="BS24" s="24"/>
      <c r="BT24" s="25"/>
      <c r="BU24" s="27">
        <f t="shared" si="101"/>
        <v>0</v>
      </c>
      <c r="BV24" s="28">
        <f t="shared" si="102"/>
        <v>0</v>
      </c>
      <c r="BW24" s="25" t="s">
        <v>49</v>
      </c>
      <c r="BX24" s="25"/>
      <c r="BY24" s="24"/>
      <c r="BZ24" s="24"/>
      <c r="CA24" s="25"/>
      <c r="CB24" s="27">
        <f t="shared" si="103"/>
        <v>0</v>
      </c>
      <c r="CC24" s="28">
        <f t="shared" si="104"/>
        <v>0</v>
      </c>
      <c r="CD24" s="25" t="s">
        <v>49</v>
      </c>
      <c r="CE24" s="25"/>
      <c r="CF24" s="24"/>
      <c r="CG24" s="24"/>
      <c r="CH24" s="25" t="s">
        <v>1193</v>
      </c>
      <c r="CI24" s="27">
        <f t="shared" si="105"/>
        <v>0</v>
      </c>
      <c r="CJ24" s="28">
        <f t="shared" si="106"/>
        <v>0</v>
      </c>
      <c r="CK24" s="25" t="s">
        <v>49</v>
      </c>
      <c r="CL24" s="25"/>
      <c r="CM24" s="24">
        <v>30</v>
      </c>
      <c r="CN24" s="132">
        <v>21</v>
      </c>
      <c r="CO24" s="133" t="s">
        <v>1194</v>
      </c>
      <c r="CP24" s="27">
        <f t="shared" si="107"/>
        <v>0.44776119402985076</v>
      </c>
      <c r="CQ24" s="28">
        <f t="shared" si="108"/>
        <v>0.31343283582089554</v>
      </c>
      <c r="CR24" s="25" t="s">
        <v>50</v>
      </c>
      <c r="CS24" s="25" t="s">
        <v>1195</v>
      </c>
      <c r="CT24" s="24">
        <v>30</v>
      </c>
      <c r="CU24" s="24"/>
      <c r="CV24" s="25"/>
      <c r="CW24" s="27">
        <f t="shared" si="109"/>
        <v>0.44776119402985076</v>
      </c>
      <c r="CX24" s="28">
        <f t="shared" si="110"/>
        <v>0.31343283582089554</v>
      </c>
      <c r="CY24" s="25" t="s">
        <v>49</v>
      </c>
      <c r="CZ24" s="25" t="s">
        <v>1123</v>
      </c>
      <c r="DA24" s="24">
        <v>30</v>
      </c>
      <c r="DB24" s="24">
        <v>21</v>
      </c>
      <c r="DC24" s="25"/>
      <c r="DD24" s="27">
        <f t="shared" si="111"/>
        <v>0.44776119402985076</v>
      </c>
      <c r="DE24" s="28">
        <f t="shared" si="112"/>
        <v>0.31343283582089554</v>
      </c>
      <c r="DF24" s="25" t="s">
        <v>49</v>
      </c>
      <c r="DG24" s="25" t="s">
        <v>1123</v>
      </c>
      <c r="DH24" s="24">
        <v>30</v>
      </c>
      <c r="DI24" s="24"/>
      <c r="DJ24" s="25"/>
      <c r="DK24" s="27">
        <f t="shared" si="113"/>
        <v>0.44776119402985076</v>
      </c>
      <c r="DL24" s="28">
        <f t="shared" si="114"/>
        <v>0.31343283582089554</v>
      </c>
      <c r="DM24" s="25" t="s">
        <v>49</v>
      </c>
      <c r="DN24" s="25"/>
      <c r="DO24" s="24">
        <v>30</v>
      </c>
      <c r="DP24" s="24"/>
      <c r="DQ24" s="25"/>
      <c r="DR24" s="27">
        <f t="shared" si="115"/>
        <v>0.44776119402985076</v>
      </c>
      <c r="DS24" s="28">
        <f t="shared" si="116"/>
        <v>0.31343283582089554</v>
      </c>
      <c r="DT24" s="25" t="s">
        <v>49</v>
      </c>
      <c r="DU24" s="25"/>
      <c r="DV24" s="24">
        <v>30</v>
      </c>
      <c r="DW24" s="24"/>
      <c r="DX24" s="25"/>
      <c r="DY24" s="27">
        <f t="shared" si="117"/>
        <v>0.44776119402985076</v>
      </c>
      <c r="DZ24" s="28">
        <f t="shared" si="118"/>
        <v>0.31343283582089554</v>
      </c>
      <c r="EA24" s="25" t="s">
        <v>49</v>
      </c>
      <c r="EB24" s="25"/>
      <c r="EC24" s="31">
        <v>67</v>
      </c>
      <c r="ED24" s="24"/>
      <c r="EE24" s="25"/>
      <c r="EF24" s="27">
        <f t="shared" si="119"/>
        <v>1</v>
      </c>
      <c r="EG24" s="28">
        <f t="shared" si="120"/>
        <v>0.31343283582089554</v>
      </c>
      <c r="EH24" s="25" t="s">
        <v>49</v>
      </c>
      <c r="EI24" s="25"/>
      <c r="EJ24" s="32">
        <v>2025</v>
      </c>
      <c r="EK24" s="33"/>
      <c r="EL24" s="34" t="str">
        <f>+VLOOKUP(C24,[1]Listas_desplega!$AI$22:$AJ$46,2,0)</f>
        <v>DC_PBM</v>
      </c>
      <c r="EM24" s="34" t="str">
        <f>+VLOOKUP(I24,[1]Listas_desplega!$BY$3:$BZ$7,2,0)</f>
        <v>T_2</v>
      </c>
      <c r="EN24" s="34" t="str">
        <f>+VLOOKUP(J24,[1]Listas_desplega!$BY$10:$BZ$23,2,0)</f>
        <v>T_2_C_2</v>
      </c>
      <c r="EO24" s="34" t="str">
        <f>+VLOOKUP(K24,[1]Listas_desplega!$BY$28:$BZ$54,2,0)</f>
        <v>T_2_C_2_ET_1</v>
      </c>
      <c r="EP24" s="34" t="str">
        <f>+VLOOKUP(L24,[1]Listas_desplega!$BY$58:$BZ$105,2,0)</f>
        <v>T_2_C_2_ET_1_CPT_6</v>
      </c>
      <c r="EQ24" s="35" t="str">
        <f>+VLOOKUP(M24,[1]Listas_desplega!$J$3:$K$11,2,0)</f>
        <v>Eje_E_5</v>
      </c>
    </row>
    <row r="25" spans="1:147" s="36" customFormat="1" ht="44.25" customHeight="1" x14ac:dyDescent="0.3">
      <c r="A25" s="15" t="str">
        <f t="shared" si="0"/>
        <v>109_VPBM_2025</v>
      </c>
      <c r="B25" s="16" t="s">
        <v>44</v>
      </c>
      <c r="C25" s="16" t="s">
        <v>45</v>
      </c>
      <c r="D25" s="16" t="s">
        <v>325</v>
      </c>
      <c r="E25" s="16" t="s">
        <v>158</v>
      </c>
      <c r="F25" s="16" t="s">
        <v>274</v>
      </c>
      <c r="G25" s="17" t="s">
        <v>275</v>
      </c>
      <c r="H25" s="16" t="s">
        <v>276</v>
      </c>
      <c r="I25" s="16" t="s">
        <v>277</v>
      </c>
      <c r="J25" s="16" t="s">
        <v>278</v>
      </c>
      <c r="K25" s="16" t="s">
        <v>279</v>
      </c>
      <c r="L25" s="16" t="s">
        <v>280</v>
      </c>
      <c r="M25" s="16" t="s">
        <v>52</v>
      </c>
      <c r="N25" s="16" t="s">
        <v>54</v>
      </c>
      <c r="O25" s="22">
        <v>109</v>
      </c>
      <c r="P25" s="19" t="s">
        <v>432</v>
      </c>
      <c r="Q25" s="20" t="s">
        <v>282</v>
      </c>
      <c r="R25" s="19" t="s">
        <v>283</v>
      </c>
      <c r="S25" s="19" t="s">
        <v>433</v>
      </c>
      <c r="T25" s="19" t="s">
        <v>308</v>
      </c>
      <c r="U25" s="19" t="s">
        <v>434</v>
      </c>
      <c r="V25" s="19">
        <v>30</v>
      </c>
      <c r="W25" s="19" t="s">
        <v>435</v>
      </c>
      <c r="X25" s="20" t="s">
        <v>288</v>
      </c>
      <c r="Y25" s="21" t="s">
        <v>289</v>
      </c>
      <c r="Z25" s="21"/>
      <c r="AA25" s="21"/>
      <c r="AB25" s="21"/>
      <c r="AC25" s="21"/>
      <c r="AD25" s="21"/>
      <c r="AE25" s="21"/>
      <c r="AF25" s="21"/>
      <c r="AG25" s="21"/>
      <c r="AH25" s="22"/>
      <c r="AI25" s="22"/>
      <c r="AJ25" s="22"/>
      <c r="AK25" s="22"/>
      <c r="AL25" s="22"/>
      <c r="AM25" s="22"/>
      <c r="AN25" s="22"/>
      <c r="AO25" s="22"/>
      <c r="AP25" s="22"/>
      <c r="AQ25" s="22"/>
      <c r="AR25" s="23"/>
      <c r="AS25" s="22" t="s">
        <v>48</v>
      </c>
      <c r="AT25" s="192"/>
      <c r="AU25" s="192"/>
      <c r="AV25" s="192"/>
      <c r="AW25" s="192">
        <v>100</v>
      </c>
      <c r="AX25" s="192"/>
      <c r="AY25" s="192">
        <v>100</v>
      </c>
      <c r="AZ25" s="195"/>
      <c r="BA25" s="195"/>
      <c r="BB25" s="195"/>
      <c r="BC25" s="195"/>
      <c r="BD25" s="24"/>
      <c r="BE25" s="24"/>
      <c r="BF25" s="25"/>
      <c r="BG25" s="26">
        <f t="shared" si="97"/>
        <v>0</v>
      </c>
      <c r="BH25" s="27">
        <f t="shared" si="98"/>
        <v>0</v>
      </c>
      <c r="BI25" s="25" t="s">
        <v>49</v>
      </c>
      <c r="BJ25" s="25"/>
      <c r="BK25" s="24"/>
      <c r="BL25" s="24"/>
      <c r="BM25" s="25"/>
      <c r="BN25" s="27">
        <f t="shared" si="99"/>
        <v>0</v>
      </c>
      <c r="BO25" s="28">
        <f t="shared" si="100"/>
        <v>0</v>
      </c>
      <c r="BP25" s="25" t="s">
        <v>49</v>
      </c>
      <c r="BQ25" s="29"/>
      <c r="BR25" s="30">
        <v>10</v>
      </c>
      <c r="BS25" s="24">
        <v>25</v>
      </c>
      <c r="BT25" s="25" t="s">
        <v>436</v>
      </c>
      <c r="BU25" s="27">
        <f t="shared" si="101"/>
        <v>0.1</v>
      </c>
      <c r="BV25" s="28">
        <f t="shared" si="102"/>
        <v>0.25</v>
      </c>
      <c r="BW25" s="25" t="s">
        <v>50</v>
      </c>
      <c r="BX25" s="25" t="s">
        <v>437</v>
      </c>
      <c r="BY25" s="24">
        <v>10</v>
      </c>
      <c r="BZ25" s="24"/>
      <c r="CA25" s="25"/>
      <c r="CB25" s="27">
        <f t="shared" si="103"/>
        <v>0.1</v>
      </c>
      <c r="CC25" s="28">
        <f t="shared" si="104"/>
        <v>0.25</v>
      </c>
      <c r="CD25" s="25" t="s">
        <v>62</v>
      </c>
      <c r="CE25" s="25"/>
      <c r="CF25" s="24">
        <v>10</v>
      </c>
      <c r="CG25" s="24"/>
      <c r="CH25" s="25" t="s">
        <v>1196</v>
      </c>
      <c r="CI25" s="27">
        <f t="shared" si="105"/>
        <v>0.1</v>
      </c>
      <c r="CJ25" s="28">
        <f t="shared" si="106"/>
        <v>0.25</v>
      </c>
      <c r="CK25" s="25" t="s">
        <v>49</v>
      </c>
      <c r="CL25" s="25"/>
      <c r="CM25" s="24">
        <v>40</v>
      </c>
      <c r="CN25" s="24">
        <v>60</v>
      </c>
      <c r="CO25" s="133" t="s">
        <v>1197</v>
      </c>
      <c r="CP25" s="27">
        <f t="shared" si="107"/>
        <v>0.4</v>
      </c>
      <c r="CQ25" s="28">
        <f t="shared" si="108"/>
        <v>0.6</v>
      </c>
      <c r="CR25" s="25" t="s">
        <v>50</v>
      </c>
      <c r="CS25" s="25" t="s">
        <v>1198</v>
      </c>
      <c r="CT25" s="24">
        <v>40</v>
      </c>
      <c r="CU25" s="24"/>
      <c r="CV25" s="25"/>
      <c r="CW25" s="27">
        <f t="shared" si="109"/>
        <v>0.4</v>
      </c>
      <c r="CX25" s="28">
        <f t="shared" si="110"/>
        <v>0.6</v>
      </c>
      <c r="CY25" s="25" t="s">
        <v>49</v>
      </c>
      <c r="CZ25" s="25" t="s">
        <v>1618</v>
      </c>
      <c r="DA25" s="24">
        <v>40</v>
      </c>
      <c r="DB25" s="24"/>
      <c r="DC25" s="25"/>
      <c r="DD25" s="27">
        <f t="shared" si="111"/>
        <v>0.4</v>
      </c>
      <c r="DE25" s="28">
        <f t="shared" si="112"/>
        <v>0.6</v>
      </c>
      <c r="DF25" s="25" t="s">
        <v>49</v>
      </c>
      <c r="DG25" s="25" t="s">
        <v>1618</v>
      </c>
      <c r="DH25" s="24">
        <v>60</v>
      </c>
      <c r="DI25" s="24">
        <v>100</v>
      </c>
      <c r="DJ25" s="25" t="s">
        <v>1619</v>
      </c>
      <c r="DK25" s="27">
        <f t="shared" si="113"/>
        <v>0.6</v>
      </c>
      <c r="DL25" s="28">
        <f t="shared" si="114"/>
        <v>1</v>
      </c>
      <c r="DM25" s="25" t="s">
        <v>50</v>
      </c>
      <c r="DN25" s="25" t="s">
        <v>1620</v>
      </c>
      <c r="DO25" s="24">
        <v>60</v>
      </c>
      <c r="DP25" s="24"/>
      <c r="DQ25" s="25"/>
      <c r="DR25" s="27">
        <f t="shared" si="115"/>
        <v>0.6</v>
      </c>
      <c r="DS25" s="28">
        <f t="shared" si="116"/>
        <v>1</v>
      </c>
      <c r="DT25" s="25" t="s">
        <v>49</v>
      </c>
      <c r="DU25" s="25"/>
      <c r="DV25" s="24">
        <v>60</v>
      </c>
      <c r="DW25" s="24"/>
      <c r="DX25" s="25"/>
      <c r="DY25" s="27">
        <f t="shared" si="117"/>
        <v>0.6</v>
      </c>
      <c r="DZ25" s="28">
        <f t="shared" si="118"/>
        <v>1</v>
      </c>
      <c r="EA25" s="25" t="s">
        <v>49</v>
      </c>
      <c r="EB25" s="25"/>
      <c r="EC25" s="31">
        <v>100</v>
      </c>
      <c r="ED25" s="24"/>
      <c r="EE25" s="25"/>
      <c r="EF25" s="27">
        <f t="shared" si="119"/>
        <v>1</v>
      </c>
      <c r="EG25" s="28">
        <f t="shared" si="120"/>
        <v>1</v>
      </c>
      <c r="EH25" s="25" t="s">
        <v>49</v>
      </c>
      <c r="EI25" s="25"/>
      <c r="EJ25" s="32">
        <v>2025</v>
      </c>
      <c r="EK25" s="33"/>
      <c r="EL25" s="34" t="str">
        <f>+VLOOKUP(C25,[1]Listas_desplega!$AI$22:$AJ$46,2,0)</f>
        <v>DC_PBM</v>
      </c>
      <c r="EM25" s="34" t="str">
        <f>+VLOOKUP(I25,[1]Listas_desplega!$BY$3:$BZ$7,2,0)</f>
        <v>T_2</v>
      </c>
      <c r="EN25" s="34" t="str">
        <f>+VLOOKUP(J25,[1]Listas_desplega!$BY$10:$BZ$23,2,0)</f>
        <v>T_2_C_2</v>
      </c>
      <c r="EO25" s="34" t="str">
        <f>+VLOOKUP(K25,[1]Listas_desplega!$BY$28:$BZ$54,2,0)</f>
        <v>T_2_C_2_ET_1</v>
      </c>
      <c r="EP25" s="34" t="str">
        <f>+VLOOKUP(L25,[1]Listas_desplega!$BY$58:$BZ$105,2,0)</f>
        <v>T_2_C_2_ET_1_CPT_3</v>
      </c>
      <c r="EQ25" s="35" t="str">
        <f>+VLOOKUP(M25,[1]Listas_desplega!$J$3:$K$11,2,0)</f>
        <v>Eje_E_4</v>
      </c>
    </row>
    <row r="26" spans="1:147" s="36" customFormat="1" ht="44.25" customHeight="1" x14ac:dyDescent="0.3">
      <c r="A26" s="15" t="str">
        <f t="shared" si="0"/>
        <v>110_VPBM_2025</v>
      </c>
      <c r="B26" s="16" t="s">
        <v>44</v>
      </c>
      <c r="C26" s="16" t="s">
        <v>45</v>
      </c>
      <c r="D26" s="16" t="s">
        <v>325</v>
      </c>
      <c r="E26" s="16" t="s">
        <v>158</v>
      </c>
      <c r="F26" s="16" t="s">
        <v>274</v>
      </c>
      <c r="G26" s="17" t="s">
        <v>275</v>
      </c>
      <c r="H26" s="16" t="s">
        <v>276</v>
      </c>
      <c r="I26" s="16" t="s">
        <v>277</v>
      </c>
      <c r="J26" s="16" t="s">
        <v>278</v>
      </c>
      <c r="K26" s="16" t="s">
        <v>279</v>
      </c>
      <c r="L26" s="16" t="s">
        <v>438</v>
      </c>
      <c r="M26" s="16" t="s">
        <v>46</v>
      </c>
      <c r="N26" s="16" t="s">
        <v>47</v>
      </c>
      <c r="O26" s="22">
        <v>110</v>
      </c>
      <c r="P26" s="40" t="s">
        <v>439</v>
      </c>
      <c r="Q26" s="20" t="s">
        <v>282</v>
      </c>
      <c r="R26" s="19" t="s">
        <v>283</v>
      </c>
      <c r="S26" s="40" t="s">
        <v>440</v>
      </c>
      <c r="T26" s="40" t="s">
        <v>308</v>
      </c>
      <c r="U26" s="40" t="s">
        <v>286</v>
      </c>
      <c r="V26" s="40">
        <v>30</v>
      </c>
      <c r="W26" s="40" t="s">
        <v>441</v>
      </c>
      <c r="X26" s="20" t="s">
        <v>288</v>
      </c>
      <c r="Y26" s="21" t="s">
        <v>289</v>
      </c>
      <c r="Z26" s="21"/>
      <c r="AA26" s="21"/>
      <c r="AB26" s="21"/>
      <c r="AC26" s="21"/>
      <c r="AD26" s="21"/>
      <c r="AE26" s="21"/>
      <c r="AF26" s="21"/>
      <c r="AG26" s="21"/>
      <c r="AH26" s="22"/>
      <c r="AI26" s="22"/>
      <c r="AJ26" s="22"/>
      <c r="AK26" s="22"/>
      <c r="AL26" s="22"/>
      <c r="AM26" s="22"/>
      <c r="AN26" s="22"/>
      <c r="AO26" s="22"/>
      <c r="AP26" s="22"/>
      <c r="AQ26" s="22" t="s">
        <v>48</v>
      </c>
      <c r="AR26" s="23"/>
      <c r="AS26" s="22"/>
      <c r="AT26" s="41"/>
      <c r="AU26" s="42"/>
      <c r="AV26" s="42"/>
      <c r="AW26" s="42">
        <v>50</v>
      </c>
      <c r="AX26" s="42">
        <v>100</v>
      </c>
      <c r="AY26" s="42">
        <v>100</v>
      </c>
      <c r="AZ26" s="43"/>
      <c r="BA26" s="43"/>
      <c r="BB26" s="43"/>
      <c r="BC26" s="43"/>
      <c r="BD26" s="24"/>
      <c r="BE26" s="24"/>
      <c r="BF26" s="25"/>
      <c r="BG26" s="26">
        <f t="shared" si="97"/>
        <v>0</v>
      </c>
      <c r="BH26" s="27">
        <f t="shared" si="98"/>
        <v>0</v>
      </c>
      <c r="BI26" s="25" t="s">
        <v>49</v>
      </c>
      <c r="BJ26" s="25"/>
      <c r="BK26" s="24"/>
      <c r="BL26" s="24"/>
      <c r="BM26" s="25"/>
      <c r="BN26" s="27">
        <f t="shared" si="99"/>
        <v>0</v>
      </c>
      <c r="BO26" s="28">
        <f t="shared" si="100"/>
        <v>0</v>
      </c>
      <c r="BP26" s="25" t="s">
        <v>49</v>
      </c>
      <c r="BQ26" s="29"/>
      <c r="BR26" s="30"/>
      <c r="BS26" s="24"/>
      <c r="BT26" s="25"/>
      <c r="BU26" s="27">
        <f t="shared" si="101"/>
        <v>0</v>
      </c>
      <c r="BV26" s="28">
        <f t="shared" si="102"/>
        <v>0</v>
      </c>
      <c r="BW26" s="25" t="s">
        <v>49</v>
      </c>
      <c r="BX26" s="25"/>
      <c r="BY26" s="24"/>
      <c r="BZ26" s="24"/>
      <c r="CA26" s="25"/>
      <c r="CB26" s="27">
        <f t="shared" si="103"/>
        <v>0</v>
      </c>
      <c r="CC26" s="28">
        <f t="shared" si="104"/>
        <v>0</v>
      </c>
      <c r="CD26" s="25" t="s">
        <v>49</v>
      </c>
      <c r="CE26" s="25"/>
      <c r="CF26" s="24"/>
      <c r="CG26" s="24"/>
      <c r="CH26" s="25"/>
      <c r="CI26" s="27">
        <f t="shared" si="105"/>
        <v>0</v>
      </c>
      <c r="CJ26" s="28">
        <f t="shared" si="106"/>
        <v>0</v>
      </c>
      <c r="CK26" s="25" t="s">
        <v>49</v>
      </c>
      <c r="CL26" s="25"/>
      <c r="CM26" s="24">
        <v>25</v>
      </c>
      <c r="CN26" s="24">
        <v>5</v>
      </c>
      <c r="CO26" s="128" t="s">
        <v>1199</v>
      </c>
      <c r="CP26" s="27">
        <f t="shared" si="107"/>
        <v>0.5</v>
      </c>
      <c r="CQ26" s="28">
        <f t="shared" si="108"/>
        <v>0.1</v>
      </c>
      <c r="CR26" s="25" t="s">
        <v>50</v>
      </c>
      <c r="CS26" s="25" t="s">
        <v>1200</v>
      </c>
      <c r="CT26" s="24">
        <v>25</v>
      </c>
      <c r="CU26" s="24"/>
      <c r="CV26" s="25"/>
      <c r="CW26" s="27">
        <f t="shared" si="109"/>
        <v>0.5</v>
      </c>
      <c r="CX26" s="28">
        <f t="shared" si="110"/>
        <v>0.1</v>
      </c>
      <c r="CY26" s="25" t="s">
        <v>49</v>
      </c>
      <c r="CZ26" s="25" t="s">
        <v>1123</v>
      </c>
      <c r="DA26" s="24">
        <v>25</v>
      </c>
      <c r="DB26" s="24">
        <v>5</v>
      </c>
      <c r="DC26" s="25"/>
      <c r="DD26" s="27">
        <f t="shared" si="111"/>
        <v>0.5</v>
      </c>
      <c r="DE26" s="28">
        <f t="shared" si="112"/>
        <v>0.1</v>
      </c>
      <c r="DF26" s="25" t="s">
        <v>49</v>
      </c>
      <c r="DG26" s="25" t="s">
        <v>1123</v>
      </c>
      <c r="DH26" s="24">
        <v>25</v>
      </c>
      <c r="DI26" s="24"/>
      <c r="DJ26" s="25"/>
      <c r="DK26" s="27">
        <f t="shared" si="113"/>
        <v>0.5</v>
      </c>
      <c r="DL26" s="28">
        <f t="shared" si="114"/>
        <v>0.1</v>
      </c>
      <c r="DM26" s="25" t="s">
        <v>49</v>
      </c>
      <c r="DN26" s="25"/>
      <c r="DO26" s="24">
        <v>25</v>
      </c>
      <c r="DP26" s="24"/>
      <c r="DQ26" s="25"/>
      <c r="DR26" s="27">
        <f t="shared" si="115"/>
        <v>0.5</v>
      </c>
      <c r="DS26" s="28">
        <f t="shared" si="116"/>
        <v>0.1</v>
      </c>
      <c r="DT26" s="25" t="s">
        <v>49</v>
      </c>
      <c r="DU26" s="25"/>
      <c r="DV26" s="24">
        <v>25</v>
      </c>
      <c r="DW26" s="24"/>
      <c r="DX26" s="25"/>
      <c r="DY26" s="27">
        <f t="shared" si="117"/>
        <v>0.5</v>
      </c>
      <c r="DZ26" s="28">
        <f t="shared" si="118"/>
        <v>0.1</v>
      </c>
      <c r="EA26" s="25" t="s">
        <v>49</v>
      </c>
      <c r="EB26" s="25"/>
      <c r="EC26" s="31">
        <v>50</v>
      </c>
      <c r="ED26" s="24"/>
      <c r="EE26" s="25"/>
      <c r="EF26" s="27">
        <f t="shared" si="119"/>
        <v>1</v>
      </c>
      <c r="EG26" s="28">
        <f t="shared" si="120"/>
        <v>0.1</v>
      </c>
      <c r="EH26" s="25" t="s">
        <v>49</v>
      </c>
      <c r="EI26" s="25"/>
      <c r="EJ26" s="32">
        <v>2025</v>
      </c>
      <c r="EK26" s="33"/>
      <c r="EL26" s="34" t="str">
        <f>+VLOOKUP(C26,[1]Listas_desplega!$AI$22:$AJ$46,2,0)</f>
        <v>DC_PBM</v>
      </c>
      <c r="EM26" s="34" t="str">
        <f>+VLOOKUP(I26,[1]Listas_desplega!$BY$3:$BZ$7,2,0)</f>
        <v>T_2</v>
      </c>
      <c r="EN26" s="34" t="str">
        <f>+VLOOKUP(J26,[1]Listas_desplega!$BY$10:$BZ$23,2,0)</f>
        <v>T_2_C_2</v>
      </c>
      <c r="EO26" s="34" t="str">
        <f>+VLOOKUP(K26,[1]Listas_desplega!$BY$28:$BZ$54,2,0)</f>
        <v>T_2_C_2_ET_1</v>
      </c>
      <c r="EP26" s="34" t="str">
        <f>+VLOOKUP(L26,[1]Listas_desplega!$BY$58:$BZ$105,2,0)</f>
        <v>T_2_C_2_ET_1_CPT_5</v>
      </c>
      <c r="EQ26" s="35" t="str">
        <f>+VLOOKUP(M26,[1]Listas_desplega!$J$3:$K$11,2,0)</f>
        <v>Eje_E_2</v>
      </c>
    </row>
    <row r="27" spans="1:147" s="36" customFormat="1" ht="44.25" customHeight="1" x14ac:dyDescent="0.3">
      <c r="A27" s="15" t="str">
        <f t="shared" si="0"/>
        <v>112_VPBM_2025</v>
      </c>
      <c r="B27" s="16" t="s">
        <v>44</v>
      </c>
      <c r="C27" s="16" t="s">
        <v>442</v>
      </c>
      <c r="D27" s="16" t="s">
        <v>443</v>
      </c>
      <c r="E27" s="16" t="s">
        <v>158</v>
      </c>
      <c r="F27" s="16" t="s">
        <v>274</v>
      </c>
      <c r="G27" s="17" t="s">
        <v>275</v>
      </c>
      <c r="H27" s="16" t="s">
        <v>276</v>
      </c>
      <c r="I27" s="16" t="s">
        <v>277</v>
      </c>
      <c r="J27" s="16" t="s">
        <v>278</v>
      </c>
      <c r="K27" s="16" t="s">
        <v>279</v>
      </c>
      <c r="L27" s="16" t="s">
        <v>303</v>
      </c>
      <c r="M27" s="16" t="s">
        <v>72</v>
      </c>
      <c r="N27" s="16" t="s">
        <v>444</v>
      </c>
      <c r="O27" s="22">
        <v>112</v>
      </c>
      <c r="P27" s="40" t="s">
        <v>445</v>
      </c>
      <c r="Q27" s="20" t="s">
        <v>282</v>
      </c>
      <c r="R27" s="19" t="s">
        <v>283</v>
      </c>
      <c r="S27" s="40" t="s">
        <v>446</v>
      </c>
      <c r="T27" s="19" t="s">
        <v>285</v>
      </c>
      <c r="U27" s="40" t="s">
        <v>434</v>
      </c>
      <c r="V27" s="40">
        <v>30</v>
      </c>
      <c r="W27" s="40" t="s">
        <v>447</v>
      </c>
      <c r="X27" s="20" t="s">
        <v>288</v>
      </c>
      <c r="Y27" s="21" t="s">
        <v>289</v>
      </c>
      <c r="Z27" s="21"/>
      <c r="AA27" s="21"/>
      <c r="AB27" s="21"/>
      <c r="AC27" s="21"/>
      <c r="AD27" s="21"/>
      <c r="AE27" s="21"/>
      <c r="AF27" s="21"/>
      <c r="AG27" s="21"/>
      <c r="AH27" s="22"/>
      <c r="AI27" s="22"/>
      <c r="AJ27" s="22"/>
      <c r="AK27" s="22"/>
      <c r="AL27" s="22"/>
      <c r="AM27" s="22"/>
      <c r="AN27" s="22"/>
      <c r="AO27" s="22"/>
      <c r="AP27" s="22"/>
      <c r="AQ27" s="22" t="s">
        <v>48</v>
      </c>
      <c r="AR27" s="23"/>
      <c r="AS27" s="22"/>
      <c r="AT27" s="41"/>
      <c r="AU27" s="44"/>
      <c r="AV27" s="42">
        <v>10000</v>
      </c>
      <c r="AW27" s="42">
        <v>30000</v>
      </c>
      <c r="AX27" s="42">
        <v>10000</v>
      </c>
      <c r="AY27" s="42">
        <v>50000</v>
      </c>
      <c r="AZ27" s="43"/>
      <c r="BA27" s="43"/>
      <c r="BB27" s="43"/>
      <c r="BC27" s="43"/>
      <c r="BD27" s="24"/>
      <c r="BE27" s="24"/>
      <c r="BF27" s="25"/>
      <c r="BG27" s="26">
        <f t="shared" si="97"/>
        <v>0</v>
      </c>
      <c r="BH27" s="27">
        <f t="shared" si="98"/>
        <v>0</v>
      </c>
      <c r="BI27" s="25" t="s">
        <v>49</v>
      </c>
      <c r="BJ27" s="25"/>
      <c r="BK27" s="24"/>
      <c r="BL27" s="24"/>
      <c r="BM27" s="25"/>
      <c r="BN27" s="27">
        <f t="shared" si="99"/>
        <v>0</v>
      </c>
      <c r="BO27" s="28">
        <f t="shared" si="100"/>
        <v>0</v>
      </c>
      <c r="BP27" s="25" t="s">
        <v>49</v>
      </c>
      <c r="BQ27" s="29"/>
      <c r="BR27" s="30">
        <v>7500</v>
      </c>
      <c r="BS27" s="24">
        <v>11782</v>
      </c>
      <c r="BT27" s="25" t="s">
        <v>448</v>
      </c>
      <c r="BU27" s="27">
        <f t="shared" si="101"/>
        <v>0.25</v>
      </c>
      <c r="BV27" s="28">
        <f t="shared" si="102"/>
        <v>0.39273333333333332</v>
      </c>
      <c r="BW27" s="25" t="s">
        <v>50</v>
      </c>
      <c r="BX27" s="25" t="s">
        <v>449</v>
      </c>
      <c r="BY27" s="24">
        <v>7500</v>
      </c>
      <c r="BZ27" s="24"/>
      <c r="CA27" s="25"/>
      <c r="CB27" s="27">
        <f t="shared" si="103"/>
        <v>0.25</v>
      </c>
      <c r="CC27" s="28">
        <f t="shared" si="104"/>
        <v>0.39273333333333332</v>
      </c>
      <c r="CD27" s="25" t="s">
        <v>62</v>
      </c>
      <c r="CE27" s="25"/>
      <c r="CF27" s="24">
        <v>7500</v>
      </c>
      <c r="CG27" s="24"/>
      <c r="CH27" s="25"/>
      <c r="CI27" s="27">
        <f t="shared" si="105"/>
        <v>0.25</v>
      </c>
      <c r="CJ27" s="28">
        <f t="shared" si="106"/>
        <v>0.39273333333333332</v>
      </c>
      <c r="CK27" s="25" t="s">
        <v>49</v>
      </c>
      <c r="CL27" s="25"/>
      <c r="CM27" s="24">
        <v>15000</v>
      </c>
      <c r="CN27" s="132">
        <v>23793</v>
      </c>
      <c r="CO27" s="133" t="s">
        <v>1201</v>
      </c>
      <c r="CP27" s="27">
        <f t="shared" si="107"/>
        <v>0.5</v>
      </c>
      <c r="CQ27" s="28">
        <f t="shared" si="108"/>
        <v>0.79310000000000003</v>
      </c>
      <c r="CR27" s="25" t="s">
        <v>50</v>
      </c>
      <c r="CS27" s="25" t="s">
        <v>1202</v>
      </c>
      <c r="CT27" s="24">
        <v>15000</v>
      </c>
      <c r="CU27" s="24"/>
      <c r="CV27" s="25"/>
      <c r="CW27" s="27">
        <f t="shared" si="109"/>
        <v>0.5</v>
      </c>
      <c r="CX27" s="28">
        <f t="shared" si="110"/>
        <v>0.79310000000000003</v>
      </c>
      <c r="CY27" s="25" t="s">
        <v>49</v>
      </c>
      <c r="CZ27" s="25" t="s">
        <v>1618</v>
      </c>
      <c r="DA27" s="24">
        <v>15000</v>
      </c>
      <c r="DB27" s="24"/>
      <c r="DC27" s="25"/>
      <c r="DD27" s="27">
        <f t="shared" si="111"/>
        <v>0.5</v>
      </c>
      <c r="DE27" s="28">
        <f t="shared" si="112"/>
        <v>0.79310000000000003</v>
      </c>
      <c r="DF27" s="25" t="s">
        <v>49</v>
      </c>
      <c r="DG27" s="25" t="s">
        <v>1618</v>
      </c>
      <c r="DH27" s="24">
        <v>22500</v>
      </c>
      <c r="DI27" s="24">
        <v>30337</v>
      </c>
      <c r="DJ27" s="25" t="s">
        <v>1621</v>
      </c>
      <c r="DK27" s="27">
        <f t="shared" si="113"/>
        <v>0.75</v>
      </c>
      <c r="DL27" s="28">
        <f t="shared" si="114"/>
        <v>1.0112333333333334</v>
      </c>
      <c r="DM27" s="25" t="s">
        <v>50</v>
      </c>
      <c r="DN27" s="25" t="s">
        <v>1622</v>
      </c>
      <c r="DO27" s="24">
        <v>22500</v>
      </c>
      <c r="DP27" s="24"/>
      <c r="DQ27" s="25"/>
      <c r="DR27" s="27">
        <f t="shared" si="115"/>
        <v>0.75</v>
      </c>
      <c r="DS27" s="28">
        <f t="shared" si="116"/>
        <v>1.0112333333333334</v>
      </c>
      <c r="DT27" s="25" t="s">
        <v>49</v>
      </c>
      <c r="DU27" s="25"/>
      <c r="DV27" s="24">
        <v>22500</v>
      </c>
      <c r="DW27" s="24"/>
      <c r="DX27" s="25"/>
      <c r="DY27" s="27">
        <f t="shared" si="117"/>
        <v>0.75</v>
      </c>
      <c r="DZ27" s="28">
        <f t="shared" si="118"/>
        <v>1.0112333333333334</v>
      </c>
      <c r="EA27" s="25" t="s">
        <v>49</v>
      </c>
      <c r="EB27" s="25"/>
      <c r="EC27" s="31">
        <v>30000</v>
      </c>
      <c r="ED27" s="24"/>
      <c r="EE27" s="25"/>
      <c r="EF27" s="27">
        <f t="shared" si="119"/>
        <v>1</v>
      </c>
      <c r="EG27" s="28">
        <f t="shared" si="120"/>
        <v>1.0112333333333334</v>
      </c>
      <c r="EH27" s="25" t="s">
        <v>49</v>
      </c>
      <c r="EI27" s="25"/>
      <c r="EJ27" s="32">
        <v>2025</v>
      </c>
      <c r="EK27" s="33"/>
      <c r="EL27" s="34" t="str">
        <f>+VLOOKUP(C27,[1]Listas_desplega!$AI$22:$AJ$46,2,0)</f>
        <v>D_VPBM</v>
      </c>
      <c r="EM27" s="34" t="str">
        <f>+VLOOKUP(I27,[1]Listas_desplega!$BY$3:$BZ$7,2,0)</f>
        <v>T_2</v>
      </c>
      <c r="EN27" s="34" t="str">
        <f>+VLOOKUP(J27,[1]Listas_desplega!$BY$10:$BZ$23,2,0)</f>
        <v>T_2_C_2</v>
      </c>
      <c r="EO27" s="34" t="str">
        <f>+VLOOKUP(K27,[1]Listas_desplega!$BY$28:$BZ$54,2,0)</f>
        <v>T_2_C_2_ET_1</v>
      </c>
      <c r="EP27" s="34" t="str">
        <f>+VLOOKUP(L27,[1]Listas_desplega!$BY$58:$BZ$105,2,0)</f>
        <v>T_2_C_2_ET_1_CPT_7</v>
      </c>
      <c r="EQ27" s="35" t="str">
        <f>+VLOOKUP(M27,[1]Listas_desplega!$J$3:$K$11,2,0)</f>
        <v>Eje_E_3</v>
      </c>
    </row>
    <row r="28" spans="1:147" s="36" customFormat="1" ht="44.25" customHeight="1" x14ac:dyDescent="0.3">
      <c r="A28" s="15" t="str">
        <f t="shared" si="0"/>
        <v>113_VPBM_2025</v>
      </c>
      <c r="B28" s="16" t="s">
        <v>44</v>
      </c>
      <c r="C28" s="16" t="s">
        <v>45</v>
      </c>
      <c r="D28" s="16" t="s">
        <v>45</v>
      </c>
      <c r="E28" s="16" t="s">
        <v>158</v>
      </c>
      <c r="F28" s="16" t="s">
        <v>274</v>
      </c>
      <c r="G28" s="17" t="s">
        <v>275</v>
      </c>
      <c r="H28" s="16" t="s">
        <v>276</v>
      </c>
      <c r="I28" s="16" t="s">
        <v>277</v>
      </c>
      <c r="J28" s="16" t="s">
        <v>278</v>
      </c>
      <c r="K28" s="16" t="s">
        <v>279</v>
      </c>
      <c r="L28" s="16" t="s">
        <v>303</v>
      </c>
      <c r="M28" s="16" t="s">
        <v>72</v>
      </c>
      <c r="N28" s="16" t="s">
        <v>390</v>
      </c>
      <c r="O28" s="22">
        <v>113</v>
      </c>
      <c r="P28" s="19" t="s">
        <v>450</v>
      </c>
      <c r="Q28" s="20" t="s">
        <v>282</v>
      </c>
      <c r="R28" s="19" t="s">
        <v>283</v>
      </c>
      <c r="S28" s="19" t="s">
        <v>451</v>
      </c>
      <c r="T28" s="19" t="s">
        <v>285</v>
      </c>
      <c r="U28" s="19" t="s">
        <v>434</v>
      </c>
      <c r="V28" s="19">
        <v>30</v>
      </c>
      <c r="W28" s="19" t="s">
        <v>452</v>
      </c>
      <c r="X28" s="20" t="s">
        <v>288</v>
      </c>
      <c r="Y28" s="21" t="s">
        <v>289</v>
      </c>
      <c r="Z28" s="21"/>
      <c r="AA28" s="21"/>
      <c r="AB28" s="21"/>
      <c r="AC28" s="21"/>
      <c r="AD28" s="21"/>
      <c r="AE28" s="21"/>
      <c r="AF28" s="21"/>
      <c r="AG28" s="21"/>
      <c r="AH28" s="22"/>
      <c r="AI28" s="22"/>
      <c r="AJ28" s="22"/>
      <c r="AK28" s="22"/>
      <c r="AL28" s="22"/>
      <c r="AM28" s="22"/>
      <c r="AN28" s="22"/>
      <c r="AO28" s="22"/>
      <c r="AP28" s="22"/>
      <c r="AQ28" s="22"/>
      <c r="AR28" s="23" t="s">
        <v>48</v>
      </c>
      <c r="AS28" s="22"/>
      <c r="AT28" s="41"/>
      <c r="AU28" s="192"/>
      <c r="AV28" s="192">
        <v>4361</v>
      </c>
      <c r="AW28" s="192">
        <v>4000</v>
      </c>
      <c r="AX28" s="192">
        <v>5000</v>
      </c>
      <c r="AY28" s="192">
        <v>5000</v>
      </c>
      <c r="AZ28" s="195"/>
      <c r="BA28" s="195"/>
      <c r="BB28" s="195"/>
      <c r="BC28" s="195"/>
      <c r="BD28" s="24"/>
      <c r="BE28" s="24"/>
      <c r="BF28" s="25"/>
      <c r="BG28" s="26">
        <f t="shared" si="97"/>
        <v>0</v>
      </c>
      <c r="BH28" s="27">
        <f t="shared" si="98"/>
        <v>0</v>
      </c>
      <c r="BI28" s="25" t="s">
        <v>49</v>
      </c>
      <c r="BJ28" s="25"/>
      <c r="BK28" s="24"/>
      <c r="BL28" s="24"/>
      <c r="BM28" s="25"/>
      <c r="BN28" s="27">
        <f t="shared" si="99"/>
        <v>0</v>
      </c>
      <c r="BO28" s="28">
        <f t="shared" si="100"/>
        <v>0</v>
      </c>
      <c r="BP28" s="25" t="s">
        <v>49</v>
      </c>
      <c r="BQ28" s="29"/>
      <c r="BR28" s="30">
        <v>1000</v>
      </c>
      <c r="BS28" s="24">
        <v>1220</v>
      </c>
      <c r="BT28" s="25" t="s">
        <v>453</v>
      </c>
      <c r="BU28" s="27">
        <f t="shared" si="101"/>
        <v>0.25</v>
      </c>
      <c r="BV28" s="28">
        <f t="shared" si="102"/>
        <v>0.30499999999999999</v>
      </c>
      <c r="BW28" s="25" t="s">
        <v>50</v>
      </c>
      <c r="BX28" s="25" t="s">
        <v>454</v>
      </c>
      <c r="BY28" s="24">
        <v>1000</v>
      </c>
      <c r="BZ28" s="24"/>
      <c r="CA28" s="25"/>
      <c r="CB28" s="27">
        <f t="shared" si="103"/>
        <v>0.25</v>
      </c>
      <c r="CC28" s="28">
        <f t="shared" si="104"/>
        <v>0.30499999999999999</v>
      </c>
      <c r="CD28" s="25" t="s">
        <v>62</v>
      </c>
      <c r="CE28" s="25"/>
      <c r="CF28" s="24">
        <v>1000</v>
      </c>
      <c r="CG28" s="24"/>
      <c r="CH28" s="25"/>
      <c r="CI28" s="27">
        <f t="shared" si="105"/>
        <v>0.25</v>
      </c>
      <c r="CJ28" s="28">
        <f t="shared" si="106"/>
        <v>0.30499999999999999</v>
      </c>
      <c r="CK28" s="25" t="s">
        <v>49</v>
      </c>
      <c r="CL28" s="25"/>
      <c r="CM28" s="24">
        <v>2000</v>
      </c>
      <c r="CN28" s="132">
        <v>2297</v>
      </c>
      <c r="CO28" s="128" t="s">
        <v>1203</v>
      </c>
      <c r="CP28" s="27">
        <f t="shared" si="107"/>
        <v>0.5</v>
      </c>
      <c r="CQ28" s="28">
        <f t="shared" si="108"/>
        <v>0.57425000000000004</v>
      </c>
      <c r="CR28" s="25" t="s">
        <v>50</v>
      </c>
      <c r="CS28" s="25" t="s">
        <v>1204</v>
      </c>
      <c r="CT28" s="24">
        <v>2000</v>
      </c>
      <c r="CU28" s="24"/>
      <c r="CV28" s="25"/>
      <c r="CW28" s="27">
        <f t="shared" si="109"/>
        <v>0.5</v>
      </c>
      <c r="CX28" s="28">
        <f t="shared" si="110"/>
        <v>0.57425000000000004</v>
      </c>
      <c r="CY28" s="25" t="s">
        <v>49</v>
      </c>
      <c r="CZ28" s="25" t="s">
        <v>1618</v>
      </c>
      <c r="DA28" s="24">
        <v>2000</v>
      </c>
      <c r="DB28" s="24"/>
      <c r="DC28" s="25"/>
      <c r="DD28" s="27">
        <f t="shared" si="111"/>
        <v>0.5</v>
      </c>
      <c r="DE28" s="28">
        <f t="shared" si="112"/>
        <v>0.57425000000000004</v>
      </c>
      <c r="DF28" s="25" t="s">
        <v>49</v>
      </c>
      <c r="DG28" s="25" t="s">
        <v>1618</v>
      </c>
      <c r="DH28" s="24">
        <v>3000</v>
      </c>
      <c r="DI28" s="24">
        <v>3555</v>
      </c>
      <c r="DJ28" s="25" t="s">
        <v>1623</v>
      </c>
      <c r="DK28" s="27">
        <f t="shared" si="113"/>
        <v>0.75</v>
      </c>
      <c r="DL28" s="28">
        <f t="shared" si="114"/>
        <v>0.88875000000000004</v>
      </c>
      <c r="DM28" s="25" t="s">
        <v>50</v>
      </c>
      <c r="DN28" s="25" t="s">
        <v>1624</v>
      </c>
      <c r="DO28" s="24">
        <v>3000</v>
      </c>
      <c r="DP28" s="24"/>
      <c r="DQ28" s="25"/>
      <c r="DR28" s="27">
        <f t="shared" si="115"/>
        <v>0.75</v>
      </c>
      <c r="DS28" s="28">
        <f t="shared" si="116"/>
        <v>0.88875000000000004</v>
      </c>
      <c r="DT28" s="25" t="s">
        <v>49</v>
      </c>
      <c r="DU28" s="25"/>
      <c r="DV28" s="24">
        <v>3000</v>
      </c>
      <c r="DW28" s="24"/>
      <c r="DX28" s="25"/>
      <c r="DY28" s="27">
        <f t="shared" si="117"/>
        <v>0.75</v>
      </c>
      <c r="DZ28" s="28">
        <f t="shared" si="118"/>
        <v>0.88875000000000004</v>
      </c>
      <c r="EA28" s="25" t="s">
        <v>49</v>
      </c>
      <c r="EB28" s="25"/>
      <c r="EC28" s="31">
        <v>4000</v>
      </c>
      <c r="ED28" s="24"/>
      <c r="EE28" s="25"/>
      <c r="EF28" s="27">
        <f t="shared" si="119"/>
        <v>1</v>
      </c>
      <c r="EG28" s="28">
        <f t="shared" si="120"/>
        <v>0.88875000000000004</v>
      </c>
      <c r="EH28" s="25" t="s">
        <v>49</v>
      </c>
      <c r="EI28" s="25"/>
      <c r="EJ28" s="32">
        <v>2025</v>
      </c>
      <c r="EK28" s="33"/>
      <c r="EL28" s="34" t="str">
        <f>+VLOOKUP(C28,[1]Listas_desplega!$AI$22:$AJ$46,2,0)</f>
        <v>DC_PBM</v>
      </c>
      <c r="EM28" s="34" t="str">
        <f>+VLOOKUP(I28,[1]Listas_desplega!$BY$3:$BZ$7,2,0)</f>
        <v>T_2</v>
      </c>
      <c r="EN28" s="34" t="str">
        <f>+VLOOKUP(J28,[1]Listas_desplega!$BY$10:$BZ$23,2,0)</f>
        <v>T_2_C_2</v>
      </c>
      <c r="EO28" s="34" t="str">
        <f>+VLOOKUP(K28,[1]Listas_desplega!$BY$28:$BZ$54,2,0)</f>
        <v>T_2_C_2_ET_1</v>
      </c>
      <c r="EP28" s="34" t="str">
        <f>+VLOOKUP(L28,[1]Listas_desplega!$BY$58:$BZ$105,2,0)</f>
        <v>T_2_C_2_ET_1_CPT_7</v>
      </c>
      <c r="EQ28" s="35" t="str">
        <f>+VLOOKUP(M28,[1]Listas_desplega!$J$3:$K$11,2,0)</f>
        <v>Eje_E_3</v>
      </c>
    </row>
    <row r="29" spans="1:147" s="36" customFormat="1" ht="44.25" customHeight="1" x14ac:dyDescent="0.3">
      <c r="A29" s="15" t="str">
        <f t="shared" si="0"/>
        <v>106_VPBM_2025</v>
      </c>
      <c r="B29" s="16" t="s">
        <v>44</v>
      </c>
      <c r="C29" s="16" t="s">
        <v>442</v>
      </c>
      <c r="D29" s="16" t="s">
        <v>443</v>
      </c>
      <c r="E29" s="16" t="s">
        <v>158</v>
      </c>
      <c r="F29" s="16" t="s">
        <v>274</v>
      </c>
      <c r="G29" s="17" t="s">
        <v>275</v>
      </c>
      <c r="H29" s="16" t="s">
        <v>276</v>
      </c>
      <c r="I29" s="16" t="s">
        <v>277</v>
      </c>
      <c r="J29" s="16" t="s">
        <v>278</v>
      </c>
      <c r="K29" s="16" t="s">
        <v>279</v>
      </c>
      <c r="L29" s="16" t="s">
        <v>326</v>
      </c>
      <c r="M29" s="16" t="s">
        <v>46</v>
      </c>
      <c r="N29" s="16" t="s">
        <v>47</v>
      </c>
      <c r="O29" s="22">
        <v>106</v>
      </c>
      <c r="P29" s="19" t="s">
        <v>455</v>
      </c>
      <c r="Q29" s="20" t="s">
        <v>305</v>
      </c>
      <c r="R29" s="19" t="s">
        <v>283</v>
      </c>
      <c r="S29" s="19" t="s">
        <v>456</v>
      </c>
      <c r="T29" s="19" t="s">
        <v>308</v>
      </c>
      <c r="U29" s="19" t="s">
        <v>286</v>
      </c>
      <c r="V29" s="19">
        <v>30</v>
      </c>
      <c r="W29" s="19" t="s">
        <v>457</v>
      </c>
      <c r="X29" s="20" t="s">
        <v>310</v>
      </c>
      <c r="Y29" s="21" t="s">
        <v>289</v>
      </c>
      <c r="Z29" s="21"/>
      <c r="AA29" s="21"/>
      <c r="AB29" s="21"/>
      <c r="AC29" s="21"/>
      <c r="AD29" s="21"/>
      <c r="AE29" s="21"/>
      <c r="AF29" s="21"/>
      <c r="AG29" s="21"/>
      <c r="AH29" s="22"/>
      <c r="AI29" s="22"/>
      <c r="AJ29" s="22"/>
      <c r="AK29" s="22"/>
      <c r="AL29" s="22"/>
      <c r="AM29" s="22"/>
      <c r="AN29" s="22"/>
      <c r="AO29" s="22"/>
      <c r="AP29" s="22"/>
      <c r="AQ29" s="22" t="s">
        <v>48</v>
      </c>
      <c r="AR29" s="23"/>
      <c r="AS29" s="22"/>
      <c r="AT29" s="41"/>
      <c r="AU29" s="192">
        <v>0.44</v>
      </c>
      <c r="AV29" s="192">
        <v>2.52</v>
      </c>
      <c r="AW29" s="192">
        <v>2.52</v>
      </c>
      <c r="AX29" s="192">
        <v>2.52</v>
      </c>
      <c r="AY29" s="192">
        <v>8</v>
      </c>
      <c r="AZ29" s="195"/>
      <c r="BA29" s="195"/>
      <c r="BB29" s="195"/>
      <c r="BC29" s="195"/>
      <c r="BD29" s="24"/>
      <c r="BE29" s="24">
        <v>0</v>
      </c>
      <c r="BF29" s="25" t="s">
        <v>458</v>
      </c>
      <c r="BG29" s="26">
        <f t="shared" si="97"/>
        <v>0</v>
      </c>
      <c r="BH29" s="27">
        <f t="shared" si="98"/>
        <v>0</v>
      </c>
      <c r="BI29" s="25" t="s">
        <v>50</v>
      </c>
      <c r="BJ29" s="25" t="s">
        <v>459</v>
      </c>
      <c r="BK29" s="24"/>
      <c r="BL29" s="24">
        <v>0</v>
      </c>
      <c r="BM29" s="25" t="s">
        <v>460</v>
      </c>
      <c r="BN29" s="27">
        <f t="shared" si="99"/>
        <v>0</v>
      </c>
      <c r="BO29" s="28">
        <f t="shared" si="100"/>
        <v>0</v>
      </c>
      <c r="BP29" s="25" t="s">
        <v>50</v>
      </c>
      <c r="BQ29" s="29" t="s">
        <v>461</v>
      </c>
      <c r="BR29" s="30"/>
      <c r="BS29" s="24">
        <v>0</v>
      </c>
      <c r="BT29" s="25" t="s">
        <v>462</v>
      </c>
      <c r="BU29" s="27">
        <f t="shared" si="101"/>
        <v>0</v>
      </c>
      <c r="BV29" s="28">
        <f t="shared" si="102"/>
        <v>0</v>
      </c>
      <c r="BW29" s="25" t="s">
        <v>50</v>
      </c>
      <c r="BX29" s="25" t="s">
        <v>463</v>
      </c>
      <c r="BY29" s="24"/>
      <c r="BZ29" s="24"/>
      <c r="CA29" s="25" t="s">
        <v>1205</v>
      </c>
      <c r="CB29" s="27">
        <f t="shared" si="103"/>
        <v>0</v>
      </c>
      <c r="CC29" s="28">
        <f t="shared" si="104"/>
        <v>0</v>
      </c>
      <c r="CD29" s="25" t="s">
        <v>50</v>
      </c>
      <c r="CE29" s="25" t="s">
        <v>1206</v>
      </c>
      <c r="CF29" s="24"/>
      <c r="CG29" s="24"/>
      <c r="CH29" s="25" t="s">
        <v>1207</v>
      </c>
      <c r="CI29" s="27">
        <f t="shared" si="105"/>
        <v>0</v>
      </c>
      <c r="CJ29" s="28">
        <f t="shared" si="106"/>
        <v>0</v>
      </c>
      <c r="CK29" s="25" t="s">
        <v>50</v>
      </c>
      <c r="CL29" s="25" t="s">
        <v>1208</v>
      </c>
      <c r="CM29" s="24">
        <v>1.26</v>
      </c>
      <c r="CN29" s="24">
        <v>1.65</v>
      </c>
      <c r="CO29" s="128" t="s">
        <v>1209</v>
      </c>
      <c r="CP29" s="27">
        <f t="shared" si="107"/>
        <v>0.5</v>
      </c>
      <c r="CQ29" s="28">
        <f t="shared" si="108"/>
        <v>0.65476190476190477</v>
      </c>
      <c r="CR29" s="25" t="s">
        <v>50</v>
      </c>
      <c r="CS29" s="25" t="s">
        <v>1210</v>
      </c>
      <c r="CT29" s="24">
        <v>1.26</v>
      </c>
      <c r="CU29" s="24">
        <v>1.65</v>
      </c>
      <c r="CV29" s="25" t="s">
        <v>1625</v>
      </c>
      <c r="CW29" s="27">
        <f t="shared" si="109"/>
        <v>0.5</v>
      </c>
      <c r="CX29" s="28">
        <f t="shared" si="110"/>
        <v>0.65476190476190477</v>
      </c>
      <c r="CY29" s="25" t="s">
        <v>50</v>
      </c>
      <c r="CZ29" s="25" t="s">
        <v>1626</v>
      </c>
      <c r="DA29" s="24">
        <v>1.26</v>
      </c>
      <c r="DB29" s="24">
        <v>1.65</v>
      </c>
      <c r="DC29" s="25" t="s">
        <v>1627</v>
      </c>
      <c r="DD29" s="27">
        <f t="shared" si="111"/>
        <v>0.5</v>
      </c>
      <c r="DE29" s="28">
        <f t="shared" si="112"/>
        <v>0.65476190476190477</v>
      </c>
      <c r="DF29" s="25" t="s">
        <v>50</v>
      </c>
      <c r="DG29" s="25" t="s">
        <v>1628</v>
      </c>
      <c r="DH29" s="24">
        <v>1.26</v>
      </c>
      <c r="DI29" s="24">
        <v>1.65</v>
      </c>
      <c r="DJ29" s="25" t="s">
        <v>1629</v>
      </c>
      <c r="DK29" s="27">
        <f t="shared" si="113"/>
        <v>0.5</v>
      </c>
      <c r="DL29" s="28">
        <f t="shared" si="114"/>
        <v>0.65476190476190477</v>
      </c>
      <c r="DM29" s="25" t="s">
        <v>50</v>
      </c>
      <c r="DN29" s="25" t="s">
        <v>1588</v>
      </c>
      <c r="DO29" s="24">
        <v>1.26</v>
      </c>
      <c r="DP29" s="24"/>
      <c r="DQ29" s="25"/>
      <c r="DR29" s="27">
        <f t="shared" si="115"/>
        <v>0.5</v>
      </c>
      <c r="DS29" s="28">
        <f t="shared" si="116"/>
        <v>0.65476190476190477</v>
      </c>
      <c r="DT29" s="25" t="s">
        <v>49</v>
      </c>
      <c r="DU29" s="25"/>
      <c r="DV29" s="24">
        <v>1.26</v>
      </c>
      <c r="DW29" s="24"/>
      <c r="DX29" s="25"/>
      <c r="DY29" s="27">
        <f t="shared" si="117"/>
        <v>0.5</v>
      </c>
      <c r="DZ29" s="28">
        <f t="shared" si="118"/>
        <v>0.65476190476190477</v>
      </c>
      <c r="EA29" s="25" t="s">
        <v>49</v>
      </c>
      <c r="EB29" s="25"/>
      <c r="EC29" s="31">
        <v>2.52</v>
      </c>
      <c r="ED29" s="24"/>
      <c r="EE29" s="25"/>
      <c r="EF29" s="27">
        <f t="shared" si="119"/>
        <v>1</v>
      </c>
      <c r="EG29" s="28">
        <f t="shared" si="120"/>
        <v>0.65476190476190477</v>
      </c>
      <c r="EH29" s="25" t="s">
        <v>49</v>
      </c>
      <c r="EI29" s="25"/>
      <c r="EJ29" s="32">
        <v>2025</v>
      </c>
      <c r="EK29" s="33"/>
      <c r="EL29" s="34"/>
      <c r="EM29" s="34"/>
      <c r="EN29" s="34"/>
      <c r="EO29" s="34"/>
      <c r="EP29" s="34"/>
      <c r="EQ29" s="35"/>
    </row>
    <row r="30" spans="1:147" s="36" customFormat="1" ht="44.25" customHeight="1" x14ac:dyDescent="0.3">
      <c r="A30" s="15" t="str">
        <f t="shared" si="0"/>
        <v>PNS 8.1_VPBM_2025</v>
      </c>
      <c r="B30" s="16" t="s">
        <v>44</v>
      </c>
      <c r="C30" s="16" t="s">
        <v>45</v>
      </c>
      <c r="D30" s="16" t="s">
        <v>45</v>
      </c>
      <c r="E30" s="16" t="s">
        <v>158</v>
      </c>
      <c r="F30" s="16" t="s">
        <v>274</v>
      </c>
      <c r="G30" s="17" t="s">
        <v>275</v>
      </c>
      <c r="H30" s="16" t="s">
        <v>276</v>
      </c>
      <c r="I30" s="16" t="s">
        <v>277</v>
      </c>
      <c r="J30" s="16" t="s">
        <v>278</v>
      </c>
      <c r="K30" s="16" t="s">
        <v>279</v>
      </c>
      <c r="L30" s="16" t="s">
        <v>280</v>
      </c>
      <c r="M30" s="16" t="s">
        <v>52</v>
      </c>
      <c r="N30" s="16" t="s">
        <v>53</v>
      </c>
      <c r="O30" s="22" t="s">
        <v>464</v>
      </c>
      <c r="P30" s="40" t="s">
        <v>465</v>
      </c>
      <c r="Q30" s="20" t="s">
        <v>282</v>
      </c>
      <c r="R30" s="19" t="s">
        <v>283</v>
      </c>
      <c r="S30" s="40" t="s">
        <v>466</v>
      </c>
      <c r="T30" s="19" t="s">
        <v>285</v>
      </c>
      <c r="U30" s="40" t="s">
        <v>293</v>
      </c>
      <c r="V30" s="40">
        <v>30</v>
      </c>
      <c r="W30" s="40" t="s">
        <v>467</v>
      </c>
      <c r="X30" s="20" t="s">
        <v>394</v>
      </c>
      <c r="Y30" s="21" t="s">
        <v>289</v>
      </c>
      <c r="Z30" s="21"/>
      <c r="AA30" s="21"/>
      <c r="AB30" s="21"/>
      <c r="AC30" s="21"/>
      <c r="AD30" s="21"/>
      <c r="AE30" s="21"/>
      <c r="AF30" s="21"/>
      <c r="AG30" s="21"/>
      <c r="AH30" s="22"/>
      <c r="AI30" s="22"/>
      <c r="AJ30" s="22"/>
      <c r="AK30" s="22"/>
      <c r="AL30" s="22"/>
      <c r="AM30" s="22"/>
      <c r="AN30" s="22"/>
      <c r="AO30" s="22"/>
      <c r="AP30" s="22"/>
      <c r="AQ30" s="22"/>
      <c r="AR30" s="23"/>
      <c r="AS30" s="22"/>
      <c r="AT30" s="41"/>
      <c r="AU30" s="44"/>
      <c r="AV30" s="42"/>
      <c r="AW30" s="42"/>
      <c r="AX30" s="42"/>
      <c r="AY30" s="42"/>
      <c r="AZ30" s="43"/>
      <c r="BA30" s="43"/>
      <c r="BB30" s="43"/>
      <c r="BC30" s="43"/>
      <c r="BD30" s="24"/>
      <c r="BE30" s="24"/>
      <c r="BF30" s="25"/>
      <c r="BG30" s="26">
        <f t="shared" si="97"/>
        <v>0</v>
      </c>
      <c r="BH30" s="27">
        <f t="shared" si="98"/>
        <v>0</v>
      </c>
      <c r="BI30" s="25" t="s">
        <v>49</v>
      </c>
      <c r="BJ30" s="25"/>
      <c r="BK30" s="24"/>
      <c r="BL30" s="24"/>
      <c r="BM30" s="25"/>
      <c r="BN30" s="27">
        <f t="shared" si="99"/>
        <v>0</v>
      </c>
      <c r="BO30" s="28">
        <f t="shared" si="100"/>
        <v>0</v>
      </c>
      <c r="BP30" s="25" t="s">
        <v>49</v>
      </c>
      <c r="BQ30" s="29"/>
      <c r="BR30" s="30"/>
      <c r="BS30" s="24"/>
      <c r="BT30" s="25" t="s">
        <v>468</v>
      </c>
      <c r="BU30" s="27">
        <f t="shared" si="101"/>
        <v>0</v>
      </c>
      <c r="BV30" s="28">
        <f t="shared" si="102"/>
        <v>0</v>
      </c>
      <c r="BW30" s="25" t="s">
        <v>396</v>
      </c>
      <c r="BX30" s="25" t="s">
        <v>397</v>
      </c>
      <c r="BY30" s="24"/>
      <c r="BZ30" s="24"/>
      <c r="CA30" s="25"/>
      <c r="CB30" s="27">
        <f t="shared" si="103"/>
        <v>0</v>
      </c>
      <c r="CC30" s="28">
        <f t="shared" si="104"/>
        <v>0</v>
      </c>
      <c r="CD30" s="25" t="s">
        <v>49</v>
      </c>
      <c r="CE30" s="25" t="s">
        <v>1173</v>
      </c>
      <c r="CF30" s="24"/>
      <c r="CG30" s="24"/>
      <c r="CH30" s="25"/>
      <c r="CI30" s="27">
        <f t="shared" si="105"/>
        <v>0</v>
      </c>
      <c r="CJ30" s="28">
        <f t="shared" si="106"/>
        <v>0</v>
      </c>
      <c r="CK30" s="25" t="s">
        <v>49</v>
      </c>
      <c r="CL30" s="25"/>
      <c r="CM30" s="24"/>
      <c r="CN30" s="24"/>
      <c r="CO30" s="128" t="s">
        <v>1211</v>
      </c>
      <c r="CP30" s="27">
        <f t="shared" si="107"/>
        <v>0</v>
      </c>
      <c r="CQ30" s="28">
        <f t="shared" si="108"/>
        <v>0</v>
      </c>
      <c r="CR30" s="25" t="s">
        <v>396</v>
      </c>
      <c r="CS30" s="25" t="s">
        <v>1175</v>
      </c>
      <c r="CT30" s="24"/>
      <c r="CU30" s="24"/>
      <c r="CV30" s="25"/>
      <c r="CW30" s="27">
        <f t="shared" si="109"/>
        <v>0</v>
      </c>
      <c r="CX30" s="28">
        <f t="shared" si="110"/>
        <v>0</v>
      </c>
      <c r="CY30" s="25" t="s">
        <v>49</v>
      </c>
      <c r="CZ30" s="25"/>
      <c r="DA30" s="24"/>
      <c r="DB30" s="24"/>
      <c r="DC30" s="25"/>
      <c r="DD30" s="27">
        <f t="shared" si="111"/>
        <v>0</v>
      </c>
      <c r="DE30" s="28">
        <f t="shared" si="112"/>
        <v>0</v>
      </c>
      <c r="DF30" s="25" t="s">
        <v>49</v>
      </c>
      <c r="DG30" s="25"/>
      <c r="DH30" s="24"/>
      <c r="DI30" s="24"/>
      <c r="DJ30" s="25" t="s">
        <v>1630</v>
      </c>
      <c r="DK30" s="27">
        <f t="shared" si="113"/>
        <v>0</v>
      </c>
      <c r="DL30" s="28">
        <f t="shared" si="114"/>
        <v>0</v>
      </c>
      <c r="DM30" s="25" t="s">
        <v>396</v>
      </c>
      <c r="DN30" s="25" t="s">
        <v>1601</v>
      </c>
      <c r="DO30" s="24"/>
      <c r="DP30" s="24"/>
      <c r="DQ30" s="25"/>
      <c r="DR30" s="27">
        <f t="shared" si="115"/>
        <v>0</v>
      </c>
      <c r="DS30" s="28">
        <f t="shared" si="116"/>
        <v>0</v>
      </c>
      <c r="DT30" s="25" t="s">
        <v>49</v>
      </c>
      <c r="DU30" s="25"/>
      <c r="DV30" s="24"/>
      <c r="DW30" s="24"/>
      <c r="DX30" s="25"/>
      <c r="DY30" s="27">
        <f t="shared" si="117"/>
        <v>0</v>
      </c>
      <c r="DZ30" s="28">
        <f t="shared" si="118"/>
        <v>0</v>
      </c>
      <c r="EA30" s="25" t="s">
        <v>49</v>
      </c>
      <c r="EB30" s="25"/>
      <c r="EC30" s="31">
        <v>0</v>
      </c>
      <c r="ED30" s="24"/>
      <c r="EE30" s="25"/>
      <c r="EF30" s="27">
        <f t="shared" si="119"/>
        <v>0</v>
      </c>
      <c r="EG30" s="28">
        <f t="shared" si="120"/>
        <v>0</v>
      </c>
      <c r="EH30" s="25" t="s">
        <v>49</v>
      </c>
      <c r="EI30" s="25"/>
      <c r="EJ30" s="32">
        <v>2025</v>
      </c>
      <c r="EK30" s="33"/>
      <c r="EL30" s="34" t="str">
        <f>+VLOOKUP(C30,[1]Listas_desplega!$AI$22:$AJ$46,2,0)</f>
        <v>DC_PBM</v>
      </c>
      <c r="EM30" s="34" t="str">
        <f>+VLOOKUP(I30,[1]Listas_desplega!$BY$3:$BZ$7,2,0)</f>
        <v>T_2</v>
      </c>
      <c r="EN30" s="34" t="str">
        <f>+VLOOKUP(J30,[1]Listas_desplega!$BY$10:$BZ$23,2,0)</f>
        <v>T_2_C_2</v>
      </c>
      <c r="EO30" s="34" t="str">
        <f>+VLOOKUP(K30,[1]Listas_desplega!$BY$28:$BZ$54,2,0)</f>
        <v>T_2_C_2_ET_1</v>
      </c>
      <c r="EP30" s="34" t="str">
        <f>+VLOOKUP(L30,[1]Listas_desplega!$BY$58:$BZ$105,2,0)</f>
        <v>T_2_C_2_ET_1_CPT_3</v>
      </c>
      <c r="EQ30" s="35" t="str">
        <f>+VLOOKUP(M30,[1]Listas_desplega!$J$3:$K$11,2,0)</f>
        <v>Eje_E_4</v>
      </c>
    </row>
    <row r="31" spans="1:147" s="36" customFormat="1" ht="44.25" customHeight="1" x14ac:dyDescent="0.3">
      <c r="A31" s="15" t="str">
        <f t="shared" si="0"/>
        <v>44_VES_2025</v>
      </c>
      <c r="B31" s="16" t="s">
        <v>55</v>
      </c>
      <c r="C31" s="16" t="s">
        <v>56</v>
      </c>
      <c r="D31" s="16" t="s">
        <v>57</v>
      </c>
      <c r="E31" s="16" t="s">
        <v>158</v>
      </c>
      <c r="F31" s="16" t="s">
        <v>274</v>
      </c>
      <c r="G31" s="17" t="s">
        <v>469</v>
      </c>
      <c r="H31" s="16" t="s">
        <v>470</v>
      </c>
      <c r="I31" s="16" t="s">
        <v>277</v>
      </c>
      <c r="J31" s="16" t="s">
        <v>471</v>
      </c>
      <c r="K31" s="16" t="s">
        <v>472</v>
      </c>
      <c r="L31" s="16" t="s">
        <v>473</v>
      </c>
      <c r="M31" s="16" t="s">
        <v>58</v>
      </c>
      <c r="N31" s="16" t="s">
        <v>59</v>
      </c>
      <c r="O31" s="22">
        <v>44</v>
      </c>
      <c r="P31" s="40" t="s">
        <v>474</v>
      </c>
      <c r="Q31" s="20" t="s">
        <v>305</v>
      </c>
      <c r="R31" s="19" t="s">
        <v>283</v>
      </c>
      <c r="S31" s="40" t="s">
        <v>475</v>
      </c>
      <c r="T31" s="19" t="s">
        <v>308</v>
      </c>
      <c r="U31" s="40" t="s">
        <v>434</v>
      </c>
      <c r="V31" s="40">
        <v>0</v>
      </c>
      <c r="W31" s="40" t="s">
        <v>476</v>
      </c>
      <c r="X31" s="20" t="s">
        <v>288</v>
      </c>
      <c r="Y31" s="21"/>
      <c r="Z31" s="21"/>
      <c r="AA31" s="21"/>
      <c r="AB31" s="21"/>
      <c r="AC31" s="21"/>
      <c r="AD31" s="21"/>
      <c r="AE31" s="21"/>
      <c r="AF31" s="21"/>
      <c r="AG31" s="21"/>
      <c r="AH31" s="22"/>
      <c r="AI31" s="22"/>
      <c r="AJ31" s="22"/>
      <c r="AK31" s="22"/>
      <c r="AL31" s="22"/>
      <c r="AM31" s="22"/>
      <c r="AN31" s="22"/>
      <c r="AO31" s="22"/>
      <c r="AP31" s="22"/>
      <c r="AQ31" s="22"/>
      <c r="AR31" s="23"/>
      <c r="AS31" s="22"/>
      <c r="AT31" s="41"/>
      <c r="AU31" s="44">
        <v>45</v>
      </c>
      <c r="AV31" s="192">
        <v>67</v>
      </c>
      <c r="AW31" s="192">
        <v>88</v>
      </c>
      <c r="AX31" s="192">
        <v>90</v>
      </c>
      <c r="AY31" s="192">
        <v>90</v>
      </c>
      <c r="AZ31" s="195">
        <v>90</v>
      </c>
      <c r="BA31" s="195"/>
      <c r="BB31" s="195"/>
      <c r="BC31" s="195"/>
      <c r="BD31" s="24"/>
      <c r="BE31" s="24"/>
      <c r="BF31" s="25"/>
      <c r="BG31" s="26">
        <f t="shared" si="97"/>
        <v>0</v>
      </c>
      <c r="BH31" s="27">
        <f t="shared" si="98"/>
        <v>0</v>
      </c>
      <c r="BI31" s="25" t="s">
        <v>49</v>
      </c>
      <c r="BJ31" s="25"/>
      <c r="BK31" s="24"/>
      <c r="BL31" s="24"/>
      <c r="BM31" s="25"/>
      <c r="BN31" s="27">
        <f t="shared" si="99"/>
        <v>0</v>
      </c>
      <c r="BO31" s="28">
        <f t="shared" si="100"/>
        <v>0</v>
      </c>
      <c r="BP31" s="25" t="s">
        <v>49</v>
      </c>
      <c r="BQ31" s="29"/>
      <c r="BR31" s="30">
        <v>70</v>
      </c>
      <c r="BS31" s="24">
        <v>70</v>
      </c>
      <c r="BT31" s="25" t="s">
        <v>477</v>
      </c>
      <c r="BU31" s="27">
        <f t="shared" si="101"/>
        <v>0.79545454545454541</v>
      </c>
      <c r="BV31" s="28">
        <f t="shared" si="102"/>
        <v>0.79545454545454541</v>
      </c>
      <c r="BW31" s="25" t="s">
        <v>50</v>
      </c>
      <c r="BX31" s="25" t="s">
        <v>478</v>
      </c>
      <c r="BY31" s="24">
        <v>70</v>
      </c>
      <c r="BZ31" s="24">
        <v>70</v>
      </c>
      <c r="CA31" s="25"/>
      <c r="CB31" s="27">
        <f t="shared" si="103"/>
        <v>0.79545454545454541</v>
      </c>
      <c r="CC31" s="28">
        <f t="shared" si="104"/>
        <v>0.79545454545454541</v>
      </c>
      <c r="CD31" s="25" t="s">
        <v>62</v>
      </c>
      <c r="CE31" s="25"/>
      <c r="CF31" s="24">
        <v>70</v>
      </c>
      <c r="CG31" s="24">
        <v>70</v>
      </c>
      <c r="CH31" s="25"/>
      <c r="CI31" s="27">
        <f t="shared" si="105"/>
        <v>0.79545454545454541</v>
      </c>
      <c r="CJ31" s="28">
        <f t="shared" si="106"/>
        <v>0.79545454545454541</v>
      </c>
      <c r="CK31" s="25" t="s">
        <v>49</v>
      </c>
      <c r="CL31" s="25"/>
      <c r="CM31" s="24">
        <v>76</v>
      </c>
      <c r="CN31" s="24">
        <v>76</v>
      </c>
      <c r="CO31" s="25" t="s">
        <v>1212</v>
      </c>
      <c r="CP31" s="27">
        <f t="shared" si="107"/>
        <v>0.86363636363636365</v>
      </c>
      <c r="CQ31" s="28">
        <f t="shared" si="108"/>
        <v>0.86363636363636365</v>
      </c>
      <c r="CR31" s="25" t="s">
        <v>50</v>
      </c>
      <c r="CS31" s="25" t="s">
        <v>1213</v>
      </c>
      <c r="CT31" s="24">
        <v>76</v>
      </c>
      <c r="CU31" s="24"/>
      <c r="CV31" s="25"/>
      <c r="CW31" s="27">
        <f t="shared" si="109"/>
        <v>0.86363636363636365</v>
      </c>
      <c r="CX31" s="28">
        <f t="shared" si="110"/>
        <v>0.86363636363636365</v>
      </c>
      <c r="CY31" s="25" t="s">
        <v>49</v>
      </c>
      <c r="CZ31" s="25"/>
      <c r="DA31" s="24">
        <v>76</v>
      </c>
      <c r="DB31" s="24"/>
      <c r="DC31" s="25"/>
      <c r="DD31" s="27">
        <f t="shared" si="111"/>
        <v>0.86363636363636365</v>
      </c>
      <c r="DE31" s="28">
        <f t="shared" si="112"/>
        <v>0.86363636363636365</v>
      </c>
      <c r="DF31" s="25" t="s">
        <v>49</v>
      </c>
      <c r="DG31" s="25"/>
      <c r="DH31" s="24">
        <v>83</v>
      </c>
      <c r="DI31" s="24">
        <v>85</v>
      </c>
      <c r="DJ31" s="25" t="s">
        <v>1631</v>
      </c>
      <c r="DK31" s="27">
        <f t="shared" si="113"/>
        <v>0.94318181818181823</v>
      </c>
      <c r="DL31" s="28">
        <f t="shared" si="114"/>
        <v>0.96590909090909094</v>
      </c>
      <c r="DM31" s="25" t="s">
        <v>50</v>
      </c>
      <c r="DN31" s="25" t="s">
        <v>1632</v>
      </c>
      <c r="DO31" s="24">
        <v>83</v>
      </c>
      <c r="DP31" s="24"/>
      <c r="DQ31" s="25"/>
      <c r="DR31" s="27">
        <f t="shared" si="115"/>
        <v>0.94318181818181823</v>
      </c>
      <c r="DS31" s="28">
        <f t="shared" si="116"/>
        <v>0.96590909090909094</v>
      </c>
      <c r="DT31" s="25" t="s">
        <v>49</v>
      </c>
      <c r="DU31" s="25"/>
      <c r="DV31" s="24">
        <v>83</v>
      </c>
      <c r="DW31" s="24"/>
      <c r="DX31" s="25"/>
      <c r="DY31" s="27">
        <f t="shared" si="117"/>
        <v>0.94318181818181823</v>
      </c>
      <c r="DZ31" s="28">
        <f t="shared" si="118"/>
        <v>0.96590909090909094</v>
      </c>
      <c r="EA31" s="25" t="s">
        <v>49</v>
      </c>
      <c r="EB31" s="25"/>
      <c r="EC31" s="31">
        <v>88</v>
      </c>
      <c r="ED31" s="24"/>
      <c r="EE31" s="25"/>
      <c r="EF31" s="27">
        <f t="shared" si="119"/>
        <v>1</v>
      </c>
      <c r="EG31" s="28">
        <f t="shared" si="120"/>
        <v>0.96590909090909094</v>
      </c>
      <c r="EH31" s="25" t="s">
        <v>49</v>
      </c>
      <c r="EI31" s="25"/>
      <c r="EJ31" s="32">
        <v>2025</v>
      </c>
      <c r="EK31" s="33"/>
      <c r="EL31" s="34" t="str">
        <f>+VLOOKUP(C31,[1]Listas_desplega!$AI$22:$AJ$46,2,0)</f>
        <v>DC_ES</v>
      </c>
      <c r="EM31" s="34" t="str">
        <f>+VLOOKUP(I31,[1]Listas_desplega!$BY$3:$BZ$7,2,0)</f>
        <v>T_2</v>
      </c>
      <c r="EN31" s="34" t="str">
        <f>+VLOOKUP(J31,[1]Listas_desplega!$BY$10:$BZ$23,2,0)</f>
        <v>T_2_C_3</v>
      </c>
      <c r="EO31" s="34" t="str">
        <f>+VLOOKUP(K31,[1]Listas_desplega!$BY$28:$BZ$54,2,0)</f>
        <v>T_2_C_3_ET_5</v>
      </c>
      <c r="EP31" s="34" t="str">
        <f>+VLOOKUP(L31,[1]Listas_desplega!$BY$58:$BZ$105,2,0)</f>
        <v>T_2_C_3_ET_5_CPT_2</v>
      </c>
      <c r="EQ31" s="35" t="str">
        <f>+VLOOKUP(M31,[1]Listas_desplega!$J$3:$K$11,2,0)</f>
        <v>Eje_E_8</v>
      </c>
    </row>
    <row r="32" spans="1:147" s="36" customFormat="1" ht="44.25" customHeight="1" x14ac:dyDescent="0.3">
      <c r="A32" s="15" t="str">
        <f t="shared" si="0"/>
        <v>45_VES_2025</v>
      </c>
      <c r="B32" s="16" t="s">
        <v>55</v>
      </c>
      <c r="C32" s="16" t="s">
        <v>56</v>
      </c>
      <c r="D32" s="16" t="s">
        <v>57</v>
      </c>
      <c r="E32" s="16" t="s">
        <v>158</v>
      </c>
      <c r="F32" s="16" t="s">
        <v>274</v>
      </c>
      <c r="G32" s="17" t="s">
        <v>469</v>
      </c>
      <c r="H32" s="16" t="s">
        <v>470</v>
      </c>
      <c r="I32" s="16" t="s">
        <v>277</v>
      </c>
      <c r="J32" s="16" t="s">
        <v>471</v>
      </c>
      <c r="K32" s="16" t="s">
        <v>472</v>
      </c>
      <c r="L32" s="16" t="s">
        <v>473</v>
      </c>
      <c r="M32" s="16" t="s">
        <v>58</v>
      </c>
      <c r="N32" s="16" t="s">
        <v>59</v>
      </c>
      <c r="O32" s="22">
        <v>45</v>
      </c>
      <c r="P32" s="40" t="s">
        <v>479</v>
      </c>
      <c r="Q32" s="20" t="s">
        <v>305</v>
      </c>
      <c r="R32" s="19" t="s">
        <v>283</v>
      </c>
      <c r="S32" s="40" t="s">
        <v>480</v>
      </c>
      <c r="T32" s="40" t="s">
        <v>308</v>
      </c>
      <c r="U32" s="40" t="s">
        <v>434</v>
      </c>
      <c r="V32" s="40">
        <v>0</v>
      </c>
      <c r="W32" s="40" t="s">
        <v>481</v>
      </c>
      <c r="X32" s="20" t="s">
        <v>288</v>
      </c>
      <c r="Y32" s="21"/>
      <c r="Z32" s="21"/>
      <c r="AA32" s="21"/>
      <c r="AB32" s="21"/>
      <c r="AC32" s="21"/>
      <c r="AD32" s="21"/>
      <c r="AE32" s="21"/>
      <c r="AF32" s="21"/>
      <c r="AG32" s="21"/>
      <c r="AH32" s="22"/>
      <c r="AI32" s="22"/>
      <c r="AJ32" s="22"/>
      <c r="AK32" s="22"/>
      <c r="AL32" s="22"/>
      <c r="AM32" s="22"/>
      <c r="AN32" s="22"/>
      <c r="AO32" s="22"/>
      <c r="AP32" s="22"/>
      <c r="AQ32" s="22"/>
      <c r="AR32" s="23"/>
      <c r="AS32" s="22"/>
      <c r="AT32" s="41"/>
      <c r="AU32" s="44">
        <v>0</v>
      </c>
      <c r="AV32" s="42">
        <v>50</v>
      </c>
      <c r="AW32" s="42">
        <v>86</v>
      </c>
      <c r="AX32" s="42">
        <v>90</v>
      </c>
      <c r="AY32" s="42">
        <v>90</v>
      </c>
      <c r="AZ32" s="43">
        <v>90</v>
      </c>
      <c r="BA32" s="43"/>
      <c r="BB32" s="43"/>
      <c r="BC32" s="43"/>
      <c r="BD32" s="24"/>
      <c r="BE32" s="24"/>
      <c r="BF32" s="25"/>
      <c r="BG32" s="26">
        <f t="shared" si="97"/>
        <v>0</v>
      </c>
      <c r="BH32" s="27">
        <f t="shared" si="98"/>
        <v>0</v>
      </c>
      <c r="BI32" s="25" t="s">
        <v>49</v>
      </c>
      <c r="BJ32" s="25"/>
      <c r="BK32" s="24"/>
      <c r="BL32" s="24"/>
      <c r="BM32" s="25"/>
      <c r="BN32" s="27">
        <f t="shared" si="99"/>
        <v>0</v>
      </c>
      <c r="BO32" s="28">
        <f t="shared" si="100"/>
        <v>0</v>
      </c>
      <c r="BP32" s="25" t="s">
        <v>49</v>
      </c>
      <c r="BQ32" s="29"/>
      <c r="BR32" s="30">
        <v>58</v>
      </c>
      <c r="BS32" s="24">
        <v>59</v>
      </c>
      <c r="BT32" s="25" t="s">
        <v>482</v>
      </c>
      <c r="BU32" s="27">
        <f t="shared" si="101"/>
        <v>0.67441860465116277</v>
      </c>
      <c r="BV32" s="28">
        <f t="shared" si="102"/>
        <v>0.68604651162790697</v>
      </c>
      <c r="BW32" s="25" t="s">
        <v>50</v>
      </c>
      <c r="BX32" s="25" t="s">
        <v>483</v>
      </c>
      <c r="BY32" s="24">
        <v>58</v>
      </c>
      <c r="BZ32" s="24">
        <v>59</v>
      </c>
      <c r="CA32" s="25"/>
      <c r="CB32" s="27">
        <f t="shared" si="103"/>
        <v>0.67441860465116277</v>
      </c>
      <c r="CC32" s="28">
        <f t="shared" si="104"/>
        <v>0.68604651162790697</v>
      </c>
      <c r="CD32" s="25" t="s">
        <v>62</v>
      </c>
      <c r="CE32" s="25"/>
      <c r="CF32" s="24">
        <v>58</v>
      </c>
      <c r="CG32" s="24">
        <v>59</v>
      </c>
      <c r="CH32" s="25"/>
      <c r="CI32" s="27">
        <f t="shared" si="105"/>
        <v>0.67441860465116277</v>
      </c>
      <c r="CJ32" s="28">
        <f t="shared" si="106"/>
        <v>0.68604651162790697</v>
      </c>
      <c r="CK32" s="25" t="s">
        <v>49</v>
      </c>
      <c r="CL32" s="25"/>
      <c r="CM32" s="24">
        <v>66</v>
      </c>
      <c r="CN32" s="24">
        <v>66</v>
      </c>
      <c r="CO32" s="25" t="s">
        <v>1214</v>
      </c>
      <c r="CP32" s="27">
        <f t="shared" si="107"/>
        <v>0.76744186046511631</v>
      </c>
      <c r="CQ32" s="28">
        <f t="shared" si="108"/>
        <v>0.76744186046511631</v>
      </c>
      <c r="CR32" s="25" t="s">
        <v>50</v>
      </c>
      <c r="CS32" s="25" t="s">
        <v>1215</v>
      </c>
      <c r="CT32" s="24">
        <v>66</v>
      </c>
      <c r="CU32" s="24"/>
      <c r="CV32" s="25"/>
      <c r="CW32" s="27">
        <f t="shared" si="109"/>
        <v>0.76744186046511631</v>
      </c>
      <c r="CX32" s="28">
        <f t="shared" si="110"/>
        <v>0.76744186046511631</v>
      </c>
      <c r="CY32" s="25" t="s">
        <v>49</v>
      </c>
      <c r="CZ32" s="25"/>
      <c r="DA32" s="24">
        <v>66</v>
      </c>
      <c r="DB32" s="24"/>
      <c r="DC32" s="25"/>
      <c r="DD32" s="27">
        <f t="shared" si="111"/>
        <v>0.76744186046511631</v>
      </c>
      <c r="DE32" s="28">
        <f t="shared" si="112"/>
        <v>0.76744186046511631</v>
      </c>
      <c r="DF32" s="25" t="s">
        <v>49</v>
      </c>
      <c r="DG32" s="25"/>
      <c r="DH32" s="24">
        <v>79</v>
      </c>
      <c r="DI32" s="24">
        <v>66</v>
      </c>
      <c r="DJ32" s="25" t="s">
        <v>1633</v>
      </c>
      <c r="DK32" s="27">
        <f t="shared" si="113"/>
        <v>0.91860465116279066</v>
      </c>
      <c r="DL32" s="28">
        <f t="shared" si="114"/>
        <v>0.76744186046511631</v>
      </c>
      <c r="DM32" s="25" t="s">
        <v>50</v>
      </c>
      <c r="DN32" s="25" t="s">
        <v>1634</v>
      </c>
      <c r="DO32" s="24">
        <v>79</v>
      </c>
      <c r="DP32" s="24"/>
      <c r="DQ32" s="25"/>
      <c r="DR32" s="27">
        <f t="shared" si="115"/>
        <v>0.91860465116279066</v>
      </c>
      <c r="DS32" s="28">
        <f t="shared" si="116"/>
        <v>0.76744186046511631</v>
      </c>
      <c r="DT32" s="25" t="s">
        <v>49</v>
      </c>
      <c r="DU32" s="25"/>
      <c r="DV32" s="24">
        <v>79</v>
      </c>
      <c r="DW32" s="24"/>
      <c r="DX32" s="25"/>
      <c r="DY32" s="27">
        <f t="shared" si="117"/>
        <v>0.91860465116279066</v>
      </c>
      <c r="DZ32" s="28">
        <f t="shared" si="118"/>
        <v>0.76744186046511631</v>
      </c>
      <c r="EA32" s="25" t="s">
        <v>49</v>
      </c>
      <c r="EB32" s="25"/>
      <c r="EC32" s="31">
        <v>86</v>
      </c>
      <c r="ED32" s="24"/>
      <c r="EE32" s="25"/>
      <c r="EF32" s="27">
        <f t="shared" si="119"/>
        <v>1</v>
      </c>
      <c r="EG32" s="28">
        <f t="shared" si="120"/>
        <v>0.76744186046511631</v>
      </c>
      <c r="EH32" s="25" t="s">
        <v>49</v>
      </c>
      <c r="EI32" s="25"/>
      <c r="EJ32" s="32">
        <v>2025</v>
      </c>
      <c r="EK32" s="33"/>
      <c r="EL32" s="34" t="str">
        <f>+VLOOKUP(C32,[1]Listas_desplega!$AI$22:$AJ$46,2,0)</f>
        <v>DC_ES</v>
      </c>
      <c r="EM32" s="34" t="str">
        <f>+VLOOKUP(I32,[1]Listas_desplega!$BY$3:$BZ$7,2,0)</f>
        <v>T_2</v>
      </c>
      <c r="EN32" s="34" t="str">
        <f>+VLOOKUP(J32,[1]Listas_desplega!$BY$10:$BZ$23,2,0)</f>
        <v>T_2_C_3</v>
      </c>
      <c r="EO32" s="34" t="str">
        <f>+VLOOKUP(K32,[1]Listas_desplega!$BY$28:$BZ$54,2,0)</f>
        <v>T_2_C_3_ET_5</v>
      </c>
      <c r="EP32" s="34" t="str">
        <f>+VLOOKUP(L32,[1]Listas_desplega!$BY$58:$BZ$105,2,0)</f>
        <v>T_2_C_3_ET_5_CPT_2</v>
      </c>
      <c r="EQ32" s="35" t="str">
        <f>+VLOOKUP(M32,[1]Listas_desplega!$J$3:$K$11,2,0)</f>
        <v>Eje_E_8</v>
      </c>
    </row>
    <row r="33" spans="1:147" s="36" customFormat="1" ht="44.25" customHeight="1" x14ac:dyDescent="0.3">
      <c r="A33" s="15" t="str">
        <f t="shared" si="0"/>
        <v>114_VES_2025</v>
      </c>
      <c r="B33" s="16" t="s">
        <v>55</v>
      </c>
      <c r="C33" s="16" t="s">
        <v>56</v>
      </c>
      <c r="D33" s="16" t="s">
        <v>60</v>
      </c>
      <c r="E33" s="16" t="s">
        <v>158</v>
      </c>
      <c r="F33" s="16" t="s">
        <v>274</v>
      </c>
      <c r="G33" s="17" t="s">
        <v>469</v>
      </c>
      <c r="H33" s="16" t="s">
        <v>470</v>
      </c>
      <c r="I33" s="16" t="s">
        <v>277</v>
      </c>
      <c r="J33" s="16" t="s">
        <v>471</v>
      </c>
      <c r="K33" s="16" t="s">
        <v>472</v>
      </c>
      <c r="L33" s="16" t="s">
        <v>473</v>
      </c>
      <c r="M33" s="16" t="s">
        <v>58</v>
      </c>
      <c r="N33" s="16" t="s">
        <v>61</v>
      </c>
      <c r="O33" s="22">
        <v>114</v>
      </c>
      <c r="P33" s="40" t="s">
        <v>484</v>
      </c>
      <c r="Q33" s="20" t="s">
        <v>282</v>
      </c>
      <c r="R33" s="19" t="s">
        <v>485</v>
      </c>
      <c r="S33" s="40" t="s">
        <v>486</v>
      </c>
      <c r="T33" s="40" t="s">
        <v>285</v>
      </c>
      <c r="U33" s="40" t="s">
        <v>487</v>
      </c>
      <c r="V33" s="40">
        <v>0</v>
      </c>
      <c r="W33" s="40" t="s">
        <v>488</v>
      </c>
      <c r="X33" s="20" t="s">
        <v>288</v>
      </c>
      <c r="Y33" s="21"/>
      <c r="Z33" s="21"/>
      <c r="AA33" s="21"/>
      <c r="AB33" s="21"/>
      <c r="AC33" s="21"/>
      <c r="AD33" s="21"/>
      <c r="AE33" s="21"/>
      <c r="AF33" s="21"/>
      <c r="AG33" s="21"/>
      <c r="AH33" s="22"/>
      <c r="AI33" s="22"/>
      <c r="AJ33" s="22"/>
      <c r="AK33" s="22"/>
      <c r="AL33" s="22"/>
      <c r="AM33" s="22"/>
      <c r="AN33" s="22"/>
      <c r="AO33" s="22"/>
      <c r="AP33" s="22"/>
      <c r="AQ33" s="22"/>
      <c r="AR33" s="23"/>
      <c r="AS33" s="22"/>
      <c r="AT33" s="41">
        <v>3708</v>
      </c>
      <c r="AU33" s="44">
        <v>2800</v>
      </c>
      <c r="AV33" s="42">
        <v>3483</v>
      </c>
      <c r="AW33" s="42">
        <v>4000</v>
      </c>
      <c r="AX33" s="42">
        <v>3152</v>
      </c>
      <c r="AY33" s="42">
        <v>17143</v>
      </c>
      <c r="AZ33" s="43"/>
      <c r="BA33" s="43"/>
      <c r="BB33" s="43"/>
      <c r="BC33" s="43"/>
      <c r="BD33" s="24">
        <v>100</v>
      </c>
      <c r="BE33" s="24">
        <v>139</v>
      </c>
      <c r="BF33" s="25" t="s">
        <v>489</v>
      </c>
      <c r="BG33" s="26">
        <f t="shared" si="97"/>
        <v>2.5000000000000001E-2</v>
      </c>
      <c r="BH33" s="27">
        <f t="shared" si="98"/>
        <v>3.4750000000000003E-2</v>
      </c>
      <c r="BI33" s="25" t="s">
        <v>50</v>
      </c>
      <c r="BJ33" s="25" t="s">
        <v>490</v>
      </c>
      <c r="BK33" s="24">
        <v>200</v>
      </c>
      <c r="BL33" s="24">
        <v>394</v>
      </c>
      <c r="BM33" s="25" t="s">
        <v>491</v>
      </c>
      <c r="BN33" s="27">
        <f t="shared" si="99"/>
        <v>0.05</v>
      </c>
      <c r="BO33" s="28">
        <f t="shared" si="100"/>
        <v>9.8500000000000004E-2</v>
      </c>
      <c r="BP33" s="25" t="s">
        <v>50</v>
      </c>
      <c r="BQ33" s="29" t="s">
        <v>492</v>
      </c>
      <c r="BR33" s="30">
        <v>500</v>
      </c>
      <c r="BS33" s="24">
        <v>559</v>
      </c>
      <c r="BT33" s="25" t="s">
        <v>493</v>
      </c>
      <c r="BU33" s="27">
        <f t="shared" si="101"/>
        <v>0.125</v>
      </c>
      <c r="BV33" s="28">
        <f t="shared" si="102"/>
        <v>0.13975000000000001</v>
      </c>
      <c r="BW33" s="25" t="s">
        <v>50</v>
      </c>
      <c r="BX33" s="25" t="s">
        <v>494</v>
      </c>
      <c r="BY33" s="24">
        <v>800</v>
      </c>
      <c r="BZ33" s="24">
        <v>758</v>
      </c>
      <c r="CA33" s="25" t="s">
        <v>1216</v>
      </c>
      <c r="CB33" s="27">
        <f t="shared" si="103"/>
        <v>0.2</v>
      </c>
      <c r="CC33" s="28">
        <f t="shared" si="104"/>
        <v>0.1895</v>
      </c>
      <c r="CD33" s="25" t="s">
        <v>50</v>
      </c>
      <c r="CE33" s="25" t="s">
        <v>1217</v>
      </c>
      <c r="CF33" s="24">
        <v>900</v>
      </c>
      <c r="CG33" s="24">
        <v>913</v>
      </c>
      <c r="CH33" s="25" t="s">
        <v>1218</v>
      </c>
      <c r="CI33" s="27">
        <f t="shared" si="105"/>
        <v>0.22500000000000001</v>
      </c>
      <c r="CJ33" s="28">
        <f t="shared" si="106"/>
        <v>0.22825000000000001</v>
      </c>
      <c r="CK33" s="25" t="s">
        <v>50</v>
      </c>
      <c r="CL33" s="25" t="s">
        <v>1219</v>
      </c>
      <c r="CM33" s="24">
        <v>1200</v>
      </c>
      <c r="CN33" s="24">
        <v>1163</v>
      </c>
      <c r="CO33" s="25" t="s">
        <v>1220</v>
      </c>
      <c r="CP33" s="27">
        <f t="shared" si="107"/>
        <v>0.3</v>
      </c>
      <c r="CQ33" s="28">
        <f t="shared" si="108"/>
        <v>0.29075000000000001</v>
      </c>
      <c r="CR33" s="25" t="s">
        <v>50</v>
      </c>
      <c r="CS33" s="25" t="s">
        <v>1221</v>
      </c>
      <c r="CT33" s="24">
        <v>1500</v>
      </c>
      <c r="CU33" s="24">
        <v>1517</v>
      </c>
      <c r="CV33" s="25" t="s">
        <v>1635</v>
      </c>
      <c r="CW33" s="27">
        <f t="shared" si="109"/>
        <v>0.375</v>
      </c>
      <c r="CX33" s="28">
        <f t="shared" si="110"/>
        <v>0.37924999999999998</v>
      </c>
      <c r="CY33" s="25" t="s">
        <v>50</v>
      </c>
      <c r="CZ33" s="25" t="s">
        <v>1636</v>
      </c>
      <c r="DA33" s="24">
        <v>2600</v>
      </c>
      <c r="DB33" s="24">
        <v>1593</v>
      </c>
      <c r="DC33" s="25" t="s">
        <v>1637</v>
      </c>
      <c r="DD33" s="27">
        <f t="shared" si="111"/>
        <v>0.65</v>
      </c>
      <c r="DE33" s="28">
        <f t="shared" si="112"/>
        <v>0.39824999999999999</v>
      </c>
      <c r="DF33" s="25" t="s">
        <v>50</v>
      </c>
      <c r="DG33" s="25" t="s">
        <v>1638</v>
      </c>
      <c r="DH33" s="24">
        <v>3000</v>
      </c>
      <c r="DI33" s="24">
        <v>1729</v>
      </c>
      <c r="DJ33" s="25" t="s">
        <v>1639</v>
      </c>
      <c r="DK33" s="27">
        <f t="shared" si="113"/>
        <v>0.75</v>
      </c>
      <c r="DL33" s="28">
        <f t="shared" si="114"/>
        <v>0.43225000000000002</v>
      </c>
      <c r="DM33" s="25" t="s">
        <v>50</v>
      </c>
      <c r="DN33" s="25" t="s">
        <v>1640</v>
      </c>
      <c r="DO33" s="24">
        <v>3500</v>
      </c>
      <c r="DP33" s="24"/>
      <c r="DQ33" s="25"/>
      <c r="DR33" s="27">
        <f t="shared" si="115"/>
        <v>0.875</v>
      </c>
      <c r="DS33" s="28">
        <f t="shared" si="116"/>
        <v>0.43225000000000002</v>
      </c>
      <c r="DT33" s="25" t="s">
        <v>49</v>
      </c>
      <c r="DU33" s="25"/>
      <c r="DV33" s="24">
        <v>3800</v>
      </c>
      <c r="DW33" s="24"/>
      <c r="DX33" s="25"/>
      <c r="DY33" s="27">
        <f t="shared" si="117"/>
        <v>0.95</v>
      </c>
      <c r="DZ33" s="28">
        <f t="shared" si="118"/>
        <v>0.43225000000000002</v>
      </c>
      <c r="EA33" s="25" t="s">
        <v>49</v>
      </c>
      <c r="EB33" s="25"/>
      <c r="EC33" s="31">
        <v>4000</v>
      </c>
      <c r="ED33" s="24"/>
      <c r="EE33" s="25"/>
      <c r="EF33" s="27">
        <f t="shared" si="119"/>
        <v>1</v>
      </c>
      <c r="EG33" s="28">
        <f t="shared" si="120"/>
        <v>0.43225000000000002</v>
      </c>
      <c r="EH33" s="25" t="s">
        <v>49</v>
      </c>
      <c r="EI33" s="25"/>
      <c r="EJ33" s="32">
        <v>2025</v>
      </c>
      <c r="EK33" s="33"/>
      <c r="EL33" s="34" t="str">
        <f>+VLOOKUP(C33,[1]Listas_desplega!$AI$22:$AJ$46,2,0)</f>
        <v>DC_ES</v>
      </c>
      <c r="EM33" s="34" t="str">
        <f>+VLOOKUP(I33,[1]Listas_desplega!$BY$3:$BZ$7,2,0)</f>
        <v>T_2</v>
      </c>
      <c r="EN33" s="34" t="str">
        <f>+VLOOKUP(J33,[1]Listas_desplega!$BY$10:$BZ$23,2,0)</f>
        <v>T_2_C_3</v>
      </c>
      <c r="EO33" s="34" t="str">
        <f>+VLOOKUP(K33,[1]Listas_desplega!$BY$28:$BZ$54,2,0)</f>
        <v>T_2_C_3_ET_5</v>
      </c>
      <c r="EP33" s="34" t="str">
        <f>+VLOOKUP(L33,[1]Listas_desplega!$BY$58:$BZ$105,2,0)</f>
        <v>T_2_C_3_ET_5_CPT_2</v>
      </c>
      <c r="EQ33" s="35" t="str">
        <f>+VLOOKUP(M33,[1]Listas_desplega!$J$3:$K$11,2,0)</f>
        <v>Eje_E_8</v>
      </c>
    </row>
    <row r="34" spans="1:147" s="36" customFormat="1" ht="44.25" customHeight="1" x14ac:dyDescent="0.3">
      <c r="A34" s="15" t="str">
        <f t="shared" si="0"/>
        <v>115_VES_2025</v>
      </c>
      <c r="B34" s="16" t="s">
        <v>55</v>
      </c>
      <c r="C34" s="16" t="s">
        <v>56</v>
      </c>
      <c r="D34" s="16" t="s">
        <v>60</v>
      </c>
      <c r="E34" s="16" t="s">
        <v>158</v>
      </c>
      <c r="F34" s="16" t="s">
        <v>274</v>
      </c>
      <c r="G34" s="17" t="s">
        <v>469</v>
      </c>
      <c r="H34" s="16" t="s">
        <v>470</v>
      </c>
      <c r="I34" s="16" t="s">
        <v>277</v>
      </c>
      <c r="J34" s="16" t="s">
        <v>471</v>
      </c>
      <c r="K34" s="16" t="s">
        <v>472</v>
      </c>
      <c r="L34" s="16" t="s">
        <v>473</v>
      </c>
      <c r="M34" s="16" t="s">
        <v>58</v>
      </c>
      <c r="N34" s="16" t="s">
        <v>61</v>
      </c>
      <c r="O34" s="22">
        <v>115</v>
      </c>
      <c r="P34" s="21" t="s">
        <v>495</v>
      </c>
      <c r="Q34" s="20" t="s">
        <v>282</v>
      </c>
      <c r="R34" s="19" t="s">
        <v>485</v>
      </c>
      <c r="S34" s="21" t="s">
        <v>496</v>
      </c>
      <c r="T34" s="21" t="s">
        <v>285</v>
      </c>
      <c r="U34" s="21" t="s">
        <v>434</v>
      </c>
      <c r="V34" s="21">
        <v>0</v>
      </c>
      <c r="W34" s="21" t="s">
        <v>497</v>
      </c>
      <c r="X34" s="20" t="s">
        <v>288</v>
      </c>
      <c r="Y34" s="21"/>
      <c r="Z34" s="21"/>
      <c r="AA34" s="21"/>
      <c r="AB34" s="21"/>
      <c r="AC34" s="21"/>
      <c r="AD34" s="21"/>
      <c r="AE34" s="21"/>
      <c r="AF34" s="21"/>
      <c r="AG34" s="21"/>
      <c r="AH34" s="22"/>
      <c r="AI34" s="22"/>
      <c r="AJ34" s="22"/>
      <c r="AK34" s="22"/>
      <c r="AL34" s="22"/>
      <c r="AM34" s="22"/>
      <c r="AN34" s="22"/>
      <c r="AO34" s="22"/>
      <c r="AP34" s="22"/>
      <c r="AQ34" s="22"/>
      <c r="AR34" s="23"/>
      <c r="AS34" s="22"/>
      <c r="AT34" s="41">
        <v>812</v>
      </c>
      <c r="AU34" s="44">
        <v>791</v>
      </c>
      <c r="AV34" s="44">
        <v>550</v>
      </c>
      <c r="AW34" s="44">
        <v>700</v>
      </c>
      <c r="AX34" s="44">
        <v>667</v>
      </c>
      <c r="AY34" s="44">
        <v>3370</v>
      </c>
      <c r="AZ34" s="45"/>
      <c r="BA34" s="45"/>
      <c r="BB34" s="45"/>
      <c r="BC34" s="45"/>
      <c r="BD34" s="24"/>
      <c r="BE34" s="24"/>
      <c r="BF34" s="25"/>
      <c r="BG34" s="26">
        <f t="shared" si="97"/>
        <v>0</v>
      </c>
      <c r="BH34" s="27">
        <f t="shared" si="98"/>
        <v>0</v>
      </c>
      <c r="BI34" s="25" t="s">
        <v>49</v>
      </c>
      <c r="BJ34" s="25"/>
      <c r="BK34" s="24"/>
      <c r="BL34" s="24"/>
      <c r="BM34" s="25"/>
      <c r="BN34" s="27">
        <f t="shared" si="99"/>
        <v>0</v>
      </c>
      <c r="BO34" s="28">
        <f t="shared" si="100"/>
        <v>0</v>
      </c>
      <c r="BP34" s="25" t="s">
        <v>49</v>
      </c>
      <c r="BQ34" s="29"/>
      <c r="BR34" s="30">
        <v>50</v>
      </c>
      <c r="BS34" s="24">
        <v>221</v>
      </c>
      <c r="BT34" s="25" t="s">
        <v>498</v>
      </c>
      <c r="BU34" s="27">
        <f t="shared" si="101"/>
        <v>7.1428571428571425E-2</v>
      </c>
      <c r="BV34" s="28">
        <f t="shared" si="102"/>
        <v>0.31571428571428573</v>
      </c>
      <c r="BW34" s="25" t="s">
        <v>50</v>
      </c>
      <c r="BX34" s="25" t="s">
        <v>499</v>
      </c>
      <c r="BY34" s="24">
        <v>120</v>
      </c>
      <c r="BZ34" s="24"/>
      <c r="CA34" s="25"/>
      <c r="CB34" s="27">
        <f t="shared" si="103"/>
        <v>0.17142857142857143</v>
      </c>
      <c r="CC34" s="28">
        <f t="shared" si="104"/>
        <v>0.31571428571428573</v>
      </c>
      <c r="CD34" s="25" t="s">
        <v>49</v>
      </c>
      <c r="CE34" s="25"/>
      <c r="CF34" s="24">
        <v>120</v>
      </c>
      <c r="CG34" s="24"/>
      <c r="CH34" s="25"/>
      <c r="CI34" s="27">
        <f t="shared" si="105"/>
        <v>0.17142857142857143</v>
      </c>
      <c r="CJ34" s="28">
        <f t="shared" si="106"/>
        <v>0.31571428571428573</v>
      </c>
      <c r="CK34" s="25" t="s">
        <v>49</v>
      </c>
      <c r="CL34" s="25"/>
      <c r="CM34" s="24">
        <v>120</v>
      </c>
      <c r="CN34" s="24">
        <v>692</v>
      </c>
      <c r="CO34" s="25" t="s">
        <v>1222</v>
      </c>
      <c r="CP34" s="27">
        <f t="shared" si="107"/>
        <v>0.17142857142857143</v>
      </c>
      <c r="CQ34" s="28">
        <f t="shared" si="108"/>
        <v>0.98857142857142855</v>
      </c>
      <c r="CR34" s="25" t="s">
        <v>50</v>
      </c>
      <c r="CS34" s="25" t="s">
        <v>1223</v>
      </c>
      <c r="CT34" s="24">
        <v>400</v>
      </c>
      <c r="CU34" s="24"/>
      <c r="CV34" s="25"/>
      <c r="CW34" s="27">
        <f t="shared" si="109"/>
        <v>0.5714285714285714</v>
      </c>
      <c r="CX34" s="28">
        <f t="shared" si="110"/>
        <v>0.98857142857142855</v>
      </c>
      <c r="CY34" s="25" t="s">
        <v>49</v>
      </c>
      <c r="CZ34" s="25"/>
      <c r="DA34" s="24">
        <v>400</v>
      </c>
      <c r="DB34" s="24"/>
      <c r="DC34" s="25"/>
      <c r="DD34" s="27">
        <f t="shared" si="111"/>
        <v>0.5714285714285714</v>
      </c>
      <c r="DE34" s="28">
        <f t="shared" si="112"/>
        <v>0.98857142857142855</v>
      </c>
      <c r="DF34" s="25" t="s">
        <v>49</v>
      </c>
      <c r="DG34" s="25"/>
      <c r="DH34" s="24">
        <v>400</v>
      </c>
      <c r="DI34" s="24">
        <v>392</v>
      </c>
      <c r="DJ34" s="25" t="s">
        <v>1641</v>
      </c>
      <c r="DK34" s="27">
        <f t="shared" si="113"/>
        <v>0.5714285714285714</v>
      </c>
      <c r="DL34" s="28">
        <f t="shared" si="114"/>
        <v>0.56000000000000005</v>
      </c>
      <c r="DM34" s="25" t="s">
        <v>50</v>
      </c>
      <c r="DN34" s="25" t="s">
        <v>1642</v>
      </c>
      <c r="DO34" s="24">
        <v>700</v>
      </c>
      <c r="DP34" s="24"/>
      <c r="DQ34" s="25"/>
      <c r="DR34" s="27">
        <f t="shared" si="115"/>
        <v>1</v>
      </c>
      <c r="DS34" s="28">
        <f t="shared" si="116"/>
        <v>0.56000000000000005</v>
      </c>
      <c r="DT34" s="25" t="s">
        <v>49</v>
      </c>
      <c r="DU34" s="25"/>
      <c r="DV34" s="24">
        <v>700</v>
      </c>
      <c r="DW34" s="24"/>
      <c r="DX34" s="25"/>
      <c r="DY34" s="27">
        <f t="shared" si="117"/>
        <v>1</v>
      </c>
      <c r="DZ34" s="28">
        <f t="shared" si="118"/>
        <v>0.56000000000000005</v>
      </c>
      <c r="EA34" s="25" t="s">
        <v>49</v>
      </c>
      <c r="EB34" s="25"/>
      <c r="EC34" s="31">
        <v>700</v>
      </c>
      <c r="ED34" s="24"/>
      <c r="EE34" s="25"/>
      <c r="EF34" s="27">
        <f t="shared" si="119"/>
        <v>1</v>
      </c>
      <c r="EG34" s="28">
        <f t="shared" si="120"/>
        <v>0.56000000000000005</v>
      </c>
      <c r="EH34" s="25" t="s">
        <v>49</v>
      </c>
      <c r="EI34" s="25"/>
      <c r="EJ34" s="32">
        <v>2025</v>
      </c>
      <c r="EK34" s="33"/>
      <c r="EL34" s="34" t="str">
        <f>+VLOOKUP(C34,[1]Listas_desplega!$AI$22:$AJ$46,2,0)</f>
        <v>DC_ES</v>
      </c>
      <c r="EM34" s="34" t="str">
        <f>+VLOOKUP(I34,[1]Listas_desplega!$BY$3:$BZ$7,2,0)</f>
        <v>T_2</v>
      </c>
      <c r="EN34" s="34" t="str">
        <f>+VLOOKUP(J34,[1]Listas_desplega!$BY$10:$BZ$23,2,0)</f>
        <v>T_2_C_3</v>
      </c>
      <c r="EO34" s="34" t="str">
        <f>+VLOOKUP(K34,[1]Listas_desplega!$BY$28:$BZ$54,2,0)</f>
        <v>T_2_C_3_ET_5</v>
      </c>
      <c r="EP34" s="34" t="str">
        <f>+VLOOKUP(L34,[1]Listas_desplega!$BY$58:$BZ$105,2,0)</f>
        <v>T_2_C_3_ET_5_CPT_2</v>
      </c>
      <c r="EQ34" s="35" t="str">
        <f>+VLOOKUP(M34,[1]Listas_desplega!$J$3:$K$11,2,0)</f>
        <v>Eje_E_8</v>
      </c>
    </row>
    <row r="35" spans="1:147" s="36" customFormat="1" ht="44.25" customHeight="1" x14ac:dyDescent="0.3">
      <c r="A35" s="15" t="str">
        <f t="shared" si="0"/>
        <v>116_VES_2025</v>
      </c>
      <c r="B35" s="16" t="s">
        <v>55</v>
      </c>
      <c r="C35" s="16" t="s">
        <v>56</v>
      </c>
      <c r="D35" s="16" t="s">
        <v>60</v>
      </c>
      <c r="E35" s="16" t="s">
        <v>158</v>
      </c>
      <c r="F35" s="16" t="s">
        <v>274</v>
      </c>
      <c r="G35" s="17" t="s">
        <v>469</v>
      </c>
      <c r="H35" s="16" t="s">
        <v>470</v>
      </c>
      <c r="I35" s="16" t="s">
        <v>277</v>
      </c>
      <c r="J35" s="16" t="s">
        <v>471</v>
      </c>
      <c r="K35" s="16" t="s">
        <v>472</v>
      </c>
      <c r="L35" s="16" t="s">
        <v>473</v>
      </c>
      <c r="M35" s="16" t="s">
        <v>58</v>
      </c>
      <c r="N35" s="16" t="s">
        <v>61</v>
      </c>
      <c r="O35" s="22">
        <v>116</v>
      </c>
      <c r="P35" s="40" t="s">
        <v>500</v>
      </c>
      <c r="Q35" s="20" t="s">
        <v>282</v>
      </c>
      <c r="R35" s="19" t="s">
        <v>485</v>
      </c>
      <c r="S35" s="40" t="s">
        <v>501</v>
      </c>
      <c r="T35" s="40" t="s">
        <v>285</v>
      </c>
      <c r="U35" s="40" t="s">
        <v>434</v>
      </c>
      <c r="V35" s="40">
        <v>0</v>
      </c>
      <c r="W35" s="40" t="s">
        <v>502</v>
      </c>
      <c r="X35" s="20" t="s">
        <v>288</v>
      </c>
      <c r="Y35" s="21"/>
      <c r="Z35" s="21"/>
      <c r="AA35" s="21"/>
      <c r="AB35" s="21"/>
      <c r="AC35" s="21"/>
      <c r="AD35" s="21"/>
      <c r="AE35" s="21"/>
      <c r="AF35" s="21"/>
      <c r="AG35" s="21"/>
      <c r="AH35" s="22"/>
      <c r="AI35" s="22"/>
      <c r="AJ35" s="22"/>
      <c r="AK35" s="22"/>
      <c r="AL35" s="22"/>
      <c r="AM35" s="22"/>
      <c r="AN35" s="22"/>
      <c r="AO35" s="22"/>
      <c r="AP35" s="22"/>
      <c r="AQ35" s="22"/>
      <c r="AR35" s="23"/>
      <c r="AS35" s="22"/>
      <c r="AT35" s="41">
        <v>14958</v>
      </c>
      <c r="AU35" s="44">
        <v>12137</v>
      </c>
      <c r="AV35" s="42">
        <v>16500</v>
      </c>
      <c r="AW35" s="42">
        <v>17000</v>
      </c>
      <c r="AX35" s="42">
        <v>14400</v>
      </c>
      <c r="AY35" s="42">
        <v>74995</v>
      </c>
      <c r="AZ35" s="43"/>
      <c r="BA35" s="43"/>
      <c r="BB35" s="43"/>
      <c r="BC35" s="43"/>
      <c r="BD35" s="24"/>
      <c r="BE35" s="24"/>
      <c r="BF35" s="25"/>
      <c r="BG35" s="26">
        <f t="shared" si="97"/>
        <v>0</v>
      </c>
      <c r="BH35" s="27">
        <f t="shared" si="98"/>
        <v>0</v>
      </c>
      <c r="BI35" s="25" t="s">
        <v>49</v>
      </c>
      <c r="BJ35" s="25"/>
      <c r="BK35" s="24"/>
      <c r="BL35" s="24"/>
      <c r="BM35" s="25"/>
      <c r="BN35" s="27">
        <f t="shared" si="99"/>
        <v>0</v>
      </c>
      <c r="BO35" s="28">
        <f t="shared" si="100"/>
        <v>0</v>
      </c>
      <c r="BP35" s="25" t="s">
        <v>49</v>
      </c>
      <c r="BQ35" s="29"/>
      <c r="BR35" s="30">
        <v>3600</v>
      </c>
      <c r="BS35" s="24">
        <v>4808</v>
      </c>
      <c r="BT35" s="25" t="s">
        <v>503</v>
      </c>
      <c r="BU35" s="27">
        <f t="shared" si="101"/>
        <v>0.21176470588235294</v>
      </c>
      <c r="BV35" s="28">
        <f t="shared" si="102"/>
        <v>0.2828235294117647</v>
      </c>
      <c r="BW35" s="25" t="s">
        <v>50</v>
      </c>
      <c r="BX35" s="25" t="s">
        <v>504</v>
      </c>
      <c r="BY35" s="24">
        <v>3600</v>
      </c>
      <c r="BZ35" s="24"/>
      <c r="CA35" s="25"/>
      <c r="CB35" s="27">
        <f t="shared" si="103"/>
        <v>0.21176470588235294</v>
      </c>
      <c r="CC35" s="28">
        <f t="shared" si="104"/>
        <v>0.2828235294117647</v>
      </c>
      <c r="CD35" s="25" t="s">
        <v>49</v>
      </c>
      <c r="CE35" s="25"/>
      <c r="CF35" s="24">
        <v>3600</v>
      </c>
      <c r="CG35" s="24">
        <v>3859</v>
      </c>
      <c r="CH35" s="25" t="s">
        <v>1224</v>
      </c>
      <c r="CI35" s="27">
        <f t="shared" si="105"/>
        <v>0.21176470588235294</v>
      </c>
      <c r="CJ35" s="28">
        <f t="shared" si="106"/>
        <v>0.22700000000000001</v>
      </c>
      <c r="CK35" s="25" t="s">
        <v>50</v>
      </c>
      <c r="CL35" s="25" t="s">
        <v>1225</v>
      </c>
      <c r="CM35" s="24">
        <v>7200</v>
      </c>
      <c r="CN35" s="24">
        <v>10787</v>
      </c>
      <c r="CO35" s="25" t="s">
        <v>1226</v>
      </c>
      <c r="CP35" s="27">
        <f t="shared" si="107"/>
        <v>0.42352941176470588</v>
      </c>
      <c r="CQ35" s="28">
        <f t="shared" si="108"/>
        <v>0.6345294117647059</v>
      </c>
      <c r="CR35" s="25" t="s">
        <v>50</v>
      </c>
      <c r="CS35" s="25" t="s">
        <v>1227</v>
      </c>
      <c r="CT35" s="24">
        <v>7200</v>
      </c>
      <c r="CU35" s="24">
        <v>10787</v>
      </c>
      <c r="CV35" s="25"/>
      <c r="CW35" s="27">
        <f t="shared" si="109"/>
        <v>0.42352941176470588</v>
      </c>
      <c r="CX35" s="28">
        <f t="shared" si="110"/>
        <v>0.6345294117647059</v>
      </c>
      <c r="CY35" s="25" t="s">
        <v>49</v>
      </c>
      <c r="CZ35" s="25"/>
      <c r="DA35" s="24">
        <v>7200</v>
      </c>
      <c r="DB35" s="24">
        <v>10787</v>
      </c>
      <c r="DC35" s="25"/>
      <c r="DD35" s="27">
        <f t="shared" si="111"/>
        <v>0.42352941176470588</v>
      </c>
      <c r="DE35" s="28">
        <f t="shared" si="112"/>
        <v>0.6345294117647059</v>
      </c>
      <c r="DF35" s="25" t="s">
        <v>49</v>
      </c>
      <c r="DG35" s="25"/>
      <c r="DH35" s="24">
        <v>12000</v>
      </c>
      <c r="DI35" s="24">
        <v>15202</v>
      </c>
      <c r="DJ35" s="25" t="s">
        <v>1643</v>
      </c>
      <c r="DK35" s="27">
        <f t="shared" si="113"/>
        <v>0.70588235294117652</v>
      </c>
      <c r="DL35" s="28">
        <f t="shared" si="114"/>
        <v>0.89423529411764702</v>
      </c>
      <c r="DM35" s="25" t="s">
        <v>50</v>
      </c>
      <c r="DN35" s="25" t="s">
        <v>1644</v>
      </c>
      <c r="DO35" s="24">
        <v>12000</v>
      </c>
      <c r="DP35" s="24"/>
      <c r="DQ35" s="25"/>
      <c r="DR35" s="27">
        <f t="shared" si="115"/>
        <v>0.70588235294117652</v>
      </c>
      <c r="DS35" s="28">
        <f t="shared" si="116"/>
        <v>0.89423529411764702</v>
      </c>
      <c r="DT35" s="25" t="s">
        <v>49</v>
      </c>
      <c r="DU35" s="25"/>
      <c r="DV35" s="24">
        <v>12000</v>
      </c>
      <c r="DW35" s="24"/>
      <c r="DX35" s="25"/>
      <c r="DY35" s="27">
        <f t="shared" si="117"/>
        <v>0.70588235294117652</v>
      </c>
      <c r="DZ35" s="28">
        <f t="shared" si="118"/>
        <v>0.89423529411764702</v>
      </c>
      <c r="EA35" s="25" t="s">
        <v>49</v>
      </c>
      <c r="EB35" s="25"/>
      <c r="EC35" s="31">
        <v>17000</v>
      </c>
      <c r="ED35" s="24"/>
      <c r="EE35" s="25"/>
      <c r="EF35" s="27">
        <f t="shared" si="119"/>
        <v>1</v>
      </c>
      <c r="EG35" s="28">
        <f t="shared" si="120"/>
        <v>0.89423529411764702</v>
      </c>
      <c r="EH35" s="25" t="s">
        <v>49</v>
      </c>
      <c r="EI35" s="25"/>
      <c r="EJ35" s="32">
        <v>2025</v>
      </c>
      <c r="EK35" s="33"/>
      <c r="EL35" s="34" t="str">
        <f>+VLOOKUP(C35,[1]Listas_desplega!$AI$22:$AJ$46,2,0)</f>
        <v>DC_ES</v>
      </c>
      <c r="EM35" s="34" t="str">
        <f>+VLOOKUP(I35,[1]Listas_desplega!$BY$3:$BZ$7,2,0)</f>
        <v>T_2</v>
      </c>
      <c r="EN35" s="34" t="str">
        <f>+VLOOKUP(J35,[1]Listas_desplega!$BY$10:$BZ$23,2,0)</f>
        <v>T_2_C_3</v>
      </c>
      <c r="EO35" s="34" t="str">
        <f>+VLOOKUP(K35,[1]Listas_desplega!$BY$28:$BZ$54,2,0)</f>
        <v>T_2_C_3_ET_5</v>
      </c>
      <c r="EP35" s="34" t="str">
        <f>+VLOOKUP(L35,[1]Listas_desplega!$BY$58:$BZ$105,2,0)</f>
        <v>T_2_C_3_ET_5_CPT_2</v>
      </c>
      <c r="EQ35" s="35" t="str">
        <f>+VLOOKUP(M35,[1]Listas_desplega!$J$3:$K$11,2,0)</f>
        <v>Eje_E_8</v>
      </c>
    </row>
    <row r="36" spans="1:147" s="36" customFormat="1" ht="44.25" customHeight="1" x14ac:dyDescent="0.3">
      <c r="A36" s="15" t="str">
        <f t="shared" si="0"/>
        <v>117_VES_2025</v>
      </c>
      <c r="B36" s="16" t="s">
        <v>55</v>
      </c>
      <c r="C36" s="16" t="s">
        <v>56</v>
      </c>
      <c r="D36" s="16" t="s">
        <v>60</v>
      </c>
      <c r="E36" s="16" t="s">
        <v>165</v>
      </c>
      <c r="F36" s="16" t="s">
        <v>274</v>
      </c>
      <c r="G36" s="17" t="s">
        <v>505</v>
      </c>
      <c r="H36" s="16" t="s">
        <v>470</v>
      </c>
      <c r="I36" s="16" t="s">
        <v>277</v>
      </c>
      <c r="J36" s="16" t="s">
        <v>471</v>
      </c>
      <c r="K36" s="16" t="s">
        <v>472</v>
      </c>
      <c r="L36" s="16" t="s">
        <v>506</v>
      </c>
      <c r="M36" s="16" t="s">
        <v>58</v>
      </c>
      <c r="N36" s="16" t="s">
        <v>61</v>
      </c>
      <c r="O36" s="22">
        <v>117</v>
      </c>
      <c r="P36" s="40" t="s">
        <v>507</v>
      </c>
      <c r="Q36" s="20" t="s">
        <v>282</v>
      </c>
      <c r="R36" s="19" t="s">
        <v>485</v>
      </c>
      <c r="S36" s="40" t="s">
        <v>508</v>
      </c>
      <c r="T36" s="40" t="s">
        <v>285</v>
      </c>
      <c r="U36" s="40" t="s">
        <v>434</v>
      </c>
      <c r="V36" s="40">
        <v>0</v>
      </c>
      <c r="W36" s="40" t="s">
        <v>509</v>
      </c>
      <c r="X36" s="20" t="s">
        <v>288</v>
      </c>
      <c r="Y36" s="21"/>
      <c r="Z36" s="21"/>
      <c r="AA36" s="21"/>
      <c r="AB36" s="21"/>
      <c r="AC36" s="21"/>
      <c r="AD36" s="21"/>
      <c r="AE36" s="21"/>
      <c r="AF36" s="21"/>
      <c r="AG36" s="21"/>
      <c r="AH36" s="22"/>
      <c r="AI36" s="22"/>
      <c r="AJ36" s="22"/>
      <c r="AK36" s="22"/>
      <c r="AL36" s="22"/>
      <c r="AM36" s="22"/>
      <c r="AN36" s="22"/>
      <c r="AO36" s="22"/>
      <c r="AP36" s="22"/>
      <c r="AQ36" s="22"/>
      <c r="AR36" s="23"/>
      <c r="AS36" s="22"/>
      <c r="AT36" s="41">
        <v>200</v>
      </c>
      <c r="AU36" s="44">
        <v>200</v>
      </c>
      <c r="AV36" s="42">
        <v>200</v>
      </c>
      <c r="AW36" s="42">
        <v>200</v>
      </c>
      <c r="AX36" s="42">
        <v>200</v>
      </c>
      <c r="AY36" s="42">
        <v>150</v>
      </c>
      <c r="AZ36" s="43"/>
      <c r="BA36" s="43"/>
      <c r="BB36" s="43"/>
      <c r="BC36" s="43"/>
      <c r="BD36" s="24"/>
      <c r="BE36" s="24"/>
      <c r="BF36" s="25"/>
      <c r="BG36" s="26">
        <f t="shared" si="97"/>
        <v>0</v>
      </c>
      <c r="BH36" s="27">
        <f t="shared" si="98"/>
        <v>0</v>
      </c>
      <c r="BI36" s="25" t="s">
        <v>49</v>
      </c>
      <c r="BJ36" s="25"/>
      <c r="BK36" s="24"/>
      <c r="BL36" s="24"/>
      <c r="BM36" s="25"/>
      <c r="BN36" s="27">
        <f t="shared" si="99"/>
        <v>0</v>
      </c>
      <c r="BO36" s="28">
        <f t="shared" si="100"/>
        <v>0</v>
      </c>
      <c r="BP36" s="25" t="s">
        <v>49</v>
      </c>
      <c r="BQ36" s="29"/>
      <c r="BR36" s="30">
        <v>60</v>
      </c>
      <c r="BS36" s="24">
        <v>19</v>
      </c>
      <c r="BT36" s="25" t="s">
        <v>510</v>
      </c>
      <c r="BU36" s="27">
        <f t="shared" si="101"/>
        <v>0.3</v>
      </c>
      <c r="BV36" s="28">
        <f t="shared" si="102"/>
        <v>9.5000000000000001E-2</v>
      </c>
      <c r="BW36" s="25" t="s">
        <v>50</v>
      </c>
      <c r="BX36" s="25" t="s">
        <v>511</v>
      </c>
      <c r="BY36" s="24">
        <v>60</v>
      </c>
      <c r="BZ36" s="24"/>
      <c r="CA36" s="25"/>
      <c r="CB36" s="27">
        <f t="shared" si="103"/>
        <v>0.3</v>
      </c>
      <c r="CC36" s="28">
        <f t="shared" si="104"/>
        <v>9.5000000000000001E-2</v>
      </c>
      <c r="CD36" s="25" t="s">
        <v>49</v>
      </c>
      <c r="CE36" s="25"/>
      <c r="CF36" s="24">
        <v>80</v>
      </c>
      <c r="CG36" s="24"/>
      <c r="CH36" s="25"/>
      <c r="CI36" s="27">
        <f t="shared" si="105"/>
        <v>0.4</v>
      </c>
      <c r="CJ36" s="28">
        <f t="shared" si="106"/>
        <v>9.5000000000000001E-2</v>
      </c>
      <c r="CK36" s="25" t="s">
        <v>49</v>
      </c>
      <c r="CL36" s="25"/>
      <c r="CM36" s="24">
        <v>80</v>
      </c>
      <c r="CN36" s="24">
        <v>52</v>
      </c>
      <c r="CO36" s="25" t="s">
        <v>1228</v>
      </c>
      <c r="CP36" s="27">
        <f t="shared" si="107"/>
        <v>0.4</v>
      </c>
      <c r="CQ36" s="28">
        <f t="shared" si="108"/>
        <v>0.26</v>
      </c>
      <c r="CR36" s="25" t="s">
        <v>50</v>
      </c>
      <c r="CS36" s="25" t="s">
        <v>1229</v>
      </c>
      <c r="CT36" s="24">
        <v>100</v>
      </c>
      <c r="CU36" s="24"/>
      <c r="CV36" s="25"/>
      <c r="CW36" s="27">
        <f t="shared" si="109"/>
        <v>0.5</v>
      </c>
      <c r="CX36" s="28">
        <f t="shared" si="110"/>
        <v>0.26</v>
      </c>
      <c r="CY36" s="25" t="s">
        <v>49</v>
      </c>
      <c r="CZ36" s="25"/>
      <c r="DA36" s="24">
        <v>100</v>
      </c>
      <c r="DB36" s="24"/>
      <c r="DC36" s="25"/>
      <c r="DD36" s="27">
        <f t="shared" si="111"/>
        <v>0.5</v>
      </c>
      <c r="DE36" s="28">
        <f t="shared" si="112"/>
        <v>0.26</v>
      </c>
      <c r="DF36" s="25" t="s">
        <v>49</v>
      </c>
      <c r="DG36" s="25"/>
      <c r="DH36" s="24">
        <v>145</v>
      </c>
      <c r="DI36" s="24">
        <v>95</v>
      </c>
      <c r="DJ36" s="25" t="s">
        <v>1645</v>
      </c>
      <c r="DK36" s="27">
        <f t="shared" si="113"/>
        <v>0.72499999999999998</v>
      </c>
      <c r="DL36" s="28">
        <f t="shared" si="114"/>
        <v>0.47499999999999998</v>
      </c>
      <c r="DM36" s="25" t="s">
        <v>50</v>
      </c>
      <c r="DN36" s="25" t="s">
        <v>1646</v>
      </c>
      <c r="DO36" s="24">
        <v>145</v>
      </c>
      <c r="DP36" s="24"/>
      <c r="DQ36" s="25"/>
      <c r="DR36" s="27">
        <f t="shared" si="115"/>
        <v>0.72499999999999998</v>
      </c>
      <c r="DS36" s="28">
        <f t="shared" si="116"/>
        <v>0.47499999999999998</v>
      </c>
      <c r="DT36" s="25" t="s">
        <v>49</v>
      </c>
      <c r="DU36" s="25"/>
      <c r="DV36" s="24">
        <v>145</v>
      </c>
      <c r="DW36" s="24"/>
      <c r="DX36" s="25"/>
      <c r="DY36" s="27">
        <f t="shared" si="117"/>
        <v>0.72499999999999998</v>
      </c>
      <c r="DZ36" s="28">
        <f t="shared" si="118"/>
        <v>0.47499999999999998</v>
      </c>
      <c r="EA36" s="25" t="s">
        <v>49</v>
      </c>
      <c r="EB36" s="25"/>
      <c r="EC36" s="31">
        <v>200</v>
      </c>
      <c r="ED36" s="24"/>
      <c r="EE36" s="25"/>
      <c r="EF36" s="27">
        <f t="shared" si="119"/>
        <v>1</v>
      </c>
      <c r="EG36" s="28">
        <f t="shared" si="120"/>
        <v>0.47499999999999998</v>
      </c>
      <c r="EH36" s="25" t="s">
        <v>49</v>
      </c>
      <c r="EI36" s="25"/>
      <c r="EJ36" s="32">
        <v>2025</v>
      </c>
      <c r="EK36" s="33"/>
      <c r="EL36" s="34" t="str">
        <f>+VLOOKUP(C36,[1]Listas_desplega!$AI$22:$AJ$46,2,0)</f>
        <v>DC_ES</v>
      </c>
      <c r="EM36" s="34" t="str">
        <f>+VLOOKUP(I36,[1]Listas_desplega!$BY$3:$BZ$7,2,0)</f>
        <v>T_2</v>
      </c>
      <c r="EN36" s="34" t="str">
        <f>+VLOOKUP(J36,[1]Listas_desplega!$BY$10:$BZ$23,2,0)</f>
        <v>T_2_C_3</v>
      </c>
      <c r="EO36" s="34" t="str">
        <f>+VLOOKUP(K36,[1]Listas_desplega!$BY$28:$BZ$54,2,0)</f>
        <v>T_2_C_3_ET_5</v>
      </c>
      <c r="EP36" s="34" t="str">
        <f>+VLOOKUP(L36,[1]Listas_desplega!$BY$58:$BZ$105,2,0)</f>
        <v>T_2_C_3_ET_5_CPT_1</v>
      </c>
      <c r="EQ36" s="35" t="str">
        <f>+VLOOKUP(M36,[1]Listas_desplega!$J$3:$K$11,2,0)</f>
        <v>Eje_E_8</v>
      </c>
    </row>
    <row r="37" spans="1:147" s="36" customFormat="1" ht="44.25" customHeight="1" x14ac:dyDescent="0.3">
      <c r="A37" s="15" t="str">
        <f t="shared" si="0"/>
        <v>118_VES_2025</v>
      </c>
      <c r="B37" s="16" t="s">
        <v>55</v>
      </c>
      <c r="C37" s="16" t="s">
        <v>56</v>
      </c>
      <c r="D37" s="16" t="s">
        <v>60</v>
      </c>
      <c r="E37" s="16" t="s">
        <v>158</v>
      </c>
      <c r="F37" s="16" t="s">
        <v>274</v>
      </c>
      <c r="G37" s="17" t="s">
        <v>469</v>
      </c>
      <c r="H37" s="16" t="s">
        <v>470</v>
      </c>
      <c r="I37" s="16" t="s">
        <v>277</v>
      </c>
      <c r="J37" s="16" t="s">
        <v>471</v>
      </c>
      <c r="K37" s="16" t="s">
        <v>472</v>
      </c>
      <c r="L37" s="16" t="s">
        <v>473</v>
      </c>
      <c r="M37" s="16" t="s">
        <v>58</v>
      </c>
      <c r="N37" s="16" t="s">
        <v>61</v>
      </c>
      <c r="O37" s="22">
        <v>118</v>
      </c>
      <c r="P37" s="40" t="s">
        <v>512</v>
      </c>
      <c r="Q37" s="20" t="s">
        <v>282</v>
      </c>
      <c r="R37" s="19" t="s">
        <v>485</v>
      </c>
      <c r="S37" s="40" t="s">
        <v>513</v>
      </c>
      <c r="T37" s="40" t="s">
        <v>308</v>
      </c>
      <c r="U37" s="40" t="s">
        <v>434</v>
      </c>
      <c r="V37" s="40">
        <v>0</v>
      </c>
      <c r="W37" s="40" t="s">
        <v>514</v>
      </c>
      <c r="X37" s="20" t="s">
        <v>288</v>
      </c>
      <c r="Y37" s="21" t="s">
        <v>515</v>
      </c>
      <c r="Z37" s="21"/>
      <c r="AA37" s="21"/>
      <c r="AB37" s="21"/>
      <c r="AC37" s="21"/>
      <c r="AD37" s="21"/>
      <c r="AE37" s="21"/>
      <c r="AF37" s="21"/>
      <c r="AG37" s="21"/>
      <c r="AH37" s="22"/>
      <c r="AI37" s="22"/>
      <c r="AJ37" s="22"/>
      <c r="AK37" s="22"/>
      <c r="AL37" s="22"/>
      <c r="AM37" s="22"/>
      <c r="AN37" s="22"/>
      <c r="AO37" s="22"/>
      <c r="AP37" s="22"/>
      <c r="AQ37" s="22"/>
      <c r="AR37" s="23"/>
      <c r="AS37" s="22"/>
      <c r="AT37" s="41"/>
      <c r="AU37" s="192">
        <v>40</v>
      </c>
      <c r="AV37" s="42">
        <v>30</v>
      </c>
      <c r="AW37" s="42">
        <v>18</v>
      </c>
      <c r="AX37" s="42">
        <v>12</v>
      </c>
      <c r="AY37" s="42">
        <v>100</v>
      </c>
      <c r="AZ37" s="43"/>
      <c r="BA37" s="43"/>
      <c r="BB37" s="43"/>
      <c r="BC37" s="43"/>
      <c r="BD37" s="24"/>
      <c r="BE37" s="24"/>
      <c r="BF37" s="25"/>
      <c r="BG37" s="26">
        <f t="shared" si="97"/>
        <v>0</v>
      </c>
      <c r="BH37" s="27">
        <f t="shared" si="98"/>
        <v>0</v>
      </c>
      <c r="BI37" s="25" t="s">
        <v>49</v>
      </c>
      <c r="BJ37" s="25"/>
      <c r="BK37" s="24"/>
      <c r="BL37" s="24"/>
      <c r="BM37" s="25"/>
      <c r="BN37" s="27">
        <f t="shared" si="99"/>
        <v>0</v>
      </c>
      <c r="BO37" s="28">
        <f t="shared" si="100"/>
        <v>0</v>
      </c>
      <c r="BP37" s="25" t="s">
        <v>49</v>
      </c>
      <c r="BQ37" s="29"/>
      <c r="BR37" s="30">
        <v>3</v>
      </c>
      <c r="BS37" s="24">
        <v>2.5</v>
      </c>
      <c r="BT37" s="25" t="s">
        <v>516</v>
      </c>
      <c r="BU37" s="27">
        <f t="shared" si="101"/>
        <v>0.16666666666666666</v>
      </c>
      <c r="BV37" s="28">
        <f t="shared" si="102"/>
        <v>0.1388888888888889</v>
      </c>
      <c r="BW37" s="25" t="s">
        <v>50</v>
      </c>
      <c r="BX37" s="25" t="s">
        <v>511</v>
      </c>
      <c r="BY37" s="24">
        <v>3</v>
      </c>
      <c r="BZ37" s="24"/>
      <c r="CA37" s="25" t="s">
        <v>1230</v>
      </c>
      <c r="CB37" s="27">
        <f t="shared" si="103"/>
        <v>0.16666666666666666</v>
      </c>
      <c r="CC37" s="28">
        <f t="shared" si="104"/>
        <v>0.1388888888888889</v>
      </c>
      <c r="CD37" s="25" t="s">
        <v>62</v>
      </c>
      <c r="CE37" s="25"/>
      <c r="CF37" s="24">
        <v>3</v>
      </c>
      <c r="CG37" s="24"/>
      <c r="CH37" s="25"/>
      <c r="CI37" s="27">
        <f t="shared" si="105"/>
        <v>0.16666666666666666</v>
      </c>
      <c r="CJ37" s="28">
        <f t="shared" si="106"/>
        <v>0.1388888888888889</v>
      </c>
      <c r="CK37" s="25" t="s">
        <v>49</v>
      </c>
      <c r="CL37" s="25"/>
      <c r="CM37" s="24">
        <v>6</v>
      </c>
      <c r="CN37" s="24">
        <v>6</v>
      </c>
      <c r="CO37" s="25" t="s">
        <v>1231</v>
      </c>
      <c r="CP37" s="27">
        <f t="shared" si="107"/>
        <v>0.33333333333333331</v>
      </c>
      <c r="CQ37" s="28">
        <f t="shared" si="108"/>
        <v>0.33333333333333331</v>
      </c>
      <c r="CR37" s="25" t="s">
        <v>50</v>
      </c>
      <c r="CS37" s="25" t="s">
        <v>1232</v>
      </c>
      <c r="CT37" s="24">
        <v>6</v>
      </c>
      <c r="CU37" s="24"/>
      <c r="CV37" s="25"/>
      <c r="CW37" s="27">
        <f t="shared" si="109"/>
        <v>0.33333333333333331</v>
      </c>
      <c r="CX37" s="28">
        <f t="shared" si="110"/>
        <v>0.33333333333333331</v>
      </c>
      <c r="CY37" s="25" t="s">
        <v>49</v>
      </c>
      <c r="CZ37" s="25"/>
      <c r="DA37" s="24">
        <v>6</v>
      </c>
      <c r="DB37" s="24"/>
      <c r="DC37" s="25"/>
      <c r="DD37" s="27">
        <f t="shared" si="111"/>
        <v>0.33333333333333331</v>
      </c>
      <c r="DE37" s="28">
        <f t="shared" si="112"/>
        <v>0.33333333333333331</v>
      </c>
      <c r="DF37" s="25" t="s">
        <v>49</v>
      </c>
      <c r="DG37" s="25"/>
      <c r="DH37" s="24">
        <v>12</v>
      </c>
      <c r="DI37" s="24">
        <v>12</v>
      </c>
      <c r="DJ37" s="25" t="s">
        <v>1647</v>
      </c>
      <c r="DK37" s="27">
        <f t="shared" si="113"/>
        <v>0.66666666666666663</v>
      </c>
      <c r="DL37" s="28">
        <f t="shared" si="114"/>
        <v>0.33333333333333331</v>
      </c>
      <c r="DM37" s="25" t="s">
        <v>62</v>
      </c>
      <c r="DN37" s="25" t="s">
        <v>1648</v>
      </c>
      <c r="DO37" s="24">
        <v>12</v>
      </c>
      <c r="DP37" s="24"/>
      <c r="DQ37" s="25"/>
      <c r="DR37" s="27">
        <f t="shared" si="115"/>
        <v>0.66666666666666663</v>
      </c>
      <c r="DS37" s="28">
        <f t="shared" si="116"/>
        <v>0.33333333333333331</v>
      </c>
      <c r="DT37" s="25" t="s">
        <v>49</v>
      </c>
      <c r="DU37" s="25"/>
      <c r="DV37" s="24">
        <v>12</v>
      </c>
      <c r="DW37" s="24"/>
      <c r="DX37" s="25"/>
      <c r="DY37" s="27">
        <f t="shared" si="117"/>
        <v>0.66666666666666663</v>
      </c>
      <c r="DZ37" s="28">
        <f t="shared" si="118"/>
        <v>0.33333333333333331</v>
      </c>
      <c r="EA37" s="25" t="s">
        <v>49</v>
      </c>
      <c r="EB37" s="25"/>
      <c r="EC37" s="31">
        <v>18</v>
      </c>
      <c r="ED37" s="24"/>
      <c r="EE37" s="25"/>
      <c r="EF37" s="27">
        <f t="shared" si="119"/>
        <v>1</v>
      </c>
      <c r="EG37" s="28">
        <f t="shared" si="120"/>
        <v>0.33333333333333331</v>
      </c>
      <c r="EH37" s="25" t="s">
        <v>49</v>
      </c>
      <c r="EI37" s="25"/>
      <c r="EJ37" s="32">
        <v>2025</v>
      </c>
      <c r="EK37" s="33"/>
      <c r="EL37" s="34" t="str">
        <f>+VLOOKUP(C37,[1]Listas_desplega!$AI$22:$AJ$46,2,0)</f>
        <v>DC_ES</v>
      </c>
      <c r="EM37" s="34" t="str">
        <f>+VLOOKUP(I37,[1]Listas_desplega!$BY$3:$BZ$7,2,0)</f>
        <v>T_2</v>
      </c>
      <c r="EN37" s="34" t="str">
        <f>+VLOOKUP(J37,[1]Listas_desplega!$BY$10:$BZ$23,2,0)</f>
        <v>T_2_C_3</v>
      </c>
      <c r="EO37" s="34" t="str">
        <f>+VLOOKUP(K37,[1]Listas_desplega!$BY$28:$BZ$54,2,0)</f>
        <v>T_2_C_3_ET_5</v>
      </c>
      <c r="EP37" s="34" t="str">
        <f>+VLOOKUP(L37,[1]Listas_desplega!$BY$58:$BZ$105,2,0)</f>
        <v>T_2_C_3_ET_5_CPT_2</v>
      </c>
      <c r="EQ37" s="35" t="str">
        <f>+VLOOKUP(M37,[1]Listas_desplega!$J$3:$K$11,2,0)</f>
        <v>Eje_E_8</v>
      </c>
    </row>
    <row r="38" spans="1:147" s="36" customFormat="1" ht="44.25" customHeight="1" x14ac:dyDescent="0.3">
      <c r="A38" s="15" t="str">
        <f t="shared" si="0"/>
        <v>A.64_VPBM_2025</v>
      </c>
      <c r="B38" s="16" t="s">
        <v>44</v>
      </c>
      <c r="C38" s="16" t="s">
        <v>63</v>
      </c>
      <c r="D38" s="16" t="s">
        <v>70</v>
      </c>
      <c r="E38" s="16" t="s">
        <v>158</v>
      </c>
      <c r="F38" s="16" t="s">
        <v>274</v>
      </c>
      <c r="G38" s="17" t="s">
        <v>517</v>
      </c>
      <c r="H38" s="16" t="s">
        <v>518</v>
      </c>
      <c r="I38" s="16" t="s">
        <v>277</v>
      </c>
      <c r="J38" s="16" t="s">
        <v>278</v>
      </c>
      <c r="K38" s="16" t="s">
        <v>279</v>
      </c>
      <c r="L38" s="16" t="s">
        <v>519</v>
      </c>
      <c r="M38" s="16" t="s">
        <v>65</v>
      </c>
      <c r="N38" s="16" t="s">
        <v>1551</v>
      </c>
      <c r="O38" s="22" t="s">
        <v>520</v>
      </c>
      <c r="P38" s="21" t="s">
        <v>521</v>
      </c>
      <c r="Q38" s="20" t="s">
        <v>282</v>
      </c>
      <c r="R38" s="19" t="s">
        <v>283</v>
      </c>
      <c r="S38" s="21" t="s">
        <v>522</v>
      </c>
      <c r="T38" s="21" t="s">
        <v>285</v>
      </c>
      <c r="U38" s="21" t="s">
        <v>293</v>
      </c>
      <c r="V38" s="21">
        <v>120</v>
      </c>
      <c r="W38" s="21" t="s">
        <v>523</v>
      </c>
      <c r="X38" s="20" t="s">
        <v>394</v>
      </c>
      <c r="Y38" s="21"/>
      <c r="Z38" s="21"/>
      <c r="AA38" s="21"/>
      <c r="AB38" s="21"/>
      <c r="AC38" s="21"/>
      <c r="AD38" s="21"/>
      <c r="AE38" s="21">
        <v>3932</v>
      </c>
      <c r="AF38" s="21"/>
      <c r="AG38" s="21"/>
      <c r="AH38" s="22"/>
      <c r="AI38" s="22"/>
      <c r="AJ38" s="22" t="s">
        <v>48</v>
      </c>
      <c r="AK38" s="22"/>
      <c r="AL38" s="22"/>
      <c r="AM38" s="22"/>
      <c r="AN38" s="22"/>
      <c r="AO38" s="22"/>
      <c r="AP38" s="22"/>
      <c r="AQ38" s="22"/>
      <c r="AR38" s="23"/>
      <c r="AS38" s="22"/>
      <c r="AT38" s="41">
        <v>8000</v>
      </c>
      <c r="AU38" s="192">
        <v>2000</v>
      </c>
      <c r="AV38" s="192">
        <v>2000</v>
      </c>
      <c r="AW38" s="192">
        <v>2000</v>
      </c>
      <c r="AX38" s="192">
        <v>2000</v>
      </c>
      <c r="AY38" s="192">
        <v>8000</v>
      </c>
      <c r="AZ38" s="195"/>
      <c r="BA38" s="195"/>
      <c r="BB38" s="195"/>
      <c r="BC38" s="195"/>
      <c r="BD38" s="24"/>
      <c r="BE38" s="24"/>
      <c r="BF38" s="25"/>
      <c r="BG38" s="26">
        <f t="shared" si="97"/>
        <v>0</v>
      </c>
      <c r="BH38" s="27">
        <f t="shared" si="98"/>
        <v>0</v>
      </c>
      <c r="BI38" s="25" t="s">
        <v>49</v>
      </c>
      <c r="BJ38" s="25"/>
      <c r="BK38" s="24"/>
      <c r="BL38" s="24"/>
      <c r="BM38" s="25"/>
      <c r="BN38" s="27">
        <f t="shared" si="99"/>
        <v>0</v>
      </c>
      <c r="BO38" s="28">
        <f t="shared" si="100"/>
        <v>0</v>
      </c>
      <c r="BP38" s="25" t="s">
        <v>49</v>
      </c>
      <c r="BQ38" s="29"/>
      <c r="BR38" s="30"/>
      <c r="BS38" s="24"/>
      <c r="BT38" s="25" t="s">
        <v>524</v>
      </c>
      <c r="BU38" s="27">
        <f t="shared" si="101"/>
        <v>0</v>
      </c>
      <c r="BV38" s="28">
        <f t="shared" si="102"/>
        <v>0</v>
      </c>
      <c r="BW38" s="25" t="s">
        <v>62</v>
      </c>
      <c r="BX38" s="25" t="s">
        <v>525</v>
      </c>
      <c r="BY38" s="24"/>
      <c r="BZ38" s="24"/>
      <c r="CA38" s="25"/>
      <c r="CB38" s="27">
        <f t="shared" si="103"/>
        <v>0</v>
      </c>
      <c r="CC38" s="28">
        <f t="shared" si="104"/>
        <v>0</v>
      </c>
      <c r="CD38" s="25" t="s">
        <v>49</v>
      </c>
      <c r="CE38" s="25" t="s">
        <v>1233</v>
      </c>
      <c r="CF38" s="24"/>
      <c r="CG38" s="24"/>
      <c r="CH38" s="25"/>
      <c r="CI38" s="27">
        <f t="shared" si="105"/>
        <v>0</v>
      </c>
      <c r="CJ38" s="28">
        <f t="shared" si="106"/>
        <v>0</v>
      </c>
      <c r="CK38" s="25" t="s">
        <v>49</v>
      </c>
      <c r="CL38" s="25"/>
      <c r="CM38" s="24"/>
      <c r="CN38" s="24"/>
      <c r="CO38" s="25" t="s">
        <v>1234</v>
      </c>
      <c r="CP38" s="27">
        <f t="shared" si="107"/>
        <v>0</v>
      </c>
      <c r="CQ38" s="28">
        <f t="shared" si="108"/>
        <v>0</v>
      </c>
      <c r="CR38" s="25" t="s">
        <v>396</v>
      </c>
      <c r="CS38" s="25" t="s">
        <v>1235</v>
      </c>
      <c r="CT38" s="24"/>
      <c r="CU38" s="24"/>
      <c r="CV38" s="25"/>
      <c r="CW38" s="27">
        <f t="shared" si="109"/>
        <v>0</v>
      </c>
      <c r="CX38" s="28">
        <f t="shared" si="110"/>
        <v>0</v>
      </c>
      <c r="CY38" s="25" t="s">
        <v>49</v>
      </c>
      <c r="CZ38" s="25"/>
      <c r="DA38" s="24"/>
      <c r="DB38" s="24"/>
      <c r="DC38" s="25"/>
      <c r="DD38" s="27">
        <f t="shared" si="111"/>
        <v>0</v>
      </c>
      <c r="DE38" s="28">
        <f t="shared" si="112"/>
        <v>0</v>
      </c>
      <c r="DF38" s="25" t="s">
        <v>49</v>
      </c>
      <c r="DG38" s="25"/>
      <c r="DH38" s="24"/>
      <c r="DI38" s="24"/>
      <c r="DJ38" s="25" t="s">
        <v>1649</v>
      </c>
      <c r="DK38" s="27">
        <f t="shared" si="113"/>
        <v>0</v>
      </c>
      <c r="DL38" s="28">
        <f t="shared" si="114"/>
        <v>0</v>
      </c>
      <c r="DM38" s="25" t="s">
        <v>396</v>
      </c>
      <c r="DN38" s="25" t="s">
        <v>1650</v>
      </c>
      <c r="DO38" s="24"/>
      <c r="DP38" s="24"/>
      <c r="DQ38" s="25"/>
      <c r="DR38" s="27">
        <f t="shared" si="115"/>
        <v>0</v>
      </c>
      <c r="DS38" s="28">
        <f t="shared" si="116"/>
        <v>0</v>
      </c>
      <c r="DT38" s="25" t="s">
        <v>49</v>
      </c>
      <c r="DU38" s="25"/>
      <c r="DV38" s="24"/>
      <c r="DW38" s="24"/>
      <c r="DX38" s="25"/>
      <c r="DY38" s="27">
        <f t="shared" si="117"/>
        <v>0</v>
      </c>
      <c r="DZ38" s="28">
        <f t="shared" si="118"/>
        <v>0</v>
      </c>
      <c r="EA38" s="25" t="s">
        <v>49</v>
      </c>
      <c r="EB38" s="25"/>
      <c r="EC38" s="31">
        <v>2000</v>
      </c>
      <c r="ED38" s="24"/>
      <c r="EE38" s="25"/>
      <c r="EF38" s="27">
        <f t="shared" si="119"/>
        <v>1</v>
      </c>
      <c r="EG38" s="28">
        <f t="shared" si="120"/>
        <v>0</v>
      </c>
      <c r="EH38" s="25" t="s">
        <v>49</v>
      </c>
      <c r="EI38" s="25"/>
      <c r="EJ38" s="32">
        <v>2025</v>
      </c>
      <c r="EK38" s="33"/>
      <c r="EL38" s="34" t="str">
        <f>+VLOOKUP(C38,[1]Listas_desplega!$AI$22:$AJ$46,2,0)</f>
        <v>DCE</v>
      </c>
      <c r="EM38" s="34" t="str">
        <f>+VLOOKUP(I38,[1]Listas_desplega!$BY$3:$BZ$7,2,0)</f>
        <v>T_2</v>
      </c>
      <c r="EN38" s="34" t="str">
        <f>+VLOOKUP(J38,[1]Listas_desplega!$BY$10:$BZ$23,2,0)</f>
        <v>T_2_C_2</v>
      </c>
      <c r="EO38" s="34" t="str">
        <f>+VLOOKUP(K38,[1]Listas_desplega!$BY$28:$BZ$54,2,0)</f>
        <v>T_2_C_2_ET_1</v>
      </c>
      <c r="EP38" s="34" t="str">
        <f>+VLOOKUP(L38,[1]Listas_desplega!$BY$58:$BZ$105,2,0)</f>
        <v>T_2_C_2_ET_1_CPT_8</v>
      </c>
      <c r="EQ38" s="35" t="str">
        <f>+VLOOKUP(M38,[1]Listas_desplega!$J$3:$K$11,2,0)</f>
        <v>Eje_E_6</v>
      </c>
    </row>
    <row r="39" spans="1:147" s="36" customFormat="1" ht="44.25" customHeight="1" x14ac:dyDescent="0.3">
      <c r="A39" s="15" t="str">
        <f t="shared" si="0"/>
        <v>A.64P_VPBM_2025</v>
      </c>
      <c r="B39" s="16" t="s">
        <v>44</v>
      </c>
      <c r="C39" s="16" t="s">
        <v>63</v>
      </c>
      <c r="D39" s="16" t="s">
        <v>70</v>
      </c>
      <c r="E39" s="16" t="s">
        <v>158</v>
      </c>
      <c r="F39" s="16" t="s">
        <v>274</v>
      </c>
      <c r="G39" s="17" t="s">
        <v>517</v>
      </c>
      <c r="H39" s="16" t="s">
        <v>526</v>
      </c>
      <c r="I39" s="16" t="s">
        <v>277</v>
      </c>
      <c r="J39" s="16" t="s">
        <v>278</v>
      </c>
      <c r="K39" s="16" t="s">
        <v>279</v>
      </c>
      <c r="L39" s="16" t="s">
        <v>519</v>
      </c>
      <c r="M39" s="16" t="s">
        <v>65</v>
      </c>
      <c r="N39" s="16" t="s">
        <v>1551</v>
      </c>
      <c r="O39" s="22" t="s">
        <v>527</v>
      </c>
      <c r="P39" s="40" t="s">
        <v>528</v>
      </c>
      <c r="Q39" s="20" t="s">
        <v>282</v>
      </c>
      <c r="R39" s="19" t="s">
        <v>283</v>
      </c>
      <c r="S39" s="40" t="s">
        <v>529</v>
      </c>
      <c r="T39" s="40" t="s">
        <v>285</v>
      </c>
      <c r="U39" s="40" t="s">
        <v>293</v>
      </c>
      <c r="V39" s="40">
        <v>120</v>
      </c>
      <c r="W39" s="40" t="s">
        <v>523</v>
      </c>
      <c r="X39" s="20" t="s">
        <v>394</v>
      </c>
      <c r="Y39" s="21"/>
      <c r="Z39" s="21"/>
      <c r="AA39" s="21"/>
      <c r="AB39" s="21"/>
      <c r="AC39" s="21"/>
      <c r="AD39" s="21"/>
      <c r="AE39" s="21">
        <v>3932</v>
      </c>
      <c r="AF39" s="21"/>
      <c r="AG39" s="21"/>
      <c r="AH39" s="22"/>
      <c r="AI39" s="22"/>
      <c r="AJ39" s="22" t="s">
        <v>48</v>
      </c>
      <c r="AK39" s="22"/>
      <c r="AL39" s="22"/>
      <c r="AM39" s="22"/>
      <c r="AN39" s="22"/>
      <c r="AO39" s="22"/>
      <c r="AP39" s="22"/>
      <c r="AQ39" s="22"/>
      <c r="AR39" s="23"/>
      <c r="AS39" s="22"/>
      <c r="AT39" s="41">
        <v>2500</v>
      </c>
      <c r="AU39" s="192">
        <v>500</v>
      </c>
      <c r="AV39" s="42">
        <v>500</v>
      </c>
      <c r="AW39" s="42">
        <v>500</v>
      </c>
      <c r="AX39" s="42">
        <v>500</v>
      </c>
      <c r="AY39" s="42">
        <v>2000</v>
      </c>
      <c r="AZ39" s="43"/>
      <c r="BA39" s="43"/>
      <c r="BB39" s="43"/>
      <c r="BC39" s="43"/>
      <c r="BD39" s="24"/>
      <c r="BE39" s="24"/>
      <c r="BF39" s="25"/>
      <c r="BG39" s="26">
        <f t="shared" si="97"/>
        <v>0</v>
      </c>
      <c r="BH39" s="27">
        <f t="shared" si="98"/>
        <v>0</v>
      </c>
      <c r="BI39" s="25" t="s">
        <v>49</v>
      </c>
      <c r="BJ39" s="25"/>
      <c r="BK39" s="24"/>
      <c r="BL39" s="24"/>
      <c r="BM39" s="25"/>
      <c r="BN39" s="27">
        <f t="shared" si="99"/>
        <v>0</v>
      </c>
      <c r="BO39" s="28">
        <f t="shared" si="100"/>
        <v>0</v>
      </c>
      <c r="BP39" s="25" t="s">
        <v>49</v>
      </c>
      <c r="BQ39" s="29"/>
      <c r="BR39" s="30"/>
      <c r="BS39" s="24"/>
      <c r="BT39" s="25" t="s">
        <v>530</v>
      </c>
      <c r="BU39" s="27">
        <f t="shared" si="101"/>
        <v>0</v>
      </c>
      <c r="BV39" s="28">
        <f t="shared" si="102"/>
        <v>0</v>
      </c>
      <c r="BW39" s="25" t="s">
        <v>62</v>
      </c>
      <c r="BX39" s="25" t="s">
        <v>525</v>
      </c>
      <c r="BY39" s="24"/>
      <c r="BZ39" s="24"/>
      <c r="CA39" s="25"/>
      <c r="CB39" s="27">
        <f t="shared" si="103"/>
        <v>0</v>
      </c>
      <c r="CC39" s="28">
        <f t="shared" si="104"/>
        <v>0</v>
      </c>
      <c r="CD39" s="25" t="s">
        <v>49</v>
      </c>
      <c r="CE39" s="25" t="s">
        <v>1233</v>
      </c>
      <c r="CF39" s="24"/>
      <c r="CG39" s="24"/>
      <c r="CH39" s="25"/>
      <c r="CI39" s="27">
        <f t="shared" si="105"/>
        <v>0</v>
      </c>
      <c r="CJ39" s="28">
        <f t="shared" si="106"/>
        <v>0</v>
      </c>
      <c r="CK39" s="25" t="s">
        <v>49</v>
      </c>
      <c r="CL39" s="25"/>
      <c r="CM39" s="24"/>
      <c r="CN39" s="24"/>
      <c r="CO39" s="25" t="s">
        <v>1236</v>
      </c>
      <c r="CP39" s="27">
        <f t="shared" si="107"/>
        <v>0</v>
      </c>
      <c r="CQ39" s="28">
        <f t="shared" si="108"/>
        <v>0</v>
      </c>
      <c r="CR39" s="25" t="s">
        <v>396</v>
      </c>
      <c r="CS39" s="25" t="s">
        <v>1235</v>
      </c>
      <c r="CT39" s="24"/>
      <c r="CU39" s="24"/>
      <c r="CV39" s="25"/>
      <c r="CW39" s="27">
        <f t="shared" si="109"/>
        <v>0</v>
      </c>
      <c r="CX39" s="28">
        <f t="shared" si="110"/>
        <v>0</v>
      </c>
      <c r="CY39" s="25" t="s">
        <v>49</v>
      </c>
      <c r="CZ39" s="25"/>
      <c r="DA39" s="24"/>
      <c r="DB39" s="24"/>
      <c r="DC39" s="25"/>
      <c r="DD39" s="27">
        <f t="shared" si="111"/>
        <v>0</v>
      </c>
      <c r="DE39" s="28">
        <f t="shared" si="112"/>
        <v>0</v>
      </c>
      <c r="DF39" s="25" t="s">
        <v>49</v>
      </c>
      <c r="DG39" s="25"/>
      <c r="DH39" s="24"/>
      <c r="DI39" s="24"/>
      <c r="DJ39" s="25" t="s">
        <v>1651</v>
      </c>
      <c r="DK39" s="27">
        <f t="shared" si="113"/>
        <v>0</v>
      </c>
      <c r="DL39" s="28">
        <f t="shared" si="114"/>
        <v>0</v>
      </c>
      <c r="DM39" s="25" t="s">
        <v>396</v>
      </c>
      <c r="DN39" s="25" t="s">
        <v>1652</v>
      </c>
      <c r="DO39" s="24"/>
      <c r="DP39" s="24"/>
      <c r="DQ39" s="25"/>
      <c r="DR39" s="27">
        <f t="shared" si="115"/>
        <v>0</v>
      </c>
      <c r="DS39" s="28">
        <f t="shared" si="116"/>
        <v>0</v>
      </c>
      <c r="DT39" s="25" t="s">
        <v>49</v>
      </c>
      <c r="DU39" s="25"/>
      <c r="DV39" s="24"/>
      <c r="DW39" s="24"/>
      <c r="DX39" s="25"/>
      <c r="DY39" s="27">
        <f t="shared" si="117"/>
        <v>0</v>
      </c>
      <c r="DZ39" s="28">
        <f t="shared" si="118"/>
        <v>0</v>
      </c>
      <c r="EA39" s="25" t="s">
        <v>49</v>
      </c>
      <c r="EB39" s="25"/>
      <c r="EC39" s="31">
        <v>500</v>
      </c>
      <c r="ED39" s="24"/>
      <c r="EE39" s="25"/>
      <c r="EF39" s="27">
        <f t="shared" si="119"/>
        <v>1</v>
      </c>
      <c r="EG39" s="28">
        <f t="shared" si="120"/>
        <v>0</v>
      </c>
      <c r="EH39" s="25" t="s">
        <v>49</v>
      </c>
      <c r="EI39" s="25"/>
      <c r="EJ39" s="32">
        <v>2025</v>
      </c>
      <c r="EK39" s="33"/>
      <c r="EL39" s="34" t="str">
        <f>+VLOOKUP(C39,[1]Listas_desplega!$AI$22:$AJ$46,2,0)</f>
        <v>DCE</v>
      </c>
      <c r="EM39" s="34" t="str">
        <f>+VLOOKUP(I39,[1]Listas_desplega!$BY$3:$BZ$7,2,0)</f>
        <v>T_2</v>
      </c>
      <c r="EN39" s="34" t="str">
        <f>+VLOOKUP(J39,[1]Listas_desplega!$BY$10:$BZ$23,2,0)</f>
        <v>T_2_C_2</v>
      </c>
      <c r="EO39" s="34" t="str">
        <f>+VLOOKUP(K39,[1]Listas_desplega!$BY$28:$BZ$54,2,0)</f>
        <v>T_2_C_2_ET_1</v>
      </c>
      <c r="EP39" s="34" t="str">
        <f>+VLOOKUP(L39,[1]Listas_desplega!$BY$58:$BZ$105,2,0)</f>
        <v>T_2_C_2_ET_1_CPT_8</v>
      </c>
      <c r="EQ39" s="35" t="str">
        <f>+VLOOKUP(M39,[1]Listas_desplega!$J$3:$K$11,2,0)</f>
        <v>Eje_E_6</v>
      </c>
    </row>
    <row r="40" spans="1:147" s="36" customFormat="1" ht="44.25" customHeight="1" x14ac:dyDescent="0.3">
      <c r="A40" s="15" t="str">
        <f t="shared" si="0"/>
        <v>A.40_VPBM_2025</v>
      </c>
      <c r="B40" s="16" t="s">
        <v>44</v>
      </c>
      <c r="C40" s="16" t="s">
        <v>63</v>
      </c>
      <c r="D40" s="16" t="s">
        <v>70</v>
      </c>
      <c r="E40" s="16" t="s">
        <v>158</v>
      </c>
      <c r="F40" s="16" t="s">
        <v>274</v>
      </c>
      <c r="G40" s="17" t="s">
        <v>517</v>
      </c>
      <c r="H40" s="16" t="s">
        <v>526</v>
      </c>
      <c r="I40" s="16" t="s">
        <v>277</v>
      </c>
      <c r="J40" s="16" t="s">
        <v>278</v>
      </c>
      <c r="K40" s="16" t="s">
        <v>279</v>
      </c>
      <c r="L40" s="16" t="s">
        <v>519</v>
      </c>
      <c r="M40" s="16" t="s">
        <v>72</v>
      </c>
      <c r="N40" s="16" t="s">
        <v>73</v>
      </c>
      <c r="O40" s="22" t="s">
        <v>531</v>
      </c>
      <c r="P40" s="40" t="s">
        <v>532</v>
      </c>
      <c r="Q40" s="20" t="s">
        <v>282</v>
      </c>
      <c r="R40" s="19" t="s">
        <v>352</v>
      </c>
      <c r="S40" s="40" t="s">
        <v>533</v>
      </c>
      <c r="T40" s="19" t="s">
        <v>308</v>
      </c>
      <c r="U40" s="40" t="s">
        <v>293</v>
      </c>
      <c r="V40" s="40">
        <v>120</v>
      </c>
      <c r="W40" s="40" t="s">
        <v>534</v>
      </c>
      <c r="X40" s="20" t="s">
        <v>394</v>
      </c>
      <c r="Y40" s="21"/>
      <c r="Z40" s="21"/>
      <c r="AA40" s="21"/>
      <c r="AB40" s="21"/>
      <c r="AC40" s="21"/>
      <c r="AD40" s="21"/>
      <c r="AE40" s="21"/>
      <c r="AF40" s="21"/>
      <c r="AG40" s="21"/>
      <c r="AH40" s="22"/>
      <c r="AI40" s="22" t="s">
        <v>48</v>
      </c>
      <c r="AJ40" s="22" t="s">
        <v>67</v>
      </c>
      <c r="AK40" s="22"/>
      <c r="AL40" s="22"/>
      <c r="AM40" s="22"/>
      <c r="AN40" s="22"/>
      <c r="AO40" s="22"/>
      <c r="AP40" s="22"/>
      <c r="AQ40" s="22"/>
      <c r="AR40" s="23"/>
      <c r="AS40" s="22"/>
      <c r="AT40" s="41">
        <v>9</v>
      </c>
      <c r="AU40" s="192">
        <v>11</v>
      </c>
      <c r="AV40" s="42">
        <v>12</v>
      </c>
      <c r="AW40" s="42">
        <v>14</v>
      </c>
      <c r="AX40" s="42">
        <v>15</v>
      </c>
      <c r="AY40" s="42">
        <v>15</v>
      </c>
      <c r="AZ40" s="43"/>
      <c r="BA40" s="43"/>
      <c r="BB40" s="43"/>
      <c r="BC40" s="43"/>
      <c r="BD40" s="24"/>
      <c r="BE40" s="24"/>
      <c r="BF40" s="25"/>
      <c r="BG40" s="27">
        <f t="shared" ref="BG40:BG41" si="121">IFERROR(((BD40-AT40)/(AW40-AT40)),0)</f>
        <v>-1.8</v>
      </c>
      <c r="BH40" s="28">
        <f t="shared" ref="BH40:BH41" si="122">+IF(BI40="SI",IFERROR((((IF(BI40="SI",(BE40-AT40),0)))/(AW40-AT40)),"REVISAR"),0)</f>
        <v>0</v>
      </c>
      <c r="BI40" s="25" t="s">
        <v>49</v>
      </c>
      <c r="BJ40" s="25"/>
      <c r="BK40" s="24"/>
      <c r="BL40" s="24"/>
      <c r="BM40" s="25"/>
      <c r="BN40" s="27">
        <f t="shared" ref="BN40:BN41" si="123">IFERROR(((BK40-AT40)/(AW40-AT40)),0)</f>
        <v>-1.8</v>
      </c>
      <c r="BO40" s="28">
        <f t="shared" ref="BO40:BO41" si="124">+IF(BP40="SI",IFERROR((((IF(BP40="SI",(BL40-AT40),0)))/(AW40-AT40)),"REVISAR"),BH40)</f>
        <v>0</v>
      </c>
      <c r="BP40" s="25" t="s">
        <v>49</v>
      </c>
      <c r="BQ40" s="29"/>
      <c r="BR40" s="30"/>
      <c r="BS40" s="24"/>
      <c r="BT40" s="25" t="s">
        <v>535</v>
      </c>
      <c r="BU40" s="27">
        <f t="shared" ref="BU40:BU41" si="125">IFERROR(((BR40-AT40)/(AW40-AT40)),0)</f>
        <v>-1.8</v>
      </c>
      <c r="BV40" s="28">
        <f t="shared" ref="BV40:BV41" si="126">+IF(BW40="SI",IFERROR((((IF(BW40="SI",(BS40-AT40),0)))/(AW40-AT40)),"REVISAR"),BO40)</f>
        <v>0</v>
      </c>
      <c r="BW40" s="25" t="s">
        <v>62</v>
      </c>
      <c r="BX40" s="25" t="s">
        <v>525</v>
      </c>
      <c r="BY40" s="24"/>
      <c r="BZ40" s="24"/>
      <c r="CA40" s="25"/>
      <c r="CB40" s="27">
        <f t="shared" ref="CB40:CB41" si="127">IFERROR(((BY40-AT40)/(AW40-AT40)),0)</f>
        <v>-1.8</v>
      </c>
      <c r="CC40" s="28">
        <f t="shared" ref="CC40:CC41" si="128">+IF(CD40="SI",IFERROR((((IF(CD40="SI",(BZ40-AT40),0)))/(AW40-AT40)),"REVISAR"),BV40)</f>
        <v>0</v>
      </c>
      <c r="CD40" s="25" t="s">
        <v>49</v>
      </c>
      <c r="CE40" s="25" t="s">
        <v>1233</v>
      </c>
      <c r="CF40" s="24"/>
      <c r="CG40" s="24"/>
      <c r="CH40" s="25"/>
      <c r="CI40" s="27">
        <f t="shared" ref="CI40:CI41" si="129">IFERROR(((CF40-AT40)/(AW40-AT40)),0)</f>
        <v>-1.8</v>
      </c>
      <c r="CJ40" s="28">
        <f t="shared" ref="CJ40:CJ41" si="130">+IF(CK40="SI",IFERROR((((IF(CK40="SI",(CG40-AT40),0)))/(AW40-AT40)),"REVISAR"),CC40)</f>
        <v>0</v>
      </c>
      <c r="CK40" s="25" t="s">
        <v>49</v>
      </c>
      <c r="CL40" s="25"/>
      <c r="CM40" s="24"/>
      <c r="CN40" s="24"/>
      <c r="CO40" s="25" t="s">
        <v>1237</v>
      </c>
      <c r="CP40" s="27">
        <f t="shared" ref="CP40:CP41" si="131">IFERROR(((CM40-AT40)/(AW40-AT40)),0)</f>
        <v>-1.8</v>
      </c>
      <c r="CQ40" s="28">
        <f t="shared" ref="CQ40:CQ41" si="132">+IF(CR40="SI",IFERROR((((IF(CR40="SI",(CN40-AT40),0)))/(AW40-AT40)),"REVISAR"),CJ40)</f>
        <v>0</v>
      </c>
      <c r="CR40" s="25" t="s">
        <v>396</v>
      </c>
      <c r="CS40" s="25" t="s">
        <v>1235</v>
      </c>
      <c r="CT40" s="24"/>
      <c r="CU40" s="24"/>
      <c r="CV40" s="25"/>
      <c r="CW40" s="27">
        <f t="shared" ref="CW40:CW41" si="133">IFERROR(((CT40-AT40)/(AW40-AT40)),0)</f>
        <v>-1.8</v>
      </c>
      <c r="CX40" s="28">
        <f t="shared" ref="CX40:CX41" si="134">+IF(CY40="SI",IFERROR((((IF(CY40="SI",(CU40-AT40),0)))/(AW40-AT40)),"REVISAR"),CQ40)</f>
        <v>0</v>
      </c>
      <c r="CY40" s="25" t="s">
        <v>49</v>
      </c>
      <c r="CZ40" s="25"/>
      <c r="DA40" s="24"/>
      <c r="DB40" s="24"/>
      <c r="DC40" s="25"/>
      <c r="DD40" s="27">
        <f t="shared" ref="DD40:DD41" si="135">IFERROR(((DA40-AT40)/(AW40-AT40)),0)</f>
        <v>-1.8</v>
      </c>
      <c r="DE40" s="28">
        <f t="shared" ref="DE40:DE41" si="136">+IF(DF40="SI",IFERROR((((IF(DF40="SI",(DB40-AT40),0)))/(AW40-AT40)),"REVISAR"),CX40)</f>
        <v>0</v>
      </c>
      <c r="DF40" s="25" t="s">
        <v>49</v>
      </c>
      <c r="DG40" s="25"/>
      <c r="DH40" s="24"/>
      <c r="DI40" s="24"/>
      <c r="DJ40" s="25" t="s">
        <v>1653</v>
      </c>
      <c r="DK40" s="27">
        <f t="shared" ref="DK40:DK41" si="137">IFERROR(((DH40-AT40)/(AW40-AT40)),0)</f>
        <v>-1.8</v>
      </c>
      <c r="DL40" s="28">
        <f t="shared" ref="DL40:DL41" si="138">+IF(DM40="SI",IFERROR((((IF(DM40="SI",(DI40-AT40),0)))/(AW40-AT40)),"REVISAR"),DE40)</f>
        <v>0</v>
      </c>
      <c r="DM40" s="25" t="s">
        <v>396</v>
      </c>
      <c r="DN40" s="25" t="s">
        <v>1650</v>
      </c>
      <c r="DO40" s="24"/>
      <c r="DP40" s="24"/>
      <c r="DQ40" s="25"/>
      <c r="DR40" s="27">
        <f t="shared" ref="DR40:DR41" si="139">IFERROR(((DO40-AT40)/(AW40-AT40)),0)</f>
        <v>-1.8</v>
      </c>
      <c r="DS40" s="28">
        <f t="shared" ref="DS40:DS41" si="140">+IF(DT40="SI",IFERROR((((IF(DT40="SI",(DP40-AT40),0)))/(AW40-AT40)),"REVISAR"),DL40)</f>
        <v>0</v>
      </c>
      <c r="DT40" s="25" t="s">
        <v>49</v>
      </c>
      <c r="DU40" s="25"/>
      <c r="DV40" s="24"/>
      <c r="DW40" s="24"/>
      <c r="DX40" s="25"/>
      <c r="DY40" s="27">
        <f t="shared" ref="DY40:DY41" si="141">IFERROR(((DV40-AT40)/(AW40-AT40)),0)</f>
        <v>-1.8</v>
      </c>
      <c r="DZ40" s="28">
        <f t="shared" ref="DZ40:DZ41" si="142">+IF(EA40="SI",IFERROR((((IF(EA40="SI",(DW40-AT40),0)))/(AW40-AT40)),"REVISAR"),DS40)</f>
        <v>0</v>
      </c>
      <c r="EA40" s="25" t="s">
        <v>49</v>
      </c>
      <c r="EB40" s="25"/>
      <c r="EC40" s="31">
        <v>14</v>
      </c>
      <c r="ED40" s="24"/>
      <c r="EE40" s="25"/>
      <c r="EF40" s="27">
        <f t="shared" ref="EF40:EF41" si="143">IFERROR(((EC40-AT40)/(AW40-AT40)),0)</f>
        <v>1</v>
      </c>
      <c r="EG40" s="28">
        <f t="shared" ref="EG40:EG41" si="144">+IF(EH40="SI",IFERROR((((IF(EH40="SI",(ED40-AT40),0)))/(AW40-AT40)),"REVISAR"),DZ40)</f>
        <v>0</v>
      </c>
      <c r="EH40" s="25" t="s">
        <v>49</v>
      </c>
      <c r="EI40" s="25"/>
      <c r="EJ40" s="32">
        <v>2025</v>
      </c>
      <c r="EK40" s="33"/>
      <c r="EL40" s="34" t="str">
        <f>+VLOOKUP(C40,[1]Listas_desplega!$AI$22:$AJ$46,2,0)</f>
        <v>DCE</v>
      </c>
      <c r="EM40" s="34" t="str">
        <f>+VLOOKUP(I40,[1]Listas_desplega!$BY$3:$BZ$7,2,0)</f>
        <v>T_2</v>
      </c>
      <c r="EN40" s="34" t="str">
        <f>+VLOOKUP(J40,[1]Listas_desplega!$BY$10:$BZ$23,2,0)</f>
        <v>T_2_C_2</v>
      </c>
      <c r="EO40" s="34" t="str">
        <f>+VLOOKUP(K40,[1]Listas_desplega!$BY$28:$BZ$54,2,0)</f>
        <v>T_2_C_2_ET_1</v>
      </c>
      <c r="EP40" s="34" t="str">
        <f>+VLOOKUP(L40,[1]Listas_desplega!$BY$58:$BZ$105,2,0)</f>
        <v>T_2_C_2_ET_1_CPT_8</v>
      </c>
      <c r="EQ40" s="35" t="str">
        <f>+VLOOKUP(M40,[1]Listas_desplega!$J$3:$K$11,2,0)</f>
        <v>Eje_E_3</v>
      </c>
    </row>
    <row r="41" spans="1:147" s="36" customFormat="1" ht="44.25" customHeight="1" x14ac:dyDescent="0.3">
      <c r="A41" s="15" t="str">
        <f t="shared" si="0"/>
        <v>A.40P_VPBM_2025</v>
      </c>
      <c r="B41" s="16" t="s">
        <v>44</v>
      </c>
      <c r="C41" s="16" t="s">
        <v>63</v>
      </c>
      <c r="D41" s="16" t="s">
        <v>70</v>
      </c>
      <c r="E41" s="16" t="s">
        <v>158</v>
      </c>
      <c r="F41" s="16" t="s">
        <v>274</v>
      </c>
      <c r="G41" s="17" t="s">
        <v>517</v>
      </c>
      <c r="H41" s="16" t="s">
        <v>526</v>
      </c>
      <c r="I41" s="16" t="s">
        <v>277</v>
      </c>
      <c r="J41" s="16" t="s">
        <v>278</v>
      </c>
      <c r="K41" s="16" t="s">
        <v>279</v>
      </c>
      <c r="L41" s="16" t="s">
        <v>519</v>
      </c>
      <c r="M41" s="16" t="s">
        <v>72</v>
      </c>
      <c r="N41" s="16" t="s">
        <v>73</v>
      </c>
      <c r="O41" s="22" t="s">
        <v>536</v>
      </c>
      <c r="P41" s="40" t="s">
        <v>537</v>
      </c>
      <c r="Q41" s="20" t="s">
        <v>282</v>
      </c>
      <c r="R41" s="19" t="s">
        <v>352</v>
      </c>
      <c r="S41" s="40" t="s">
        <v>538</v>
      </c>
      <c r="T41" s="40" t="s">
        <v>308</v>
      </c>
      <c r="U41" s="40" t="s">
        <v>293</v>
      </c>
      <c r="V41" s="40">
        <v>120</v>
      </c>
      <c r="W41" s="40" t="s">
        <v>534</v>
      </c>
      <c r="X41" s="20" t="s">
        <v>394</v>
      </c>
      <c r="Y41" s="21"/>
      <c r="Z41" s="21"/>
      <c r="AA41" s="21"/>
      <c r="AB41" s="21"/>
      <c r="AC41" s="21"/>
      <c r="AD41" s="21"/>
      <c r="AE41" s="21"/>
      <c r="AF41" s="21"/>
      <c r="AG41" s="21"/>
      <c r="AH41" s="22"/>
      <c r="AI41" s="22" t="s">
        <v>48</v>
      </c>
      <c r="AJ41" s="22" t="s">
        <v>67</v>
      </c>
      <c r="AK41" s="22"/>
      <c r="AL41" s="22"/>
      <c r="AM41" s="22"/>
      <c r="AN41" s="22"/>
      <c r="AO41" s="22"/>
      <c r="AP41" s="22"/>
      <c r="AQ41" s="22"/>
      <c r="AR41" s="23"/>
      <c r="AS41" s="22"/>
      <c r="AT41" s="41">
        <v>19</v>
      </c>
      <c r="AU41" s="192">
        <v>22</v>
      </c>
      <c r="AV41" s="192">
        <v>26</v>
      </c>
      <c r="AW41" s="192">
        <v>29</v>
      </c>
      <c r="AX41" s="192">
        <v>31</v>
      </c>
      <c r="AY41" s="192">
        <v>31</v>
      </c>
      <c r="AZ41" s="195"/>
      <c r="BA41" s="195"/>
      <c r="BB41" s="195"/>
      <c r="BC41" s="195"/>
      <c r="BD41" s="24"/>
      <c r="BE41" s="24"/>
      <c r="BF41" s="25"/>
      <c r="BG41" s="27">
        <f t="shared" si="121"/>
        <v>-1.9</v>
      </c>
      <c r="BH41" s="28">
        <f t="shared" si="122"/>
        <v>0</v>
      </c>
      <c r="BI41" s="25" t="s">
        <v>49</v>
      </c>
      <c r="BJ41" s="25"/>
      <c r="BK41" s="24"/>
      <c r="BL41" s="24"/>
      <c r="BM41" s="25"/>
      <c r="BN41" s="27">
        <f t="shared" si="123"/>
        <v>-1.9</v>
      </c>
      <c r="BO41" s="28">
        <f t="shared" si="124"/>
        <v>0</v>
      </c>
      <c r="BP41" s="25" t="s">
        <v>49</v>
      </c>
      <c r="BQ41" s="29"/>
      <c r="BR41" s="30"/>
      <c r="BS41" s="24"/>
      <c r="BT41" s="25" t="s">
        <v>535</v>
      </c>
      <c r="BU41" s="27">
        <f t="shared" si="125"/>
        <v>-1.9</v>
      </c>
      <c r="BV41" s="28">
        <f t="shared" si="126"/>
        <v>0</v>
      </c>
      <c r="BW41" s="25" t="s">
        <v>62</v>
      </c>
      <c r="BX41" s="25" t="s">
        <v>525</v>
      </c>
      <c r="BY41" s="24"/>
      <c r="BZ41" s="24"/>
      <c r="CA41" s="25"/>
      <c r="CB41" s="27">
        <f t="shared" si="127"/>
        <v>-1.9</v>
      </c>
      <c r="CC41" s="28">
        <f t="shared" si="128"/>
        <v>0</v>
      </c>
      <c r="CD41" s="25" t="s">
        <v>49</v>
      </c>
      <c r="CE41" s="25" t="s">
        <v>1233</v>
      </c>
      <c r="CF41" s="24"/>
      <c r="CG41" s="24"/>
      <c r="CH41" s="25"/>
      <c r="CI41" s="27">
        <f t="shared" si="129"/>
        <v>-1.9</v>
      </c>
      <c r="CJ41" s="28">
        <f t="shared" si="130"/>
        <v>0</v>
      </c>
      <c r="CK41" s="25" t="s">
        <v>49</v>
      </c>
      <c r="CL41" s="25"/>
      <c r="CM41" s="24"/>
      <c r="CN41" s="24"/>
      <c r="CO41" s="25" t="s">
        <v>1238</v>
      </c>
      <c r="CP41" s="27">
        <f t="shared" si="131"/>
        <v>-1.9</v>
      </c>
      <c r="CQ41" s="28">
        <f t="shared" si="132"/>
        <v>0</v>
      </c>
      <c r="CR41" s="25" t="s">
        <v>396</v>
      </c>
      <c r="CS41" s="25" t="s">
        <v>1235</v>
      </c>
      <c r="CT41" s="24"/>
      <c r="CU41" s="24"/>
      <c r="CV41" s="25"/>
      <c r="CW41" s="27">
        <f t="shared" si="133"/>
        <v>-1.9</v>
      </c>
      <c r="CX41" s="28">
        <f t="shared" si="134"/>
        <v>0</v>
      </c>
      <c r="CY41" s="25" t="s">
        <v>49</v>
      </c>
      <c r="CZ41" s="25"/>
      <c r="DA41" s="24"/>
      <c r="DB41" s="24"/>
      <c r="DC41" s="25"/>
      <c r="DD41" s="27">
        <f t="shared" si="135"/>
        <v>-1.9</v>
      </c>
      <c r="DE41" s="28">
        <f t="shared" si="136"/>
        <v>0</v>
      </c>
      <c r="DF41" s="25" t="s">
        <v>49</v>
      </c>
      <c r="DG41" s="25"/>
      <c r="DH41" s="24"/>
      <c r="DI41" s="24"/>
      <c r="DJ41" s="25" t="s">
        <v>1654</v>
      </c>
      <c r="DK41" s="27">
        <f t="shared" si="137"/>
        <v>-1.9</v>
      </c>
      <c r="DL41" s="28">
        <f t="shared" si="138"/>
        <v>0</v>
      </c>
      <c r="DM41" s="25" t="s">
        <v>396</v>
      </c>
      <c r="DN41" s="25" t="s">
        <v>1652</v>
      </c>
      <c r="DO41" s="24"/>
      <c r="DP41" s="24"/>
      <c r="DQ41" s="25"/>
      <c r="DR41" s="27">
        <f t="shared" si="139"/>
        <v>-1.9</v>
      </c>
      <c r="DS41" s="28">
        <f t="shared" si="140"/>
        <v>0</v>
      </c>
      <c r="DT41" s="25" t="s">
        <v>49</v>
      </c>
      <c r="DU41" s="25"/>
      <c r="DV41" s="24"/>
      <c r="DW41" s="24"/>
      <c r="DX41" s="25"/>
      <c r="DY41" s="27">
        <f t="shared" si="141"/>
        <v>-1.9</v>
      </c>
      <c r="DZ41" s="28">
        <f t="shared" si="142"/>
        <v>0</v>
      </c>
      <c r="EA41" s="25" t="s">
        <v>49</v>
      </c>
      <c r="EB41" s="25"/>
      <c r="EC41" s="31">
        <v>29</v>
      </c>
      <c r="ED41" s="24"/>
      <c r="EE41" s="25"/>
      <c r="EF41" s="27">
        <f t="shared" si="143"/>
        <v>1</v>
      </c>
      <c r="EG41" s="28">
        <f t="shared" si="144"/>
        <v>0</v>
      </c>
      <c r="EH41" s="25" t="s">
        <v>49</v>
      </c>
      <c r="EI41" s="25"/>
      <c r="EJ41" s="32">
        <v>2025</v>
      </c>
      <c r="EK41" s="33"/>
      <c r="EL41" s="34" t="str">
        <f>+VLOOKUP(C41,[1]Listas_desplega!$AI$22:$AJ$46,2,0)</f>
        <v>DCE</v>
      </c>
      <c r="EM41" s="34" t="str">
        <f>+VLOOKUP(I41,[1]Listas_desplega!$BY$3:$BZ$7,2,0)</f>
        <v>T_2</v>
      </c>
      <c r="EN41" s="34" t="str">
        <f>+VLOOKUP(J41,[1]Listas_desplega!$BY$10:$BZ$23,2,0)</f>
        <v>T_2_C_2</v>
      </c>
      <c r="EO41" s="34" t="str">
        <f>+VLOOKUP(K41,[1]Listas_desplega!$BY$28:$BZ$54,2,0)</f>
        <v>T_2_C_2_ET_1</v>
      </c>
      <c r="EP41" s="34" t="str">
        <f>+VLOOKUP(L41,[1]Listas_desplega!$BY$58:$BZ$105,2,0)</f>
        <v>T_2_C_2_ET_1_CPT_8</v>
      </c>
      <c r="EQ41" s="35" t="str">
        <f>+VLOOKUP(M41,[1]Listas_desplega!$J$3:$K$11,2,0)</f>
        <v>Eje_E_3</v>
      </c>
    </row>
    <row r="42" spans="1:147" s="36" customFormat="1" ht="44.25" customHeight="1" x14ac:dyDescent="0.3">
      <c r="A42" s="15" t="str">
        <f t="shared" si="0"/>
        <v>A.57_VPBM_2025</v>
      </c>
      <c r="B42" s="16" t="s">
        <v>44</v>
      </c>
      <c r="C42" s="16" t="s">
        <v>63</v>
      </c>
      <c r="D42" s="16" t="s">
        <v>70</v>
      </c>
      <c r="E42" s="16" t="s">
        <v>158</v>
      </c>
      <c r="F42" s="16" t="s">
        <v>274</v>
      </c>
      <c r="G42" s="17" t="s">
        <v>517</v>
      </c>
      <c r="H42" s="16" t="s">
        <v>526</v>
      </c>
      <c r="I42" s="16" t="s">
        <v>277</v>
      </c>
      <c r="J42" s="16" t="s">
        <v>278</v>
      </c>
      <c r="K42" s="16" t="s">
        <v>279</v>
      </c>
      <c r="L42" s="16" t="s">
        <v>519</v>
      </c>
      <c r="M42" s="16" t="s">
        <v>65</v>
      </c>
      <c r="N42" s="16" t="s">
        <v>1551</v>
      </c>
      <c r="O42" s="22" t="s">
        <v>540</v>
      </c>
      <c r="P42" s="40" t="s">
        <v>541</v>
      </c>
      <c r="Q42" s="20" t="s">
        <v>282</v>
      </c>
      <c r="R42" s="19" t="s">
        <v>306</v>
      </c>
      <c r="S42" s="40" t="s">
        <v>542</v>
      </c>
      <c r="T42" s="40" t="s">
        <v>308</v>
      </c>
      <c r="U42" s="40" t="s">
        <v>286</v>
      </c>
      <c r="V42" s="40">
        <v>120</v>
      </c>
      <c r="W42" s="40" t="s">
        <v>543</v>
      </c>
      <c r="X42" s="20" t="s">
        <v>394</v>
      </c>
      <c r="Y42" s="21"/>
      <c r="Z42" s="21"/>
      <c r="AA42" s="21"/>
      <c r="AB42" s="21"/>
      <c r="AC42" s="21"/>
      <c r="AD42" s="21"/>
      <c r="AE42" s="21"/>
      <c r="AF42" s="21"/>
      <c r="AG42" s="21"/>
      <c r="AH42" s="22"/>
      <c r="AI42" s="22"/>
      <c r="AJ42" s="22"/>
      <c r="AK42" s="22"/>
      <c r="AL42" s="22"/>
      <c r="AM42" s="22"/>
      <c r="AN42" s="22"/>
      <c r="AO42" s="22"/>
      <c r="AP42" s="22"/>
      <c r="AQ42" s="22"/>
      <c r="AR42" s="23"/>
      <c r="AS42" s="22"/>
      <c r="AT42" s="41">
        <v>100</v>
      </c>
      <c r="AU42" s="192">
        <v>100</v>
      </c>
      <c r="AV42" s="192">
        <v>100</v>
      </c>
      <c r="AW42" s="192">
        <v>100</v>
      </c>
      <c r="AX42" s="192">
        <v>100</v>
      </c>
      <c r="AY42" s="192">
        <v>100</v>
      </c>
      <c r="AZ42" s="195"/>
      <c r="BA42" s="195"/>
      <c r="BB42" s="195"/>
      <c r="BC42" s="195"/>
      <c r="BD42" s="24"/>
      <c r="BE42" s="24"/>
      <c r="BF42" s="25"/>
      <c r="BG42" s="27">
        <f>IFERROR(BD42/AW42,0)</f>
        <v>0</v>
      </c>
      <c r="BH42" s="28">
        <f>+IF(BI42="SI",IFERROR((IF(BI42="SI",BE42,0)/AW42),"REVISAR"),0)</f>
        <v>0</v>
      </c>
      <c r="BI42" s="25" t="s">
        <v>49</v>
      </c>
      <c r="BJ42" s="25"/>
      <c r="BK42" s="24"/>
      <c r="BL42" s="24"/>
      <c r="BM42" s="25"/>
      <c r="BN42" s="27">
        <f>+IFERROR(BK42/AW42,0)</f>
        <v>0</v>
      </c>
      <c r="BO42" s="28">
        <f>+IF(BP42="SI",IFERROR((IF(BP42="SI",BL42,0)/AW42),"REVISAR"),BH42)</f>
        <v>0</v>
      </c>
      <c r="BP42" s="25" t="s">
        <v>49</v>
      </c>
      <c r="BQ42" s="29"/>
      <c r="BR42" s="30"/>
      <c r="BS42" s="24"/>
      <c r="BT42" s="25" t="s">
        <v>544</v>
      </c>
      <c r="BU42" s="27">
        <f>+IFERROR(BR42/AW42,0)</f>
        <v>0</v>
      </c>
      <c r="BV42" s="28">
        <f>+IF(BW42="SI",IFERROR((IF(BW42="SI",BS42,0)/AW42),"REVISAR"),BO42)</f>
        <v>0</v>
      </c>
      <c r="BW42" s="25" t="s">
        <v>62</v>
      </c>
      <c r="BX42" s="25" t="s">
        <v>525</v>
      </c>
      <c r="BY42" s="24"/>
      <c r="BZ42" s="24"/>
      <c r="CA42" s="25"/>
      <c r="CB42" s="27">
        <f>+IFERROR(BY42/AW42,0)</f>
        <v>0</v>
      </c>
      <c r="CC42" s="28">
        <f>+IF(CD42="SI",IFERROR((IF(CD42="SI",BZ42,0)/AW42),"REVISAR"),BV42)</f>
        <v>0</v>
      </c>
      <c r="CD42" s="25" t="s">
        <v>49</v>
      </c>
      <c r="CE42" s="25" t="s">
        <v>1239</v>
      </c>
      <c r="CF42" s="24"/>
      <c r="CG42" s="24"/>
      <c r="CH42" s="25"/>
      <c r="CI42" s="27">
        <f>+IFERROR(CF42/AW42,0)</f>
        <v>0</v>
      </c>
      <c r="CJ42" s="28">
        <f>+IF(CK42="SI",IFERROR((IF(CK42="SI",CG42,0)/AW42),"REVISAR"),CC42)</f>
        <v>0</v>
      </c>
      <c r="CK42" s="25" t="s">
        <v>49</v>
      </c>
      <c r="CL42" s="25"/>
      <c r="CM42" s="24">
        <v>50</v>
      </c>
      <c r="CN42" s="24"/>
      <c r="CO42" s="25" t="s">
        <v>1240</v>
      </c>
      <c r="CP42" s="27">
        <f>+IFERROR(CM42/AW42,0)</f>
        <v>0.5</v>
      </c>
      <c r="CQ42" s="28">
        <f>+IF(CR42="SI",IFERROR((IF(CR42="SI",CN42,0)/AW42),"REVISAR"),CJ42)</f>
        <v>0</v>
      </c>
      <c r="CR42" s="25" t="s">
        <v>396</v>
      </c>
      <c r="CS42" s="25" t="s">
        <v>1241</v>
      </c>
      <c r="CT42" s="24">
        <v>50</v>
      </c>
      <c r="CU42" s="24"/>
      <c r="CV42" s="25"/>
      <c r="CW42" s="27">
        <f>+IFERROR(CT42/AW42,0)</f>
        <v>0.5</v>
      </c>
      <c r="CX42" s="28">
        <f>+IF(CY42="SI",IFERROR((IF(CY42="SI",CU42,0)/AW42),"REVISAR"),CQ42)</f>
        <v>0</v>
      </c>
      <c r="CY42" s="25" t="s">
        <v>49</v>
      </c>
      <c r="CZ42" s="25"/>
      <c r="DA42" s="24">
        <v>50</v>
      </c>
      <c r="DB42" s="24"/>
      <c r="DC42" s="25"/>
      <c r="DD42" s="27">
        <f>+IFERROR(DA42/AW42,0)</f>
        <v>0.5</v>
      </c>
      <c r="DE42" s="28">
        <f>+IF(DF42="SI",IFERROR((IF(DF42="SI",DB42,0)/AW42),"REVISAR"),CX42)</f>
        <v>0</v>
      </c>
      <c r="DF42" s="25" t="s">
        <v>49</v>
      </c>
      <c r="DG42" s="25"/>
      <c r="DH42" s="24">
        <v>50</v>
      </c>
      <c r="DI42" s="24"/>
      <c r="DJ42" s="25" t="s">
        <v>1655</v>
      </c>
      <c r="DK42" s="27">
        <f>+IFERROR(DH42/AW42,0)</f>
        <v>0.5</v>
      </c>
      <c r="DL42" s="28">
        <f>+IF(DM42="SI",IFERROR((IF(DM42="SI",DI42,0)/AW42),"REVISAR"),DE42)</f>
        <v>0</v>
      </c>
      <c r="DM42" s="25" t="s">
        <v>396</v>
      </c>
      <c r="DN42" s="25" t="s">
        <v>1650</v>
      </c>
      <c r="DO42" s="24">
        <v>50</v>
      </c>
      <c r="DP42" s="24"/>
      <c r="DQ42" s="25"/>
      <c r="DR42" s="27">
        <f>+IFERROR(DO42/AW42,0)</f>
        <v>0.5</v>
      </c>
      <c r="DS42" s="28">
        <f>+IF(DT42="SI",IFERROR((IF(DT42="SI",DP42,0)/AW42),"REVISAR"),DL42)</f>
        <v>0</v>
      </c>
      <c r="DT42" s="25" t="s">
        <v>49</v>
      </c>
      <c r="DU42" s="25"/>
      <c r="DV42" s="24">
        <v>50</v>
      </c>
      <c r="DW42" s="24"/>
      <c r="DX42" s="25"/>
      <c r="DY42" s="27">
        <f>+IFERROR(DV42/AW42,0)</f>
        <v>0.5</v>
      </c>
      <c r="DZ42" s="28">
        <f>+IF(EA42="SI",IFERROR((IF(EA42="SI",DW42,0)/AW42),"REVISAR"),DS42)</f>
        <v>0</v>
      </c>
      <c r="EA42" s="25" t="s">
        <v>49</v>
      </c>
      <c r="EB42" s="25"/>
      <c r="EC42" s="31">
        <v>100</v>
      </c>
      <c r="ED42" s="24"/>
      <c r="EE42" s="25"/>
      <c r="EF42" s="27">
        <f>+IFERROR(EC42/AW42,0)</f>
        <v>1</v>
      </c>
      <c r="EG42" s="28">
        <f>+IF(EH42="SI",IFERROR((IF(EH42="SI",ED42,0)/AW42),"REVISAR"),DZ42)</f>
        <v>0</v>
      </c>
      <c r="EH42" s="25" t="s">
        <v>49</v>
      </c>
      <c r="EI42" s="25"/>
      <c r="EJ42" s="32">
        <v>2025</v>
      </c>
      <c r="EK42" s="33"/>
      <c r="EL42" s="34" t="str">
        <f>+VLOOKUP(C42,[1]Listas_desplega!$AI$22:$AJ$46,2,0)</f>
        <v>DCE</v>
      </c>
      <c r="EM42" s="34" t="str">
        <f>+VLOOKUP(I42,[1]Listas_desplega!$BY$3:$BZ$7,2,0)</f>
        <v>T_2</v>
      </c>
      <c r="EN42" s="34" t="str">
        <f>+VLOOKUP(J42,[1]Listas_desplega!$BY$10:$BZ$23,2,0)</f>
        <v>T_2_C_2</v>
      </c>
      <c r="EO42" s="34" t="str">
        <f>+VLOOKUP(K42,[1]Listas_desplega!$BY$28:$BZ$54,2,0)</f>
        <v>T_2_C_2_ET_1</v>
      </c>
      <c r="EP42" s="34" t="str">
        <f>+VLOOKUP(L42,[1]Listas_desplega!$BY$58:$BZ$105,2,0)</f>
        <v>T_2_C_2_ET_1_CPT_8</v>
      </c>
      <c r="EQ42" s="35" t="str">
        <f>+VLOOKUP(M42,[1]Listas_desplega!$J$3:$K$11,2,0)</f>
        <v>Eje_E_6</v>
      </c>
    </row>
    <row r="43" spans="1:147" s="36" customFormat="1" ht="44.25" customHeight="1" x14ac:dyDescent="0.3">
      <c r="A43" s="15" t="str">
        <f t="shared" si="0"/>
        <v>A.42_VPBM_2025</v>
      </c>
      <c r="B43" s="16" t="s">
        <v>44</v>
      </c>
      <c r="C43" s="16" t="s">
        <v>63</v>
      </c>
      <c r="D43" s="16" t="s">
        <v>70</v>
      </c>
      <c r="E43" s="16" t="s">
        <v>158</v>
      </c>
      <c r="F43" s="16" t="s">
        <v>274</v>
      </c>
      <c r="G43" s="17" t="s">
        <v>517</v>
      </c>
      <c r="H43" s="16" t="s">
        <v>526</v>
      </c>
      <c r="I43" s="16" t="s">
        <v>277</v>
      </c>
      <c r="J43" s="16" t="s">
        <v>278</v>
      </c>
      <c r="K43" s="16" t="s">
        <v>279</v>
      </c>
      <c r="L43" s="16" t="s">
        <v>519</v>
      </c>
      <c r="M43" s="16" t="s">
        <v>46</v>
      </c>
      <c r="N43" s="16" t="s">
        <v>133</v>
      </c>
      <c r="O43" s="22" t="s">
        <v>545</v>
      </c>
      <c r="P43" s="40" t="s">
        <v>546</v>
      </c>
      <c r="Q43" s="20" t="s">
        <v>282</v>
      </c>
      <c r="R43" s="19" t="s">
        <v>352</v>
      </c>
      <c r="S43" s="40" t="s">
        <v>547</v>
      </c>
      <c r="T43" s="19" t="s">
        <v>308</v>
      </c>
      <c r="U43" s="40" t="s">
        <v>293</v>
      </c>
      <c r="V43" s="40">
        <v>120</v>
      </c>
      <c r="W43" s="40" t="s">
        <v>548</v>
      </c>
      <c r="X43" s="20" t="s">
        <v>394</v>
      </c>
      <c r="Y43" s="21"/>
      <c r="Z43" s="21"/>
      <c r="AA43" s="21"/>
      <c r="AB43" s="21"/>
      <c r="AC43" s="21"/>
      <c r="AD43" s="21"/>
      <c r="AE43" s="21"/>
      <c r="AF43" s="21"/>
      <c r="AG43" s="21"/>
      <c r="AH43" s="22"/>
      <c r="AI43" s="22" t="s">
        <v>48</v>
      </c>
      <c r="AJ43" s="22" t="s">
        <v>67</v>
      </c>
      <c r="AK43" s="22"/>
      <c r="AL43" s="22"/>
      <c r="AM43" s="22"/>
      <c r="AN43" s="22"/>
      <c r="AO43" s="22"/>
      <c r="AP43" s="22"/>
      <c r="AQ43" s="22"/>
      <c r="AR43" s="23"/>
      <c r="AS43" s="22"/>
      <c r="AT43" s="41">
        <v>9</v>
      </c>
      <c r="AU43" s="192">
        <v>11</v>
      </c>
      <c r="AV43" s="42">
        <v>12</v>
      </c>
      <c r="AW43" s="42">
        <v>14</v>
      </c>
      <c r="AX43" s="42">
        <v>15</v>
      </c>
      <c r="AY43" s="42">
        <v>15</v>
      </c>
      <c r="AZ43" s="43"/>
      <c r="BA43" s="43"/>
      <c r="BB43" s="43"/>
      <c r="BC43" s="43"/>
      <c r="BD43" s="24"/>
      <c r="BE43" s="24"/>
      <c r="BF43" s="25"/>
      <c r="BG43" s="27">
        <f t="shared" ref="BG43:BG44" si="145">IFERROR(((BD43-AT43)/(AW43-AT43)),0)</f>
        <v>-1.8</v>
      </c>
      <c r="BH43" s="28">
        <f t="shared" ref="BH43:BH44" si="146">+IF(BI43="SI",IFERROR((((IF(BI43="SI",(BE43-AT43),0)))/(AW43-AT43)),"REVISAR"),0)</f>
        <v>0</v>
      </c>
      <c r="BI43" s="25" t="s">
        <v>49</v>
      </c>
      <c r="BJ43" s="25"/>
      <c r="BK43" s="24"/>
      <c r="BL43" s="24"/>
      <c r="BM43" s="25"/>
      <c r="BN43" s="27">
        <f t="shared" ref="BN43:BN44" si="147">IFERROR(((BK43-AT43)/(AW43-AT43)),0)</f>
        <v>-1.8</v>
      </c>
      <c r="BO43" s="28">
        <f t="shared" ref="BO43:BO44" si="148">+IF(BP43="SI",IFERROR((((IF(BP43="SI",(BL43-AT43),0)))/(AW43-AT43)),"REVISAR"),BH43)</f>
        <v>0</v>
      </c>
      <c r="BP43" s="25" t="s">
        <v>49</v>
      </c>
      <c r="BQ43" s="29"/>
      <c r="BR43" s="30"/>
      <c r="BS43" s="24"/>
      <c r="BT43" s="25" t="s">
        <v>535</v>
      </c>
      <c r="BU43" s="27">
        <f t="shared" ref="BU43:BU44" si="149">IFERROR(((BR43-AT43)/(AW43-AT43)),0)</f>
        <v>-1.8</v>
      </c>
      <c r="BV43" s="28">
        <f t="shared" ref="BV43:BV44" si="150">+IF(BW43="SI",IFERROR((((IF(BW43="SI",(BS43-AT43),0)))/(AW43-AT43)),"REVISAR"),BO43)</f>
        <v>0</v>
      </c>
      <c r="BW43" s="25" t="s">
        <v>62</v>
      </c>
      <c r="BX43" s="25" t="s">
        <v>525</v>
      </c>
      <c r="BY43" s="24"/>
      <c r="BZ43" s="24"/>
      <c r="CA43" s="25"/>
      <c r="CB43" s="27">
        <f t="shared" ref="CB43:CB44" si="151">IFERROR(((BY43-AT43)/(AW43-AT43)),0)</f>
        <v>-1.8</v>
      </c>
      <c r="CC43" s="28">
        <f t="shared" ref="CC43:CC44" si="152">+IF(CD43="SI",IFERROR((((IF(CD43="SI",(BZ43-AT43),0)))/(AW43-AT43)),"REVISAR"),BV43)</f>
        <v>0</v>
      </c>
      <c r="CD43" s="25" t="s">
        <v>49</v>
      </c>
      <c r="CE43" s="25" t="s">
        <v>1233</v>
      </c>
      <c r="CF43" s="24"/>
      <c r="CG43" s="24"/>
      <c r="CH43" s="25"/>
      <c r="CI43" s="27">
        <f t="shared" ref="CI43:CI44" si="153">IFERROR(((CF43-AT43)/(AW43-AT43)),0)</f>
        <v>-1.8</v>
      </c>
      <c r="CJ43" s="28">
        <f t="shared" ref="CJ43:CJ44" si="154">+IF(CK43="SI",IFERROR((((IF(CK43="SI",(CG43-AT43),0)))/(AW43-AT43)),"REVISAR"),CC43)</f>
        <v>0</v>
      </c>
      <c r="CK43" s="25" t="s">
        <v>49</v>
      </c>
      <c r="CL43" s="25"/>
      <c r="CM43" s="24"/>
      <c r="CN43" s="24"/>
      <c r="CO43" s="25" t="s">
        <v>1242</v>
      </c>
      <c r="CP43" s="27">
        <f t="shared" ref="CP43:CP44" si="155">IFERROR(((CM43-AT43)/(AW43-AT43)),0)</f>
        <v>-1.8</v>
      </c>
      <c r="CQ43" s="28">
        <f t="shared" ref="CQ43:CQ44" si="156">+IF(CR43="SI",IFERROR((((IF(CR43="SI",(CN43-AT43),0)))/(AW43-AT43)),"REVISAR"),CJ43)</f>
        <v>0</v>
      </c>
      <c r="CR43" s="25" t="s">
        <v>396</v>
      </c>
      <c r="CS43" s="25" t="s">
        <v>1235</v>
      </c>
      <c r="CT43" s="24"/>
      <c r="CU43" s="24"/>
      <c r="CV43" s="25"/>
      <c r="CW43" s="27">
        <f t="shared" ref="CW43:CW44" si="157">IFERROR(((CT43-AT43)/(AW43-AT43)),0)</f>
        <v>-1.8</v>
      </c>
      <c r="CX43" s="28">
        <f t="shared" ref="CX43:CX44" si="158">+IF(CY43="SI",IFERROR((((IF(CY43="SI",(CU43-AT43),0)))/(AW43-AT43)),"REVISAR"),CQ43)</f>
        <v>0</v>
      </c>
      <c r="CY43" s="25" t="s">
        <v>49</v>
      </c>
      <c r="CZ43" s="25"/>
      <c r="DA43" s="24"/>
      <c r="DB43" s="24"/>
      <c r="DC43" s="25"/>
      <c r="DD43" s="27">
        <f t="shared" ref="DD43:DD44" si="159">IFERROR(((DA43-AT43)/(AW43-AT43)),0)</f>
        <v>-1.8</v>
      </c>
      <c r="DE43" s="28">
        <f t="shared" ref="DE43:DE44" si="160">+IF(DF43="SI",IFERROR((((IF(DF43="SI",(DB43-AT43),0)))/(AW43-AT43)),"REVISAR"),CX43)</f>
        <v>0</v>
      </c>
      <c r="DF43" s="25" t="s">
        <v>49</v>
      </c>
      <c r="DG43" s="25"/>
      <c r="DH43" s="24"/>
      <c r="DI43" s="24"/>
      <c r="DJ43" s="25" t="s">
        <v>1653</v>
      </c>
      <c r="DK43" s="27">
        <f t="shared" ref="DK43:DK44" si="161">IFERROR(((DH43-AT43)/(AW43-AT43)),0)</f>
        <v>-1.8</v>
      </c>
      <c r="DL43" s="28">
        <f t="shared" ref="DL43:DL44" si="162">+IF(DM43="SI",IFERROR((((IF(DM43="SI",(DI43-AT43),0)))/(AW43-AT43)),"REVISAR"),DE43)</f>
        <v>0</v>
      </c>
      <c r="DM43" s="25" t="s">
        <v>396</v>
      </c>
      <c r="DN43" s="25" t="s">
        <v>1652</v>
      </c>
      <c r="DO43" s="24"/>
      <c r="DP43" s="24"/>
      <c r="DQ43" s="25"/>
      <c r="DR43" s="27">
        <f t="shared" ref="DR43:DR44" si="163">IFERROR(((DO43-AT43)/(AW43-AT43)),0)</f>
        <v>-1.8</v>
      </c>
      <c r="DS43" s="28">
        <f t="shared" ref="DS43:DS44" si="164">+IF(DT43="SI",IFERROR((((IF(DT43="SI",(DP43-AT43),0)))/(AW43-AT43)),"REVISAR"),DL43)</f>
        <v>0</v>
      </c>
      <c r="DT43" s="25" t="s">
        <v>49</v>
      </c>
      <c r="DU43" s="25"/>
      <c r="DV43" s="24"/>
      <c r="DW43" s="24"/>
      <c r="DX43" s="25"/>
      <c r="DY43" s="27">
        <f t="shared" ref="DY43:DY44" si="165">IFERROR(((DV43-AT43)/(AW43-AT43)),0)</f>
        <v>-1.8</v>
      </c>
      <c r="DZ43" s="28">
        <f t="shared" ref="DZ43:DZ44" si="166">+IF(EA43="SI",IFERROR((((IF(EA43="SI",(DW43-AT43),0)))/(AW43-AT43)),"REVISAR"),DS43)</f>
        <v>0</v>
      </c>
      <c r="EA43" s="25" t="s">
        <v>49</v>
      </c>
      <c r="EB43" s="25"/>
      <c r="EC43" s="31">
        <v>14</v>
      </c>
      <c r="ED43" s="24"/>
      <c r="EE43" s="25"/>
      <c r="EF43" s="27">
        <f t="shared" ref="EF43:EF44" si="167">IFERROR(((EC43-AT43)/(AW43-AT43)),0)</f>
        <v>1</v>
      </c>
      <c r="EG43" s="28">
        <f t="shared" ref="EG43:EG44" si="168">+IF(EH43="SI",IFERROR((((IF(EH43="SI",(ED43-AT43),0)))/(AW43-AT43)),"REVISAR"),DZ43)</f>
        <v>0</v>
      </c>
      <c r="EH43" s="25" t="s">
        <v>49</v>
      </c>
      <c r="EI43" s="25"/>
      <c r="EJ43" s="32">
        <v>2025</v>
      </c>
      <c r="EK43" s="33"/>
      <c r="EL43" s="34" t="str">
        <f>+VLOOKUP(C43,[1]Listas_desplega!$AI$22:$AJ$46,2,0)</f>
        <v>DCE</v>
      </c>
      <c r="EM43" s="34" t="str">
        <f>+VLOOKUP(I43,[1]Listas_desplega!$BY$3:$BZ$7,2,0)</f>
        <v>T_2</v>
      </c>
      <c r="EN43" s="34" t="str">
        <f>+VLOOKUP(J43,[1]Listas_desplega!$BY$10:$BZ$23,2,0)</f>
        <v>T_2_C_2</v>
      </c>
      <c r="EO43" s="34" t="str">
        <f>+VLOOKUP(K43,[1]Listas_desplega!$BY$28:$BZ$54,2,0)</f>
        <v>T_2_C_2_ET_1</v>
      </c>
      <c r="EP43" s="34" t="str">
        <f>+VLOOKUP(L43,[1]Listas_desplega!$BY$58:$BZ$105,2,0)</f>
        <v>T_2_C_2_ET_1_CPT_8</v>
      </c>
      <c r="EQ43" s="35" t="str">
        <f>+VLOOKUP(M43,[1]Listas_desplega!$J$3:$K$11,2,0)</f>
        <v>Eje_E_2</v>
      </c>
    </row>
    <row r="44" spans="1:147" s="36" customFormat="1" ht="44.25" customHeight="1" x14ac:dyDescent="0.3">
      <c r="A44" s="15" t="str">
        <f t="shared" si="0"/>
        <v>A.42P_VPBM_2025</v>
      </c>
      <c r="B44" s="16" t="s">
        <v>44</v>
      </c>
      <c r="C44" s="16" t="s">
        <v>63</v>
      </c>
      <c r="D44" s="16" t="s">
        <v>70</v>
      </c>
      <c r="E44" s="16" t="s">
        <v>158</v>
      </c>
      <c r="F44" s="16" t="s">
        <v>274</v>
      </c>
      <c r="G44" s="17" t="s">
        <v>517</v>
      </c>
      <c r="H44" s="16" t="s">
        <v>526</v>
      </c>
      <c r="I44" s="16" t="s">
        <v>277</v>
      </c>
      <c r="J44" s="16" t="s">
        <v>278</v>
      </c>
      <c r="K44" s="16" t="s">
        <v>279</v>
      </c>
      <c r="L44" s="16" t="s">
        <v>519</v>
      </c>
      <c r="M44" s="16" t="s">
        <v>46</v>
      </c>
      <c r="N44" s="16" t="s">
        <v>133</v>
      </c>
      <c r="O44" s="22" t="s">
        <v>549</v>
      </c>
      <c r="P44" s="40" t="s">
        <v>550</v>
      </c>
      <c r="Q44" s="20" t="s">
        <v>282</v>
      </c>
      <c r="R44" s="19" t="s">
        <v>352</v>
      </c>
      <c r="S44" s="40" t="s">
        <v>551</v>
      </c>
      <c r="T44" s="19" t="s">
        <v>308</v>
      </c>
      <c r="U44" s="40" t="s">
        <v>293</v>
      </c>
      <c r="V44" s="40">
        <v>120</v>
      </c>
      <c r="W44" s="40" t="s">
        <v>552</v>
      </c>
      <c r="X44" s="20" t="s">
        <v>394</v>
      </c>
      <c r="Y44" s="21"/>
      <c r="Z44" s="21"/>
      <c r="AA44" s="21"/>
      <c r="AB44" s="21"/>
      <c r="AC44" s="21"/>
      <c r="AD44" s="21"/>
      <c r="AE44" s="21"/>
      <c r="AF44" s="21"/>
      <c r="AG44" s="21"/>
      <c r="AH44" s="22"/>
      <c r="AI44" s="22" t="s">
        <v>48</v>
      </c>
      <c r="AJ44" s="22" t="s">
        <v>67</v>
      </c>
      <c r="AK44" s="22"/>
      <c r="AL44" s="22"/>
      <c r="AM44" s="22"/>
      <c r="AN44" s="22"/>
      <c r="AO44" s="22"/>
      <c r="AP44" s="22"/>
      <c r="AQ44" s="22"/>
      <c r="AR44" s="23"/>
      <c r="AS44" s="22"/>
      <c r="AT44" s="41">
        <v>19</v>
      </c>
      <c r="AU44" s="44">
        <v>22</v>
      </c>
      <c r="AV44" s="192">
        <v>26</v>
      </c>
      <c r="AW44" s="192">
        <v>29</v>
      </c>
      <c r="AX44" s="192">
        <v>31</v>
      </c>
      <c r="AY44" s="192">
        <v>31</v>
      </c>
      <c r="AZ44" s="195"/>
      <c r="BA44" s="195"/>
      <c r="BB44" s="195"/>
      <c r="BC44" s="195"/>
      <c r="BD44" s="24"/>
      <c r="BE44" s="24"/>
      <c r="BF44" s="25"/>
      <c r="BG44" s="27">
        <f t="shared" si="145"/>
        <v>-1.9</v>
      </c>
      <c r="BH44" s="28">
        <f t="shared" si="146"/>
        <v>0</v>
      </c>
      <c r="BI44" s="25" t="s">
        <v>49</v>
      </c>
      <c r="BJ44" s="25"/>
      <c r="BK44" s="24"/>
      <c r="BL44" s="24"/>
      <c r="BM44" s="25"/>
      <c r="BN44" s="27">
        <f t="shared" si="147"/>
        <v>-1.9</v>
      </c>
      <c r="BO44" s="28">
        <f t="shared" si="148"/>
        <v>0</v>
      </c>
      <c r="BP44" s="25" t="s">
        <v>49</v>
      </c>
      <c r="BQ44" s="29"/>
      <c r="BR44" s="30"/>
      <c r="BS44" s="24"/>
      <c r="BT44" s="25" t="s">
        <v>535</v>
      </c>
      <c r="BU44" s="27">
        <f t="shared" si="149"/>
        <v>-1.9</v>
      </c>
      <c r="BV44" s="28">
        <f t="shared" si="150"/>
        <v>0</v>
      </c>
      <c r="BW44" s="25" t="s">
        <v>62</v>
      </c>
      <c r="BX44" s="25" t="s">
        <v>525</v>
      </c>
      <c r="BY44" s="24"/>
      <c r="BZ44" s="24"/>
      <c r="CA44" s="25"/>
      <c r="CB44" s="27">
        <f t="shared" si="151"/>
        <v>-1.9</v>
      </c>
      <c r="CC44" s="28">
        <f t="shared" si="152"/>
        <v>0</v>
      </c>
      <c r="CD44" s="25" t="s">
        <v>49</v>
      </c>
      <c r="CE44" s="25" t="s">
        <v>1233</v>
      </c>
      <c r="CF44" s="24"/>
      <c r="CG44" s="24"/>
      <c r="CH44" s="25"/>
      <c r="CI44" s="27">
        <f t="shared" si="153"/>
        <v>-1.9</v>
      </c>
      <c r="CJ44" s="28">
        <f t="shared" si="154"/>
        <v>0</v>
      </c>
      <c r="CK44" s="25" t="s">
        <v>49</v>
      </c>
      <c r="CL44" s="25"/>
      <c r="CM44" s="24"/>
      <c r="CN44" s="24"/>
      <c r="CO44" s="25" t="s">
        <v>1243</v>
      </c>
      <c r="CP44" s="27">
        <f t="shared" si="155"/>
        <v>-1.9</v>
      </c>
      <c r="CQ44" s="28">
        <f t="shared" si="156"/>
        <v>0</v>
      </c>
      <c r="CR44" s="25" t="s">
        <v>396</v>
      </c>
      <c r="CS44" s="25" t="s">
        <v>1235</v>
      </c>
      <c r="CT44" s="24"/>
      <c r="CU44" s="24"/>
      <c r="CV44" s="25"/>
      <c r="CW44" s="27">
        <f t="shared" si="157"/>
        <v>-1.9</v>
      </c>
      <c r="CX44" s="28">
        <f t="shared" si="158"/>
        <v>0</v>
      </c>
      <c r="CY44" s="25" t="s">
        <v>49</v>
      </c>
      <c r="CZ44" s="25"/>
      <c r="DA44" s="24"/>
      <c r="DB44" s="24"/>
      <c r="DC44" s="25"/>
      <c r="DD44" s="27">
        <f t="shared" si="159"/>
        <v>-1.9</v>
      </c>
      <c r="DE44" s="28">
        <f t="shared" si="160"/>
        <v>0</v>
      </c>
      <c r="DF44" s="25" t="s">
        <v>49</v>
      </c>
      <c r="DG44" s="25"/>
      <c r="DH44" s="24"/>
      <c r="DI44" s="24"/>
      <c r="DJ44" s="25" t="s">
        <v>1654</v>
      </c>
      <c r="DK44" s="27">
        <f t="shared" si="161"/>
        <v>-1.9</v>
      </c>
      <c r="DL44" s="28">
        <f t="shared" si="162"/>
        <v>0</v>
      </c>
      <c r="DM44" s="25" t="s">
        <v>396</v>
      </c>
      <c r="DN44" s="25" t="s">
        <v>1656</v>
      </c>
      <c r="DO44" s="24"/>
      <c r="DP44" s="24"/>
      <c r="DQ44" s="25"/>
      <c r="DR44" s="27">
        <f t="shared" si="163"/>
        <v>-1.9</v>
      </c>
      <c r="DS44" s="28">
        <f t="shared" si="164"/>
        <v>0</v>
      </c>
      <c r="DT44" s="25" t="s">
        <v>49</v>
      </c>
      <c r="DU44" s="25"/>
      <c r="DV44" s="24"/>
      <c r="DW44" s="24"/>
      <c r="DX44" s="25"/>
      <c r="DY44" s="27">
        <f t="shared" si="165"/>
        <v>-1.9</v>
      </c>
      <c r="DZ44" s="28">
        <f t="shared" si="166"/>
        <v>0</v>
      </c>
      <c r="EA44" s="25" t="s">
        <v>49</v>
      </c>
      <c r="EB44" s="25"/>
      <c r="EC44" s="31">
        <v>29</v>
      </c>
      <c r="ED44" s="24"/>
      <c r="EE44" s="25"/>
      <c r="EF44" s="27">
        <f t="shared" si="167"/>
        <v>1</v>
      </c>
      <c r="EG44" s="28">
        <f t="shared" si="168"/>
        <v>0</v>
      </c>
      <c r="EH44" s="25" t="s">
        <v>49</v>
      </c>
      <c r="EI44" s="25"/>
      <c r="EJ44" s="32">
        <v>2025</v>
      </c>
      <c r="EK44" s="33"/>
      <c r="EL44" s="34" t="str">
        <f>+VLOOKUP(C44,[1]Listas_desplega!$AI$22:$AJ$46,2,0)</f>
        <v>DCE</v>
      </c>
      <c r="EM44" s="34" t="str">
        <f>+VLOOKUP(I44,[1]Listas_desplega!$BY$3:$BZ$7,2,0)</f>
        <v>T_2</v>
      </c>
      <c r="EN44" s="34" t="str">
        <f>+VLOOKUP(J44,[1]Listas_desplega!$BY$10:$BZ$23,2,0)</f>
        <v>T_2_C_2</v>
      </c>
      <c r="EO44" s="34" t="str">
        <f>+VLOOKUP(K44,[1]Listas_desplega!$BY$28:$BZ$54,2,0)</f>
        <v>T_2_C_2_ET_1</v>
      </c>
      <c r="EP44" s="34" t="str">
        <f>+VLOOKUP(L44,[1]Listas_desplega!$BY$58:$BZ$105,2,0)</f>
        <v>T_2_C_2_ET_1_CPT_8</v>
      </c>
      <c r="EQ44" s="35" t="str">
        <f>+VLOOKUP(M44,[1]Listas_desplega!$J$3:$K$11,2,0)</f>
        <v>Eje_E_2</v>
      </c>
    </row>
    <row r="45" spans="1:147" s="36" customFormat="1" ht="44.25" customHeight="1" x14ac:dyDescent="0.3">
      <c r="A45" s="15" t="str">
        <f t="shared" si="0"/>
        <v>A.447_VPBM_2025</v>
      </c>
      <c r="B45" s="16" t="s">
        <v>44</v>
      </c>
      <c r="C45" s="16" t="s">
        <v>63</v>
      </c>
      <c r="D45" s="16" t="s">
        <v>70</v>
      </c>
      <c r="E45" s="16" t="s">
        <v>158</v>
      </c>
      <c r="F45" s="16" t="s">
        <v>274</v>
      </c>
      <c r="G45" s="17" t="s">
        <v>517</v>
      </c>
      <c r="H45" s="16" t="s">
        <v>526</v>
      </c>
      <c r="I45" s="16" t="s">
        <v>277</v>
      </c>
      <c r="J45" s="16" t="s">
        <v>278</v>
      </c>
      <c r="K45" s="16" t="s">
        <v>279</v>
      </c>
      <c r="L45" s="16" t="s">
        <v>519</v>
      </c>
      <c r="M45" s="16" t="s">
        <v>65</v>
      </c>
      <c r="N45" s="16" t="s">
        <v>1551</v>
      </c>
      <c r="O45" s="22" t="s">
        <v>553</v>
      </c>
      <c r="P45" s="40" t="s">
        <v>554</v>
      </c>
      <c r="Q45" s="20" t="s">
        <v>305</v>
      </c>
      <c r="R45" s="19" t="s">
        <v>555</v>
      </c>
      <c r="S45" s="40" t="s">
        <v>556</v>
      </c>
      <c r="T45" s="19" t="s">
        <v>308</v>
      </c>
      <c r="U45" s="40" t="s">
        <v>293</v>
      </c>
      <c r="V45" s="40">
        <v>120</v>
      </c>
      <c r="W45" s="40" t="s">
        <v>557</v>
      </c>
      <c r="X45" s="20" t="s">
        <v>394</v>
      </c>
      <c r="Y45" s="21"/>
      <c r="Z45" s="21"/>
      <c r="AA45" s="21"/>
      <c r="AB45" s="21"/>
      <c r="AC45" s="21"/>
      <c r="AD45" s="21"/>
      <c r="AE45" s="21"/>
      <c r="AF45" s="21"/>
      <c r="AG45" s="21"/>
      <c r="AH45" s="22"/>
      <c r="AI45" s="22"/>
      <c r="AJ45" s="22" t="s">
        <v>67</v>
      </c>
      <c r="AK45" s="22"/>
      <c r="AL45" s="22"/>
      <c r="AM45" s="22"/>
      <c r="AN45" s="22"/>
      <c r="AO45" s="22"/>
      <c r="AP45" s="22"/>
      <c r="AQ45" s="22"/>
      <c r="AR45" s="23"/>
      <c r="AS45" s="22"/>
      <c r="AT45" s="41">
        <v>11</v>
      </c>
      <c r="AU45" s="192">
        <v>10</v>
      </c>
      <c r="AV45" s="192">
        <v>10</v>
      </c>
      <c r="AW45" s="192">
        <v>9</v>
      </c>
      <c r="AX45" s="192">
        <v>9</v>
      </c>
      <c r="AY45" s="192">
        <v>9</v>
      </c>
      <c r="AZ45" s="195"/>
      <c r="BA45" s="195"/>
      <c r="BB45" s="195"/>
      <c r="BC45" s="195"/>
      <c r="BD45" s="39">
        <f t="shared" ref="BD45:BD46" si="169">+$AT45</f>
        <v>11</v>
      </c>
      <c r="BE45" s="24"/>
      <c r="BF45" s="25"/>
      <c r="BG45" s="27">
        <f t="shared" ref="BG45:BG46" si="170">IFERROR((($AT45 - BD45) / ($AT45 - $AW45)), 0)</f>
        <v>0</v>
      </c>
      <c r="BH45" s="27">
        <f t="shared" ref="BH45:BH46" si="171">IF(BI45="SI",IFERROR((($AT45 - BE45) / ($AT45 - $AW45)),"REVISAR"),BA45)</f>
        <v>0</v>
      </c>
      <c r="BI45" s="25" t="s">
        <v>49</v>
      </c>
      <c r="BJ45" s="25"/>
      <c r="BK45" s="39">
        <f t="shared" ref="BK45:BK46" si="172">+$AT45</f>
        <v>11</v>
      </c>
      <c r="BL45" s="24"/>
      <c r="BM45" s="25"/>
      <c r="BN45" s="27">
        <f t="shared" ref="BN45:BN46" si="173">IFERROR((($AT45 - BK45) / ($AT45 - $AW45)), 0)</f>
        <v>0</v>
      </c>
      <c r="BO45" s="27">
        <f t="shared" ref="BO45:BO46" si="174">IF(BP45="SI",IFERROR((($AT45 - BL45) / ($AT45 - $AW45)),"REVISAR"),BH45)</f>
        <v>0</v>
      </c>
      <c r="BP45" s="25" t="s">
        <v>49</v>
      </c>
      <c r="BQ45" s="29"/>
      <c r="BR45" s="39">
        <f t="shared" ref="BR45:BR46" si="175">+$AT45</f>
        <v>11</v>
      </c>
      <c r="BS45" s="24"/>
      <c r="BT45" s="25" t="s">
        <v>558</v>
      </c>
      <c r="BU45" s="27">
        <f t="shared" ref="BU45:BU46" si="176">IFERROR((($AT45 - BR45) / ($AT45 - $AW45)), 0)</f>
        <v>0</v>
      </c>
      <c r="BV45" s="27">
        <f t="shared" ref="BV45:BV46" si="177">IF(BW45="SI",IFERROR((($AT45 - BS45) / ($AT45 - $AW45)),"REVISAR"),BO45)</f>
        <v>0</v>
      </c>
      <c r="BW45" s="25" t="s">
        <v>62</v>
      </c>
      <c r="BX45" s="25" t="s">
        <v>525</v>
      </c>
      <c r="BY45" s="39">
        <f t="shared" ref="BY45:BY46" si="178">+$AT45</f>
        <v>11</v>
      </c>
      <c r="BZ45" s="24"/>
      <c r="CA45" s="25"/>
      <c r="CB45" s="27">
        <f t="shared" ref="CB45:CB46" si="179">IFERROR((($AT45 - BY45) / ($AT45 - $AW45)), 0)</f>
        <v>0</v>
      </c>
      <c r="CC45" s="27">
        <f t="shared" ref="CC45:CC46" si="180">IF(CD45="SI",IFERROR((($AT45 - BZ45) / ($AT45 - $AW45)),"REVISAR"),BV45)</f>
        <v>0</v>
      </c>
      <c r="CD45" s="25" t="s">
        <v>49</v>
      </c>
      <c r="CE45" s="25" t="s">
        <v>1233</v>
      </c>
      <c r="CF45" s="39">
        <f t="shared" ref="CF45:CF46" si="181">+$AT45</f>
        <v>11</v>
      </c>
      <c r="CG45" s="24"/>
      <c r="CH45" s="25"/>
      <c r="CI45" s="27">
        <f t="shared" ref="CI45:CI46" si="182">IFERROR((($AT45 - CF45) / ($AT45 - $AW45)), 0)</f>
        <v>0</v>
      </c>
      <c r="CJ45" s="27">
        <f t="shared" ref="CJ45:CJ46" si="183">IF(CK45="SI",IFERROR((($AT45 - CG45) / ($AT45 - $AW45)),"REVISAR"),CC45)</f>
        <v>0</v>
      </c>
      <c r="CK45" s="25" t="s">
        <v>49</v>
      </c>
      <c r="CL45" s="25"/>
      <c r="CM45" s="39">
        <f t="shared" ref="CM45:CM46" si="184">+$AT45</f>
        <v>11</v>
      </c>
      <c r="CN45" s="24"/>
      <c r="CO45" s="25" t="s">
        <v>1244</v>
      </c>
      <c r="CP45" s="27">
        <f t="shared" ref="CP45:CP46" si="185">IFERROR((($AT45 - CM45) / ($AT45 - $AW45)), 0)</f>
        <v>0</v>
      </c>
      <c r="CQ45" s="27">
        <f t="shared" ref="CQ45:CQ46" si="186">IF(CR45="SI",IFERROR((($AT45 - CN45) / ($AT45 - $AW45)),"REVISAR"),CJ45)</f>
        <v>0</v>
      </c>
      <c r="CR45" s="25" t="s">
        <v>396</v>
      </c>
      <c r="CS45" s="25" t="s">
        <v>1235</v>
      </c>
      <c r="CT45" s="39">
        <f t="shared" ref="CT45:CT46" si="187">+$AT45</f>
        <v>11</v>
      </c>
      <c r="CU45" s="24"/>
      <c r="CV45" s="25"/>
      <c r="CW45" s="27">
        <f t="shared" ref="CW45:CW46" si="188">IFERROR((($AT45 - CT45) / ($AT45 - $AW45)), 0)</f>
        <v>0</v>
      </c>
      <c r="CX45" s="27">
        <f t="shared" ref="CX45:CX46" si="189">IF(CY45="SI",IFERROR((($AT45 - CU45) / ($AT45 - $AW45)),"REVISAR"),CQ45)</f>
        <v>0</v>
      </c>
      <c r="CY45" s="25" t="s">
        <v>49</v>
      </c>
      <c r="CZ45" s="25"/>
      <c r="DA45" s="39">
        <f t="shared" ref="DA45:DA46" si="190">+$AT45</f>
        <v>11</v>
      </c>
      <c r="DB45" s="24"/>
      <c r="DC45" s="25"/>
      <c r="DD45" s="27">
        <f t="shared" ref="DD45:DD46" si="191">IFERROR((($AT45 - DA45) / ($AT45 - $AW45)), 0)</f>
        <v>0</v>
      </c>
      <c r="DE45" s="27">
        <f t="shared" ref="DE45:DE46" si="192">IF(DF45="SI",IFERROR((($AT45 - DB45) / ($AT45 - $AW45)),"REVISAR"),CX45)</f>
        <v>0</v>
      </c>
      <c r="DF45" s="25" t="s">
        <v>49</v>
      </c>
      <c r="DG45" s="25"/>
      <c r="DH45" s="39">
        <f t="shared" ref="DH45:DH46" si="193">+$AT45</f>
        <v>11</v>
      </c>
      <c r="DI45" s="24"/>
      <c r="DJ45" s="25" t="s">
        <v>1657</v>
      </c>
      <c r="DK45" s="27">
        <f t="shared" ref="DK45:DK46" si="194">IFERROR((($AT45 - DH45) / ($AT45 - $AW45)), 0)</f>
        <v>0</v>
      </c>
      <c r="DL45" s="27">
        <f t="shared" ref="DL45:DL46" si="195">IF(DM45="SI",IFERROR((($AT45 - DI45) / ($AT45 - $AW45)),"REVISAR"),DE45)</f>
        <v>0</v>
      </c>
      <c r="DM45" s="25" t="s">
        <v>396</v>
      </c>
      <c r="DN45" s="25" t="s">
        <v>1650</v>
      </c>
      <c r="DO45" s="39">
        <f t="shared" ref="DO45:DO46" si="196">+$AT45</f>
        <v>11</v>
      </c>
      <c r="DP45" s="24"/>
      <c r="DQ45" s="25"/>
      <c r="DR45" s="27">
        <f t="shared" ref="DR45:DR46" si="197">IFERROR((($AT45 - DO45) / ($AT45 - $AW45)), 0)</f>
        <v>0</v>
      </c>
      <c r="DS45" s="27">
        <f t="shared" ref="DS45:DS46" si="198">IF(DT45="SI",IFERROR((($AT45 - DP45) / ($AT45 - $AW45)),"REVISAR"),DL45)</f>
        <v>0</v>
      </c>
      <c r="DT45" s="25" t="s">
        <v>49</v>
      </c>
      <c r="DU45" s="25"/>
      <c r="DV45" s="39">
        <f t="shared" ref="DV45:DV46" si="199">+$AT45</f>
        <v>11</v>
      </c>
      <c r="DW45" s="24"/>
      <c r="DX45" s="25"/>
      <c r="DY45" s="27">
        <f t="shared" ref="DY45:DY46" si="200">IFERROR((($AT45 - DV45) / ($AT45 - $AW45)), 0)</f>
        <v>0</v>
      </c>
      <c r="DZ45" s="27">
        <f t="shared" ref="DZ45:DZ46" si="201">IF(EA45="SI",IFERROR((($AT45 - DW45) / ($AT45 - $AW45)),"REVISAR"),DS45)</f>
        <v>0</v>
      </c>
      <c r="EA45" s="25" t="s">
        <v>49</v>
      </c>
      <c r="EB45" s="25"/>
      <c r="EC45" s="31">
        <v>9</v>
      </c>
      <c r="ED45" s="24"/>
      <c r="EE45" s="25"/>
      <c r="EF45" s="27">
        <f>IFERROR((($AT45 - EC45) / (AT45 - $AW45)), 0)</f>
        <v>1</v>
      </c>
      <c r="EG45" s="27">
        <f>IF(EH45="SI",IFERROR((($AT45 - ED45) / ($AT45 - $AW45)),"REVISAR"),DZ45)</f>
        <v>0</v>
      </c>
      <c r="EH45" s="25" t="s">
        <v>49</v>
      </c>
      <c r="EI45" s="25"/>
      <c r="EJ45" s="32">
        <v>2025</v>
      </c>
      <c r="EK45" s="33"/>
      <c r="EL45" s="34" t="str">
        <f>+VLOOKUP(C45,[1]Listas_desplega!$AI$22:$AJ$46,2,0)</f>
        <v>DCE</v>
      </c>
      <c r="EM45" s="34" t="str">
        <f>+VLOOKUP(I45,[1]Listas_desplega!$BY$3:$BZ$7,2,0)</f>
        <v>T_2</v>
      </c>
      <c r="EN45" s="34" t="str">
        <f>+VLOOKUP(J45,[1]Listas_desplega!$BY$10:$BZ$23,2,0)</f>
        <v>T_2_C_2</v>
      </c>
      <c r="EO45" s="34" t="str">
        <f>+VLOOKUP(K45,[1]Listas_desplega!$BY$28:$BZ$54,2,0)</f>
        <v>T_2_C_2_ET_1</v>
      </c>
      <c r="EP45" s="34" t="str">
        <f>+VLOOKUP(L45,[1]Listas_desplega!$BY$58:$BZ$105,2,0)</f>
        <v>T_2_C_2_ET_1_CPT_8</v>
      </c>
      <c r="EQ45" s="35" t="str">
        <f>+VLOOKUP(M45,[1]Listas_desplega!$J$3:$K$11,2,0)</f>
        <v>Eje_E_6</v>
      </c>
    </row>
    <row r="46" spans="1:147" s="36" customFormat="1" ht="44.25" customHeight="1" x14ac:dyDescent="0.3">
      <c r="A46" s="15" t="str">
        <f t="shared" si="0"/>
        <v>A.MT.4_VPBM_2025</v>
      </c>
      <c r="B46" s="16" t="s">
        <v>44</v>
      </c>
      <c r="C46" s="16" t="s">
        <v>63</v>
      </c>
      <c r="D46" s="16" t="s">
        <v>70</v>
      </c>
      <c r="E46" s="16" t="s">
        <v>158</v>
      </c>
      <c r="F46" s="16" t="s">
        <v>274</v>
      </c>
      <c r="G46" s="17" t="s">
        <v>517</v>
      </c>
      <c r="H46" s="16" t="s">
        <v>526</v>
      </c>
      <c r="I46" s="16" t="s">
        <v>277</v>
      </c>
      <c r="J46" s="16" t="s">
        <v>278</v>
      </c>
      <c r="K46" s="16" t="s">
        <v>279</v>
      </c>
      <c r="L46" s="16" t="s">
        <v>519</v>
      </c>
      <c r="M46" s="16" t="s">
        <v>65</v>
      </c>
      <c r="N46" s="16" t="s">
        <v>1551</v>
      </c>
      <c r="O46" s="22" t="s">
        <v>559</v>
      </c>
      <c r="P46" s="21" t="s">
        <v>560</v>
      </c>
      <c r="Q46" s="20" t="s">
        <v>305</v>
      </c>
      <c r="R46" s="19" t="s">
        <v>555</v>
      </c>
      <c r="S46" s="21" t="s">
        <v>561</v>
      </c>
      <c r="T46" s="19" t="s">
        <v>308</v>
      </c>
      <c r="U46" s="21" t="s">
        <v>293</v>
      </c>
      <c r="V46" s="21">
        <v>120</v>
      </c>
      <c r="W46" s="21" t="s">
        <v>557</v>
      </c>
      <c r="X46" s="20" t="s">
        <v>394</v>
      </c>
      <c r="Y46" s="21"/>
      <c r="Z46" s="21"/>
      <c r="AA46" s="21"/>
      <c r="AB46" s="21"/>
      <c r="AC46" s="21"/>
      <c r="AD46" s="21"/>
      <c r="AE46" s="21"/>
      <c r="AF46" s="21"/>
      <c r="AG46" s="21"/>
      <c r="AH46" s="22"/>
      <c r="AI46" s="22"/>
      <c r="AJ46" s="22" t="s">
        <v>67</v>
      </c>
      <c r="AK46" s="22"/>
      <c r="AL46" s="22"/>
      <c r="AM46" s="22"/>
      <c r="AN46" s="22"/>
      <c r="AO46" s="22"/>
      <c r="AP46" s="22"/>
      <c r="AQ46" s="22"/>
      <c r="AR46" s="23"/>
      <c r="AS46" s="22"/>
      <c r="AT46" s="41">
        <v>11</v>
      </c>
      <c r="AU46" s="192">
        <v>10</v>
      </c>
      <c r="AV46" s="192">
        <v>10</v>
      </c>
      <c r="AW46" s="192">
        <v>9</v>
      </c>
      <c r="AX46" s="192">
        <v>9</v>
      </c>
      <c r="AY46" s="192">
        <v>9</v>
      </c>
      <c r="AZ46" s="195"/>
      <c r="BA46" s="195"/>
      <c r="BB46" s="195"/>
      <c r="BC46" s="195"/>
      <c r="BD46" s="39">
        <f t="shared" si="169"/>
        <v>11</v>
      </c>
      <c r="BE46" s="24"/>
      <c r="BF46" s="25"/>
      <c r="BG46" s="27">
        <f t="shared" si="170"/>
        <v>0</v>
      </c>
      <c r="BH46" s="27">
        <f t="shared" si="171"/>
        <v>0</v>
      </c>
      <c r="BI46" s="25" t="s">
        <v>49</v>
      </c>
      <c r="BJ46" s="25"/>
      <c r="BK46" s="39">
        <f t="shared" si="172"/>
        <v>11</v>
      </c>
      <c r="BL46" s="24"/>
      <c r="BM46" s="25"/>
      <c r="BN46" s="27">
        <f t="shared" si="173"/>
        <v>0</v>
      </c>
      <c r="BO46" s="27">
        <f t="shared" si="174"/>
        <v>0</v>
      </c>
      <c r="BP46" s="25" t="s">
        <v>49</v>
      </c>
      <c r="BQ46" s="29"/>
      <c r="BR46" s="39">
        <f t="shared" si="175"/>
        <v>11</v>
      </c>
      <c r="BS46" s="24"/>
      <c r="BT46" s="25" t="s">
        <v>562</v>
      </c>
      <c r="BU46" s="27">
        <f t="shared" si="176"/>
        <v>0</v>
      </c>
      <c r="BV46" s="27">
        <f t="shared" si="177"/>
        <v>0</v>
      </c>
      <c r="BW46" s="25" t="s">
        <v>62</v>
      </c>
      <c r="BX46" s="25" t="s">
        <v>525</v>
      </c>
      <c r="BY46" s="39">
        <f t="shared" si="178"/>
        <v>11</v>
      </c>
      <c r="BZ46" s="24"/>
      <c r="CA46" s="25"/>
      <c r="CB46" s="27">
        <f t="shared" si="179"/>
        <v>0</v>
      </c>
      <c r="CC46" s="27">
        <f t="shared" si="180"/>
        <v>0</v>
      </c>
      <c r="CD46" s="25" t="s">
        <v>49</v>
      </c>
      <c r="CE46" s="25" t="s">
        <v>1233</v>
      </c>
      <c r="CF46" s="39">
        <f t="shared" si="181"/>
        <v>11</v>
      </c>
      <c r="CG46" s="24"/>
      <c r="CH46" s="25"/>
      <c r="CI46" s="27">
        <f t="shared" si="182"/>
        <v>0</v>
      </c>
      <c r="CJ46" s="27">
        <f t="shared" si="183"/>
        <v>0</v>
      </c>
      <c r="CK46" s="25" t="s">
        <v>49</v>
      </c>
      <c r="CL46" s="25"/>
      <c r="CM46" s="39">
        <f t="shared" si="184"/>
        <v>11</v>
      </c>
      <c r="CN46" s="24"/>
      <c r="CO46" s="25" t="s">
        <v>1245</v>
      </c>
      <c r="CP46" s="27">
        <f t="shared" si="185"/>
        <v>0</v>
      </c>
      <c r="CQ46" s="27">
        <f t="shared" si="186"/>
        <v>0</v>
      </c>
      <c r="CR46" s="25" t="s">
        <v>396</v>
      </c>
      <c r="CS46" s="25" t="s">
        <v>1235</v>
      </c>
      <c r="CT46" s="39">
        <f t="shared" si="187"/>
        <v>11</v>
      </c>
      <c r="CU46" s="24"/>
      <c r="CV46" s="25"/>
      <c r="CW46" s="27">
        <f t="shared" si="188"/>
        <v>0</v>
      </c>
      <c r="CX46" s="27">
        <f t="shared" si="189"/>
        <v>0</v>
      </c>
      <c r="CY46" s="25" t="s">
        <v>49</v>
      </c>
      <c r="CZ46" s="25"/>
      <c r="DA46" s="39">
        <f t="shared" si="190"/>
        <v>11</v>
      </c>
      <c r="DB46" s="24"/>
      <c r="DC46" s="25"/>
      <c r="DD46" s="27">
        <f t="shared" si="191"/>
        <v>0</v>
      </c>
      <c r="DE46" s="27">
        <f t="shared" si="192"/>
        <v>0</v>
      </c>
      <c r="DF46" s="25" t="s">
        <v>49</v>
      </c>
      <c r="DG46" s="25"/>
      <c r="DH46" s="39">
        <f t="shared" si="193"/>
        <v>11</v>
      </c>
      <c r="DI46" s="24"/>
      <c r="DJ46" s="25" t="s">
        <v>1657</v>
      </c>
      <c r="DK46" s="27">
        <f t="shared" si="194"/>
        <v>0</v>
      </c>
      <c r="DL46" s="27">
        <f t="shared" si="195"/>
        <v>0</v>
      </c>
      <c r="DM46" s="25" t="s">
        <v>396</v>
      </c>
      <c r="DN46" s="25" t="s">
        <v>1650</v>
      </c>
      <c r="DO46" s="39">
        <f t="shared" si="196"/>
        <v>11</v>
      </c>
      <c r="DP46" s="24"/>
      <c r="DQ46" s="25"/>
      <c r="DR46" s="27">
        <f t="shared" si="197"/>
        <v>0</v>
      </c>
      <c r="DS46" s="27">
        <f t="shared" si="198"/>
        <v>0</v>
      </c>
      <c r="DT46" s="25" t="s">
        <v>49</v>
      </c>
      <c r="DU46" s="25"/>
      <c r="DV46" s="39">
        <f t="shared" si="199"/>
        <v>11</v>
      </c>
      <c r="DW46" s="24"/>
      <c r="DX46" s="25"/>
      <c r="DY46" s="27">
        <f t="shared" si="200"/>
        <v>0</v>
      </c>
      <c r="DZ46" s="27">
        <f t="shared" si="201"/>
        <v>0</v>
      </c>
      <c r="EA46" s="25" t="s">
        <v>49</v>
      </c>
      <c r="EB46" s="25"/>
      <c r="EC46" s="31">
        <v>9</v>
      </c>
      <c r="ED46" s="24"/>
      <c r="EE46" s="25"/>
      <c r="EF46" s="27">
        <f>IFERROR((($AT46 - EC46) / (AT46 - $AW46)), 0)</f>
        <v>1</v>
      </c>
      <c r="EG46" s="27">
        <f>IF(EH46="SI",IFERROR((($AT46 - ED46) / ($AT46 - $AW46)),"REVISAR"),DZ46)</f>
        <v>0</v>
      </c>
      <c r="EH46" s="25" t="s">
        <v>49</v>
      </c>
      <c r="EI46" s="25"/>
      <c r="EJ46" s="32">
        <v>2025</v>
      </c>
      <c r="EK46" s="33"/>
      <c r="EL46" s="34" t="str">
        <f>+VLOOKUP(C46,[1]Listas_desplega!$AI$22:$AJ$46,2,0)</f>
        <v>DCE</v>
      </c>
      <c r="EM46" s="34" t="str">
        <f>+VLOOKUP(I46,[1]Listas_desplega!$BY$3:$BZ$7,2,0)</f>
        <v>T_2</v>
      </c>
      <c r="EN46" s="34" t="str">
        <f>+VLOOKUP(J46,[1]Listas_desplega!$BY$10:$BZ$23,2,0)</f>
        <v>T_2_C_2</v>
      </c>
      <c r="EO46" s="34" t="str">
        <f>+VLOOKUP(K46,[1]Listas_desplega!$BY$28:$BZ$54,2,0)</f>
        <v>T_2_C_2_ET_1</v>
      </c>
      <c r="EP46" s="34" t="str">
        <f>+VLOOKUP(L46,[1]Listas_desplega!$BY$58:$BZ$105,2,0)</f>
        <v>T_2_C_2_ET_1_CPT_8</v>
      </c>
      <c r="EQ46" s="35" t="str">
        <f>+VLOOKUP(M46,[1]Listas_desplega!$J$3:$K$11,2,0)</f>
        <v>Eje_E_6</v>
      </c>
    </row>
    <row r="47" spans="1:147" s="36" customFormat="1" ht="44.25" customHeight="1" x14ac:dyDescent="0.3">
      <c r="A47" s="15" t="str">
        <f t="shared" si="0"/>
        <v>PNS.8.2_VPBM_2025</v>
      </c>
      <c r="B47" s="16" t="s">
        <v>44</v>
      </c>
      <c r="C47" s="16" t="s">
        <v>63</v>
      </c>
      <c r="D47" s="16" t="s">
        <v>70</v>
      </c>
      <c r="E47" s="16" t="s">
        <v>158</v>
      </c>
      <c r="F47" s="16" t="s">
        <v>274</v>
      </c>
      <c r="G47" s="17" t="s">
        <v>517</v>
      </c>
      <c r="H47" s="16" t="s">
        <v>526</v>
      </c>
      <c r="I47" s="16" t="s">
        <v>277</v>
      </c>
      <c r="J47" s="16" t="s">
        <v>278</v>
      </c>
      <c r="K47" s="16" t="s">
        <v>279</v>
      </c>
      <c r="L47" s="16" t="s">
        <v>519</v>
      </c>
      <c r="M47" s="16" t="s">
        <v>65</v>
      </c>
      <c r="N47" s="16" t="s">
        <v>1551</v>
      </c>
      <c r="O47" s="22" t="s">
        <v>563</v>
      </c>
      <c r="P47" s="40" t="s">
        <v>564</v>
      </c>
      <c r="Q47" s="20" t="s">
        <v>305</v>
      </c>
      <c r="R47" s="19" t="s">
        <v>352</v>
      </c>
      <c r="S47" s="40" t="s">
        <v>565</v>
      </c>
      <c r="T47" s="19" t="s">
        <v>308</v>
      </c>
      <c r="U47" s="40" t="s">
        <v>293</v>
      </c>
      <c r="V47" s="40">
        <v>60</v>
      </c>
      <c r="W47" s="40" t="s">
        <v>534</v>
      </c>
      <c r="X47" s="20" t="s">
        <v>394</v>
      </c>
      <c r="Y47" s="21"/>
      <c r="Z47" s="21"/>
      <c r="AA47" s="21"/>
      <c r="AB47" s="21"/>
      <c r="AC47" s="21"/>
      <c r="AD47" s="21"/>
      <c r="AE47" s="21"/>
      <c r="AF47" s="21"/>
      <c r="AG47" s="21"/>
      <c r="AH47" s="22"/>
      <c r="AI47" s="22"/>
      <c r="AJ47" s="22"/>
      <c r="AK47" s="22"/>
      <c r="AL47" s="22"/>
      <c r="AM47" s="22"/>
      <c r="AN47" s="22"/>
      <c r="AO47" s="22"/>
      <c r="AP47" s="22"/>
      <c r="AQ47" s="22"/>
      <c r="AR47" s="23" t="s">
        <v>48</v>
      </c>
      <c r="AS47" s="22"/>
      <c r="AT47" s="41">
        <v>59</v>
      </c>
      <c r="AU47" s="44">
        <v>60</v>
      </c>
      <c r="AV47" s="192">
        <v>66</v>
      </c>
      <c r="AW47" s="192">
        <v>84</v>
      </c>
      <c r="AX47" s="192">
        <v>100</v>
      </c>
      <c r="AY47" s="192">
        <v>100</v>
      </c>
      <c r="AZ47" s="195"/>
      <c r="BA47" s="195"/>
      <c r="BB47" s="195"/>
      <c r="BC47" s="195"/>
      <c r="BD47" s="24"/>
      <c r="BE47" s="24"/>
      <c r="BF47" s="25" t="s">
        <v>566</v>
      </c>
      <c r="BG47" s="27">
        <f>IFERROR(((BD47-AT47)/(AW47-AT47)),0)</f>
        <v>-2.36</v>
      </c>
      <c r="BH47" s="28">
        <f>+IF(BI47="SI",IFERROR((((IF(BI47="SI",(BE47-AT47),0)))/(AW47-AT47)),"REVISAR"),0)</f>
        <v>-2.36</v>
      </c>
      <c r="BI47" s="25" t="s">
        <v>50</v>
      </c>
      <c r="BJ47" s="25" t="s">
        <v>567</v>
      </c>
      <c r="BK47" s="24"/>
      <c r="BL47" s="24"/>
      <c r="BM47" s="25" t="s">
        <v>568</v>
      </c>
      <c r="BN47" s="27">
        <f>IFERROR(((BK47-AT47)/(AW47-AT47)),0)</f>
        <v>-2.36</v>
      </c>
      <c r="BO47" s="28">
        <f>+IF(BP47="SI",IFERROR((((IF(BP47="SI",(BL47-AT47),0)))/(AW47-AT47)),"REVISAR"),BH47)</f>
        <v>-2.36</v>
      </c>
      <c r="BP47" s="25" t="s">
        <v>49</v>
      </c>
      <c r="BQ47" s="29"/>
      <c r="BR47" s="30"/>
      <c r="BS47" s="24"/>
      <c r="BT47" s="25"/>
      <c r="BU47" s="27">
        <f>IFERROR(((BR47-AT47)/(AW47-AT47)),0)</f>
        <v>-2.36</v>
      </c>
      <c r="BV47" s="28">
        <f>+IF(BW47="SI",IFERROR((((IF(BW47="SI",(BS47-AT47),0)))/(AW47-AT47)),"REVISAR"),BO47)</f>
        <v>-2.36</v>
      </c>
      <c r="BW47" s="25" t="s">
        <v>62</v>
      </c>
      <c r="BX47" s="25" t="s">
        <v>525</v>
      </c>
      <c r="BY47" s="24"/>
      <c r="BZ47" s="24"/>
      <c r="CA47" s="25"/>
      <c r="CB47" s="27">
        <f>IFERROR(((BY47-AT47)/(AW47-AT47)),0)</f>
        <v>-2.36</v>
      </c>
      <c r="CC47" s="28">
        <f>+IF(CD47="SI",IFERROR((((IF(CD47="SI",(BZ47-AT47),0)))/(AW47-AT47)),"REVISAR"),BV47)</f>
        <v>-2.36</v>
      </c>
      <c r="CD47" s="25" t="s">
        <v>49</v>
      </c>
      <c r="CE47" s="25" t="s">
        <v>1233</v>
      </c>
      <c r="CF47" s="24"/>
      <c r="CG47" s="24"/>
      <c r="CH47" s="25"/>
      <c r="CI47" s="27">
        <f>IFERROR(((CF47-AT47)/(AW47-AT47)),0)</f>
        <v>-2.36</v>
      </c>
      <c r="CJ47" s="28">
        <f>+IF(CK47="SI",IFERROR((((IF(CK47="SI",(CG47-AT47),0)))/(AW47-AT47)),"REVISAR"),CC47)</f>
        <v>-2.36</v>
      </c>
      <c r="CK47" s="25" t="s">
        <v>49</v>
      </c>
      <c r="CL47" s="25"/>
      <c r="CM47" s="24"/>
      <c r="CN47" s="24"/>
      <c r="CO47" s="25" t="s">
        <v>1246</v>
      </c>
      <c r="CP47" s="27">
        <f>IFERROR(((CM47-AT47)/(AW47-AT47)),0)</f>
        <v>-2.36</v>
      </c>
      <c r="CQ47" s="28">
        <f>+IF(CR47="SI",IFERROR((((IF(CR47="SI",(CN47-AT47),0)))/(AW47-AT47)),"REVISAR"),CJ47)</f>
        <v>-2.36</v>
      </c>
      <c r="CR47" s="25" t="s">
        <v>396</v>
      </c>
      <c r="CS47" s="25" t="s">
        <v>1235</v>
      </c>
      <c r="CT47" s="24"/>
      <c r="CU47" s="24"/>
      <c r="CV47" s="25"/>
      <c r="CW47" s="27">
        <f>IFERROR(((CT47-AT47)/(AW47-AT47)),0)</f>
        <v>-2.36</v>
      </c>
      <c r="CX47" s="28">
        <f>+IF(CY47="SI",IFERROR((((IF(CY47="SI",(CU47-AT47),0)))/(AW47-AT47)),"REVISAR"),CQ47)</f>
        <v>-2.36</v>
      </c>
      <c r="CY47" s="25" t="s">
        <v>49</v>
      </c>
      <c r="CZ47" s="25"/>
      <c r="DA47" s="24"/>
      <c r="DB47" s="24"/>
      <c r="DC47" s="25"/>
      <c r="DD47" s="27">
        <f>IFERROR(((DA47-AT47)/(AW47-AT47)),0)</f>
        <v>-2.36</v>
      </c>
      <c r="DE47" s="28">
        <f>+IF(DF47="SI",IFERROR((((IF(DF47="SI",(DB47-AT47),0)))/(AW47-AT47)),"REVISAR"),CX47)</f>
        <v>-2.36</v>
      </c>
      <c r="DF47" s="25" t="s">
        <v>49</v>
      </c>
      <c r="DG47" s="25"/>
      <c r="DH47" s="24"/>
      <c r="DI47" s="24"/>
      <c r="DJ47" s="25" t="s">
        <v>1658</v>
      </c>
      <c r="DK47" s="27">
        <f>IFERROR(((DH47-AT47)/(AW47-AT47)),0)</f>
        <v>-2.36</v>
      </c>
      <c r="DL47" s="28">
        <f>+IF(DM47="SI",IFERROR((((IF(DM47="SI",(DI47-AT47),0)))/(AW47-AT47)),"REVISAR"),DE47)</f>
        <v>-2.36</v>
      </c>
      <c r="DM47" s="25" t="s">
        <v>396</v>
      </c>
      <c r="DN47" s="25" t="s">
        <v>1650</v>
      </c>
      <c r="DO47" s="24"/>
      <c r="DP47" s="24"/>
      <c r="DQ47" s="25"/>
      <c r="DR47" s="27">
        <f>IFERROR(((DO47-AT47)/(AW47-AT47)),0)</f>
        <v>-2.36</v>
      </c>
      <c r="DS47" s="28">
        <f>+IF(DT47="SI",IFERROR((((IF(DT47="SI",(DP47-AT47),0)))/(AW47-AT47)),"REVISAR"),DL47)</f>
        <v>-2.36</v>
      </c>
      <c r="DT47" s="25" t="s">
        <v>49</v>
      </c>
      <c r="DU47" s="25"/>
      <c r="DV47" s="24"/>
      <c r="DW47" s="24"/>
      <c r="DX47" s="25"/>
      <c r="DY47" s="27">
        <f>IFERROR(((DV47-AT47)/(AW47-AT47)),0)</f>
        <v>-2.36</v>
      </c>
      <c r="DZ47" s="28">
        <f>+IF(EA47="SI",IFERROR((((IF(EA47="SI",(DW47-AT47),0)))/(AW47-AT47)),"REVISAR"),DS47)</f>
        <v>-2.36</v>
      </c>
      <c r="EA47" s="25" t="s">
        <v>49</v>
      </c>
      <c r="EB47" s="25"/>
      <c r="EC47" s="31">
        <v>84</v>
      </c>
      <c r="ED47" s="24"/>
      <c r="EE47" s="25"/>
      <c r="EF47" s="27">
        <f>IFERROR(((EC47-AT47)/(AW47-AT47)),0)</f>
        <v>1</v>
      </c>
      <c r="EG47" s="28">
        <f>+IF(EH47="SI",IFERROR((((IF(EH47="SI",(ED47-AT47),0)))/(AW47-AT47)),"REVISAR"),DZ47)</f>
        <v>-2.36</v>
      </c>
      <c r="EH47" s="25" t="s">
        <v>49</v>
      </c>
      <c r="EI47" s="25"/>
      <c r="EJ47" s="32">
        <v>2025</v>
      </c>
      <c r="EK47" s="33"/>
      <c r="EL47" s="34" t="str">
        <f>+VLOOKUP(C47,[1]Listas_desplega!$AI$22:$AJ$46,2,0)</f>
        <v>DCE</v>
      </c>
      <c r="EM47" s="34" t="str">
        <f>+VLOOKUP(I47,[1]Listas_desplega!$BY$3:$BZ$7,2,0)</f>
        <v>T_2</v>
      </c>
      <c r="EN47" s="34" t="str">
        <f>+VLOOKUP(J47,[1]Listas_desplega!$BY$10:$BZ$23,2,0)</f>
        <v>T_2_C_2</v>
      </c>
      <c r="EO47" s="34" t="str">
        <f>+VLOOKUP(K47,[1]Listas_desplega!$BY$28:$BZ$54,2,0)</f>
        <v>T_2_C_2_ET_1</v>
      </c>
      <c r="EP47" s="34" t="str">
        <f>+VLOOKUP(L47,[1]Listas_desplega!$BY$58:$BZ$105,2,0)</f>
        <v>T_2_C_2_ET_1_CPT_8</v>
      </c>
      <c r="EQ47" s="35" t="str">
        <f>+VLOOKUP(M47,[1]Listas_desplega!$J$3:$K$11,2,0)</f>
        <v>Eje_E_6</v>
      </c>
    </row>
    <row r="48" spans="1:147" s="36" customFormat="1" ht="44.25" customHeight="1" x14ac:dyDescent="0.3">
      <c r="A48" s="15" t="str">
        <f t="shared" si="0"/>
        <v>94_VPBM_2025</v>
      </c>
      <c r="B48" s="16" t="s">
        <v>44</v>
      </c>
      <c r="C48" s="16" t="s">
        <v>63</v>
      </c>
      <c r="D48" s="16" t="s">
        <v>70</v>
      </c>
      <c r="E48" s="16" t="s">
        <v>158</v>
      </c>
      <c r="F48" s="16" t="s">
        <v>274</v>
      </c>
      <c r="G48" s="17" t="s">
        <v>517</v>
      </c>
      <c r="H48" s="16" t="s">
        <v>518</v>
      </c>
      <c r="I48" s="16" t="s">
        <v>277</v>
      </c>
      <c r="J48" s="16" t="s">
        <v>278</v>
      </c>
      <c r="K48" s="16" t="s">
        <v>279</v>
      </c>
      <c r="L48" s="16" t="s">
        <v>519</v>
      </c>
      <c r="M48" s="16" t="s">
        <v>65</v>
      </c>
      <c r="N48" s="16" t="s">
        <v>1551</v>
      </c>
      <c r="O48" s="22">
        <v>94</v>
      </c>
      <c r="P48" s="40" t="s">
        <v>569</v>
      </c>
      <c r="Q48" s="20" t="s">
        <v>305</v>
      </c>
      <c r="R48" s="19" t="s">
        <v>283</v>
      </c>
      <c r="S48" s="40" t="s">
        <v>570</v>
      </c>
      <c r="T48" s="19" t="s">
        <v>285</v>
      </c>
      <c r="U48" s="40" t="s">
        <v>293</v>
      </c>
      <c r="V48" s="40">
        <v>180</v>
      </c>
      <c r="W48" s="40" t="s">
        <v>571</v>
      </c>
      <c r="X48" s="20" t="s">
        <v>310</v>
      </c>
      <c r="Y48" s="21"/>
      <c r="Z48" s="21"/>
      <c r="AA48" s="21"/>
      <c r="AB48" s="21"/>
      <c r="AC48" s="21"/>
      <c r="AD48" s="21"/>
      <c r="AE48" s="21" t="s">
        <v>572</v>
      </c>
      <c r="AF48" s="21"/>
      <c r="AG48" s="21"/>
      <c r="AH48" s="22"/>
      <c r="AI48" s="22"/>
      <c r="AJ48" s="22" t="s">
        <v>48</v>
      </c>
      <c r="AK48" s="22"/>
      <c r="AL48" s="22"/>
      <c r="AM48" s="22"/>
      <c r="AN48" s="22"/>
      <c r="AO48" s="22"/>
      <c r="AP48" s="22"/>
      <c r="AQ48" s="22"/>
      <c r="AR48" s="23" t="s">
        <v>48</v>
      </c>
      <c r="AS48" s="22"/>
      <c r="AT48" s="41"/>
      <c r="AU48" s="44">
        <v>185000</v>
      </c>
      <c r="AV48" s="42">
        <v>400000</v>
      </c>
      <c r="AW48" s="42">
        <v>650000</v>
      </c>
      <c r="AX48" s="42">
        <v>800000</v>
      </c>
      <c r="AY48" s="42">
        <v>800000</v>
      </c>
      <c r="AZ48" s="43"/>
      <c r="BA48" s="43"/>
      <c r="BB48" s="43"/>
      <c r="BC48" s="43"/>
      <c r="BD48" s="24"/>
      <c r="BE48" s="24"/>
      <c r="BF48" s="25" t="s">
        <v>573</v>
      </c>
      <c r="BG48" s="26">
        <f>IFERROR(BD48/AW48,0)</f>
        <v>0</v>
      </c>
      <c r="BH48" s="27">
        <f>IFERROR(BE48/AW48,0)</f>
        <v>0</v>
      </c>
      <c r="BI48" s="25" t="s">
        <v>50</v>
      </c>
      <c r="BJ48" s="25" t="s">
        <v>567</v>
      </c>
      <c r="BK48" s="24"/>
      <c r="BL48" s="24"/>
      <c r="BM48" s="25" t="s">
        <v>574</v>
      </c>
      <c r="BN48" s="27">
        <f>+IFERROR(BK48/AW48,0)</f>
        <v>0</v>
      </c>
      <c r="BO48" s="28">
        <f>+IF(BP48="SI",IFERROR((IF(BP48="SI",BL48,0)/AW48),"REVISAR"),BH48)</f>
        <v>0</v>
      </c>
      <c r="BP48" s="25" t="s">
        <v>50</v>
      </c>
      <c r="BQ48" s="46" t="s">
        <v>575</v>
      </c>
      <c r="BR48" s="30"/>
      <c r="BS48" s="24"/>
      <c r="BT48" s="25" t="s">
        <v>576</v>
      </c>
      <c r="BU48" s="27">
        <f>+IFERROR(BR48/AW48,0)</f>
        <v>0</v>
      </c>
      <c r="BV48" s="28">
        <f>+IF(BW48="SI",IFERROR((IF(BW48="SI",BS48,0)/AW48),"REVISAR"),BO48)</f>
        <v>0</v>
      </c>
      <c r="BW48" s="25" t="s">
        <v>50</v>
      </c>
      <c r="BX48" s="25" t="s">
        <v>577</v>
      </c>
      <c r="BY48" s="24"/>
      <c r="BZ48" s="24"/>
      <c r="CA48" s="25" t="s">
        <v>1247</v>
      </c>
      <c r="CB48" s="27">
        <f>+IFERROR(BY48/AW48,0)</f>
        <v>0</v>
      </c>
      <c r="CC48" s="28">
        <f>+IF(CD48="SI",IFERROR((IF(CD48="SI",BZ48,0)/AW48),"REVISAR"),BV48)</f>
        <v>0</v>
      </c>
      <c r="CD48" s="25" t="s">
        <v>50</v>
      </c>
      <c r="CE48" s="25" t="s">
        <v>1248</v>
      </c>
      <c r="CF48" s="24"/>
      <c r="CG48" s="24"/>
      <c r="CH48" s="25" t="s">
        <v>1249</v>
      </c>
      <c r="CI48" s="27">
        <f>+IFERROR(CF48/AW48,0)</f>
        <v>0</v>
      </c>
      <c r="CJ48" s="28">
        <f>+IF(CK48="SI",IFERROR((IF(CK48="SI",CG48,0)/AW48),"REVISAR"),CC48)</f>
        <v>0</v>
      </c>
      <c r="CK48" s="25" t="s">
        <v>50</v>
      </c>
      <c r="CL48" s="25" t="s">
        <v>1250</v>
      </c>
      <c r="CM48" s="24"/>
      <c r="CN48" s="24"/>
      <c r="CO48" s="25" t="s">
        <v>1251</v>
      </c>
      <c r="CP48" s="27">
        <f>+IFERROR(CM48/AW48,0)</f>
        <v>0</v>
      </c>
      <c r="CQ48" s="28">
        <f>+IF(CR48="SI",IFERROR((IF(CR48="SI",CN48,0)/AW48),"REVISAR"),CJ48)</f>
        <v>0</v>
      </c>
      <c r="CR48" s="25" t="s">
        <v>50</v>
      </c>
      <c r="CS48" s="25" t="s">
        <v>1252</v>
      </c>
      <c r="CT48" s="24"/>
      <c r="CU48" s="24"/>
      <c r="CV48" s="25" t="s">
        <v>1659</v>
      </c>
      <c r="CW48" s="27">
        <f>+IFERROR(CT48/AW48,0)</f>
        <v>0</v>
      </c>
      <c r="CX48" s="28">
        <f>+IF(CY48="SI",IFERROR((IF(CY48="SI",CU48,0)/AW48),"REVISAR"),CQ48)</f>
        <v>0</v>
      </c>
      <c r="CY48" s="25" t="s">
        <v>50</v>
      </c>
      <c r="CZ48" s="25" t="s">
        <v>1660</v>
      </c>
      <c r="DA48" s="24"/>
      <c r="DB48" s="24"/>
      <c r="DC48" s="25" t="s">
        <v>1661</v>
      </c>
      <c r="DD48" s="27">
        <f>+IFERROR(DA48/AW48,0)</f>
        <v>0</v>
      </c>
      <c r="DE48" s="28">
        <f>+IF(DF48="SI",IFERROR((IF(DF48="SI",DB48,0)/AW48),"REVISAR"),CX48)</f>
        <v>0</v>
      </c>
      <c r="DF48" s="25" t="s">
        <v>50</v>
      </c>
      <c r="DG48" s="25" t="s">
        <v>1662</v>
      </c>
      <c r="DH48" s="24"/>
      <c r="DI48" s="24"/>
      <c r="DJ48" s="25" t="s">
        <v>1663</v>
      </c>
      <c r="DK48" s="27">
        <f>+IFERROR(DH48/AW48,0)</f>
        <v>0</v>
      </c>
      <c r="DL48" s="28">
        <f>+IF(DM48="SI",IFERROR((IF(DM48="SI",DI48,0)/AW48),"REVISAR"),DE48)</f>
        <v>0</v>
      </c>
      <c r="DM48" s="25" t="s">
        <v>396</v>
      </c>
      <c r="DN48" s="25" t="s">
        <v>1664</v>
      </c>
      <c r="DO48" s="24"/>
      <c r="DP48" s="24"/>
      <c r="DQ48" s="25"/>
      <c r="DR48" s="27">
        <f>+IFERROR(DO48/AW48,0)</f>
        <v>0</v>
      </c>
      <c r="DS48" s="28">
        <f>+IF(DT48="SI",IFERROR((IF(DT48="SI",DP48,0)/AW48),"REVISAR"),DL48)</f>
        <v>0</v>
      </c>
      <c r="DT48" s="25" t="s">
        <v>49</v>
      </c>
      <c r="DU48" s="25"/>
      <c r="DV48" s="24"/>
      <c r="DW48" s="24"/>
      <c r="DX48" s="25"/>
      <c r="DY48" s="27">
        <f>+IFERROR(DV48/AW48,0)</f>
        <v>0</v>
      </c>
      <c r="DZ48" s="28">
        <f>+IF(EA48="SI",IFERROR((IF(EA48="SI",DW48,0)/AW48),"REVISAR"),DS48)</f>
        <v>0</v>
      </c>
      <c r="EA48" s="25" t="s">
        <v>49</v>
      </c>
      <c r="EB48" s="25"/>
      <c r="EC48" s="31">
        <v>650000</v>
      </c>
      <c r="ED48" s="24"/>
      <c r="EE48" s="25"/>
      <c r="EF48" s="27">
        <f>+IFERROR(EC48/AW48,0)</f>
        <v>1</v>
      </c>
      <c r="EG48" s="28">
        <f>+IF(EH48="SI",IFERROR((IF(EH48="SI",ED48,0)/AW48),"REVISAR"),DZ48)</f>
        <v>0</v>
      </c>
      <c r="EH48" s="25" t="s">
        <v>49</v>
      </c>
      <c r="EI48" s="25"/>
      <c r="EJ48" s="32">
        <v>2025</v>
      </c>
      <c r="EK48" s="33"/>
      <c r="EL48" s="34" t="str">
        <f>+VLOOKUP(C48,[1]Listas_desplega!$AI$22:$AJ$46,2,0)</f>
        <v>DCE</v>
      </c>
      <c r="EM48" s="34" t="str">
        <f>+VLOOKUP(I48,[1]Listas_desplega!$BY$3:$BZ$7,2,0)</f>
        <v>T_2</v>
      </c>
      <c r="EN48" s="34" t="str">
        <f>+VLOOKUP(J48,[1]Listas_desplega!$BY$10:$BZ$23,2,0)</f>
        <v>T_2_C_2</v>
      </c>
      <c r="EO48" s="34" t="str">
        <f>+VLOOKUP(K48,[1]Listas_desplega!$BY$28:$BZ$54,2,0)</f>
        <v>T_2_C_2_ET_1</v>
      </c>
      <c r="EP48" s="34" t="str">
        <f>+VLOOKUP(L48,[1]Listas_desplega!$BY$58:$BZ$105,2,0)</f>
        <v>T_2_C_2_ET_1_CPT_8</v>
      </c>
      <c r="EQ48" s="35" t="str">
        <f>+VLOOKUP(M48,[1]Listas_desplega!$J$3:$K$11,2,0)</f>
        <v>Eje_E_6</v>
      </c>
    </row>
    <row r="49" spans="1:147" s="36" customFormat="1" ht="44.25" customHeight="1" x14ac:dyDescent="0.3">
      <c r="A49" s="15" t="str">
        <f t="shared" si="0"/>
        <v>57_VPBM_2025</v>
      </c>
      <c r="B49" s="16" t="s">
        <v>44</v>
      </c>
      <c r="C49" s="16" t="s">
        <v>63</v>
      </c>
      <c r="D49" s="16" t="s">
        <v>70</v>
      </c>
      <c r="E49" s="16" t="s">
        <v>158</v>
      </c>
      <c r="F49" s="16" t="s">
        <v>274</v>
      </c>
      <c r="G49" s="17" t="s">
        <v>517</v>
      </c>
      <c r="H49" s="16" t="s">
        <v>526</v>
      </c>
      <c r="I49" s="16" t="s">
        <v>277</v>
      </c>
      <c r="J49" s="16" t="s">
        <v>278</v>
      </c>
      <c r="K49" s="16" t="s">
        <v>279</v>
      </c>
      <c r="L49" s="16" t="s">
        <v>519</v>
      </c>
      <c r="M49" s="16" t="s">
        <v>65</v>
      </c>
      <c r="N49" s="16" t="s">
        <v>1551</v>
      </c>
      <c r="O49" s="22">
        <v>57</v>
      </c>
      <c r="P49" s="40" t="s">
        <v>578</v>
      </c>
      <c r="Q49" s="20" t="s">
        <v>282</v>
      </c>
      <c r="R49" s="19" t="s">
        <v>555</v>
      </c>
      <c r="S49" s="40" t="s">
        <v>579</v>
      </c>
      <c r="T49" s="40" t="s">
        <v>308</v>
      </c>
      <c r="U49" s="40" t="s">
        <v>293</v>
      </c>
      <c r="V49" s="40">
        <v>180</v>
      </c>
      <c r="W49" s="40" t="s">
        <v>580</v>
      </c>
      <c r="X49" s="20" t="s">
        <v>310</v>
      </c>
      <c r="Y49" s="21"/>
      <c r="Z49" s="21"/>
      <c r="AA49" s="21"/>
      <c r="AB49" s="21"/>
      <c r="AC49" s="21"/>
      <c r="AD49" s="21"/>
      <c r="AE49" s="21"/>
      <c r="AF49" s="21"/>
      <c r="AG49" s="21"/>
      <c r="AH49" s="22"/>
      <c r="AI49" s="22"/>
      <c r="AJ49" s="22"/>
      <c r="AK49" s="22"/>
      <c r="AL49" s="22"/>
      <c r="AM49" s="22"/>
      <c r="AN49" s="22"/>
      <c r="AO49" s="22"/>
      <c r="AP49" s="22"/>
      <c r="AQ49" s="22"/>
      <c r="AR49" s="23"/>
      <c r="AS49" s="22"/>
      <c r="AT49" s="41">
        <v>9</v>
      </c>
      <c r="AU49" s="44">
        <v>9</v>
      </c>
      <c r="AV49" s="42">
        <v>7</v>
      </c>
      <c r="AW49" s="42">
        <v>5</v>
      </c>
      <c r="AX49" s="42">
        <v>4</v>
      </c>
      <c r="AY49" s="42">
        <v>4</v>
      </c>
      <c r="AZ49" s="43"/>
      <c r="BA49" s="43"/>
      <c r="BB49" s="43"/>
      <c r="BC49" s="43"/>
      <c r="BD49" s="39">
        <f t="shared" ref="BD49:BD50" si="202">+$AT49</f>
        <v>9</v>
      </c>
      <c r="BE49" s="24"/>
      <c r="BF49" s="25" t="s">
        <v>581</v>
      </c>
      <c r="BG49" s="27">
        <f t="shared" ref="BG49:BG50" si="203">IFERROR((($AT49 - BD49) / ($AT49 - $AW49)), 0)</f>
        <v>0</v>
      </c>
      <c r="BH49" s="27">
        <f t="shared" ref="BH49:BH50" si="204">IF(BI49="SI",IFERROR((($AT49 - BE49) / ($AT49 - $AW49)),"REVISAR"),BA49)</f>
        <v>2.25</v>
      </c>
      <c r="BI49" s="25" t="s">
        <v>50</v>
      </c>
      <c r="BJ49" s="25" t="s">
        <v>567</v>
      </c>
      <c r="BK49" s="39">
        <f t="shared" ref="BK49:BK50" si="205">+$AT49</f>
        <v>9</v>
      </c>
      <c r="BL49" s="24"/>
      <c r="BM49" s="25" t="s">
        <v>582</v>
      </c>
      <c r="BN49" s="27">
        <f t="shared" ref="BN49:BN50" si="206">IFERROR((($AT49 - BK49) / ($AT49 - $AW49)), 0)</f>
        <v>0</v>
      </c>
      <c r="BO49" s="27">
        <f t="shared" ref="BO49:BO50" si="207">IF(BP49="SI",IFERROR((($AT49 - BL49) / ($AT49 - $AW49)),"REVISAR"),BH49)</f>
        <v>2.25</v>
      </c>
      <c r="BP49" s="25" t="s">
        <v>50</v>
      </c>
      <c r="BQ49" s="46" t="s">
        <v>583</v>
      </c>
      <c r="BR49" s="39">
        <f t="shared" ref="BR49:BR50" si="208">+$AT49</f>
        <v>9</v>
      </c>
      <c r="BS49" s="24"/>
      <c r="BT49" s="25" t="s">
        <v>584</v>
      </c>
      <c r="BU49" s="27">
        <f t="shared" ref="BU49:BU50" si="209">IFERROR((($AT49 - BR49) / ($AT49 - $AW49)), 0)</f>
        <v>0</v>
      </c>
      <c r="BV49" s="27">
        <f t="shared" ref="BV49:BV50" si="210">IF(BW49="SI",IFERROR((($AT49 - BS49) / ($AT49 - $AW49)),"REVISAR"),BO49)</f>
        <v>2.25</v>
      </c>
      <c r="BW49" s="25" t="s">
        <v>50</v>
      </c>
      <c r="BX49" s="25" t="s">
        <v>585</v>
      </c>
      <c r="BY49" s="39">
        <f t="shared" ref="BY49:BY50" si="211">+$AT49</f>
        <v>9</v>
      </c>
      <c r="BZ49" s="24"/>
      <c r="CA49" s="25" t="s">
        <v>1253</v>
      </c>
      <c r="CB49" s="27">
        <f t="shared" ref="CB49:CB50" si="212">IFERROR((($AT49 - BY49) / ($AT49 - $AW49)), 0)</f>
        <v>0</v>
      </c>
      <c r="CC49" s="27">
        <f t="shared" ref="CC49:CC50" si="213">IF(CD49="SI",IFERROR((($AT49 - BZ49) / ($AT49 - $AW49)),"REVISAR"),BV49)</f>
        <v>2.25</v>
      </c>
      <c r="CD49" s="25" t="s">
        <v>50</v>
      </c>
      <c r="CE49" s="25" t="s">
        <v>1254</v>
      </c>
      <c r="CF49" s="39">
        <f t="shared" ref="CF49:CF50" si="214">+$AT49</f>
        <v>9</v>
      </c>
      <c r="CG49" s="24"/>
      <c r="CH49" s="25" t="s">
        <v>1255</v>
      </c>
      <c r="CI49" s="27">
        <f t="shared" ref="CI49:CI50" si="215">IFERROR((($AT49 - CF49) / ($AT49 - $AW49)), 0)</f>
        <v>0</v>
      </c>
      <c r="CJ49" s="27">
        <f t="shared" ref="CJ49:CJ50" si="216">IF(CK49="SI",IFERROR((($AT49 - CG49) / ($AT49 - $AW49)),"REVISAR"),CC49)</f>
        <v>2.25</v>
      </c>
      <c r="CK49" s="25" t="s">
        <v>50</v>
      </c>
      <c r="CL49" s="25" t="s">
        <v>1256</v>
      </c>
      <c r="CM49" s="39">
        <f t="shared" ref="CM49:CM50" si="217">+$AT49</f>
        <v>9</v>
      </c>
      <c r="CN49" s="24"/>
      <c r="CO49" s="25" t="s">
        <v>1257</v>
      </c>
      <c r="CP49" s="27">
        <f t="shared" ref="CP49:CP50" si="218">IFERROR((($AT49 - CM49) / ($AT49 - $AW49)), 0)</f>
        <v>0</v>
      </c>
      <c r="CQ49" s="27">
        <f t="shared" ref="CQ49:CQ50" si="219">IF(CR49="SI",IFERROR((($AT49 - CN49) / ($AT49 - $AW49)),"REVISAR"),CJ49)</f>
        <v>2.25</v>
      </c>
      <c r="CR49" s="25" t="s">
        <v>50</v>
      </c>
      <c r="CS49" s="25" t="s">
        <v>1258</v>
      </c>
      <c r="CT49" s="39">
        <f t="shared" ref="CT49:CT50" si="220">+$AT49</f>
        <v>9</v>
      </c>
      <c r="CU49" s="24"/>
      <c r="CV49" s="25" t="s">
        <v>1665</v>
      </c>
      <c r="CW49" s="27">
        <f t="shared" ref="CW49:CW50" si="221">IFERROR((($AT49 - CT49) / ($AT49 - $AW49)), 0)</f>
        <v>0</v>
      </c>
      <c r="CX49" s="27">
        <f t="shared" ref="CX49:CX50" si="222">IF(CY49="SI",IFERROR((($AT49 - CU49) / ($AT49 - $AW49)),"REVISAR"),CQ49)</f>
        <v>2.25</v>
      </c>
      <c r="CY49" s="25" t="s">
        <v>50</v>
      </c>
      <c r="CZ49" s="25" t="s">
        <v>1666</v>
      </c>
      <c r="DA49" s="39">
        <f t="shared" ref="DA49:DA50" si="223">+$AT49</f>
        <v>9</v>
      </c>
      <c r="DB49" s="24"/>
      <c r="DC49" s="25" t="s">
        <v>1667</v>
      </c>
      <c r="DD49" s="27">
        <f t="shared" ref="DD49:DD50" si="224">IFERROR((($AT49 - DA49) / ($AT49 - $AW49)), 0)</f>
        <v>0</v>
      </c>
      <c r="DE49" s="27">
        <f t="shared" ref="DE49:DE50" si="225">IF(DF49="SI",IFERROR((($AT49 - DB49) / ($AT49 - $AW49)),"REVISAR"),CX49)</f>
        <v>2.25</v>
      </c>
      <c r="DF49" s="25" t="s">
        <v>50</v>
      </c>
      <c r="DG49" s="25" t="s">
        <v>1668</v>
      </c>
      <c r="DH49" s="39">
        <f t="shared" ref="DH49:DH50" si="226">+$AT49</f>
        <v>9</v>
      </c>
      <c r="DI49" s="24"/>
      <c r="DJ49" s="25" t="s">
        <v>1669</v>
      </c>
      <c r="DK49" s="27">
        <f t="shared" ref="DK49:DK50" si="227">IFERROR((($AT49 - DH49) / ($AT49 - $AW49)), 0)</f>
        <v>0</v>
      </c>
      <c r="DL49" s="27">
        <f t="shared" ref="DL49:DL50" si="228">IF(DM49="SI",IFERROR((($AT49 - DI49) / ($AT49 - $AW49)),"REVISAR"),DE49)</f>
        <v>2.25</v>
      </c>
      <c r="DM49" s="25" t="s">
        <v>396</v>
      </c>
      <c r="DN49" s="25" t="s">
        <v>1664</v>
      </c>
      <c r="DO49" s="39">
        <f t="shared" ref="DO49:DO50" si="229">+$AT49</f>
        <v>9</v>
      </c>
      <c r="DP49" s="24"/>
      <c r="DQ49" s="25"/>
      <c r="DR49" s="27">
        <f t="shared" ref="DR49:DR50" si="230">IFERROR((($AT49 - DO49) / ($AT49 - $AW49)), 0)</f>
        <v>0</v>
      </c>
      <c r="DS49" s="27">
        <f t="shared" ref="DS49:DS50" si="231">IF(DT49="SI",IFERROR((($AT49 - DP49) / ($AT49 - $AW49)),"REVISAR"),DL49)</f>
        <v>2.25</v>
      </c>
      <c r="DT49" s="25" t="s">
        <v>49</v>
      </c>
      <c r="DU49" s="25"/>
      <c r="DV49" s="39">
        <f t="shared" ref="DV49:DV50" si="232">+$AT49</f>
        <v>9</v>
      </c>
      <c r="DW49" s="24"/>
      <c r="DX49" s="25"/>
      <c r="DY49" s="27">
        <f t="shared" ref="DY49:DY50" si="233">IFERROR((($AT49 - DV49) / ($AT49 - $AW49)), 0)</f>
        <v>0</v>
      </c>
      <c r="DZ49" s="27">
        <f t="shared" ref="DZ49:DZ50" si="234">IF(EA49="SI",IFERROR((($AT49 - DW49) / ($AT49 - $AW49)),"REVISAR"),DS49)</f>
        <v>2.25</v>
      </c>
      <c r="EA49" s="25" t="s">
        <v>49</v>
      </c>
      <c r="EB49" s="25"/>
      <c r="EC49" s="31">
        <v>5</v>
      </c>
      <c r="ED49" s="24"/>
      <c r="EE49" s="25"/>
      <c r="EF49" s="27">
        <f t="shared" ref="EF49:EF50" si="235">IFERROR((($AT49 - EC49) / (AT49 - $AW49)), 0)</f>
        <v>1</v>
      </c>
      <c r="EG49" s="27">
        <f t="shared" ref="EG49:EG50" si="236">IF(EH49="SI",IFERROR((($AT49 - ED49) / ($AT49 - $AW49)),"REVISAR"),DZ49)</f>
        <v>2.25</v>
      </c>
      <c r="EH49" s="25" t="s">
        <v>49</v>
      </c>
      <c r="EI49" s="25"/>
      <c r="EJ49" s="32">
        <v>2025</v>
      </c>
      <c r="EK49" s="33"/>
      <c r="EL49" s="34" t="str">
        <f>+VLOOKUP(C49,[1]Listas_desplega!$AI$22:$AJ$46,2,0)</f>
        <v>DCE</v>
      </c>
      <c r="EM49" s="34" t="str">
        <f>+VLOOKUP(I49,[1]Listas_desplega!$BY$3:$BZ$7,2,0)</f>
        <v>T_2</v>
      </c>
      <c r="EN49" s="34" t="str">
        <f>+VLOOKUP(J49,[1]Listas_desplega!$BY$10:$BZ$23,2,0)</f>
        <v>T_2_C_2</v>
      </c>
      <c r="EO49" s="34" t="str">
        <f>+VLOOKUP(K49,[1]Listas_desplega!$BY$28:$BZ$54,2,0)</f>
        <v>T_2_C_2_ET_1</v>
      </c>
      <c r="EP49" s="34" t="str">
        <f>+VLOOKUP(L49,[1]Listas_desplega!$BY$58:$BZ$105,2,0)</f>
        <v>T_2_C_2_ET_1_CPT_8</v>
      </c>
      <c r="EQ49" s="35" t="str">
        <f>+VLOOKUP(M49,[1]Listas_desplega!$J$3:$K$11,2,0)</f>
        <v>Eje_E_6</v>
      </c>
    </row>
    <row r="50" spans="1:147" s="36" customFormat="1" ht="44.25" customHeight="1" x14ac:dyDescent="0.3">
      <c r="A50" s="15" t="str">
        <f t="shared" si="0"/>
        <v>98_VPBM_2025</v>
      </c>
      <c r="B50" s="16" t="s">
        <v>44</v>
      </c>
      <c r="C50" s="16" t="s">
        <v>63</v>
      </c>
      <c r="D50" s="16" t="s">
        <v>70</v>
      </c>
      <c r="E50" s="16" t="s">
        <v>158</v>
      </c>
      <c r="F50" s="16" t="s">
        <v>274</v>
      </c>
      <c r="G50" s="17" t="s">
        <v>517</v>
      </c>
      <c r="H50" s="16" t="s">
        <v>526</v>
      </c>
      <c r="I50" s="16" t="s">
        <v>277</v>
      </c>
      <c r="J50" s="16" t="s">
        <v>278</v>
      </c>
      <c r="K50" s="16" t="s">
        <v>279</v>
      </c>
      <c r="L50" s="16" t="s">
        <v>519</v>
      </c>
      <c r="M50" s="16" t="s">
        <v>65</v>
      </c>
      <c r="N50" s="16" t="s">
        <v>1551</v>
      </c>
      <c r="O50" s="22">
        <v>98</v>
      </c>
      <c r="P50" s="40" t="s">
        <v>586</v>
      </c>
      <c r="Q50" s="20" t="s">
        <v>305</v>
      </c>
      <c r="R50" s="19" t="s">
        <v>555</v>
      </c>
      <c r="S50" s="40" t="s">
        <v>587</v>
      </c>
      <c r="T50" s="40" t="s">
        <v>308</v>
      </c>
      <c r="U50" s="40" t="s">
        <v>293</v>
      </c>
      <c r="V50" s="40">
        <v>180</v>
      </c>
      <c r="W50" s="40" t="s">
        <v>588</v>
      </c>
      <c r="X50" s="20" t="s">
        <v>310</v>
      </c>
      <c r="Y50" s="21"/>
      <c r="Z50" s="21"/>
      <c r="AA50" s="21"/>
      <c r="AB50" s="21"/>
      <c r="AC50" s="21"/>
      <c r="AD50" s="21"/>
      <c r="AE50" s="21"/>
      <c r="AF50" s="21"/>
      <c r="AG50" s="21"/>
      <c r="AH50" s="22"/>
      <c r="AI50" s="22"/>
      <c r="AJ50" s="22"/>
      <c r="AK50" s="22"/>
      <c r="AL50" s="22"/>
      <c r="AM50" s="22"/>
      <c r="AN50" s="22"/>
      <c r="AO50" s="22"/>
      <c r="AP50" s="22"/>
      <c r="AQ50" s="22"/>
      <c r="AR50" s="23"/>
      <c r="AS50" s="22"/>
      <c r="AT50" s="41">
        <v>4</v>
      </c>
      <c r="AU50" s="44">
        <v>3</v>
      </c>
      <c r="AV50" s="41">
        <v>3</v>
      </c>
      <c r="AW50" s="41">
        <v>3</v>
      </c>
      <c r="AX50" s="41">
        <v>3</v>
      </c>
      <c r="AY50" s="41">
        <v>3</v>
      </c>
      <c r="AZ50" s="47"/>
      <c r="BA50" s="47"/>
      <c r="BB50" s="47"/>
      <c r="BC50" s="47"/>
      <c r="BD50" s="39">
        <f t="shared" si="202"/>
        <v>4</v>
      </c>
      <c r="BE50" s="24"/>
      <c r="BF50" s="25" t="s">
        <v>581</v>
      </c>
      <c r="BG50" s="27">
        <f t="shared" si="203"/>
        <v>0</v>
      </c>
      <c r="BH50" s="27">
        <f t="shared" si="204"/>
        <v>4</v>
      </c>
      <c r="BI50" s="25" t="s">
        <v>50</v>
      </c>
      <c r="BJ50" s="25" t="s">
        <v>567</v>
      </c>
      <c r="BK50" s="39">
        <f t="shared" si="205"/>
        <v>4</v>
      </c>
      <c r="BL50" s="24"/>
      <c r="BM50" s="25"/>
      <c r="BN50" s="27">
        <f t="shared" si="206"/>
        <v>0</v>
      </c>
      <c r="BO50" s="27">
        <f t="shared" si="207"/>
        <v>4</v>
      </c>
      <c r="BP50" s="25" t="s">
        <v>50</v>
      </c>
      <c r="BQ50" s="46" t="s">
        <v>589</v>
      </c>
      <c r="BR50" s="39">
        <f t="shared" si="208"/>
        <v>4</v>
      </c>
      <c r="BS50" s="24"/>
      <c r="BT50" s="25" t="s">
        <v>590</v>
      </c>
      <c r="BU50" s="27">
        <f t="shared" si="209"/>
        <v>0</v>
      </c>
      <c r="BV50" s="27">
        <f t="shared" si="210"/>
        <v>4</v>
      </c>
      <c r="BW50" s="25" t="s">
        <v>50</v>
      </c>
      <c r="BX50" s="25" t="s">
        <v>591</v>
      </c>
      <c r="BY50" s="39">
        <f t="shared" si="211"/>
        <v>4</v>
      </c>
      <c r="BZ50" s="24"/>
      <c r="CA50" s="25" t="s">
        <v>1259</v>
      </c>
      <c r="CB50" s="27">
        <f t="shared" si="212"/>
        <v>0</v>
      </c>
      <c r="CC50" s="27">
        <f t="shared" si="213"/>
        <v>4</v>
      </c>
      <c r="CD50" s="25" t="s">
        <v>50</v>
      </c>
      <c r="CE50" s="25" t="s">
        <v>1260</v>
      </c>
      <c r="CF50" s="39">
        <f t="shared" si="214"/>
        <v>4</v>
      </c>
      <c r="CG50" s="24"/>
      <c r="CH50" s="25" t="s">
        <v>1261</v>
      </c>
      <c r="CI50" s="27">
        <f t="shared" si="215"/>
        <v>0</v>
      </c>
      <c r="CJ50" s="27">
        <f t="shared" si="216"/>
        <v>4</v>
      </c>
      <c r="CK50" s="25" t="s">
        <v>50</v>
      </c>
      <c r="CL50" s="25" t="s">
        <v>1256</v>
      </c>
      <c r="CM50" s="39">
        <f t="shared" si="217"/>
        <v>4</v>
      </c>
      <c r="CN50" s="24"/>
      <c r="CO50" s="25" t="s">
        <v>1262</v>
      </c>
      <c r="CP50" s="27">
        <f t="shared" si="218"/>
        <v>0</v>
      </c>
      <c r="CQ50" s="27">
        <f t="shared" si="219"/>
        <v>4</v>
      </c>
      <c r="CR50" s="25" t="s">
        <v>50</v>
      </c>
      <c r="CS50" s="25" t="s">
        <v>1258</v>
      </c>
      <c r="CT50" s="39">
        <f t="shared" si="220"/>
        <v>4</v>
      </c>
      <c r="CU50" s="24"/>
      <c r="CV50" s="25" t="s">
        <v>1670</v>
      </c>
      <c r="CW50" s="27">
        <f t="shared" si="221"/>
        <v>0</v>
      </c>
      <c r="CX50" s="27">
        <f t="shared" si="222"/>
        <v>4</v>
      </c>
      <c r="CY50" s="25" t="s">
        <v>50</v>
      </c>
      <c r="CZ50" s="25" t="s">
        <v>1671</v>
      </c>
      <c r="DA50" s="39">
        <f t="shared" si="223"/>
        <v>4</v>
      </c>
      <c r="DB50" s="24"/>
      <c r="DC50" s="25" t="s">
        <v>1672</v>
      </c>
      <c r="DD50" s="27">
        <f t="shared" si="224"/>
        <v>0</v>
      </c>
      <c r="DE50" s="27">
        <f t="shared" si="225"/>
        <v>4</v>
      </c>
      <c r="DF50" s="25" t="s">
        <v>50</v>
      </c>
      <c r="DG50" s="25" t="s">
        <v>1668</v>
      </c>
      <c r="DH50" s="39">
        <f t="shared" si="226"/>
        <v>4</v>
      </c>
      <c r="DI50" s="24"/>
      <c r="DJ50" s="25" t="s">
        <v>1673</v>
      </c>
      <c r="DK50" s="27">
        <f t="shared" si="227"/>
        <v>0</v>
      </c>
      <c r="DL50" s="27">
        <f t="shared" si="228"/>
        <v>4</v>
      </c>
      <c r="DM50" s="25" t="s">
        <v>396</v>
      </c>
      <c r="DN50" s="25" t="s">
        <v>1674</v>
      </c>
      <c r="DO50" s="39">
        <f t="shared" si="229"/>
        <v>4</v>
      </c>
      <c r="DP50" s="24"/>
      <c r="DQ50" s="25"/>
      <c r="DR50" s="27">
        <f t="shared" si="230"/>
        <v>0</v>
      </c>
      <c r="DS50" s="27">
        <f t="shared" si="231"/>
        <v>4</v>
      </c>
      <c r="DT50" s="25" t="s">
        <v>49</v>
      </c>
      <c r="DU50" s="25"/>
      <c r="DV50" s="39">
        <f t="shared" si="232"/>
        <v>4</v>
      </c>
      <c r="DW50" s="24"/>
      <c r="DX50" s="25"/>
      <c r="DY50" s="27">
        <f t="shared" si="233"/>
        <v>0</v>
      </c>
      <c r="DZ50" s="27">
        <f t="shared" si="234"/>
        <v>4</v>
      </c>
      <c r="EA50" s="25" t="s">
        <v>49</v>
      </c>
      <c r="EB50" s="25"/>
      <c r="EC50" s="31">
        <v>3</v>
      </c>
      <c r="ED50" s="24"/>
      <c r="EE50" s="25"/>
      <c r="EF50" s="27">
        <f t="shared" si="235"/>
        <v>1</v>
      </c>
      <c r="EG50" s="27">
        <f t="shared" si="236"/>
        <v>4</v>
      </c>
      <c r="EH50" s="25" t="s">
        <v>49</v>
      </c>
      <c r="EI50" s="25"/>
      <c r="EJ50" s="32">
        <v>2025</v>
      </c>
      <c r="EK50" s="33"/>
      <c r="EL50" s="34" t="str">
        <f>+VLOOKUP(C50,[1]Listas_desplega!$AI$22:$AJ$46,2,0)</f>
        <v>DCE</v>
      </c>
      <c r="EM50" s="34" t="str">
        <f>+VLOOKUP(I50,[1]Listas_desplega!$BY$3:$BZ$7,2,0)</f>
        <v>T_2</v>
      </c>
      <c r="EN50" s="34" t="str">
        <f>+VLOOKUP(J50,[1]Listas_desplega!$BY$10:$BZ$23,2,0)</f>
        <v>T_2_C_2</v>
      </c>
      <c r="EO50" s="34" t="str">
        <f>+VLOOKUP(K50,[1]Listas_desplega!$BY$28:$BZ$54,2,0)</f>
        <v>T_2_C_2_ET_1</v>
      </c>
      <c r="EP50" s="34" t="str">
        <f>+VLOOKUP(L50,[1]Listas_desplega!$BY$58:$BZ$105,2,0)</f>
        <v>T_2_C_2_ET_1_CPT_8</v>
      </c>
      <c r="EQ50" s="35" t="str">
        <f>+VLOOKUP(M50,[1]Listas_desplega!$J$3:$K$11,2,0)</f>
        <v>Eje_E_6</v>
      </c>
    </row>
    <row r="51" spans="1:147" s="36" customFormat="1" ht="44.25" customHeight="1" x14ac:dyDescent="0.3">
      <c r="A51" s="15" t="str">
        <f t="shared" si="0"/>
        <v>7_VPBM_2025</v>
      </c>
      <c r="B51" s="16" t="s">
        <v>44</v>
      </c>
      <c r="C51" s="16" t="s">
        <v>63</v>
      </c>
      <c r="D51" s="16" t="s">
        <v>70</v>
      </c>
      <c r="E51" s="16" t="s">
        <v>158</v>
      </c>
      <c r="F51" s="16" t="s">
        <v>274</v>
      </c>
      <c r="G51" s="17" t="s">
        <v>275</v>
      </c>
      <c r="H51" s="16" t="s">
        <v>526</v>
      </c>
      <c r="I51" s="16" t="s">
        <v>277</v>
      </c>
      <c r="J51" s="16" t="s">
        <v>278</v>
      </c>
      <c r="K51" s="16" t="s">
        <v>279</v>
      </c>
      <c r="L51" s="16" t="s">
        <v>519</v>
      </c>
      <c r="M51" s="16" t="s">
        <v>65</v>
      </c>
      <c r="N51" s="16" t="s">
        <v>1551</v>
      </c>
      <c r="O51" s="22">
        <v>7</v>
      </c>
      <c r="P51" s="40" t="s">
        <v>592</v>
      </c>
      <c r="Q51" s="20" t="s">
        <v>117</v>
      </c>
      <c r="R51" s="19" t="s">
        <v>593</v>
      </c>
      <c r="S51" s="40" t="s">
        <v>594</v>
      </c>
      <c r="T51" s="40" t="s">
        <v>285</v>
      </c>
      <c r="U51" s="40" t="s">
        <v>434</v>
      </c>
      <c r="V51" s="40">
        <v>0</v>
      </c>
      <c r="W51" s="40" t="s">
        <v>595</v>
      </c>
      <c r="X51" s="20" t="s">
        <v>288</v>
      </c>
      <c r="Y51" s="21"/>
      <c r="Z51" s="21"/>
      <c r="AA51" s="21"/>
      <c r="AB51" s="21"/>
      <c r="AC51" s="21"/>
      <c r="AD51" s="21"/>
      <c r="AE51" s="21"/>
      <c r="AF51" s="21"/>
      <c r="AG51" s="21"/>
      <c r="AH51" s="22"/>
      <c r="AI51" s="22"/>
      <c r="AJ51" s="22"/>
      <c r="AK51" s="22"/>
      <c r="AL51" s="22"/>
      <c r="AM51" s="22"/>
      <c r="AN51" s="22"/>
      <c r="AO51" s="22"/>
      <c r="AP51" s="22"/>
      <c r="AQ51" s="22"/>
      <c r="AR51" s="23"/>
      <c r="AS51" s="22"/>
      <c r="AT51" s="41">
        <v>97</v>
      </c>
      <c r="AU51" s="44">
        <v>97</v>
      </c>
      <c r="AV51" s="41">
        <v>97</v>
      </c>
      <c r="AW51" s="41">
        <v>97</v>
      </c>
      <c r="AX51" s="41">
        <v>97</v>
      </c>
      <c r="AY51" s="41">
        <v>97</v>
      </c>
      <c r="AZ51" s="47"/>
      <c r="BA51" s="47"/>
      <c r="BB51" s="47"/>
      <c r="BC51" s="47"/>
      <c r="BD51" s="24">
        <v>0</v>
      </c>
      <c r="BE51" s="24">
        <v>0</v>
      </c>
      <c r="BF51" s="25" t="s">
        <v>596</v>
      </c>
      <c r="BG51" s="27">
        <f>IFERROR(BD51/AW51,0)</f>
        <v>0</v>
      </c>
      <c r="BH51" s="28">
        <f>+IF(BI51="SI",IFERROR((IF(BI51="SI",BE51,0)/AW51),"REVISAR"),0)</f>
        <v>0</v>
      </c>
      <c r="BI51" s="25" t="s">
        <v>50</v>
      </c>
      <c r="BJ51" s="25" t="s">
        <v>597</v>
      </c>
      <c r="BK51" s="24">
        <v>0</v>
      </c>
      <c r="BL51" s="24">
        <v>0</v>
      </c>
      <c r="BM51" s="25" t="s">
        <v>598</v>
      </c>
      <c r="BN51" s="27">
        <f>IFERROR(BK51/AW51,0)</f>
        <v>0</v>
      </c>
      <c r="BO51" s="28">
        <f>+IF(BP51="SI",IFERROR((IF(BP51="SI",BL51,0)/AW51),"REVISAR"),BH51)</f>
        <v>0</v>
      </c>
      <c r="BP51" s="25" t="s">
        <v>49</v>
      </c>
      <c r="BQ51" s="35"/>
      <c r="BR51" s="30">
        <v>10</v>
      </c>
      <c r="BS51" s="24">
        <v>62</v>
      </c>
      <c r="BT51" s="25" t="s">
        <v>1263</v>
      </c>
      <c r="BU51" s="27">
        <f>IFERROR(BR51/AW51,0)</f>
        <v>0.10309278350515463</v>
      </c>
      <c r="BV51" s="28">
        <f>+IF(BW51="SI",IFERROR((IF(BW51="SI",BS51,0)/AW51),"REVISAR"),BO51)</f>
        <v>0.63917525773195871</v>
      </c>
      <c r="BW51" s="25" t="s">
        <v>50</v>
      </c>
      <c r="BX51" s="25" t="s">
        <v>599</v>
      </c>
      <c r="BY51" s="24">
        <v>10</v>
      </c>
      <c r="BZ51" s="24"/>
      <c r="CA51" s="25"/>
      <c r="CB51" s="27">
        <f>IFERROR(BY51/AW51,0)</f>
        <v>0.10309278350515463</v>
      </c>
      <c r="CC51" s="28">
        <f>+IF(CD51="SI",IFERROR((IF(CD51="SI",BZ51,0)/AW51),"REVISAR"),BV51)</f>
        <v>0.63917525773195871</v>
      </c>
      <c r="CD51" s="25" t="s">
        <v>49</v>
      </c>
      <c r="CE51" s="25"/>
      <c r="CF51" s="24">
        <v>10</v>
      </c>
      <c r="CG51" s="24"/>
      <c r="CH51" s="25"/>
      <c r="CI51" s="27">
        <f>IFERROR(CF51/AW51,0)</f>
        <v>0.10309278350515463</v>
      </c>
      <c r="CJ51" s="28">
        <f>+IF(CK51="SI",IFERROR((IF(CK51="SI",CG51,0)/AW51),"REVISAR"),CC51)</f>
        <v>0.63917525773195871</v>
      </c>
      <c r="CK51" s="25" t="s">
        <v>49</v>
      </c>
      <c r="CL51" s="25"/>
      <c r="CM51" s="24">
        <v>40</v>
      </c>
      <c r="CN51" s="24">
        <v>87</v>
      </c>
      <c r="CO51" s="25" t="s">
        <v>1264</v>
      </c>
      <c r="CP51" s="27">
        <f>IFERROR(CM51/AW51,0)</f>
        <v>0.41237113402061853</v>
      </c>
      <c r="CQ51" s="28">
        <f>+IF(CR51="SI",IFERROR((IF(CR51="SI",CN51,0)/AW51),"REVISAR"),CJ51)</f>
        <v>0.89690721649484539</v>
      </c>
      <c r="CR51" s="25" t="s">
        <v>50</v>
      </c>
      <c r="CS51" s="25" t="s">
        <v>1265</v>
      </c>
      <c r="CT51" s="24">
        <v>40</v>
      </c>
      <c r="CU51" s="24">
        <v>87</v>
      </c>
      <c r="CV51" s="25"/>
      <c r="CW51" s="27">
        <f>IFERROR(CT51/AW51,0)</f>
        <v>0.41237113402061853</v>
      </c>
      <c r="CX51" s="28">
        <f>+IF(CY51="SI",IFERROR((IF(CY51="SI",CU51,0)/AW51),"REVISAR"),CQ51)</f>
        <v>0.89690721649484539</v>
      </c>
      <c r="CY51" s="25" t="s">
        <v>49</v>
      </c>
      <c r="CZ51" s="25"/>
      <c r="DA51" s="24">
        <v>40</v>
      </c>
      <c r="DB51" s="24"/>
      <c r="DC51" s="25"/>
      <c r="DD51" s="27">
        <f>IFERROR(DA51/AW51,0)</f>
        <v>0.41237113402061853</v>
      </c>
      <c r="DE51" s="28">
        <f>+IF(DF51="SI",IFERROR((IF(DF51="SI",DB51,0)/AW51),"REVISAR"),CX51)</f>
        <v>0.89690721649484539</v>
      </c>
      <c r="DF51" s="25" t="s">
        <v>49</v>
      </c>
      <c r="DG51" s="25"/>
      <c r="DH51" s="24">
        <v>70</v>
      </c>
      <c r="DI51" s="24"/>
      <c r="DJ51" s="25"/>
      <c r="DK51" s="27">
        <f>IFERROR(DH51/AW51,0)</f>
        <v>0.72164948453608246</v>
      </c>
      <c r="DL51" s="28">
        <f>+IF(DM51="SI",IFERROR((IF(DM51="SI",DI51,0)/AW51),"REVISAR"),DE51)</f>
        <v>0.89690721649484539</v>
      </c>
      <c r="DM51" s="25" t="s">
        <v>62</v>
      </c>
      <c r="DN51" s="25" t="s">
        <v>1675</v>
      </c>
      <c r="DO51" s="24">
        <v>70</v>
      </c>
      <c r="DP51" s="24"/>
      <c r="DQ51" s="25"/>
      <c r="DR51" s="27">
        <f>IFERROR(DO51/AW51,0)</f>
        <v>0.72164948453608246</v>
      </c>
      <c r="DS51" s="28">
        <f>+IF(DT51="SI",IFERROR((IF(DT51="SI",DP51,0)/AW51),"REVISAR"),DL51)</f>
        <v>0.89690721649484539</v>
      </c>
      <c r="DT51" s="25" t="s">
        <v>49</v>
      </c>
      <c r="DU51" s="25"/>
      <c r="DV51" s="24">
        <v>70</v>
      </c>
      <c r="DW51" s="24"/>
      <c r="DX51" s="25"/>
      <c r="DY51" s="27">
        <f>IFERROR(DV51/AW51,0)</f>
        <v>0.72164948453608246</v>
      </c>
      <c r="DZ51" s="28">
        <f>+IF(EA51="SI",IFERROR((IF(EA51="SI",DW51,0)/AW51),"REVISAR"),DS51)</f>
        <v>0.89690721649484539</v>
      </c>
      <c r="EA51" s="25" t="s">
        <v>49</v>
      </c>
      <c r="EB51" s="25"/>
      <c r="EC51" s="31">
        <v>97</v>
      </c>
      <c r="ED51" s="24"/>
      <c r="EE51" s="25"/>
      <c r="EF51" s="27">
        <f>IFERROR(EC51/AW51,0)</f>
        <v>1</v>
      </c>
      <c r="EG51" s="28">
        <f>+IF(EH51="SI",IFERROR((IF(EH51="SI",ED51,0)/AW51),"REVISAR"),DZ51)</f>
        <v>0.89690721649484539</v>
      </c>
      <c r="EH51" s="25" t="s">
        <v>49</v>
      </c>
      <c r="EI51" s="25"/>
      <c r="EJ51" s="32">
        <v>2025</v>
      </c>
      <c r="EK51" s="33"/>
      <c r="EL51" s="34" t="str">
        <f>+VLOOKUP(C51,[1]Listas_desplega!$AI$22:$AJ$46,2,0)</f>
        <v>DCE</v>
      </c>
      <c r="EM51" s="34" t="str">
        <f>+VLOOKUP(I51,[1]Listas_desplega!$BY$3:$BZ$7,2,0)</f>
        <v>T_2</v>
      </c>
      <c r="EN51" s="34" t="str">
        <f>+VLOOKUP(J51,[1]Listas_desplega!$BY$10:$BZ$23,2,0)</f>
        <v>T_2_C_2</v>
      </c>
      <c r="EO51" s="34" t="str">
        <f>+VLOOKUP(K51,[1]Listas_desplega!$BY$28:$BZ$54,2,0)</f>
        <v>T_2_C_2_ET_1</v>
      </c>
      <c r="EP51" s="34" t="str">
        <f>+VLOOKUP(L51,[1]Listas_desplega!$BY$58:$BZ$105,2,0)</f>
        <v>T_2_C_2_ET_1_CPT_8</v>
      </c>
      <c r="EQ51" s="35" t="str">
        <f>+VLOOKUP(M51,[1]Listas_desplega!$J$3:$K$11,2,0)</f>
        <v>Eje_E_6</v>
      </c>
    </row>
    <row r="52" spans="1:147" s="36" customFormat="1" ht="44.25" customHeight="1" x14ac:dyDescent="0.3">
      <c r="A52" s="15" t="str">
        <f t="shared" si="0"/>
        <v>289_VPBM_2025</v>
      </c>
      <c r="B52" s="16" t="s">
        <v>44</v>
      </c>
      <c r="C52" s="16" t="s">
        <v>63</v>
      </c>
      <c r="D52" s="16" t="s">
        <v>64</v>
      </c>
      <c r="E52" s="16" t="s">
        <v>158</v>
      </c>
      <c r="F52" s="16" t="s">
        <v>274</v>
      </c>
      <c r="G52" s="17" t="s">
        <v>275</v>
      </c>
      <c r="H52" s="16" t="s">
        <v>526</v>
      </c>
      <c r="I52" s="16" t="s">
        <v>277</v>
      </c>
      <c r="J52" s="16" t="s">
        <v>601</v>
      </c>
      <c r="K52" s="16" t="s">
        <v>602</v>
      </c>
      <c r="L52" s="16" t="s">
        <v>603</v>
      </c>
      <c r="M52" s="16" t="s">
        <v>68</v>
      </c>
      <c r="N52" s="16" t="s">
        <v>69</v>
      </c>
      <c r="O52" s="22">
        <v>289</v>
      </c>
      <c r="P52" s="40" t="s">
        <v>604</v>
      </c>
      <c r="Q52" s="20" t="s">
        <v>282</v>
      </c>
      <c r="R52" s="19" t="s">
        <v>306</v>
      </c>
      <c r="S52" s="40" t="s">
        <v>605</v>
      </c>
      <c r="T52" s="40" t="s">
        <v>308</v>
      </c>
      <c r="U52" s="40" t="s">
        <v>286</v>
      </c>
      <c r="V52" s="40">
        <v>15</v>
      </c>
      <c r="W52" s="40" t="s">
        <v>425</v>
      </c>
      <c r="X52" s="20" t="s">
        <v>405</v>
      </c>
      <c r="Y52" s="21" t="s">
        <v>67</v>
      </c>
      <c r="Z52" s="21" t="s">
        <v>67</v>
      </c>
      <c r="AA52" s="21" t="s">
        <v>48</v>
      </c>
      <c r="AB52" s="21" t="s">
        <v>67</v>
      </c>
      <c r="AC52" s="21" t="s">
        <v>67</v>
      </c>
      <c r="AD52" s="21" t="s">
        <v>67</v>
      </c>
      <c r="AE52" s="21" t="s">
        <v>67</v>
      </c>
      <c r="AF52" s="21" t="s">
        <v>67</v>
      </c>
      <c r="AG52" s="21" t="s">
        <v>67</v>
      </c>
      <c r="AH52" s="22" t="s">
        <v>67</v>
      </c>
      <c r="AI52" s="22" t="s">
        <v>67</v>
      </c>
      <c r="AJ52" s="22" t="s">
        <v>67</v>
      </c>
      <c r="AK52" s="22" t="s">
        <v>67</v>
      </c>
      <c r="AL52" s="22" t="s">
        <v>67</v>
      </c>
      <c r="AM52" s="22" t="s">
        <v>67</v>
      </c>
      <c r="AN52" s="22" t="s">
        <v>67</v>
      </c>
      <c r="AO52" s="22" t="s">
        <v>67</v>
      </c>
      <c r="AP52" s="22" t="s">
        <v>67</v>
      </c>
      <c r="AQ52" s="22" t="s">
        <v>67</v>
      </c>
      <c r="AR52" s="23" t="s">
        <v>67</v>
      </c>
      <c r="AS52" s="22" t="s">
        <v>67</v>
      </c>
      <c r="AT52" s="41" t="s">
        <v>67</v>
      </c>
      <c r="AU52" s="192" t="s">
        <v>67</v>
      </c>
      <c r="AV52" s="41" t="s">
        <v>67</v>
      </c>
      <c r="AW52" s="41" t="s">
        <v>67</v>
      </c>
      <c r="AX52" s="41">
        <v>100</v>
      </c>
      <c r="AY52" s="41">
        <v>100</v>
      </c>
      <c r="AZ52" s="47"/>
      <c r="BA52" s="47"/>
      <c r="BB52" s="47"/>
      <c r="BC52" s="47"/>
      <c r="BD52" s="24"/>
      <c r="BE52" s="24">
        <v>0</v>
      </c>
      <c r="BF52" s="25" t="s">
        <v>606</v>
      </c>
      <c r="BG52" s="27">
        <f>IFERROR(BD52/AW52,0)</f>
        <v>0</v>
      </c>
      <c r="BH52" s="28" t="str">
        <f>+IF(BI52="SI",IFERROR((IF(BI52="SI",BE52,0)/AW52),"REVISAR"),0)</f>
        <v>REVISAR</v>
      </c>
      <c r="BI52" s="25" t="s">
        <v>50</v>
      </c>
      <c r="BJ52" s="25" t="s">
        <v>597</v>
      </c>
      <c r="BK52" s="24"/>
      <c r="BL52" s="24"/>
      <c r="BM52" s="25" t="s">
        <v>607</v>
      </c>
      <c r="BN52" s="27">
        <f>+IFERROR(BK52/AW52,0)</f>
        <v>0</v>
      </c>
      <c r="BO52" s="28" t="str">
        <f>+IF(BP52="SI",IFERROR((IF(BP52="SI",BL52,0)/AW52),"REVISAR"),BH52)</f>
        <v>REVISAR</v>
      </c>
      <c r="BP52" s="25" t="s">
        <v>50</v>
      </c>
      <c r="BQ52" s="46" t="s">
        <v>608</v>
      </c>
      <c r="BR52" s="30"/>
      <c r="BS52" s="24"/>
      <c r="BT52" s="25" t="s">
        <v>609</v>
      </c>
      <c r="BU52" s="27">
        <f>+IFERROR(BR52/AW52,0)</f>
        <v>0</v>
      </c>
      <c r="BV52" s="28" t="str">
        <f>+IF(BW52="SI",IFERROR((IF(BW52="SI",BS52,0)/AW52),"REVISAR"),BO52)</f>
        <v>REVISAR</v>
      </c>
      <c r="BW52" s="25" t="s">
        <v>50</v>
      </c>
      <c r="BX52" s="25" t="s">
        <v>610</v>
      </c>
      <c r="BY52" s="24"/>
      <c r="BZ52" s="24"/>
      <c r="CA52" s="25" t="s">
        <v>1266</v>
      </c>
      <c r="CB52" s="27">
        <f>+IFERROR(BY52/AW52,0)</f>
        <v>0</v>
      </c>
      <c r="CC52" s="28" t="str">
        <f>+IF(CD52="SI",IFERROR((IF(CD52="SI",BZ52,0)/AW52),"REVISAR"),BV52)</f>
        <v>REVISAR</v>
      </c>
      <c r="CD52" s="25" t="s">
        <v>50</v>
      </c>
      <c r="CE52" s="25" t="s">
        <v>1267</v>
      </c>
      <c r="CF52" s="24"/>
      <c r="CG52" s="24"/>
      <c r="CH52" s="25" t="s">
        <v>1268</v>
      </c>
      <c r="CI52" s="27">
        <f>+IFERROR(CF52/AW52,0)</f>
        <v>0</v>
      </c>
      <c r="CJ52" s="28" t="str">
        <f>+IF(CK52="SI",IFERROR((IF(CK52="SI",CG52,0)/AW52),"REVISAR"),CC52)</f>
        <v>REVISAR</v>
      </c>
      <c r="CK52" s="25" t="s">
        <v>50</v>
      </c>
      <c r="CL52" s="25" t="s">
        <v>1180</v>
      </c>
      <c r="CM52" s="24"/>
      <c r="CN52" s="24"/>
      <c r="CO52" s="25" t="s">
        <v>1269</v>
      </c>
      <c r="CP52" s="27">
        <f>+IFERROR(CM52/AW52,0)</f>
        <v>0</v>
      </c>
      <c r="CQ52" s="28" t="str">
        <f>+IF(CR52="SI",IFERROR((IF(CR52="SI",CN52,0)/AW52),"REVISAR"),CJ52)</f>
        <v>REVISAR</v>
      </c>
      <c r="CR52" s="25" t="s">
        <v>50</v>
      </c>
      <c r="CS52" s="25" t="s">
        <v>1270</v>
      </c>
      <c r="CT52" s="24"/>
      <c r="CU52" s="24"/>
      <c r="CV52" s="25" t="s">
        <v>1676</v>
      </c>
      <c r="CW52" s="27">
        <f>+IFERROR(CT52/AW52,0)</f>
        <v>0</v>
      </c>
      <c r="CX52" s="28" t="str">
        <f>+IF(CY52="SI",IFERROR((IF(CY52="SI",CU52,0)/AW52),"REVISAR"),CQ52)</f>
        <v>REVISAR</v>
      </c>
      <c r="CY52" s="25" t="s">
        <v>50</v>
      </c>
      <c r="CZ52" s="25" t="s">
        <v>1604</v>
      </c>
      <c r="DA52" s="24"/>
      <c r="DB52" s="24"/>
      <c r="DC52" s="25" t="s">
        <v>1677</v>
      </c>
      <c r="DD52" s="27">
        <f>+IFERROR(DA52/AW52,0)</f>
        <v>0</v>
      </c>
      <c r="DE52" s="28" t="str">
        <f>+IF(DF52="SI",IFERROR((IF(DF52="SI",DB52,0)/AW52),"REVISAR"),CX52)</f>
        <v>REVISAR</v>
      </c>
      <c r="DF52" s="25" t="s">
        <v>50</v>
      </c>
      <c r="DG52" s="25" t="s">
        <v>1606</v>
      </c>
      <c r="DH52" s="24"/>
      <c r="DI52" s="24"/>
      <c r="DJ52" s="25" t="s">
        <v>1678</v>
      </c>
      <c r="DK52" s="27">
        <f>+IFERROR(DH52/AW52,0)</f>
        <v>0</v>
      </c>
      <c r="DL52" s="28" t="str">
        <f>+IF(DM52="SI",IFERROR((IF(DM52="SI",DI52,0)/AW52),"REVISAR"),DE52)</f>
        <v>REVISAR</v>
      </c>
      <c r="DM52" s="25" t="s">
        <v>396</v>
      </c>
      <c r="DN52" s="25" t="s">
        <v>1679</v>
      </c>
      <c r="DO52" s="24"/>
      <c r="DP52" s="24"/>
      <c r="DQ52" s="25"/>
      <c r="DR52" s="27">
        <f>+IFERROR(DO52/AW52,0)</f>
        <v>0</v>
      </c>
      <c r="DS52" s="28" t="str">
        <f>+IF(DT52="SI",IFERROR((IF(DT52="SI",DP52,0)/AW52),"REVISAR"),DL52)</f>
        <v>REVISAR</v>
      </c>
      <c r="DT52" s="25" t="s">
        <v>49</v>
      </c>
      <c r="DU52" s="25"/>
      <c r="DV52" s="24"/>
      <c r="DW52" s="24"/>
      <c r="DX52" s="25"/>
      <c r="DY52" s="27">
        <f>+IFERROR(DV52/AW52,0)</f>
        <v>0</v>
      </c>
      <c r="DZ52" s="28" t="str">
        <f>+IF(EA52="SI",IFERROR((IF(EA52="SI",DW52,0)/AW52),"REVISAR"),DS52)</f>
        <v>REVISAR</v>
      </c>
      <c r="EA52" s="25" t="s">
        <v>49</v>
      </c>
      <c r="EB52" s="25"/>
      <c r="EC52" s="31"/>
      <c r="ED52" s="24"/>
      <c r="EE52" s="25"/>
      <c r="EF52" s="27">
        <f>+IFERROR(EC52/AW52,0)</f>
        <v>0</v>
      </c>
      <c r="EG52" s="28" t="str">
        <f>+IF(EH52="SI",IFERROR((IF(EH52="SI",ED52,0)/AW52),"REVISAR"),DZ52)</f>
        <v>REVISAR</v>
      </c>
      <c r="EH52" s="25" t="s">
        <v>49</v>
      </c>
      <c r="EI52" s="25"/>
      <c r="EJ52" s="32">
        <v>2025</v>
      </c>
      <c r="EK52" s="33"/>
      <c r="EL52" s="34" t="str">
        <f>+VLOOKUP(C52,[1]Listas_desplega!$AI$22:$AJ$46,2,0)</f>
        <v>DCE</v>
      </c>
      <c r="EM52" s="34" t="str">
        <f>+VLOOKUP(I52,[1]Listas_desplega!$BY$3:$BZ$7,2,0)</f>
        <v>T_2</v>
      </c>
      <c r="EN52" s="34" t="str">
        <f>+VLOOKUP(J52,[1]Listas_desplega!$BY$10:$BZ$23,2,0)</f>
        <v>T_2_C_1</v>
      </c>
      <c r="EO52" s="34" t="str">
        <f>+VLOOKUP(K52,[1]Listas_desplega!$BY$28:$BZ$54,2,0)</f>
        <v>T_2_C_1_ET_1</v>
      </c>
      <c r="EP52" s="34" t="str">
        <f>+VLOOKUP(L52,[1]Listas_desplega!$BY$58:$BZ$105,2,0)</f>
        <v>T_2_C_1_ET_1_CPT_1</v>
      </c>
      <c r="EQ52" s="35" t="str">
        <f>+VLOOKUP(M52,[1]Listas_desplega!$J$3:$K$11,2,0)</f>
        <v>Eje_E_7</v>
      </c>
    </row>
    <row r="53" spans="1:147" s="36" customFormat="1" ht="44.25" customHeight="1" x14ac:dyDescent="0.3">
      <c r="A53" s="15" t="str">
        <f t="shared" si="0"/>
        <v>356_VPBM_2025</v>
      </c>
      <c r="B53" s="16" t="s">
        <v>44</v>
      </c>
      <c r="C53" s="16" t="s">
        <v>63</v>
      </c>
      <c r="D53" s="16" t="s">
        <v>64</v>
      </c>
      <c r="E53" s="16" t="s">
        <v>158</v>
      </c>
      <c r="F53" s="16" t="s">
        <v>274</v>
      </c>
      <c r="G53" s="17" t="s">
        <v>275</v>
      </c>
      <c r="H53" s="16" t="s">
        <v>526</v>
      </c>
      <c r="I53" s="16" t="s">
        <v>277</v>
      </c>
      <c r="J53" s="16" t="s">
        <v>601</v>
      </c>
      <c r="K53" s="16" t="s">
        <v>602</v>
      </c>
      <c r="L53" s="16" t="s">
        <v>603</v>
      </c>
      <c r="M53" s="16" t="s">
        <v>68</v>
      </c>
      <c r="N53" s="16" t="s">
        <v>69</v>
      </c>
      <c r="O53" s="22">
        <v>356</v>
      </c>
      <c r="P53" s="21" t="s">
        <v>611</v>
      </c>
      <c r="Q53" s="20" t="s">
        <v>282</v>
      </c>
      <c r="R53" s="19" t="s">
        <v>283</v>
      </c>
      <c r="S53" s="21" t="s">
        <v>612</v>
      </c>
      <c r="T53" s="19" t="s">
        <v>308</v>
      </c>
      <c r="U53" s="21" t="s">
        <v>286</v>
      </c>
      <c r="V53" s="21">
        <v>15</v>
      </c>
      <c r="W53" s="21" t="s">
        <v>425</v>
      </c>
      <c r="X53" s="20" t="s">
        <v>405</v>
      </c>
      <c r="Y53" s="21" t="s">
        <v>67</v>
      </c>
      <c r="Z53" s="21" t="s">
        <v>48</v>
      </c>
      <c r="AA53" s="21" t="s">
        <v>67</v>
      </c>
      <c r="AB53" s="21" t="s">
        <v>67</v>
      </c>
      <c r="AC53" s="21" t="s">
        <v>67</v>
      </c>
      <c r="AD53" s="21" t="s">
        <v>67</v>
      </c>
      <c r="AE53" s="21" t="s">
        <v>67</v>
      </c>
      <c r="AF53" s="21" t="s">
        <v>67</v>
      </c>
      <c r="AG53" s="21" t="s">
        <v>67</v>
      </c>
      <c r="AH53" s="22" t="s">
        <v>67</v>
      </c>
      <c r="AI53" s="22" t="s">
        <v>67</v>
      </c>
      <c r="AJ53" s="22" t="s">
        <v>67</v>
      </c>
      <c r="AK53" s="22" t="s">
        <v>67</v>
      </c>
      <c r="AL53" s="22" t="s">
        <v>67</v>
      </c>
      <c r="AM53" s="22" t="s">
        <v>67</v>
      </c>
      <c r="AN53" s="22" t="s">
        <v>67</v>
      </c>
      <c r="AO53" s="22" t="s">
        <v>67</v>
      </c>
      <c r="AP53" s="22" t="s">
        <v>67</v>
      </c>
      <c r="AQ53" s="22" t="s">
        <v>67</v>
      </c>
      <c r="AR53" s="23" t="s">
        <v>67</v>
      </c>
      <c r="AS53" s="22" t="s">
        <v>67</v>
      </c>
      <c r="AT53" s="41" t="s">
        <v>67</v>
      </c>
      <c r="AU53" s="192">
        <v>10</v>
      </c>
      <c r="AV53" s="42">
        <v>50</v>
      </c>
      <c r="AW53" s="42">
        <v>20</v>
      </c>
      <c r="AX53" s="42">
        <v>20</v>
      </c>
      <c r="AY53" s="42">
        <v>100</v>
      </c>
      <c r="AZ53" s="43"/>
      <c r="BA53" s="43"/>
      <c r="BB53" s="43"/>
      <c r="BC53" s="43"/>
      <c r="BD53" s="24"/>
      <c r="BE53" s="24">
        <v>0</v>
      </c>
      <c r="BF53" s="25" t="s">
        <v>613</v>
      </c>
      <c r="BG53" s="26">
        <f t="shared" ref="BG53:BG54" si="237">IFERROR(BD53/AW53,0)</f>
        <v>0</v>
      </c>
      <c r="BH53" s="27">
        <f t="shared" ref="BH53:BH54" si="238">IFERROR(BE53/AW53,0)</f>
        <v>0</v>
      </c>
      <c r="BI53" s="25" t="s">
        <v>50</v>
      </c>
      <c r="BJ53" s="25" t="s">
        <v>597</v>
      </c>
      <c r="BK53" s="24"/>
      <c r="BL53" s="24"/>
      <c r="BM53" s="25" t="s">
        <v>614</v>
      </c>
      <c r="BN53" s="27">
        <f t="shared" ref="BN53:BN54" si="239">+IFERROR(BK53/AW53,0)</f>
        <v>0</v>
      </c>
      <c r="BO53" s="28">
        <f t="shared" ref="BO53:BO54" si="240">+IF(BP53="SI",IFERROR((IF(BP53="SI",BL53,0)/AW53),"REVISAR"),BH53)</f>
        <v>0</v>
      </c>
      <c r="BP53" s="25" t="s">
        <v>50</v>
      </c>
      <c r="BQ53" s="46" t="s">
        <v>608</v>
      </c>
      <c r="BR53" s="30"/>
      <c r="BS53" s="24"/>
      <c r="BT53" s="25" t="s">
        <v>615</v>
      </c>
      <c r="BU53" s="27">
        <f t="shared" ref="BU53:BU54" si="241">+IFERROR(BR53/AW53,0)</f>
        <v>0</v>
      </c>
      <c r="BV53" s="28">
        <f t="shared" ref="BV53:BV54" si="242">+IF(BW53="SI",IFERROR((IF(BW53="SI",BS53,0)/AW53),"REVISAR"),BO53)</f>
        <v>0</v>
      </c>
      <c r="BW53" s="25" t="s">
        <v>50</v>
      </c>
      <c r="BX53" s="25" t="s">
        <v>610</v>
      </c>
      <c r="BY53" s="24"/>
      <c r="BZ53" s="24"/>
      <c r="CA53" s="25" t="s">
        <v>1271</v>
      </c>
      <c r="CB53" s="27">
        <f t="shared" ref="CB53:CB54" si="243">+IFERROR(BY53/AW53,0)</f>
        <v>0</v>
      </c>
      <c r="CC53" s="28">
        <f t="shared" ref="CC53:CC54" si="244">+IF(CD53="SI",IFERROR((IF(CD53="SI",BZ53,0)/AW53),"REVISAR"),BV53)</f>
        <v>0</v>
      </c>
      <c r="CD53" s="25" t="s">
        <v>50</v>
      </c>
      <c r="CE53" s="25" t="s">
        <v>1267</v>
      </c>
      <c r="CF53" s="24"/>
      <c r="CG53" s="24"/>
      <c r="CH53" s="25" t="s">
        <v>1272</v>
      </c>
      <c r="CI53" s="27">
        <f t="shared" ref="CI53:CI54" si="245">+IFERROR(CF53/AW53,0)</f>
        <v>0</v>
      </c>
      <c r="CJ53" s="28">
        <f t="shared" ref="CJ53:CJ54" si="246">+IF(CK53="SI",IFERROR((IF(CK53="SI",CG53,0)/AW53),"REVISAR"),CC53)</f>
        <v>0</v>
      </c>
      <c r="CK53" s="25" t="s">
        <v>50</v>
      </c>
      <c r="CL53" s="25" t="s">
        <v>1180</v>
      </c>
      <c r="CM53" s="24">
        <v>10</v>
      </c>
      <c r="CN53" s="24"/>
      <c r="CO53" s="25" t="s">
        <v>1273</v>
      </c>
      <c r="CP53" s="27">
        <f t="shared" ref="CP53:CP54" si="247">+IFERROR(CM53/AW53,0)</f>
        <v>0.5</v>
      </c>
      <c r="CQ53" s="28">
        <f t="shared" ref="CQ53:CQ54" si="248">+IF(CR53="SI",IFERROR((IF(CR53="SI",CN53,0)/AW53),"REVISAR"),CJ53)</f>
        <v>0</v>
      </c>
      <c r="CR53" s="25" t="s">
        <v>50</v>
      </c>
      <c r="CS53" s="25" t="s">
        <v>1274</v>
      </c>
      <c r="CT53" s="24">
        <v>10</v>
      </c>
      <c r="CU53" s="24">
        <v>10</v>
      </c>
      <c r="CV53" s="25" t="s">
        <v>1680</v>
      </c>
      <c r="CW53" s="27">
        <f t="shared" ref="CW53:CW54" si="249">+IFERROR(CT53/AW53,0)</f>
        <v>0.5</v>
      </c>
      <c r="CX53" s="28">
        <f t="shared" ref="CX53:CX54" si="250">+IF(CY53="SI",IFERROR((IF(CY53="SI",CU53,0)/AW53),"REVISAR"),CQ53)</f>
        <v>0.5</v>
      </c>
      <c r="CY53" s="25" t="s">
        <v>50</v>
      </c>
      <c r="CZ53" s="25" t="s">
        <v>1604</v>
      </c>
      <c r="DA53" s="24">
        <v>10</v>
      </c>
      <c r="DB53" s="24">
        <v>10</v>
      </c>
      <c r="DC53" s="25" t="s">
        <v>1681</v>
      </c>
      <c r="DD53" s="27">
        <f t="shared" ref="DD53:DD54" si="251">+IFERROR(DA53/AW53,0)</f>
        <v>0.5</v>
      </c>
      <c r="DE53" s="28">
        <f t="shared" ref="DE53:DE54" si="252">+IF(DF53="SI",IFERROR((IF(DF53="SI",DB53,0)/AW53),"REVISAR"),CX53)</f>
        <v>0.5</v>
      </c>
      <c r="DF53" s="25" t="s">
        <v>50</v>
      </c>
      <c r="DG53" s="25" t="s">
        <v>1606</v>
      </c>
      <c r="DH53" s="24">
        <v>10</v>
      </c>
      <c r="DI53" s="24">
        <v>10</v>
      </c>
      <c r="DJ53" s="25" t="s">
        <v>1682</v>
      </c>
      <c r="DK53" s="27">
        <f t="shared" ref="DK53:DK54" si="253">+IFERROR(DH53/AW53,0)</f>
        <v>0.5</v>
      </c>
      <c r="DL53" s="28">
        <f t="shared" ref="DL53:DL54" si="254">+IF(DM53="SI",IFERROR((IF(DM53="SI",DI53,0)/AW53),"REVISAR"),DE53)</f>
        <v>0.5</v>
      </c>
      <c r="DM53" s="25" t="s">
        <v>396</v>
      </c>
      <c r="DN53" s="25" t="s">
        <v>1679</v>
      </c>
      <c r="DO53" s="24">
        <v>10</v>
      </c>
      <c r="DP53" s="24"/>
      <c r="DQ53" s="25"/>
      <c r="DR53" s="27">
        <f t="shared" ref="DR53:DR54" si="255">+IFERROR(DO53/AW53,0)</f>
        <v>0.5</v>
      </c>
      <c r="DS53" s="28">
        <f t="shared" ref="DS53:DS54" si="256">+IF(DT53="SI",IFERROR((IF(DT53="SI",DP53,0)/AW53),"REVISAR"),DL53)</f>
        <v>0.5</v>
      </c>
      <c r="DT53" s="25" t="s">
        <v>49</v>
      </c>
      <c r="DU53" s="25"/>
      <c r="DV53" s="24">
        <v>10</v>
      </c>
      <c r="DW53" s="24"/>
      <c r="DX53" s="25"/>
      <c r="DY53" s="27">
        <f t="shared" ref="DY53:DY54" si="257">+IFERROR(DV53/AW53,0)</f>
        <v>0.5</v>
      </c>
      <c r="DZ53" s="28">
        <f t="shared" ref="DZ53:DZ54" si="258">+IF(EA53="SI",IFERROR((IF(EA53="SI",DW53,0)/AW53),"REVISAR"),DS53)</f>
        <v>0.5</v>
      </c>
      <c r="EA53" s="25" t="s">
        <v>49</v>
      </c>
      <c r="EB53" s="25"/>
      <c r="EC53" s="31">
        <v>20</v>
      </c>
      <c r="ED53" s="24"/>
      <c r="EE53" s="25"/>
      <c r="EF53" s="27">
        <f t="shared" ref="EF53:EF54" si="259">+IFERROR(EC53/AW53,0)</f>
        <v>1</v>
      </c>
      <c r="EG53" s="28">
        <f t="shared" ref="EG53:EG54" si="260">+IF(EH53="SI",IFERROR((IF(EH53="SI",ED53,0)/AW53),"REVISAR"),DZ53)</f>
        <v>0.5</v>
      </c>
      <c r="EH53" s="25" t="s">
        <v>49</v>
      </c>
      <c r="EI53" s="25"/>
      <c r="EJ53" s="32">
        <v>2025</v>
      </c>
      <c r="EK53" s="33"/>
      <c r="EL53" s="34" t="str">
        <f>+VLOOKUP(C53,[1]Listas_desplega!$AI$22:$AJ$46,2,0)</f>
        <v>DCE</v>
      </c>
      <c r="EM53" s="34" t="str">
        <f>+VLOOKUP(I53,[1]Listas_desplega!$BY$3:$BZ$7,2,0)</f>
        <v>T_2</v>
      </c>
      <c r="EN53" s="34" t="str">
        <f>+VLOOKUP(J53,[1]Listas_desplega!$BY$10:$BZ$23,2,0)</f>
        <v>T_2_C_1</v>
      </c>
      <c r="EO53" s="34" t="str">
        <f>+VLOOKUP(K53,[1]Listas_desplega!$BY$28:$BZ$54,2,0)</f>
        <v>T_2_C_1_ET_1</v>
      </c>
      <c r="EP53" s="34" t="str">
        <f>+VLOOKUP(L53,[1]Listas_desplega!$BY$58:$BZ$105,2,0)</f>
        <v>T_2_C_1_ET_1_CPT_1</v>
      </c>
      <c r="EQ53" s="35" t="str">
        <f>+VLOOKUP(M53,[1]Listas_desplega!$J$3:$K$11,2,0)</f>
        <v>Eje_E_7</v>
      </c>
    </row>
    <row r="54" spans="1:147" s="36" customFormat="1" ht="44.25" customHeight="1" x14ac:dyDescent="0.3">
      <c r="A54" s="15" t="str">
        <f t="shared" si="0"/>
        <v>466_VPBM_2025</v>
      </c>
      <c r="B54" s="16" t="s">
        <v>44</v>
      </c>
      <c r="C54" s="16" t="s">
        <v>63</v>
      </c>
      <c r="D54" s="16" t="s">
        <v>64</v>
      </c>
      <c r="E54" s="16" t="s">
        <v>158</v>
      </c>
      <c r="F54" s="16" t="s">
        <v>274</v>
      </c>
      <c r="G54" s="17" t="s">
        <v>275</v>
      </c>
      <c r="H54" s="16" t="s">
        <v>526</v>
      </c>
      <c r="I54" s="16" t="s">
        <v>277</v>
      </c>
      <c r="J54" s="16" t="s">
        <v>601</v>
      </c>
      <c r="K54" s="16" t="s">
        <v>602</v>
      </c>
      <c r="L54" s="16" t="s">
        <v>603</v>
      </c>
      <c r="M54" s="16" t="s">
        <v>68</v>
      </c>
      <c r="N54" s="16" t="s">
        <v>69</v>
      </c>
      <c r="O54" s="22">
        <v>466</v>
      </c>
      <c r="P54" s="21" t="s">
        <v>616</v>
      </c>
      <c r="Q54" s="20" t="s">
        <v>282</v>
      </c>
      <c r="R54" s="19" t="s">
        <v>283</v>
      </c>
      <c r="S54" s="21" t="s">
        <v>617</v>
      </c>
      <c r="T54" s="19" t="s">
        <v>308</v>
      </c>
      <c r="U54" s="21" t="s">
        <v>286</v>
      </c>
      <c r="V54" s="21">
        <v>30</v>
      </c>
      <c r="W54" s="21" t="s">
        <v>425</v>
      </c>
      <c r="X54" s="20" t="s">
        <v>405</v>
      </c>
      <c r="Y54" s="21" t="s">
        <v>67</v>
      </c>
      <c r="Z54" s="21" t="s">
        <v>67</v>
      </c>
      <c r="AA54" s="21" t="s">
        <v>67</v>
      </c>
      <c r="AB54" s="21" t="s">
        <v>67</v>
      </c>
      <c r="AC54" s="21" t="s">
        <v>67</v>
      </c>
      <c r="AD54" s="21" t="s">
        <v>67</v>
      </c>
      <c r="AE54" s="21" t="s">
        <v>67</v>
      </c>
      <c r="AF54" s="21" t="s">
        <v>48</v>
      </c>
      <c r="AG54" s="21" t="s">
        <v>67</v>
      </c>
      <c r="AH54" s="22" t="s">
        <v>67</v>
      </c>
      <c r="AI54" s="22" t="s">
        <v>67</v>
      </c>
      <c r="AJ54" s="22" t="s">
        <v>67</v>
      </c>
      <c r="AK54" s="22" t="s">
        <v>67</v>
      </c>
      <c r="AL54" s="22" t="s">
        <v>67</v>
      </c>
      <c r="AM54" s="22" t="s">
        <v>67</v>
      </c>
      <c r="AN54" s="22" t="s">
        <v>67</v>
      </c>
      <c r="AO54" s="22" t="s">
        <v>67</v>
      </c>
      <c r="AP54" s="22" t="s">
        <v>67</v>
      </c>
      <c r="AQ54" s="22" t="s">
        <v>67</v>
      </c>
      <c r="AR54" s="23" t="s">
        <v>67</v>
      </c>
      <c r="AS54" s="22" t="s">
        <v>67</v>
      </c>
      <c r="AT54" s="41" t="s">
        <v>67</v>
      </c>
      <c r="AU54" s="192" t="s">
        <v>67</v>
      </c>
      <c r="AV54" s="42">
        <v>50</v>
      </c>
      <c r="AW54" s="42">
        <v>20</v>
      </c>
      <c r="AX54" s="42">
        <v>30</v>
      </c>
      <c r="AY54" s="42">
        <v>100</v>
      </c>
      <c r="AZ54" s="43"/>
      <c r="BA54" s="43"/>
      <c r="BB54" s="43"/>
      <c r="BC54" s="43"/>
      <c r="BD54" s="24"/>
      <c r="BE54" s="24"/>
      <c r="BF54" s="25" t="s">
        <v>618</v>
      </c>
      <c r="BG54" s="26">
        <f t="shared" si="237"/>
        <v>0</v>
      </c>
      <c r="BH54" s="27">
        <f t="shared" si="238"/>
        <v>0</v>
      </c>
      <c r="BI54" s="25" t="s">
        <v>50</v>
      </c>
      <c r="BJ54" s="25" t="s">
        <v>567</v>
      </c>
      <c r="BK54" s="24"/>
      <c r="BL54" s="24"/>
      <c r="BM54" s="25" t="s">
        <v>619</v>
      </c>
      <c r="BN54" s="27">
        <f t="shared" si="239"/>
        <v>0</v>
      </c>
      <c r="BO54" s="28">
        <f t="shared" si="240"/>
        <v>0</v>
      </c>
      <c r="BP54" s="25" t="s">
        <v>50</v>
      </c>
      <c r="BQ54" s="46" t="s">
        <v>608</v>
      </c>
      <c r="BR54" s="30"/>
      <c r="BS54" s="24"/>
      <c r="BT54" s="25" t="s">
        <v>620</v>
      </c>
      <c r="BU54" s="27">
        <f t="shared" si="241"/>
        <v>0</v>
      </c>
      <c r="BV54" s="28">
        <f t="shared" si="242"/>
        <v>0</v>
      </c>
      <c r="BW54" s="25" t="s">
        <v>50</v>
      </c>
      <c r="BX54" s="25" t="s">
        <v>610</v>
      </c>
      <c r="BY54" s="24"/>
      <c r="BZ54" s="24"/>
      <c r="CA54" s="25" t="s">
        <v>1275</v>
      </c>
      <c r="CB54" s="27">
        <f t="shared" si="243"/>
        <v>0</v>
      </c>
      <c r="CC54" s="28">
        <f t="shared" si="244"/>
        <v>0</v>
      </c>
      <c r="CD54" s="25" t="s">
        <v>50</v>
      </c>
      <c r="CE54" s="25" t="s">
        <v>1267</v>
      </c>
      <c r="CF54" s="24"/>
      <c r="CG54" s="24"/>
      <c r="CH54" s="25" t="s">
        <v>1276</v>
      </c>
      <c r="CI54" s="27">
        <f t="shared" si="245"/>
        <v>0</v>
      </c>
      <c r="CJ54" s="28">
        <f t="shared" si="246"/>
        <v>0</v>
      </c>
      <c r="CK54" s="25" t="s">
        <v>50</v>
      </c>
      <c r="CL54" s="25" t="s">
        <v>1180</v>
      </c>
      <c r="CM54" s="24">
        <v>10</v>
      </c>
      <c r="CN54" s="24"/>
      <c r="CO54" s="25" t="s">
        <v>1277</v>
      </c>
      <c r="CP54" s="27">
        <f t="shared" si="247"/>
        <v>0.5</v>
      </c>
      <c r="CQ54" s="28">
        <f t="shared" si="248"/>
        <v>0</v>
      </c>
      <c r="CR54" s="25" t="s">
        <v>50</v>
      </c>
      <c r="CS54" s="25" t="s">
        <v>1274</v>
      </c>
      <c r="CT54" s="24">
        <v>10</v>
      </c>
      <c r="CU54" s="24">
        <v>10</v>
      </c>
      <c r="CV54" s="25" t="s">
        <v>1683</v>
      </c>
      <c r="CW54" s="27">
        <f t="shared" si="249"/>
        <v>0.5</v>
      </c>
      <c r="CX54" s="28">
        <f t="shared" si="250"/>
        <v>0.5</v>
      </c>
      <c r="CY54" s="25" t="s">
        <v>50</v>
      </c>
      <c r="CZ54" s="25" t="s">
        <v>1604</v>
      </c>
      <c r="DA54" s="24">
        <v>10</v>
      </c>
      <c r="DB54" s="24">
        <v>10</v>
      </c>
      <c r="DC54" s="25" t="s">
        <v>1684</v>
      </c>
      <c r="DD54" s="27">
        <f t="shared" si="251"/>
        <v>0.5</v>
      </c>
      <c r="DE54" s="28">
        <f t="shared" si="252"/>
        <v>0.5</v>
      </c>
      <c r="DF54" s="25" t="s">
        <v>50</v>
      </c>
      <c r="DG54" s="25" t="s">
        <v>1606</v>
      </c>
      <c r="DH54" s="24">
        <v>10</v>
      </c>
      <c r="DI54" s="24">
        <v>10</v>
      </c>
      <c r="DJ54" s="25" t="s">
        <v>1684</v>
      </c>
      <c r="DK54" s="27">
        <f t="shared" si="253"/>
        <v>0.5</v>
      </c>
      <c r="DL54" s="28">
        <f t="shared" si="254"/>
        <v>0.5</v>
      </c>
      <c r="DM54" s="25" t="s">
        <v>396</v>
      </c>
      <c r="DN54" s="25" t="s">
        <v>1679</v>
      </c>
      <c r="DO54" s="24">
        <v>10</v>
      </c>
      <c r="DP54" s="24"/>
      <c r="DQ54" s="25"/>
      <c r="DR54" s="27">
        <f t="shared" si="255"/>
        <v>0.5</v>
      </c>
      <c r="DS54" s="28">
        <f t="shared" si="256"/>
        <v>0.5</v>
      </c>
      <c r="DT54" s="25" t="s">
        <v>49</v>
      </c>
      <c r="DU54" s="25"/>
      <c r="DV54" s="24">
        <v>10</v>
      </c>
      <c r="DW54" s="24"/>
      <c r="DX54" s="25"/>
      <c r="DY54" s="27">
        <f t="shared" si="257"/>
        <v>0.5</v>
      </c>
      <c r="DZ54" s="28">
        <f t="shared" si="258"/>
        <v>0.5</v>
      </c>
      <c r="EA54" s="25" t="s">
        <v>49</v>
      </c>
      <c r="EB54" s="25"/>
      <c r="EC54" s="31">
        <v>20</v>
      </c>
      <c r="ED54" s="24"/>
      <c r="EE54" s="25"/>
      <c r="EF54" s="27">
        <f t="shared" si="259"/>
        <v>1</v>
      </c>
      <c r="EG54" s="28">
        <f t="shared" si="260"/>
        <v>0.5</v>
      </c>
      <c r="EH54" s="25" t="s">
        <v>49</v>
      </c>
      <c r="EI54" s="25"/>
      <c r="EJ54" s="32">
        <v>2025</v>
      </c>
      <c r="EK54" s="33"/>
      <c r="EL54" s="34" t="str">
        <f>+VLOOKUP(C54,[1]Listas_desplega!$AI$22:$AJ$46,2,0)</f>
        <v>DCE</v>
      </c>
      <c r="EM54" s="34" t="str">
        <f>+VLOOKUP(I54,[1]Listas_desplega!$BY$3:$BZ$7,2,0)</f>
        <v>T_2</v>
      </c>
      <c r="EN54" s="34" t="str">
        <f>+VLOOKUP(J54,[1]Listas_desplega!$BY$10:$BZ$23,2,0)</f>
        <v>T_2_C_1</v>
      </c>
      <c r="EO54" s="34" t="str">
        <f>+VLOOKUP(K54,[1]Listas_desplega!$BY$28:$BZ$54,2,0)</f>
        <v>T_2_C_1_ET_1</v>
      </c>
      <c r="EP54" s="34" t="str">
        <f>+VLOOKUP(L54,[1]Listas_desplega!$BY$58:$BZ$105,2,0)</f>
        <v>T_2_C_1_ET_1_CPT_1</v>
      </c>
      <c r="EQ54" s="35" t="str">
        <f>+VLOOKUP(M54,[1]Listas_desplega!$J$3:$K$11,2,0)</f>
        <v>Eje_E_7</v>
      </c>
    </row>
    <row r="55" spans="1:147" s="36" customFormat="1" ht="44.25" customHeight="1" x14ac:dyDescent="0.3">
      <c r="A55" s="15" t="str">
        <f t="shared" si="0"/>
        <v>97_VPBM_2025</v>
      </c>
      <c r="B55" s="16" t="s">
        <v>44</v>
      </c>
      <c r="C55" s="16" t="s">
        <v>63</v>
      </c>
      <c r="D55" s="16" t="s">
        <v>63</v>
      </c>
      <c r="E55" s="16" t="s">
        <v>158</v>
      </c>
      <c r="F55" s="16" t="s">
        <v>274</v>
      </c>
      <c r="G55" s="17" t="s">
        <v>275</v>
      </c>
      <c r="H55" s="16" t="s">
        <v>526</v>
      </c>
      <c r="I55" s="16" t="s">
        <v>277</v>
      </c>
      <c r="J55" s="16" t="s">
        <v>278</v>
      </c>
      <c r="K55" s="16" t="s">
        <v>279</v>
      </c>
      <c r="L55" s="16" t="s">
        <v>519</v>
      </c>
      <c r="M55" s="16" t="s">
        <v>65</v>
      </c>
      <c r="N55" s="16" t="s">
        <v>1551</v>
      </c>
      <c r="O55" s="22">
        <v>97</v>
      </c>
      <c r="P55" s="19" t="s">
        <v>621</v>
      </c>
      <c r="Q55" s="20" t="s">
        <v>305</v>
      </c>
      <c r="R55" s="19" t="s">
        <v>306</v>
      </c>
      <c r="S55" s="19" t="s">
        <v>622</v>
      </c>
      <c r="T55" s="19" t="s">
        <v>308</v>
      </c>
      <c r="U55" s="19" t="s">
        <v>293</v>
      </c>
      <c r="V55" s="19">
        <v>180</v>
      </c>
      <c r="W55" s="19" t="s">
        <v>623</v>
      </c>
      <c r="X55" s="20" t="s">
        <v>310</v>
      </c>
      <c r="Y55" s="21"/>
      <c r="Z55" s="21"/>
      <c r="AA55" s="21"/>
      <c r="AB55" s="21"/>
      <c r="AC55" s="21"/>
      <c r="AD55" s="21"/>
      <c r="AE55" s="21"/>
      <c r="AF55" s="21"/>
      <c r="AG55" s="21"/>
      <c r="AH55" s="22"/>
      <c r="AI55" s="22"/>
      <c r="AJ55" s="22"/>
      <c r="AK55" s="22"/>
      <c r="AL55" s="22"/>
      <c r="AM55" s="22"/>
      <c r="AN55" s="22"/>
      <c r="AO55" s="22"/>
      <c r="AP55" s="22"/>
      <c r="AQ55" s="22"/>
      <c r="AR55" s="23"/>
      <c r="AS55" s="22"/>
      <c r="AT55" s="192">
        <v>49</v>
      </c>
      <c r="AU55" s="192">
        <v>53</v>
      </c>
      <c r="AV55" s="192">
        <v>56</v>
      </c>
      <c r="AW55" s="192">
        <v>63</v>
      </c>
      <c r="AX55" s="192">
        <v>65</v>
      </c>
      <c r="AY55" s="192">
        <v>65</v>
      </c>
      <c r="AZ55" s="195"/>
      <c r="BA55" s="195"/>
      <c r="BB55" s="195"/>
      <c r="BC55" s="195"/>
      <c r="BD55" s="24"/>
      <c r="BE55" s="24"/>
      <c r="BF55" s="25"/>
      <c r="BG55" s="27">
        <f>IFERROR(BD55/AW55,0)</f>
        <v>0</v>
      </c>
      <c r="BH55" s="28">
        <f>+IF(BI55="SI",IFERROR((IF(BI55="SI",BE55,0)/AW55),"REVISAR"),0)</f>
        <v>0</v>
      </c>
      <c r="BI55" s="25" t="s">
        <v>49</v>
      </c>
      <c r="BJ55" s="25"/>
      <c r="BK55" s="24"/>
      <c r="BL55" s="24"/>
      <c r="BM55" s="25"/>
      <c r="BN55" s="27">
        <f>+IFERROR(BK55/AW55,0)</f>
        <v>0</v>
      </c>
      <c r="BO55" s="28">
        <f>+IF(BP55="SI",IFERROR((IF(BP55="SI",BL55,0)/AW55),"REVISAR"),BH55)</f>
        <v>0</v>
      </c>
      <c r="BP55" s="25" t="s">
        <v>50</v>
      </c>
      <c r="BQ55" s="46" t="s">
        <v>624</v>
      </c>
      <c r="BR55" s="30"/>
      <c r="BS55" s="24"/>
      <c r="BT55" s="25" t="s">
        <v>625</v>
      </c>
      <c r="BU55" s="27">
        <f>+IFERROR(BR55/AW55,0)</f>
        <v>0</v>
      </c>
      <c r="BV55" s="28">
        <f>+IF(BW55="SI",IFERROR((IF(BW55="SI",BS55,0)/AW55),"REVISAR"),BO55)</f>
        <v>0</v>
      </c>
      <c r="BW55" s="25" t="s">
        <v>50</v>
      </c>
      <c r="BX55" s="25" t="s">
        <v>626</v>
      </c>
      <c r="BY55" s="24"/>
      <c r="BZ55" s="24"/>
      <c r="CA55" s="25" t="s">
        <v>1278</v>
      </c>
      <c r="CB55" s="27">
        <f>+IFERROR(BY55/AW55,0)</f>
        <v>0</v>
      </c>
      <c r="CC55" s="28">
        <f>+IF(CD55="SI",IFERROR((IF(CD55="SI",BZ55,0)/AW55),"REVISAR"),BV55)</f>
        <v>0</v>
      </c>
      <c r="CD55" s="25" t="s">
        <v>50</v>
      </c>
      <c r="CE55" s="25" t="s">
        <v>1279</v>
      </c>
      <c r="CF55" s="24"/>
      <c r="CG55" s="24"/>
      <c r="CH55" s="25" t="s">
        <v>1280</v>
      </c>
      <c r="CI55" s="27">
        <f>+IFERROR(CF55/AW55,0)</f>
        <v>0</v>
      </c>
      <c r="CJ55" s="28">
        <f>+IF(CK55="SI",IFERROR((IF(CK55="SI",CG55,0)/AW55),"REVISAR"),CC55)</f>
        <v>0</v>
      </c>
      <c r="CK55" s="25" t="s">
        <v>50</v>
      </c>
      <c r="CL55" s="25" t="s">
        <v>1256</v>
      </c>
      <c r="CM55" s="24"/>
      <c r="CN55" s="24"/>
      <c r="CO55" s="25" t="s">
        <v>1281</v>
      </c>
      <c r="CP55" s="27">
        <f>+IFERROR(CM55/AW55,0)</f>
        <v>0</v>
      </c>
      <c r="CQ55" s="28">
        <f>+IF(CR55="SI",IFERROR((IF(CR55="SI",CN55,0)/AW55),"REVISAR"),CJ55)</f>
        <v>0</v>
      </c>
      <c r="CR55" s="25" t="s">
        <v>50</v>
      </c>
      <c r="CS55" s="25" t="s">
        <v>1282</v>
      </c>
      <c r="CT55" s="24"/>
      <c r="CU55" s="24"/>
      <c r="CV55" s="25" t="s">
        <v>1685</v>
      </c>
      <c r="CW55" s="27">
        <f>+IFERROR(CT55/AW55,0)</f>
        <v>0</v>
      </c>
      <c r="CX55" s="28">
        <f>+IF(CY55="SI",IFERROR((IF(CY55="SI",CU55,0)/AW55),"REVISAR"),CQ55)</f>
        <v>0</v>
      </c>
      <c r="CY55" s="25" t="s">
        <v>50</v>
      </c>
      <c r="CZ55" s="25" t="s">
        <v>1686</v>
      </c>
      <c r="DA55" s="24"/>
      <c r="DB55" s="24"/>
      <c r="DC55" s="25" t="s">
        <v>1687</v>
      </c>
      <c r="DD55" s="27">
        <f>+IFERROR(DA55/AW55,0)</f>
        <v>0</v>
      </c>
      <c r="DE55" s="28">
        <f>+IF(DF55="SI",IFERROR((IF(DF55="SI",DB55,0)/AW55),"REVISAR"),CX55)</f>
        <v>0</v>
      </c>
      <c r="DF55" s="25" t="s">
        <v>50</v>
      </c>
      <c r="DG55" s="25" t="s">
        <v>1570</v>
      </c>
      <c r="DH55" s="24"/>
      <c r="DI55" s="24"/>
      <c r="DJ55" s="25" t="s">
        <v>1688</v>
      </c>
      <c r="DK55" s="27">
        <f>+IFERROR(DH55/AW55,0)</f>
        <v>0</v>
      </c>
      <c r="DL55" s="28">
        <f>+IF(DM55="SI",IFERROR((IF(DM55="SI",DI55,0)/AW55),"REVISAR"),DE55)</f>
        <v>0</v>
      </c>
      <c r="DM55" s="25" t="s">
        <v>396</v>
      </c>
      <c r="DN55" s="25" t="s">
        <v>1674</v>
      </c>
      <c r="DO55" s="24"/>
      <c r="DP55" s="24"/>
      <c r="DQ55" s="25"/>
      <c r="DR55" s="27">
        <f>+IFERROR(DO55/AW55,0)</f>
        <v>0</v>
      </c>
      <c r="DS55" s="28">
        <f>+IF(DT55="SI",IFERROR((IF(DT55="SI",DP55,0)/AW55),"REVISAR"),DL55)</f>
        <v>0</v>
      </c>
      <c r="DT55" s="25" t="s">
        <v>49</v>
      </c>
      <c r="DU55" s="25"/>
      <c r="DV55" s="24"/>
      <c r="DW55" s="24"/>
      <c r="DX55" s="25"/>
      <c r="DY55" s="27">
        <f>+IFERROR(DV55/AW55,0)</f>
        <v>0</v>
      </c>
      <c r="DZ55" s="28">
        <f>+IF(EA55="SI",IFERROR((IF(EA55="SI",DW55,0)/AW55),"REVISAR"),DS55)</f>
        <v>0</v>
      </c>
      <c r="EA55" s="25" t="s">
        <v>49</v>
      </c>
      <c r="EB55" s="25"/>
      <c r="EC55" s="31">
        <v>63</v>
      </c>
      <c r="ED55" s="24"/>
      <c r="EE55" s="25"/>
      <c r="EF55" s="27">
        <f>+IFERROR(EC55/AW55,0)</f>
        <v>1</v>
      </c>
      <c r="EG55" s="28">
        <f>+IF(EH55="SI",IFERROR((IF(EH55="SI",ED55,0)/AW55),"REVISAR"),DZ55)</f>
        <v>0</v>
      </c>
      <c r="EH55" s="25" t="s">
        <v>49</v>
      </c>
      <c r="EI55" s="25"/>
      <c r="EJ55" s="32">
        <v>2025</v>
      </c>
      <c r="EK55" s="33"/>
      <c r="EL55" s="34" t="str">
        <f>+VLOOKUP(C55,[1]Listas_desplega!$AI$22:$AJ$46,2,0)</f>
        <v>DCE</v>
      </c>
      <c r="EM55" s="34" t="str">
        <f>+VLOOKUP(I55,[1]Listas_desplega!$BY$3:$BZ$7,2,0)</f>
        <v>T_2</v>
      </c>
      <c r="EN55" s="34" t="str">
        <f>+VLOOKUP(J55,[1]Listas_desplega!$BY$10:$BZ$23,2,0)</f>
        <v>T_2_C_2</v>
      </c>
      <c r="EO55" s="34" t="str">
        <f>+VLOOKUP(K55,[1]Listas_desplega!$BY$28:$BZ$54,2,0)</f>
        <v>T_2_C_2_ET_1</v>
      </c>
      <c r="EP55" s="34" t="str">
        <f>+VLOOKUP(L55,[1]Listas_desplega!$BY$58:$BZ$105,2,0)</f>
        <v>T_2_C_2_ET_1_CPT_8</v>
      </c>
      <c r="EQ55" s="35" t="str">
        <f>+VLOOKUP(M55,[1]Listas_desplega!$J$3:$K$11,2,0)</f>
        <v>Eje_E_6</v>
      </c>
    </row>
    <row r="56" spans="1:147" s="36" customFormat="1" ht="44.25" customHeight="1" x14ac:dyDescent="0.3">
      <c r="A56" s="15" t="str">
        <f t="shared" si="0"/>
        <v>A.451_VES_2025</v>
      </c>
      <c r="B56" s="16" t="s">
        <v>55</v>
      </c>
      <c r="C56" s="16" t="s">
        <v>74</v>
      </c>
      <c r="D56" s="16" t="s">
        <v>75</v>
      </c>
      <c r="E56" s="16" t="s">
        <v>158</v>
      </c>
      <c r="F56" s="16" t="s">
        <v>274</v>
      </c>
      <c r="G56" s="17" t="s">
        <v>517</v>
      </c>
      <c r="H56" s="16" t="s">
        <v>470</v>
      </c>
      <c r="I56" s="16" t="s">
        <v>627</v>
      </c>
      <c r="J56" s="16" t="s">
        <v>628</v>
      </c>
      <c r="K56" s="16" t="s">
        <v>629</v>
      </c>
      <c r="L56" s="16" t="s">
        <v>630</v>
      </c>
      <c r="M56" s="16" t="s">
        <v>58</v>
      </c>
      <c r="N56" s="16" t="s">
        <v>61</v>
      </c>
      <c r="O56" s="22" t="s">
        <v>631</v>
      </c>
      <c r="P56" s="48" t="s">
        <v>632</v>
      </c>
      <c r="Q56" s="20" t="s">
        <v>282</v>
      </c>
      <c r="R56" s="19" t="s">
        <v>283</v>
      </c>
      <c r="S56" s="48" t="s">
        <v>633</v>
      </c>
      <c r="T56" s="19" t="s">
        <v>285</v>
      </c>
      <c r="U56" s="48" t="s">
        <v>293</v>
      </c>
      <c r="V56" s="48">
        <v>180</v>
      </c>
      <c r="W56" s="48" t="s">
        <v>634</v>
      </c>
      <c r="X56" s="20" t="s">
        <v>394</v>
      </c>
      <c r="Y56" s="21"/>
      <c r="Z56" s="21"/>
      <c r="AA56" s="21"/>
      <c r="AB56" s="21"/>
      <c r="AC56" s="21"/>
      <c r="AD56" s="21"/>
      <c r="AE56" s="21"/>
      <c r="AF56" s="21"/>
      <c r="AG56" s="21"/>
      <c r="AH56" s="22"/>
      <c r="AI56" s="22"/>
      <c r="AJ56" s="22"/>
      <c r="AK56" s="22"/>
      <c r="AL56" s="22"/>
      <c r="AM56" s="22"/>
      <c r="AN56" s="22"/>
      <c r="AO56" s="22"/>
      <c r="AP56" s="22"/>
      <c r="AQ56" s="22"/>
      <c r="AR56" s="23"/>
      <c r="AS56" s="22"/>
      <c r="AT56" s="41">
        <v>200</v>
      </c>
      <c r="AU56" s="49">
        <v>4600</v>
      </c>
      <c r="AV56" s="49">
        <v>4700</v>
      </c>
      <c r="AW56" s="49">
        <v>4800</v>
      </c>
      <c r="AX56" s="49">
        <v>4900</v>
      </c>
      <c r="AY56" s="49">
        <v>19000</v>
      </c>
      <c r="AZ56" s="50"/>
      <c r="BA56" s="50"/>
      <c r="BB56" s="50"/>
      <c r="BC56" s="50"/>
      <c r="BD56" s="24"/>
      <c r="BE56" s="24"/>
      <c r="BF56" s="25"/>
      <c r="BG56" s="26">
        <f t="shared" ref="BG56:BG60" si="261">IFERROR(BD56/AW56,0)</f>
        <v>0</v>
      </c>
      <c r="BH56" s="27">
        <f t="shared" ref="BH56:BH60" si="262">IFERROR(BE56/AW56,0)</f>
        <v>0</v>
      </c>
      <c r="BI56" s="25" t="s">
        <v>50</v>
      </c>
      <c r="BJ56" s="25"/>
      <c r="BK56" s="24"/>
      <c r="BL56" s="24"/>
      <c r="BM56" s="25"/>
      <c r="BN56" s="27">
        <f t="shared" ref="BN56:BN60" si="263">+IFERROR(BK56/AW56,0)</f>
        <v>0</v>
      </c>
      <c r="BO56" s="28">
        <f t="shared" ref="BO56:BO60" si="264">+IF(BP56="SI",IFERROR((IF(BP56="SI",BL56,0)/AW56),"REVISAR"),BH56)</f>
        <v>0</v>
      </c>
      <c r="BP56" s="25" t="s">
        <v>49</v>
      </c>
      <c r="BQ56" s="29"/>
      <c r="BR56" s="30"/>
      <c r="BS56" s="24"/>
      <c r="BT56" s="25"/>
      <c r="BU56" s="27">
        <f t="shared" ref="BU56:BU60" si="265">+IFERROR(BR56/AW56,0)</f>
        <v>0</v>
      </c>
      <c r="BV56" s="28">
        <f t="shared" ref="BV56:BV60" si="266">+IF(BW56="SI",IFERROR((IF(BW56="SI",BS56,0)/AW56),"REVISAR"),BO56)</f>
        <v>0</v>
      </c>
      <c r="BW56" s="25" t="s">
        <v>62</v>
      </c>
      <c r="BX56" s="25" t="s">
        <v>525</v>
      </c>
      <c r="BY56" s="24"/>
      <c r="BZ56" s="24"/>
      <c r="CA56" s="25"/>
      <c r="CB56" s="27">
        <f t="shared" ref="CB56:CB60" si="267">+IFERROR(BY56/AW56,0)</f>
        <v>0</v>
      </c>
      <c r="CC56" s="28">
        <f t="shared" ref="CC56:CC60" si="268">+IF(CD56="SI",IFERROR((IF(CD56="SI",BZ56,0)/AW56),"REVISAR"),BV56)</f>
        <v>0</v>
      </c>
      <c r="CD56" s="25" t="s">
        <v>49</v>
      </c>
      <c r="CE56" s="25" t="s">
        <v>1283</v>
      </c>
      <c r="CF56" s="24"/>
      <c r="CG56" s="24"/>
      <c r="CH56" s="25"/>
      <c r="CI56" s="27">
        <f t="shared" ref="CI56:CI60" si="269">+IFERROR(CF56/AW56,0)</f>
        <v>0</v>
      </c>
      <c r="CJ56" s="28">
        <f t="shared" ref="CJ56:CJ60" si="270">+IF(CK56="SI",IFERROR((IF(CK56="SI",CG56,0)/AW56),"REVISAR"),CC56)</f>
        <v>0</v>
      </c>
      <c r="CK56" s="25" t="s">
        <v>49</v>
      </c>
      <c r="CL56" s="25"/>
      <c r="CM56" s="24"/>
      <c r="CN56" s="24"/>
      <c r="CO56" s="25"/>
      <c r="CP56" s="27">
        <f t="shared" ref="CP56:CP60" si="271">+IFERROR(CM56/AW56,0)</f>
        <v>0</v>
      </c>
      <c r="CQ56" s="28">
        <f t="shared" ref="CQ56:CQ60" si="272">+IF(CR56="SI",IFERROR((IF(CR56="SI",CN56,0)/AW56),"REVISAR"),CJ56)</f>
        <v>0</v>
      </c>
      <c r="CR56" s="25" t="s">
        <v>62</v>
      </c>
      <c r="CS56" s="25" t="s">
        <v>1176</v>
      </c>
      <c r="CT56" s="24"/>
      <c r="CU56" s="24"/>
      <c r="CV56" s="25"/>
      <c r="CW56" s="27">
        <f t="shared" ref="CW56:CW60" si="273">+IFERROR(CT56/AW56,0)</f>
        <v>0</v>
      </c>
      <c r="CX56" s="28">
        <f t="shared" ref="CX56:CX60" si="274">+IF(CY56="SI",IFERROR((IF(CY56="SI",CU56,0)/AW56),"REVISAR"),CQ56)</f>
        <v>0</v>
      </c>
      <c r="CY56" s="25" t="s">
        <v>49</v>
      </c>
      <c r="CZ56" s="25"/>
      <c r="DA56" s="24"/>
      <c r="DB56" s="24"/>
      <c r="DC56" s="25"/>
      <c r="DD56" s="27">
        <f t="shared" ref="DD56:DD60" si="275">+IFERROR(DA56/AW56,0)</f>
        <v>0</v>
      </c>
      <c r="DE56" s="28">
        <f t="shared" ref="DE56:DE60" si="276">+IF(DF56="SI",IFERROR((IF(DF56="SI",DB56,0)/AW56),"REVISAR"),CX56)</f>
        <v>0</v>
      </c>
      <c r="DF56" s="25" t="s">
        <v>49</v>
      </c>
      <c r="DG56" s="25"/>
      <c r="DH56" s="24"/>
      <c r="DI56" s="24"/>
      <c r="DJ56" s="25"/>
      <c r="DK56" s="27">
        <f t="shared" ref="DK56:DK60" si="277">+IFERROR(DH56/AW56,0)</f>
        <v>0</v>
      </c>
      <c r="DL56" s="28">
        <f t="shared" ref="DL56:DL60" si="278">+IF(DM56="SI",IFERROR((IF(DM56="SI",DI56,0)/AW56),"REVISAR"),DE56)</f>
        <v>0</v>
      </c>
      <c r="DM56" s="25" t="s">
        <v>62</v>
      </c>
      <c r="DN56" s="25" t="s">
        <v>1689</v>
      </c>
      <c r="DO56" s="24"/>
      <c r="DP56" s="24"/>
      <c r="DQ56" s="25"/>
      <c r="DR56" s="27">
        <f t="shared" ref="DR56:DR60" si="279">+IFERROR(DO56/AW56,0)</f>
        <v>0</v>
      </c>
      <c r="DS56" s="28">
        <f t="shared" ref="DS56:DS60" si="280">+IF(DT56="SI",IFERROR((IF(DT56="SI",DP56,0)/AW56),"REVISAR"),DL56)</f>
        <v>0</v>
      </c>
      <c r="DT56" s="25" t="s">
        <v>49</v>
      </c>
      <c r="DU56" s="25"/>
      <c r="DV56" s="24"/>
      <c r="DW56" s="24"/>
      <c r="DX56" s="25"/>
      <c r="DY56" s="27">
        <f t="shared" ref="DY56:DY60" si="281">+IFERROR(DV56/AW56,0)</f>
        <v>0</v>
      </c>
      <c r="DZ56" s="28">
        <f t="shared" ref="DZ56:DZ60" si="282">+IF(EA56="SI",IFERROR((IF(EA56="SI",DW56,0)/AW56),"REVISAR"),DS56)</f>
        <v>0</v>
      </c>
      <c r="EA56" s="25" t="s">
        <v>49</v>
      </c>
      <c r="EB56" s="25"/>
      <c r="EC56" s="31">
        <v>4800</v>
      </c>
      <c r="ED56" s="24"/>
      <c r="EE56" s="25"/>
      <c r="EF56" s="27">
        <f t="shared" ref="EF56:EF60" si="283">+IFERROR(EC56/AW56,0)</f>
        <v>1</v>
      </c>
      <c r="EG56" s="28">
        <f t="shared" ref="EG56:EG60" si="284">+IF(EH56="SI",IFERROR((IF(EH56="SI",ED56,0)/AW56),"REVISAR"),DZ56)</f>
        <v>0</v>
      </c>
      <c r="EH56" s="25" t="s">
        <v>49</v>
      </c>
      <c r="EI56" s="25"/>
      <c r="EJ56" s="32">
        <v>2025</v>
      </c>
      <c r="EK56" s="33"/>
      <c r="EL56" s="34" t="str">
        <f>+VLOOKUP(C56,[1]Listas_desplega!$AI$22:$AJ$46,2,0)</f>
        <v>DF_ES</v>
      </c>
      <c r="EM56" s="34" t="str">
        <f>+VLOOKUP(I56,[1]Listas_desplega!$BY$3:$BZ$7,2,0)</f>
        <v>T_5</v>
      </c>
      <c r="EN56" s="34" t="str">
        <f>+VLOOKUP(J56,[1]Listas_desplega!$BY$10:$BZ$23,2,0)</f>
        <v>T_5_C_1</v>
      </c>
      <c r="EO56" s="34" t="str">
        <f>+VLOOKUP(K56,[1]Listas_desplega!$BY$28:$BZ$54,2,0)</f>
        <v>T_5_C_1_ET_1</v>
      </c>
      <c r="EP56" s="34" t="str">
        <f>+VLOOKUP(L56,[1]Listas_desplega!$BY$58:$BZ$105,2,0)</f>
        <v>T_1_C_1_ET_1_CPT_1</v>
      </c>
      <c r="EQ56" s="35" t="str">
        <f>+VLOOKUP(M56,[1]Listas_desplega!$J$3:$K$11,2,0)</f>
        <v>Eje_E_8</v>
      </c>
    </row>
    <row r="57" spans="1:147" s="36" customFormat="1" ht="44.25" customHeight="1" x14ac:dyDescent="0.3">
      <c r="A57" s="15" t="str">
        <f t="shared" si="0"/>
        <v>A.451P_VES_2025</v>
      </c>
      <c r="B57" s="16" t="s">
        <v>55</v>
      </c>
      <c r="C57" s="16" t="s">
        <v>74</v>
      </c>
      <c r="D57" s="16" t="s">
        <v>75</v>
      </c>
      <c r="E57" s="16" t="s">
        <v>158</v>
      </c>
      <c r="F57" s="16" t="s">
        <v>274</v>
      </c>
      <c r="G57" s="17" t="s">
        <v>517</v>
      </c>
      <c r="H57" s="16" t="s">
        <v>470</v>
      </c>
      <c r="I57" s="16" t="s">
        <v>627</v>
      </c>
      <c r="J57" s="16" t="s">
        <v>628</v>
      </c>
      <c r="K57" s="16" t="s">
        <v>629</v>
      </c>
      <c r="L57" s="16"/>
      <c r="M57" s="16" t="s">
        <v>58</v>
      </c>
      <c r="N57" s="16" t="s">
        <v>61</v>
      </c>
      <c r="O57" s="22" t="s">
        <v>635</v>
      </c>
      <c r="P57" s="48" t="s">
        <v>636</v>
      </c>
      <c r="Q57" s="20" t="s">
        <v>282</v>
      </c>
      <c r="R57" s="19" t="s">
        <v>283</v>
      </c>
      <c r="S57" s="48" t="s">
        <v>637</v>
      </c>
      <c r="T57" s="19" t="s">
        <v>285</v>
      </c>
      <c r="U57" s="48" t="s">
        <v>293</v>
      </c>
      <c r="V57" s="48">
        <v>180</v>
      </c>
      <c r="W57" s="48" t="s">
        <v>634</v>
      </c>
      <c r="X57" s="20" t="s">
        <v>394</v>
      </c>
      <c r="Y57" s="21"/>
      <c r="Z57" s="21"/>
      <c r="AA57" s="21"/>
      <c r="AB57" s="21"/>
      <c r="AC57" s="21"/>
      <c r="AD57" s="21"/>
      <c r="AE57" s="21"/>
      <c r="AF57" s="21"/>
      <c r="AG57" s="21"/>
      <c r="AH57" s="22"/>
      <c r="AI57" s="22"/>
      <c r="AJ57" s="22"/>
      <c r="AK57" s="22"/>
      <c r="AL57" s="22"/>
      <c r="AM57" s="22"/>
      <c r="AN57" s="22"/>
      <c r="AO57" s="22"/>
      <c r="AP57" s="22"/>
      <c r="AQ57" s="22"/>
      <c r="AR57" s="23"/>
      <c r="AS57" s="22"/>
      <c r="AT57" s="41">
        <v>350</v>
      </c>
      <c r="AU57" s="49">
        <v>3200</v>
      </c>
      <c r="AV57" s="49">
        <v>3300</v>
      </c>
      <c r="AW57" s="49">
        <v>3400</v>
      </c>
      <c r="AX57" s="49">
        <v>3500</v>
      </c>
      <c r="AY57" s="49">
        <v>13400</v>
      </c>
      <c r="AZ57" s="50"/>
      <c r="BA57" s="50"/>
      <c r="BB57" s="50"/>
      <c r="BC57" s="50"/>
      <c r="BD57" s="24"/>
      <c r="BE57" s="24"/>
      <c r="BF57" s="25"/>
      <c r="BG57" s="26">
        <f t="shared" si="261"/>
        <v>0</v>
      </c>
      <c r="BH57" s="27">
        <f t="shared" si="262"/>
        <v>0</v>
      </c>
      <c r="BI57" s="25" t="s">
        <v>50</v>
      </c>
      <c r="BJ57" s="25"/>
      <c r="BK57" s="24"/>
      <c r="BL57" s="24"/>
      <c r="BM57" s="25"/>
      <c r="BN57" s="27">
        <f t="shared" si="263"/>
        <v>0</v>
      </c>
      <c r="BO57" s="28">
        <f t="shared" si="264"/>
        <v>0</v>
      </c>
      <c r="BP57" s="25" t="s">
        <v>49</v>
      </c>
      <c r="BQ57" s="29"/>
      <c r="BR57" s="30"/>
      <c r="BS57" s="24"/>
      <c r="BT57" s="25"/>
      <c r="BU57" s="27">
        <f t="shared" si="265"/>
        <v>0</v>
      </c>
      <c r="BV57" s="28">
        <f t="shared" si="266"/>
        <v>0</v>
      </c>
      <c r="BW57" s="25" t="s">
        <v>62</v>
      </c>
      <c r="BX57" s="25" t="s">
        <v>525</v>
      </c>
      <c r="BY57" s="24"/>
      <c r="BZ57" s="24"/>
      <c r="CA57" s="25"/>
      <c r="CB57" s="27">
        <f t="shared" si="267"/>
        <v>0</v>
      </c>
      <c r="CC57" s="28">
        <f t="shared" si="268"/>
        <v>0</v>
      </c>
      <c r="CD57" s="25" t="s">
        <v>49</v>
      </c>
      <c r="CE57" s="25" t="s">
        <v>1283</v>
      </c>
      <c r="CF57" s="24"/>
      <c r="CG57" s="24"/>
      <c r="CH57" s="25"/>
      <c r="CI57" s="27">
        <f t="shared" si="269"/>
        <v>0</v>
      </c>
      <c r="CJ57" s="28">
        <f t="shared" si="270"/>
        <v>0</v>
      </c>
      <c r="CK57" s="25" t="s">
        <v>49</v>
      </c>
      <c r="CL57" s="25"/>
      <c r="CM57" s="24"/>
      <c r="CN57" s="24"/>
      <c r="CO57" s="25"/>
      <c r="CP57" s="27">
        <f t="shared" si="271"/>
        <v>0</v>
      </c>
      <c r="CQ57" s="28">
        <f t="shared" si="272"/>
        <v>0</v>
      </c>
      <c r="CR57" s="25" t="s">
        <v>62</v>
      </c>
      <c r="CS57" s="25" t="s">
        <v>1176</v>
      </c>
      <c r="CT57" s="24"/>
      <c r="CU57" s="24"/>
      <c r="CV57" s="25"/>
      <c r="CW57" s="27">
        <f t="shared" si="273"/>
        <v>0</v>
      </c>
      <c r="CX57" s="28">
        <f t="shared" si="274"/>
        <v>0</v>
      </c>
      <c r="CY57" s="25" t="s">
        <v>49</v>
      </c>
      <c r="CZ57" s="25"/>
      <c r="DA57" s="24"/>
      <c r="DB57" s="24"/>
      <c r="DC57" s="25"/>
      <c r="DD57" s="27">
        <f t="shared" si="275"/>
        <v>0</v>
      </c>
      <c r="DE57" s="28">
        <f t="shared" si="276"/>
        <v>0</v>
      </c>
      <c r="DF57" s="25" t="s">
        <v>49</v>
      </c>
      <c r="DG57" s="25"/>
      <c r="DH57" s="24"/>
      <c r="DI57" s="24"/>
      <c r="DJ57" s="25"/>
      <c r="DK57" s="27">
        <f t="shared" si="277"/>
        <v>0</v>
      </c>
      <c r="DL57" s="28">
        <f t="shared" si="278"/>
        <v>0</v>
      </c>
      <c r="DM57" s="25" t="s">
        <v>62</v>
      </c>
      <c r="DN57" s="25" t="s">
        <v>1689</v>
      </c>
      <c r="DO57" s="24"/>
      <c r="DP57" s="24"/>
      <c r="DQ57" s="25"/>
      <c r="DR57" s="27">
        <f t="shared" si="279"/>
        <v>0</v>
      </c>
      <c r="DS57" s="28">
        <f t="shared" si="280"/>
        <v>0</v>
      </c>
      <c r="DT57" s="25" t="s">
        <v>49</v>
      </c>
      <c r="DU57" s="25"/>
      <c r="DV57" s="24"/>
      <c r="DW57" s="24"/>
      <c r="DX57" s="25"/>
      <c r="DY57" s="27">
        <f t="shared" si="281"/>
        <v>0</v>
      </c>
      <c r="DZ57" s="28">
        <f t="shared" si="282"/>
        <v>0</v>
      </c>
      <c r="EA57" s="25" t="s">
        <v>49</v>
      </c>
      <c r="EB57" s="25"/>
      <c r="EC57" s="31">
        <v>3400</v>
      </c>
      <c r="ED57" s="24"/>
      <c r="EE57" s="25"/>
      <c r="EF57" s="27">
        <f t="shared" si="283"/>
        <v>1</v>
      </c>
      <c r="EG57" s="28">
        <f t="shared" si="284"/>
        <v>0</v>
      </c>
      <c r="EH57" s="25" t="s">
        <v>49</v>
      </c>
      <c r="EI57" s="25"/>
      <c r="EJ57" s="32">
        <v>2025</v>
      </c>
      <c r="EK57" s="33"/>
      <c r="EL57" s="34" t="str">
        <f>+VLOOKUP(C57,[1]Listas_desplega!$AI$22:$AJ$46,2,0)</f>
        <v>DF_ES</v>
      </c>
      <c r="EM57" s="34" t="str">
        <f>+VLOOKUP(I57,[1]Listas_desplega!$BY$3:$BZ$7,2,0)</f>
        <v>T_5</v>
      </c>
      <c r="EN57" s="34" t="str">
        <f>+VLOOKUP(J57,[1]Listas_desplega!$BY$10:$BZ$23,2,0)</f>
        <v>T_5_C_1</v>
      </c>
      <c r="EO57" s="34" t="str">
        <f>+VLOOKUP(K57,[1]Listas_desplega!$BY$28:$BZ$54,2,0)</f>
        <v>T_5_C_1_ET_1</v>
      </c>
      <c r="EP57" s="34" t="e">
        <f>+VLOOKUP(L57,[1]Listas_desplega!$BY$58:$BZ$105,2,0)</f>
        <v>#N/A</v>
      </c>
      <c r="EQ57" s="35" t="str">
        <f>+VLOOKUP(M57,[1]Listas_desplega!$J$3:$K$11,2,0)</f>
        <v>Eje_E_8</v>
      </c>
    </row>
    <row r="58" spans="1:147" s="36" customFormat="1" ht="44.25" customHeight="1" x14ac:dyDescent="0.3">
      <c r="A58" s="15" t="str">
        <f t="shared" si="0"/>
        <v>A.61_VES_2025</v>
      </c>
      <c r="B58" s="16" t="s">
        <v>55</v>
      </c>
      <c r="C58" s="16" t="s">
        <v>74</v>
      </c>
      <c r="D58" s="16" t="s">
        <v>75</v>
      </c>
      <c r="E58" s="16" t="s">
        <v>158</v>
      </c>
      <c r="F58" s="16" t="s">
        <v>274</v>
      </c>
      <c r="G58" s="17" t="s">
        <v>517</v>
      </c>
      <c r="H58" s="16" t="s">
        <v>470</v>
      </c>
      <c r="I58" s="16" t="s">
        <v>627</v>
      </c>
      <c r="J58" s="16" t="s">
        <v>628</v>
      </c>
      <c r="K58" s="16" t="s">
        <v>629</v>
      </c>
      <c r="L58" s="16"/>
      <c r="M58" s="16" t="s">
        <v>58</v>
      </c>
      <c r="N58" s="16" t="s">
        <v>61</v>
      </c>
      <c r="O58" s="22" t="s">
        <v>638</v>
      </c>
      <c r="P58" s="48" t="s">
        <v>639</v>
      </c>
      <c r="Q58" s="20" t="s">
        <v>282</v>
      </c>
      <c r="R58" s="19" t="s">
        <v>283</v>
      </c>
      <c r="S58" s="48" t="s">
        <v>640</v>
      </c>
      <c r="T58" s="48" t="s">
        <v>285</v>
      </c>
      <c r="U58" s="48" t="s">
        <v>293</v>
      </c>
      <c r="V58" s="48">
        <v>60</v>
      </c>
      <c r="W58" s="48" t="s">
        <v>641</v>
      </c>
      <c r="X58" s="20" t="s">
        <v>394</v>
      </c>
      <c r="Y58" s="21"/>
      <c r="Z58" s="21"/>
      <c r="AA58" s="21"/>
      <c r="AB58" s="21"/>
      <c r="AC58" s="21"/>
      <c r="AD58" s="21"/>
      <c r="AE58" s="21"/>
      <c r="AF58" s="21"/>
      <c r="AG58" s="21"/>
      <c r="AH58" s="22"/>
      <c r="AI58" s="22"/>
      <c r="AJ58" s="22"/>
      <c r="AK58" s="22"/>
      <c r="AL58" s="22"/>
      <c r="AM58" s="22"/>
      <c r="AN58" s="22"/>
      <c r="AO58" s="22"/>
      <c r="AP58" s="22"/>
      <c r="AQ58" s="22"/>
      <c r="AR58" s="23"/>
      <c r="AS58" s="22"/>
      <c r="AT58" s="41">
        <v>8000</v>
      </c>
      <c r="AU58" s="49">
        <v>10000</v>
      </c>
      <c r="AV58" s="49">
        <v>10000</v>
      </c>
      <c r="AW58" s="49">
        <v>10000</v>
      </c>
      <c r="AX58" s="49">
        <v>10000</v>
      </c>
      <c r="AY58" s="49">
        <v>40000</v>
      </c>
      <c r="AZ58" s="50"/>
      <c r="BA58" s="50"/>
      <c r="BB58" s="50"/>
      <c r="BC58" s="50"/>
      <c r="BD58" s="24"/>
      <c r="BE58" s="24"/>
      <c r="BF58" s="25"/>
      <c r="BG58" s="26">
        <f t="shared" si="261"/>
        <v>0</v>
      </c>
      <c r="BH58" s="27">
        <f t="shared" si="262"/>
        <v>0</v>
      </c>
      <c r="BI58" s="25" t="s">
        <v>50</v>
      </c>
      <c r="BJ58" s="25"/>
      <c r="BK58" s="24"/>
      <c r="BL58" s="24"/>
      <c r="BM58" s="25"/>
      <c r="BN58" s="27">
        <f t="shared" si="263"/>
        <v>0</v>
      </c>
      <c r="BO58" s="28">
        <f t="shared" si="264"/>
        <v>0</v>
      </c>
      <c r="BP58" s="25" t="s">
        <v>49</v>
      </c>
      <c r="BQ58" s="29"/>
      <c r="BR58" s="30"/>
      <c r="BS58" s="24"/>
      <c r="BT58" s="25"/>
      <c r="BU58" s="27">
        <f t="shared" si="265"/>
        <v>0</v>
      </c>
      <c r="BV58" s="28">
        <f t="shared" si="266"/>
        <v>0</v>
      </c>
      <c r="BW58" s="25" t="s">
        <v>62</v>
      </c>
      <c r="BX58" s="25" t="s">
        <v>525</v>
      </c>
      <c r="BY58" s="24"/>
      <c r="BZ58" s="24"/>
      <c r="CA58" s="25"/>
      <c r="CB58" s="27">
        <f t="shared" si="267"/>
        <v>0</v>
      </c>
      <c r="CC58" s="28">
        <f t="shared" si="268"/>
        <v>0</v>
      </c>
      <c r="CD58" s="25" t="s">
        <v>49</v>
      </c>
      <c r="CE58" s="25" t="s">
        <v>1283</v>
      </c>
      <c r="CF58" s="24"/>
      <c r="CG58" s="24"/>
      <c r="CH58" s="25"/>
      <c r="CI58" s="27">
        <f t="shared" si="269"/>
        <v>0</v>
      </c>
      <c r="CJ58" s="28">
        <f t="shared" si="270"/>
        <v>0</v>
      </c>
      <c r="CK58" s="25" t="s">
        <v>49</v>
      </c>
      <c r="CL58" s="25"/>
      <c r="CM58" s="24"/>
      <c r="CN58" s="24"/>
      <c r="CO58" s="25"/>
      <c r="CP58" s="27">
        <f t="shared" si="271"/>
        <v>0</v>
      </c>
      <c r="CQ58" s="28">
        <f t="shared" si="272"/>
        <v>0</v>
      </c>
      <c r="CR58" s="25" t="s">
        <v>62</v>
      </c>
      <c r="CS58" s="25" t="s">
        <v>1176</v>
      </c>
      <c r="CT58" s="24"/>
      <c r="CU58" s="24"/>
      <c r="CV58" s="25"/>
      <c r="CW58" s="27">
        <f t="shared" si="273"/>
        <v>0</v>
      </c>
      <c r="CX58" s="28">
        <f t="shared" si="274"/>
        <v>0</v>
      </c>
      <c r="CY58" s="25" t="s">
        <v>49</v>
      </c>
      <c r="CZ58" s="25"/>
      <c r="DA58" s="24"/>
      <c r="DB58" s="24"/>
      <c r="DC58" s="25"/>
      <c r="DD58" s="27">
        <f t="shared" si="275"/>
        <v>0</v>
      </c>
      <c r="DE58" s="28">
        <f t="shared" si="276"/>
        <v>0</v>
      </c>
      <c r="DF58" s="25" t="s">
        <v>49</v>
      </c>
      <c r="DG58" s="25"/>
      <c r="DH58" s="24"/>
      <c r="DI58" s="24"/>
      <c r="DJ58" s="25"/>
      <c r="DK58" s="27">
        <f t="shared" si="277"/>
        <v>0</v>
      </c>
      <c r="DL58" s="28">
        <f t="shared" si="278"/>
        <v>0</v>
      </c>
      <c r="DM58" s="25" t="s">
        <v>62</v>
      </c>
      <c r="DN58" s="25" t="s">
        <v>1689</v>
      </c>
      <c r="DO58" s="24"/>
      <c r="DP58" s="24"/>
      <c r="DQ58" s="25"/>
      <c r="DR58" s="27">
        <f t="shared" si="279"/>
        <v>0</v>
      </c>
      <c r="DS58" s="28">
        <f t="shared" si="280"/>
        <v>0</v>
      </c>
      <c r="DT58" s="25" t="s">
        <v>49</v>
      </c>
      <c r="DU58" s="25"/>
      <c r="DV58" s="24"/>
      <c r="DW58" s="24"/>
      <c r="DX58" s="25"/>
      <c r="DY58" s="27">
        <f t="shared" si="281"/>
        <v>0</v>
      </c>
      <c r="DZ58" s="28">
        <f t="shared" si="282"/>
        <v>0</v>
      </c>
      <c r="EA58" s="25" t="s">
        <v>49</v>
      </c>
      <c r="EB58" s="25"/>
      <c r="EC58" s="31">
        <v>10000</v>
      </c>
      <c r="ED58" s="24"/>
      <c r="EE58" s="25"/>
      <c r="EF58" s="27">
        <f t="shared" si="283"/>
        <v>1</v>
      </c>
      <c r="EG58" s="28">
        <f t="shared" si="284"/>
        <v>0</v>
      </c>
      <c r="EH58" s="25" t="s">
        <v>49</v>
      </c>
      <c r="EI58" s="25"/>
      <c r="EJ58" s="32">
        <v>2025</v>
      </c>
      <c r="EK58" s="33"/>
      <c r="EL58" s="34" t="str">
        <f>+VLOOKUP(C58,[1]Listas_desplega!$AI$22:$AJ$46,2,0)</f>
        <v>DF_ES</v>
      </c>
      <c r="EM58" s="34" t="str">
        <f>+VLOOKUP(I58,[1]Listas_desplega!$BY$3:$BZ$7,2,0)</f>
        <v>T_5</v>
      </c>
      <c r="EN58" s="34" t="str">
        <f>+VLOOKUP(J58,[1]Listas_desplega!$BY$10:$BZ$23,2,0)</f>
        <v>T_5_C_1</v>
      </c>
      <c r="EO58" s="34" t="str">
        <f>+VLOOKUP(K58,[1]Listas_desplega!$BY$28:$BZ$54,2,0)</f>
        <v>T_5_C_1_ET_1</v>
      </c>
      <c r="EP58" s="34" t="e">
        <f>+VLOOKUP(L58,[1]Listas_desplega!$BY$58:$BZ$105,2,0)</f>
        <v>#N/A</v>
      </c>
      <c r="EQ58" s="35" t="str">
        <f>+VLOOKUP(M58,[1]Listas_desplega!$J$3:$K$11,2,0)</f>
        <v>Eje_E_8</v>
      </c>
    </row>
    <row r="59" spans="1:147" s="36" customFormat="1" ht="44.25" customHeight="1" x14ac:dyDescent="0.3">
      <c r="A59" s="15" t="str">
        <f t="shared" si="0"/>
        <v>A.61P_VES_2025</v>
      </c>
      <c r="B59" s="16" t="s">
        <v>55</v>
      </c>
      <c r="C59" s="16" t="s">
        <v>74</v>
      </c>
      <c r="D59" s="16" t="s">
        <v>75</v>
      </c>
      <c r="E59" s="16" t="s">
        <v>158</v>
      </c>
      <c r="F59" s="16" t="s">
        <v>274</v>
      </c>
      <c r="G59" s="17" t="s">
        <v>517</v>
      </c>
      <c r="H59" s="16" t="s">
        <v>470</v>
      </c>
      <c r="I59" s="16" t="s">
        <v>627</v>
      </c>
      <c r="J59" s="16" t="s">
        <v>628</v>
      </c>
      <c r="K59" s="16" t="s">
        <v>629</v>
      </c>
      <c r="L59" s="16"/>
      <c r="M59" s="16" t="s">
        <v>58</v>
      </c>
      <c r="N59" s="16" t="s">
        <v>61</v>
      </c>
      <c r="O59" s="22" t="s">
        <v>642</v>
      </c>
      <c r="P59" s="48" t="s">
        <v>643</v>
      </c>
      <c r="Q59" s="20" t="s">
        <v>282</v>
      </c>
      <c r="R59" s="19" t="s">
        <v>283</v>
      </c>
      <c r="S59" s="48" t="s">
        <v>644</v>
      </c>
      <c r="T59" s="48" t="s">
        <v>285</v>
      </c>
      <c r="U59" s="48" t="s">
        <v>293</v>
      </c>
      <c r="V59" s="48">
        <v>60</v>
      </c>
      <c r="W59" s="48" t="s">
        <v>641</v>
      </c>
      <c r="X59" s="20" t="s">
        <v>394</v>
      </c>
      <c r="Y59" s="21"/>
      <c r="Z59" s="21"/>
      <c r="AA59" s="21"/>
      <c r="AB59" s="21"/>
      <c r="AC59" s="21"/>
      <c r="AD59" s="21"/>
      <c r="AE59" s="21"/>
      <c r="AF59" s="21"/>
      <c r="AG59" s="21"/>
      <c r="AH59" s="22"/>
      <c r="AI59" s="22"/>
      <c r="AJ59" s="22"/>
      <c r="AK59" s="22"/>
      <c r="AL59" s="22"/>
      <c r="AM59" s="22"/>
      <c r="AN59" s="22"/>
      <c r="AO59" s="22"/>
      <c r="AP59" s="22"/>
      <c r="AQ59" s="22"/>
      <c r="AR59" s="23"/>
      <c r="AS59" s="22"/>
      <c r="AT59" s="41">
        <v>4000</v>
      </c>
      <c r="AU59" s="49">
        <v>10000</v>
      </c>
      <c r="AV59" s="49">
        <v>10000</v>
      </c>
      <c r="AW59" s="49">
        <v>10000</v>
      </c>
      <c r="AX59" s="49">
        <v>10000</v>
      </c>
      <c r="AY59" s="49">
        <v>40000</v>
      </c>
      <c r="AZ59" s="50"/>
      <c r="BA59" s="50"/>
      <c r="BB59" s="50"/>
      <c r="BC59" s="50"/>
      <c r="BD59" s="24"/>
      <c r="BE59" s="24"/>
      <c r="BF59" s="25"/>
      <c r="BG59" s="26">
        <f t="shared" si="261"/>
        <v>0</v>
      </c>
      <c r="BH59" s="27">
        <f t="shared" si="262"/>
        <v>0</v>
      </c>
      <c r="BI59" s="25" t="s">
        <v>50</v>
      </c>
      <c r="BJ59" s="25"/>
      <c r="BK59" s="24"/>
      <c r="BL59" s="24"/>
      <c r="BM59" s="25"/>
      <c r="BN59" s="27">
        <f t="shared" si="263"/>
        <v>0</v>
      </c>
      <c r="BO59" s="28">
        <f t="shared" si="264"/>
        <v>0</v>
      </c>
      <c r="BP59" s="25" t="s">
        <v>49</v>
      </c>
      <c r="BQ59" s="29"/>
      <c r="BR59" s="30"/>
      <c r="BS59" s="24"/>
      <c r="BT59" s="25"/>
      <c r="BU59" s="27">
        <f t="shared" si="265"/>
        <v>0</v>
      </c>
      <c r="BV59" s="28">
        <f t="shared" si="266"/>
        <v>0</v>
      </c>
      <c r="BW59" s="25" t="s">
        <v>62</v>
      </c>
      <c r="BX59" s="25" t="s">
        <v>525</v>
      </c>
      <c r="BY59" s="24"/>
      <c r="BZ59" s="24"/>
      <c r="CA59" s="25"/>
      <c r="CB59" s="27">
        <f t="shared" si="267"/>
        <v>0</v>
      </c>
      <c r="CC59" s="28">
        <f t="shared" si="268"/>
        <v>0</v>
      </c>
      <c r="CD59" s="25" t="s">
        <v>49</v>
      </c>
      <c r="CE59" s="25" t="s">
        <v>1283</v>
      </c>
      <c r="CF59" s="24"/>
      <c r="CG59" s="24"/>
      <c r="CH59" s="25"/>
      <c r="CI59" s="27">
        <f t="shared" si="269"/>
        <v>0</v>
      </c>
      <c r="CJ59" s="28">
        <f t="shared" si="270"/>
        <v>0</v>
      </c>
      <c r="CK59" s="25" t="s">
        <v>49</v>
      </c>
      <c r="CL59" s="25"/>
      <c r="CM59" s="24"/>
      <c r="CN59" s="24"/>
      <c r="CO59" s="25"/>
      <c r="CP59" s="27">
        <f t="shared" si="271"/>
        <v>0</v>
      </c>
      <c r="CQ59" s="28">
        <f t="shared" si="272"/>
        <v>0</v>
      </c>
      <c r="CR59" s="25" t="s">
        <v>62</v>
      </c>
      <c r="CS59" s="25" t="s">
        <v>1176</v>
      </c>
      <c r="CT59" s="24"/>
      <c r="CU59" s="24"/>
      <c r="CV59" s="25"/>
      <c r="CW59" s="27">
        <f t="shared" si="273"/>
        <v>0</v>
      </c>
      <c r="CX59" s="28">
        <f t="shared" si="274"/>
        <v>0</v>
      </c>
      <c r="CY59" s="25" t="s">
        <v>49</v>
      </c>
      <c r="CZ59" s="25"/>
      <c r="DA59" s="24"/>
      <c r="DB59" s="24"/>
      <c r="DC59" s="25"/>
      <c r="DD59" s="27">
        <f t="shared" si="275"/>
        <v>0</v>
      </c>
      <c r="DE59" s="28">
        <f t="shared" si="276"/>
        <v>0</v>
      </c>
      <c r="DF59" s="25" t="s">
        <v>49</v>
      </c>
      <c r="DG59" s="25"/>
      <c r="DH59" s="24"/>
      <c r="DI59" s="24"/>
      <c r="DJ59" s="25"/>
      <c r="DK59" s="27">
        <f t="shared" si="277"/>
        <v>0</v>
      </c>
      <c r="DL59" s="28">
        <f t="shared" si="278"/>
        <v>0</v>
      </c>
      <c r="DM59" s="25" t="s">
        <v>62</v>
      </c>
      <c r="DN59" s="25" t="s">
        <v>1689</v>
      </c>
      <c r="DO59" s="24"/>
      <c r="DP59" s="24"/>
      <c r="DQ59" s="25"/>
      <c r="DR59" s="27">
        <f t="shared" si="279"/>
        <v>0</v>
      </c>
      <c r="DS59" s="28">
        <f t="shared" si="280"/>
        <v>0</v>
      </c>
      <c r="DT59" s="25" t="s">
        <v>49</v>
      </c>
      <c r="DU59" s="25"/>
      <c r="DV59" s="24"/>
      <c r="DW59" s="24"/>
      <c r="DX59" s="25"/>
      <c r="DY59" s="27">
        <f t="shared" si="281"/>
        <v>0</v>
      </c>
      <c r="DZ59" s="28">
        <f t="shared" si="282"/>
        <v>0</v>
      </c>
      <c r="EA59" s="25" t="s">
        <v>49</v>
      </c>
      <c r="EB59" s="25"/>
      <c r="EC59" s="31">
        <v>10000</v>
      </c>
      <c r="ED59" s="24"/>
      <c r="EE59" s="25"/>
      <c r="EF59" s="27">
        <f t="shared" si="283"/>
        <v>1</v>
      </c>
      <c r="EG59" s="28">
        <f t="shared" si="284"/>
        <v>0</v>
      </c>
      <c r="EH59" s="25" t="s">
        <v>49</v>
      </c>
      <c r="EI59" s="25"/>
      <c r="EJ59" s="32">
        <v>2025</v>
      </c>
      <c r="EK59" s="33"/>
      <c r="EL59" s="34" t="str">
        <f>+VLOOKUP(C59,[1]Listas_desplega!$AI$22:$AJ$46,2,0)</f>
        <v>DF_ES</v>
      </c>
      <c r="EM59" s="34" t="str">
        <f>+VLOOKUP(I59,[1]Listas_desplega!$BY$3:$BZ$7,2,0)</f>
        <v>T_5</v>
      </c>
      <c r="EN59" s="34" t="str">
        <f>+VLOOKUP(J59,[1]Listas_desplega!$BY$10:$BZ$23,2,0)</f>
        <v>T_5_C_1</v>
      </c>
      <c r="EO59" s="34" t="str">
        <f>+VLOOKUP(K59,[1]Listas_desplega!$BY$28:$BZ$54,2,0)</f>
        <v>T_5_C_1_ET_1</v>
      </c>
      <c r="EP59" s="34" t="e">
        <f>+VLOOKUP(L59,[1]Listas_desplega!$BY$58:$BZ$105,2,0)</f>
        <v>#N/A</v>
      </c>
      <c r="EQ59" s="35" t="str">
        <f>+VLOOKUP(M59,[1]Listas_desplega!$J$3:$K$11,2,0)</f>
        <v>Eje_E_8</v>
      </c>
    </row>
    <row r="60" spans="1:147" s="36" customFormat="1" ht="44.25" customHeight="1" x14ac:dyDescent="0.3">
      <c r="A60" s="15" t="str">
        <f t="shared" si="0"/>
        <v>A.62_VES_2025</v>
      </c>
      <c r="B60" s="16" t="s">
        <v>55</v>
      </c>
      <c r="C60" s="16" t="s">
        <v>74</v>
      </c>
      <c r="D60" s="16" t="s">
        <v>75</v>
      </c>
      <c r="E60" s="16" t="s">
        <v>158</v>
      </c>
      <c r="F60" s="16" t="s">
        <v>274</v>
      </c>
      <c r="G60" s="17" t="s">
        <v>517</v>
      </c>
      <c r="H60" s="16" t="s">
        <v>470</v>
      </c>
      <c r="I60" s="16" t="s">
        <v>627</v>
      </c>
      <c r="J60" s="16" t="s">
        <v>628</v>
      </c>
      <c r="K60" s="16" t="s">
        <v>629</v>
      </c>
      <c r="L60" s="16"/>
      <c r="M60" s="16" t="s">
        <v>58</v>
      </c>
      <c r="N60" s="16" t="s">
        <v>61</v>
      </c>
      <c r="O60" s="22" t="s">
        <v>645</v>
      </c>
      <c r="P60" s="48" t="s">
        <v>646</v>
      </c>
      <c r="Q60" s="20" t="s">
        <v>282</v>
      </c>
      <c r="R60" s="19" t="s">
        <v>283</v>
      </c>
      <c r="S60" s="48" t="s">
        <v>647</v>
      </c>
      <c r="T60" s="19" t="s">
        <v>285</v>
      </c>
      <c r="U60" s="48" t="s">
        <v>293</v>
      </c>
      <c r="V60" s="48">
        <v>0</v>
      </c>
      <c r="W60" s="48" t="s">
        <v>648</v>
      </c>
      <c r="X60" s="20" t="s">
        <v>394</v>
      </c>
      <c r="Y60" s="21"/>
      <c r="Z60" s="21"/>
      <c r="AA60" s="21"/>
      <c r="AB60" s="21"/>
      <c r="AC60" s="21"/>
      <c r="AD60" s="21"/>
      <c r="AE60" s="21"/>
      <c r="AF60" s="21"/>
      <c r="AG60" s="21"/>
      <c r="AH60" s="22"/>
      <c r="AI60" s="22"/>
      <c r="AJ60" s="22"/>
      <c r="AK60" s="22"/>
      <c r="AL60" s="22"/>
      <c r="AM60" s="22"/>
      <c r="AN60" s="22"/>
      <c r="AO60" s="22"/>
      <c r="AP60" s="22"/>
      <c r="AQ60" s="22"/>
      <c r="AR60" s="23"/>
      <c r="AS60" s="22"/>
      <c r="AT60" s="41">
        <v>2</v>
      </c>
      <c r="AU60" s="49">
        <v>4</v>
      </c>
      <c r="AV60" s="49">
        <v>4</v>
      </c>
      <c r="AW60" s="49">
        <v>4</v>
      </c>
      <c r="AX60" s="49">
        <v>4</v>
      </c>
      <c r="AY60" s="49">
        <v>16</v>
      </c>
      <c r="AZ60" s="50"/>
      <c r="BA60" s="50"/>
      <c r="BB60" s="50"/>
      <c r="BC60" s="50"/>
      <c r="BD60" s="24"/>
      <c r="BE60" s="24"/>
      <c r="BF60" s="25"/>
      <c r="BG60" s="26">
        <f t="shared" si="261"/>
        <v>0</v>
      </c>
      <c r="BH60" s="27">
        <f t="shared" si="262"/>
        <v>0</v>
      </c>
      <c r="BI60" s="25" t="s">
        <v>50</v>
      </c>
      <c r="BJ60" s="25"/>
      <c r="BK60" s="24"/>
      <c r="BL60" s="24"/>
      <c r="BM60" s="25"/>
      <c r="BN60" s="27">
        <f t="shared" si="263"/>
        <v>0</v>
      </c>
      <c r="BO60" s="28">
        <f t="shared" si="264"/>
        <v>0</v>
      </c>
      <c r="BP60" s="25" t="s">
        <v>49</v>
      </c>
      <c r="BQ60" s="29"/>
      <c r="BR60" s="30"/>
      <c r="BS60" s="24"/>
      <c r="BT60" s="25"/>
      <c r="BU60" s="27">
        <f t="shared" si="265"/>
        <v>0</v>
      </c>
      <c r="BV60" s="28">
        <f t="shared" si="266"/>
        <v>0</v>
      </c>
      <c r="BW60" s="25" t="s">
        <v>62</v>
      </c>
      <c r="BX60" s="25" t="s">
        <v>525</v>
      </c>
      <c r="BY60" s="24"/>
      <c r="BZ60" s="24"/>
      <c r="CA60" s="25"/>
      <c r="CB60" s="27">
        <f t="shared" si="267"/>
        <v>0</v>
      </c>
      <c r="CC60" s="28">
        <f t="shared" si="268"/>
        <v>0</v>
      </c>
      <c r="CD60" s="25" t="s">
        <v>49</v>
      </c>
      <c r="CE60" s="25" t="s">
        <v>1283</v>
      </c>
      <c r="CF60" s="24"/>
      <c r="CG60" s="24"/>
      <c r="CH60" s="25"/>
      <c r="CI60" s="27">
        <f t="shared" si="269"/>
        <v>0</v>
      </c>
      <c r="CJ60" s="28">
        <f t="shared" si="270"/>
        <v>0</v>
      </c>
      <c r="CK60" s="25" t="s">
        <v>49</v>
      </c>
      <c r="CL60" s="25"/>
      <c r="CM60" s="24"/>
      <c r="CN60" s="24"/>
      <c r="CO60" s="25"/>
      <c r="CP60" s="27">
        <f t="shared" si="271"/>
        <v>0</v>
      </c>
      <c r="CQ60" s="28">
        <f t="shared" si="272"/>
        <v>0</v>
      </c>
      <c r="CR60" s="25" t="s">
        <v>62</v>
      </c>
      <c r="CS60" s="25" t="s">
        <v>1176</v>
      </c>
      <c r="CT60" s="24"/>
      <c r="CU60" s="24"/>
      <c r="CV60" s="25"/>
      <c r="CW60" s="27">
        <f t="shared" si="273"/>
        <v>0</v>
      </c>
      <c r="CX60" s="28">
        <f t="shared" si="274"/>
        <v>0</v>
      </c>
      <c r="CY60" s="25" t="s">
        <v>49</v>
      </c>
      <c r="CZ60" s="25"/>
      <c r="DA60" s="24"/>
      <c r="DB60" s="24"/>
      <c r="DC60" s="25"/>
      <c r="DD60" s="27">
        <f t="shared" si="275"/>
        <v>0</v>
      </c>
      <c r="DE60" s="28">
        <f t="shared" si="276"/>
        <v>0</v>
      </c>
      <c r="DF60" s="25" t="s">
        <v>49</v>
      </c>
      <c r="DG60" s="25"/>
      <c r="DH60" s="24"/>
      <c r="DI60" s="24"/>
      <c r="DJ60" s="25"/>
      <c r="DK60" s="27">
        <f t="shared" si="277"/>
        <v>0</v>
      </c>
      <c r="DL60" s="28">
        <f t="shared" si="278"/>
        <v>0</v>
      </c>
      <c r="DM60" s="25" t="s">
        <v>62</v>
      </c>
      <c r="DN60" s="25" t="s">
        <v>1689</v>
      </c>
      <c r="DO60" s="24"/>
      <c r="DP60" s="24"/>
      <c r="DQ60" s="25"/>
      <c r="DR60" s="27">
        <f t="shared" si="279"/>
        <v>0</v>
      </c>
      <c r="DS60" s="28">
        <f t="shared" si="280"/>
        <v>0</v>
      </c>
      <c r="DT60" s="25" t="s">
        <v>49</v>
      </c>
      <c r="DU60" s="25"/>
      <c r="DV60" s="24"/>
      <c r="DW60" s="24"/>
      <c r="DX60" s="25"/>
      <c r="DY60" s="27">
        <f t="shared" si="281"/>
        <v>0</v>
      </c>
      <c r="DZ60" s="28">
        <f t="shared" si="282"/>
        <v>0</v>
      </c>
      <c r="EA60" s="25" t="s">
        <v>49</v>
      </c>
      <c r="EB60" s="25"/>
      <c r="EC60" s="31">
        <v>4</v>
      </c>
      <c r="ED60" s="24"/>
      <c r="EE60" s="25"/>
      <c r="EF60" s="27">
        <f t="shared" si="283"/>
        <v>1</v>
      </c>
      <c r="EG60" s="28">
        <f t="shared" si="284"/>
        <v>0</v>
      </c>
      <c r="EH60" s="25" t="s">
        <v>49</v>
      </c>
      <c r="EI60" s="25"/>
      <c r="EJ60" s="32">
        <v>2025</v>
      </c>
      <c r="EK60" s="33"/>
      <c r="EL60" s="34" t="str">
        <f>+VLOOKUP(C60,[1]Listas_desplega!$AI$22:$AJ$46,2,0)</f>
        <v>DF_ES</v>
      </c>
      <c r="EM60" s="34" t="str">
        <f>+VLOOKUP(I60,[1]Listas_desplega!$BY$3:$BZ$7,2,0)</f>
        <v>T_5</v>
      </c>
      <c r="EN60" s="34" t="str">
        <f>+VLOOKUP(J60,[1]Listas_desplega!$BY$10:$BZ$23,2,0)</f>
        <v>T_5_C_1</v>
      </c>
      <c r="EO60" s="34" t="str">
        <f>+VLOOKUP(K60,[1]Listas_desplega!$BY$28:$BZ$54,2,0)</f>
        <v>T_5_C_1_ET_1</v>
      </c>
      <c r="EP60" s="34" t="e">
        <f>+VLOOKUP(L60,[1]Listas_desplega!$BY$58:$BZ$105,2,0)</f>
        <v>#N/A</v>
      </c>
      <c r="EQ60" s="35" t="str">
        <f>+VLOOKUP(M60,[1]Listas_desplega!$J$3:$K$11,2,0)</f>
        <v>Eje_E_8</v>
      </c>
    </row>
    <row r="61" spans="1:147" s="36" customFormat="1" ht="44.25" customHeight="1" x14ac:dyDescent="0.3">
      <c r="A61" s="15" t="str">
        <f t="shared" si="0"/>
        <v>A.63_VES_2025</v>
      </c>
      <c r="B61" s="16" t="s">
        <v>55</v>
      </c>
      <c r="C61" s="16" t="s">
        <v>74</v>
      </c>
      <c r="D61" s="16" t="s">
        <v>75</v>
      </c>
      <c r="E61" s="16" t="s">
        <v>158</v>
      </c>
      <c r="F61" s="16" t="s">
        <v>274</v>
      </c>
      <c r="G61" s="17" t="s">
        <v>517</v>
      </c>
      <c r="H61" s="16" t="s">
        <v>470</v>
      </c>
      <c r="I61" s="16" t="s">
        <v>627</v>
      </c>
      <c r="J61" s="16" t="s">
        <v>628</v>
      </c>
      <c r="K61" s="16" t="s">
        <v>629</v>
      </c>
      <c r="L61" s="16"/>
      <c r="M61" s="16" t="s">
        <v>58</v>
      </c>
      <c r="N61" s="16" t="s">
        <v>61</v>
      </c>
      <c r="O61" s="22" t="s">
        <v>649</v>
      </c>
      <c r="P61" s="51" t="s">
        <v>650</v>
      </c>
      <c r="Q61" s="20" t="s">
        <v>117</v>
      </c>
      <c r="R61" s="19" t="s">
        <v>306</v>
      </c>
      <c r="S61" s="51" t="s">
        <v>651</v>
      </c>
      <c r="T61" s="19" t="s">
        <v>308</v>
      </c>
      <c r="U61" s="51" t="s">
        <v>293</v>
      </c>
      <c r="V61" s="51">
        <v>0</v>
      </c>
      <c r="W61" s="51" t="s">
        <v>652</v>
      </c>
      <c r="X61" s="20" t="s">
        <v>394</v>
      </c>
      <c r="Y61" s="21"/>
      <c r="Z61" s="21"/>
      <c r="AA61" s="21"/>
      <c r="AB61" s="21"/>
      <c r="AC61" s="21"/>
      <c r="AD61" s="21"/>
      <c r="AE61" s="21"/>
      <c r="AF61" s="21"/>
      <c r="AG61" s="21"/>
      <c r="AH61" s="22"/>
      <c r="AI61" s="22"/>
      <c r="AJ61" s="22"/>
      <c r="AK61" s="22"/>
      <c r="AL61" s="22"/>
      <c r="AM61" s="22"/>
      <c r="AN61" s="22"/>
      <c r="AO61" s="22"/>
      <c r="AP61" s="22"/>
      <c r="AQ61" s="22"/>
      <c r="AR61" s="23"/>
      <c r="AS61" s="22"/>
      <c r="AT61" s="41"/>
      <c r="AU61" s="49"/>
      <c r="AV61" s="49">
        <v>100</v>
      </c>
      <c r="AW61" s="49"/>
      <c r="AX61" s="49"/>
      <c r="AY61" s="49">
        <v>100</v>
      </c>
      <c r="AZ61" s="50"/>
      <c r="BA61" s="50"/>
      <c r="BB61" s="50"/>
      <c r="BC61" s="50"/>
      <c r="BD61" s="24"/>
      <c r="BE61" s="24"/>
      <c r="BF61" s="25"/>
      <c r="BG61" s="27">
        <f>IFERROR(BD61/AW61,0)</f>
        <v>0</v>
      </c>
      <c r="BH61" s="28" t="str">
        <f>+IF(BI61="SI",IFERROR((IF(BI61="SI",BE61,0)/AW61),"REVISAR"),0)</f>
        <v>REVISAR</v>
      </c>
      <c r="BI61" s="25" t="s">
        <v>50</v>
      </c>
      <c r="BJ61" s="25"/>
      <c r="BK61" s="24"/>
      <c r="BL61" s="24"/>
      <c r="BM61" s="25"/>
      <c r="BN61" s="27">
        <f>+IFERROR(BK61/AW61,0)</f>
        <v>0</v>
      </c>
      <c r="BO61" s="28" t="str">
        <f>+IF(BP61="SI",IFERROR((IF(BP61="SI",BL61,0)/AW61),"REVISAR"),BH61)</f>
        <v>REVISAR</v>
      </c>
      <c r="BP61" s="25" t="s">
        <v>49</v>
      </c>
      <c r="BQ61" s="29"/>
      <c r="BR61" s="30"/>
      <c r="BS61" s="24"/>
      <c r="BT61" s="25"/>
      <c r="BU61" s="27">
        <f>+IFERROR(BR61/AW61,0)</f>
        <v>0</v>
      </c>
      <c r="BV61" s="28" t="str">
        <f>+IF(BW61="SI",IFERROR((IF(BW61="SI",BS61,0)/AW61),"REVISAR"),BO61)</f>
        <v>REVISAR</v>
      </c>
      <c r="BW61" s="25" t="s">
        <v>62</v>
      </c>
      <c r="BX61" s="25" t="s">
        <v>525</v>
      </c>
      <c r="BY61" s="24"/>
      <c r="BZ61" s="24"/>
      <c r="CA61" s="25"/>
      <c r="CB61" s="27">
        <f>+IFERROR(BY61/AW61,0)</f>
        <v>0</v>
      </c>
      <c r="CC61" s="28" t="str">
        <f>+IF(CD61="SI",IFERROR((IF(CD61="SI",BZ61,0)/AW61),"REVISAR"),BV61)</f>
        <v>REVISAR</v>
      </c>
      <c r="CD61" s="25" t="s">
        <v>49</v>
      </c>
      <c r="CE61" s="25" t="s">
        <v>1283</v>
      </c>
      <c r="CF61" s="24"/>
      <c r="CG61" s="24"/>
      <c r="CH61" s="25"/>
      <c r="CI61" s="27">
        <f>+IFERROR(CF61/AW61,0)</f>
        <v>0</v>
      </c>
      <c r="CJ61" s="28" t="str">
        <f>+IF(CK61="SI",IFERROR((IF(CK61="SI",CG61,0)/AW61),"REVISAR"),CC61)</f>
        <v>REVISAR</v>
      </c>
      <c r="CK61" s="25" t="s">
        <v>49</v>
      </c>
      <c r="CL61" s="25"/>
      <c r="CM61" s="24"/>
      <c r="CN61" s="24"/>
      <c r="CO61" s="25"/>
      <c r="CP61" s="27">
        <f>+IFERROR(CM61/AW61,0)</f>
        <v>0</v>
      </c>
      <c r="CQ61" s="28" t="str">
        <f>+IF(CR61="SI",IFERROR((IF(CR61="SI",CN61,0)/AW61),"REVISAR"),CJ61)</f>
        <v>REVISAR</v>
      </c>
      <c r="CR61" s="25" t="s">
        <v>62</v>
      </c>
      <c r="CS61" s="25" t="s">
        <v>1176</v>
      </c>
      <c r="CT61" s="24"/>
      <c r="CU61" s="24"/>
      <c r="CV61" s="25"/>
      <c r="CW61" s="27">
        <f>+IFERROR(CT61/AW61,0)</f>
        <v>0</v>
      </c>
      <c r="CX61" s="28" t="str">
        <f>+IF(CY61="SI",IFERROR((IF(CY61="SI",CU61,0)/AW61),"REVISAR"),CQ61)</f>
        <v>REVISAR</v>
      </c>
      <c r="CY61" s="25" t="s">
        <v>49</v>
      </c>
      <c r="CZ61" s="25"/>
      <c r="DA61" s="24"/>
      <c r="DB61" s="24"/>
      <c r="DC61" s="25"/>
      <c r="DD61" s="27">
        <f>+IFERROR(DA61/AW61,0)</f>
        <v>0</v>
      </c>
      <c r="DE61" s="28" t="str">
        <f>+IF(DF61="SI",IFERROR((IF(DF61="SI",DB61,0)/AW61),"REVISAR"),CX61)</f>
        <v>REVISAR</v>
      </c>
      <c r="DF61" s="25" t="s">
        <v>49</v>
      </c>
      <c r="DG61" s="25"/>
      <c r="DH61" s="24"/>
      <c r="DI61" s="24"/>
      <c r="DJ61" s="25"/>
      <c r="DK61" s="27">
        <f>+IFERROR(DH61/AW61,0)</f>
        <v>0</v>
      </c>
      <c r="DL61" s="28" t="str">
        <f>+IF(DM61="SI",IFERROR((IF(DM61="SI",DI61,0)/AW61),"REVISAR"),DE61)</f>
        <v>REVISAR</v>
      </c>
      <c r="DM61" s="25" t="s">
        <v>62</v>
      </c>
      <c r="DN61" s="25" t="s">
        <v>1689</v>
      </c>
      <c r="DO61" s="24"/>
      <c r="DP61" s="24"/>
      <c r="DQ61" s="25"/>
      <c r="DR61" s="27">
        <f>+IFERROR(DO61/AW61,0)</f>
        <v>0</v>
      </c>
      <c r="DS61" s="28" t="str">
        <f>+IF(DT61="SI",IFERROR((IF(DT61="SI",DP61,0)/AW61),"REVISAR"),DL61)</f>
        <v>REVISAR</v>
      </c>
      <c r="DT61" s="25" t="s">
        <v>49</v>
      </c>
      <c r="DU61" s="25"/>
      <c r="DV61" s="24"/>
      <c r="DW61" s="24"/>
      <c r="DX61" s="25"/>
      <c r="DY61" s="27">
        <f>+IFERROR(DV61/AW61,0)</f>
        <v>0</v>
      </c>
      <c r="DZ61" s="28" t="str">
        <f>+IF(EA61="SI",IFERROR((IF(EA61="SI",DW61,0)/AW61),"REVISAR"),DS61)</f>
        <v>REVISAR</v>
      </c>
      <c r="EA61" s="25" t="s">
        <v>49</v>
      </c>
      <c r="EB61" s="25"/>
      <c r="EC61" s="31">
        <v>0</v>
      </c>
      <c r="ED61" s="24"/>
      <c r="EE61" s="25"/>
      <c r="EF61" s="27">
        <f>+IFERROR(EC61/AW61,0)</f>
        <v>0</v>
      </c>
      <c r="EG61" s="28" t="str">
        <f>+IF(EH61="SI",IFERROR((IF(EH61="SI",ED61,0)/AW61),"REVISAR"),DZ61)</f>
        <v>REVISAR</v>
      </c>
      <c r="EH61" s="25" t="s">
        <v>49</v>
      </c>
      <c r="EI61" s="25"/>
      <c r="EJ61" s="32">
        <v>2025</v>
      </c>
      <c r="EK61" s="33"/>
      <c r="EL61" s="34" t="str">
        <f>+VLOOKUP(C61,[1]Listas_desplega!$AI$22:$AJ$46,2,0)</f>
        <v>DF_ES</v>
      </c>
      <c r="EM61" s="34" t="str">
        <f>+VLOOKUP(I61,[1]Listas_desplega!$BY$3:$BZ$7,2,0)</f>
        <v>T_5</v>
      </c>
      <c r="EN61" s="34" t="str">
        <f>+VLOOKUP(J61,[1]Listas_desplega!$BY$10:$BZ$23,2,0)</f>
        <v>T_5_C_1</v>
      </c>
      <c r="EO61" s="34" t="str">
        <f>+VLOOKUP(K61,[1]Listas_desplega!$BY$28:$BZ$54,2,0)</f>
        <v>T_5_C_1_ET_1</v>
      </c>
      <c r="EP61" s="34" t="e">
        <f>+VLOOKUP(L61,[1]Listas_desplega!$BY$58:$BZ$105,2,0)</f>
        <v>#N/A</v>
      </c>
      <c r="EQ61" s="35" t="str">
        <f>+VLOOKUP(M61,[1]Listas_desplega!$J$3:$K$11,2,0)</f>
        <v>Eje_E_8</v>
      </c>
    </row>
    <row r="62" spans="1:147" s="36" customFormat="1" ht="44.25" customHeight="1" x14ac:dyDescent="0.3">
      <c r="A62" s="15" t="str">
        <f t="shared" si="0"/>
        <v>119_VES_2025</v>
      </c>
      <c r="B62" s="16" t="s">
        <v>55</v>
      </c>
      <c r="C62" s="16" t="s">
        <v>74</v>
      </c>
      <c r="D62" s="16" t="s">
        <v>75</v>
      </c>
      <c r="E62" s="16" t="s">
        <v>159</v>
      </c>
      <c r="F62" s="16" t="s">
        <v>274</v>
      </c>
      <c r="G62" s="17" t="s">
        <v>517</v>
      </c>
      <c r="H62" s="16" t="s">
        <v>470</v>
      </c>
      <c r="I62" s="16" t="s">
        <v>627</v>
      </c>
      <c r="J62" s="16" t="s">
        <v>628</v>
      </c>
      <c r="K62" s="16" t="s">
        <v>629</v>
      </c>
      <c r="L62" s="16"/>
      <c r="M62" s="16" t="s">
        <v>58</v>
      </c>
      <c r="N62" s="16" t="s">
        <v>61</v>
      </c>
      <c r="O62" s="22">
        <v>119</v>
      </c>
      <c r="P62" s="51" t="s">
        <v>653</v>
      </c>
      <c r="Q62" s="20" t="s">
        <v>282</v>
      </c>
      <c r="R62" s="19" t="s">
        <v>283</v>
      </c>
      <c r="S62" s="51" t="s">
        <v>654</v>
      </c>
      <c r="T62" s="51" t="s">
        <v>285</v>
      </c>
      <c r="U62" s="51" t="s">
        <v>286</v>
      </c>
      <c r="V62" s="51">
        <v>30</v>
      </c>
      <c r="W62" s="51" t="s">
        <v>655</v>
      </c>
      <c r="X62" s="20" t="s">
        <v>288</v>
      </c>
      <c r="Y62" s="21"/>
      <c r="Z62" s="21"/>
      <c r="AA62" s="21"/>
      <c r="AB62" s="21"/>
      <c r="AC62" s="21"/>
      <c r="AD62" s="21"/>
      <c r="AE62" s="21"/>
      <c r="AF62" s="21"/>
      <c r="AG62" s="21"/>
      <c r="AH62" s="22"/>
      <c r="AI62" s="22"/>
      <c r="AJ62" s="22"/>
      <c r="AK62" s="22"/>
      <c r="AL62" s="22"/>
      <c r="AM62" s="22"/>
      <c r="AN62" s="22"/>
      <c r="AO62" s="22"/>
      <c r="AP62" s="22"/>
      <c r="AQ62" s="22"/>
      <c r="AR62" s="23"/>
      <c r="AS62" s="22"/>
      <c r="AT62" s="49"/>
      <c r="AU62" s="49"/>
      <c r="AV62" s="49"/>
      <c r="AW62" s="49">
        <v>30</v>
      </c>
      <c r="AX62" s="49"/>
      <c r="AY62" s="49">
        <v>64</v>
      </c>
      <c r="AZ62" s="50"/>
      <c r="BA62" s="50"/>
      <c r="BB62" s="50"/>
      <c r="BC62" s="50"/>
      <c r="BD62" s="24"/>
      <c r="BE62" s="24"/>
      <c r="BF62" s="25"/>
      <c r="BG62" s="26">
        <f t="shared" ref="BG62:BG74" si="285">IFERROR(BD62/AW62,0)</f>
        <v>0</v>
      </c>
      <c r="BH62" s="27">
        <f t="shared" ref="BH62:BH64" si="286">IFERROR(BE62/AW62,0)</f>
        <v>0</v>
      </c>
      <c r="BI62" s="25" t="s">
        <v>50</v>
      </c>
      <c r="BJ62" s="25"/>
      <c r="BK62" s="24"/>
      <c r="BL62" s="24"/>
      <c r="BM62" s="25"/>
      <c r="BN62" s="27">
        <f t="shared" ref="BN62:BN74" si="287">+IFERROR(BK62/AW62,0)</f>
        <v>0</v>
      </c>
      <c r="BO62" s="28">
        <f t="shared" ref="BO62:BO74" si="288">+IF(BP62="SI",IFERROR((IF(BP62="SI",BL62,0)/AW62),"REVISAR"),BH62)</f>
        <v>0</v>
      </c>
      <c r="BP62" s="25" t="s">
        <v>49</v>
      </c>
      <c r="BQ62" s="29"/>
      <c r="BR62" s="30"/>
      <c r="BS62" s="24"/>
      <c r="BT62" s="25"/>
      <c r="BU62" s="27">
        <f t="shared" ref="BU62:BU74" si="289">+IFERROR(BR62/AW62,0)</f>
        <v>0</v>
      </c>
      <c r="BV62" s="28">
        <f t="shared" ref="BV62:BV74" si="290">+IF(BW62="SI",IFERROR((IF(BW62="SI",BS62,0)/AW62),"REVISAR"),BO62)</f>
        <v>0</v>
      </c>
      <c r="BW62" s="25" t="s">
        <v>49</v>
      </c>
      <c r="BX62" s="25"/>
      <c r="BY62" s="24"/>
      <c r="BZ62" s="24"/>
      <c r="CA62" s="25"/>
      <c r="CB62" s="27">
        <f t="shared" ref="CB62:CB74" si="291">+IFERROR(BY62/AW62,0)</f>
        <v>0</v>
      </c>
      <c r="CC62" s="28">
        <f t="shared" ref="CC62:CC74" si="292">+IF(CD62="SI",IFERROR((IF(CD62="SI",BZ62,0)/AW62),"REVISAR"),BV62)</f>
        <v>0</v>
      </c>
      <c r="CD62" s="25" t="s">
        <v>49</v>
      </c>
      <c r="CE62" s="25"/>
      <c r="CF62" s="24"/>
      <c r="CG62" s="24"/>
      <c r="CH62" s="25"/>
      <c r="CI62" s="27">
        <f t="shared" ref="CI62:CI74" si="293">+IFERROR(CF62/AW62,0)</f>
        <v>0</v>
      </c>
      <c r="CJ62" s="28">
        <f t="shared" ref="CJ62:CJ74" si="294">+IF(CK62="SI",IFERROR((IF(CK62="SI",CG62,0)/AW62),"REVISAR"),CC62)</f>
        <v>0</v>
      </c>
      <c r="CK62" s="25" t="s">
        <v>49</v>
      </c>
      <c r="CL62" s="25"/>
      <c r="CM62" s="24">
        <v>10</v>
      </c>
      <c r="CN62" s="24"/>
      <c r="CO62" s="25"/>
      <c r="CP62" s="27">
        <f t="shared" ref="CP62:CP74" si="295">+IFERROR(CM62/AW62,0)</f>
        <v>0.33333333333333331</v>
      </c>
      <c r="CQ62" s="28">
        <f t="shared" ref="CQ62:CQ74" si="296">+IF(CR62="SI",IFERROR((IF(CR62="SI",CN62,0)/AW62),"REVISAR"),CJ62)</f>
        <v>0</v>
      </c>
      <c r="CR62" s="25" t="s">
        <v>62</v>
      </c>
      <c r="CS62" s="25" t="s">
        <v>1690</v>
      </c>
      <c r="CT62" s="24">
        <v>10</v>
      </c>
      <c r="CU62" s="24"/>
      <c r="CV62" s="25"/>
      <c r="CW62" s="27">
        <f t="shared" ref="CW62:CW74" si="297">+IFERROR(CT62/AW62,0)</f>
        <v>0.33333333333333331</v>
      </c>
      <c r="CX62" s="28">
        <f t="shared" ref="CX62:CX74" si="298">+IF(CY62="SI",IFERROR((IF(CY62="SI",CU62,0)/AW62),"REVISAR"),CQ62)</f>
        <v>0</v>
      </c>
      <c r="CY62" s="25" t="s">
        <v>49</v>
      </c>
      <c r="CZ62" s="25"/>
      <c r="DA62" s="24">
        <v>10</v>
      </c>
      <c r="DB62" s="24"/>
      <c r="DC62" s="25"/>
      <c r="DD62" s="27">
        <f t="shared" ref="DD62:DD74" si="299">+IFERROR(DA62/AW62,0)</f>
        <v>0.33333333333333331</v>
      </c>
      <c r="DE62" s="28">
        <f t="shared" ref="DE62:DE74" si="300">+IF(DF62="SI",IFERROR((IF(DF62="SI",DB62,0)/AW62),"REVISAR"),CX62)</f>
        <v>0</v>
      </c>
      <c r="DF62" s="25" t="s">
        <v>49</v>
      </c>
      <c r="DG62" s="25"/>
      <c r="DH62" s="24">
        <v>10</v>
      </c>
      <c r="DI62" s="24"/>
      <c r="DJ62" s="25"/>
      <c r="DK62" s="27">
        <f t="shared" ref="DK62:DK74" si="301">+IFERROR(DH62/AW62,0)</f>
        <v>0.33333333333333331</v>
      </c>
      <c r="DL62" s="28">
        <f t="shared" ref="DL62:DL74" si="302">+IF(DM62="SI",IFERROR((IF(DM62="SI",DI62,0)/AW62),"REVISAR"),DE62)</f>
        <v>0</v>
      </c>
      <c r="DM62" s="25" t="s">
        <v>49</v>
      </c>
      <c r="DN62" s="25"/>
      <c r="DO62" s="24">
        <v>10</v>
      </c>
      <c r="DP62" s="24"/>
      <c r="DQ62" s="25"/>
      <c r="DR62" s="27">
        <f t="shared" ref="DR62:DR74" si="303">+IFERROR(DO62/AW62,0)</f>
        <v>0.33333333333333331</v>
      </c>
      <c r="DS62" s="28">
        <f t="shared" ref="DS62:DS74" si="304">+IF(DT62="SI",IFERROR((IF(DT62="SI",DP62,0)/AW62),"REVISAR"),DL62)</f>
        <v>0</v>
      </c>
      <c r="DT62" s="25" t="s">
        <v>49</v>
      </c>
      <c r="DU62" s="25"/>
      <c r="DV62" s="24">
        <v>10</v>
      </c>
      <c r="DW62" s="24"/>
      <c r="DX62" s="25"/>
      <c r="DY62" s="27">
        <f t="shared" ref="DY62:DY74" si="305">+IFERROR(DV62/AW62,0)</f>
        <v>0.33333333333333331</v>
      </c>
      <c r="DZ62" s="28">
        <f t="shared" ref="DZ62:DZ74" si="306">+IF(EA62="SI",IFERROR((IF(EA62="SI",DW62,0)/AW62),"REVISAR"),DS62)</f>
        <v>0</v>
      </c>
      <c r="EA62" s="25" t="s">
        <v>49</v>
      </c>
      <c r="EB62" s="25"/>
      <c r="EC62" s="31">
        <v>30</v>
      </c>
      <c r="ED62" s="24"/>
      <c r="EE62" s="25"/>
      <c r="EF62" s="27">
        <f t="shared" ref="EF62:EF74" si="307">+IFERROR(EC62/AW62,0)</f>
        <v>1</v>
      </c>
      <c r="EG62" s="28">
        <f t="shared" ref="EG62:EG74" si="308">+IF(EH62="SI",IFERROR((IF(EH62="SI",ED62,0)/AW62),"REVISAR"),DZ62)</f>
        <v>0</v>
      </c>
      <c r="EH62" s="25" t="s">
        <v>49</v>
      </c>
      <c r="EI62" s="25"/>
      <c r="EJ62" s="32">
        <v>2025</v>
      </c>
      <c r="EK62" s="33"/>
      <c r="EL62" s="34" t="str">
        <f>+VLOOKUP(C62,[1]Listas_desplega!$AI$22:$AJ$46,2,0)</f>
        <v>DF_ES</v>
      </c>
      <c r="EM62" s="34" t="str">
        <f>+VLOOKUP(I62,[1]Listas_desplega!$BY$3:$BZ$7,2,0)</f>
        <v>T_5</v>
      </c>
      <c r="EN62" s="34" t="str">
        <f>+VLOOKUP(J62,[1]Listas_desplega!$BY$10:$BZ$23,2,0)</f>
        <v>T_5_C_1</v>
      </c>
      <c r="EO62" s="34" t="str">
        <f>+VLOOKUP(K62,[1]Listas_desplega!$BY$28:$BZ$54,2,0)</f>
        <v>T_5_C_1_ET_1</v>
      </c>
      <c r="EP62" s="34" t="e">
        <f>+VLOOKUP(L62,[1]Listas_desplega!$BY$58:$BZ$105,2,0)</f>
        <v>#N/A</v>
      </c>
      <c r="EQ62" s="35" t="str">
        <f>+VLOOKUP(M62,[1]Listas_desplega!$J$3:$K$11,2,0)</f>
        <v>Eje_E_8</v>
      </c>
    </row>
    <row r="63" spans="1:147" s="36" customFormat="1" ht="44.25" customHeight="1" x14ac:dyDescent="0.3">
      <c r="A63" s="15" t="str">
        <f t="shared" si="0"/>
        <v>120_VES_2025</v>
      </c>
      <c r="B63" s="16" t="s">
        <v>55</v>
      </c>
      <c r="C63" s="16" t="s">
        <v>74</v>
      </c>
      <c r="D63" s="16" t="s">
        <v>75</v>
      </c>
      <c r="E63" s="16" t="s">
        <v>159</v>
      </c>
      <c r="F63" s="16" t="s">
        <v>274</v>
      </c>
      <c r="G63" s="17" t="s">
        <v>517</v>
      </c>
      <c r="H63" s="16" t="s">
        <v>470</v>
      </c>
      <c r="I63" s="16" t="s">
        <v>277</v>
      </c>
      <c r="J63" s="16" t="s">
        <v>278</v>
      </c>
      <c r="K63" s="16" t="s">
        <v>279</v>
      </c>
      <c r="L63" s="16" t="s">
        <v>659</v>
      </c>
      <c r="M63" s="16" t="s">
        <v>58</v>
      </c>
      <c r="N63" s="16" t="s">
        <v>61</v>
      </c>
      <c r="O63" s="22">
        <v>120</v>
      </c>
      <c r="P63" s="21" t="s">
        <v>656</v>
      </c>
      <c r="Q63" s="20" t="s">
        <v>282</v>
      </c>
      <c r="R63" s="19" t="s">
        <v>283</v>
      </c>
      <c r="S63" s="21" t="s">
        <v>657</v>
      </c>
      <c r="T63" s="19" t="s">
        <v>285</v>
      </c>
      <c r="U63" s="21" t="s">
        <v>293</v>
      </c>
      <c r="V63" s="21">
        <v>30</v>
      </c>
      <c r="W63" s="21" t="s">
        <v>658</v>
      </c>
      <c r="X63" s="20" t="s">
        <v>288</v>
      </c>
      <c r="Y63" s="21"/>
      <c r="Z63" s="21"/>
      <c r="AA63" s="21"/>
      <c r="AB63" s="21"/>
      <c r="AC63" s="21"/>
      <c r="AD63" s="21"/>
      <c r="AE63" s="21"/>
      <c r="AF63" s="21"/>
      <c r="AG63" s="21"/>
      <c r="AH63" s="22"/>
      <c r="AI63" s="22"/>
      <c r="AJ63" s="22"/>
      <c r="AK63" s="22"/>
      <c r="AL63" s="22"/>
      <c r="AM63" s="22"/>
      <c r="AN63" s="22"/>
      <c r="AO63" s="22"/>
      <c r="AP63" s="22"/>
      <c r="AQ63" s="22"/>
      <c r="AR63" s="23"/>
      <c r="AS63" s="22"/>
      <c r="AT63" s="41"/>
      <c r="AU63" s="49"/>
      <c r="AV63" s="49">
        <v>1</v>
      </c>
      <c r="AW63" s="49">
        <v>1</v>
      </c>
      <c r="AX63" s="49"/>
      <c r="AY63" s="49">
        <v>1</v>
      </c>
      <c r="AZ63" s="50"/>
      <c r="BA63" s="50"/>
      <c r="BB63" s="50"/>
      <c r="BC63" s="50"/>
      <c r="BD63" s="24"/>
      <c r="BE63" s="24"/>
      <c r="BF63" s="25"/>
      <c r="BG63" s="26">
        <f t="shared" si="285"/>
        <v>0</v>
      </c>
      <c r="BH63" s="27">
        <f t="shared" si="286"/>
        <v>0</v>
      </c>
      <c r="BI63" s="25" t="s">
        <v>50</v>
      </c>
      <c r="BJ63" s="25"/>
      <c r="BK63" s="24"/>
      <c r="BL63" s="24"/>
      <c r="BM63" s="25"/>
      <c r="BN63" s="27">
        <f t="shared" si="287"/>
        <v>0</v>
      </c>
      <c r="BO63" s="28">
        <f t="shared" si="288"/>
        <v>0</v>
      </c>
      <c r="BP63" s="25" t="s">
        <v>49</v>
      </c>
      <c r="BQ63" s="29"/>
      <c r="BR63" s="30"/>
      <c r="BS63" s="24"/>
      <c r="BT63" s="25"/>
      <c r="BU63" s="27">
        <f t="shared" si="289"/>
        <v>0</v>
      </c>
      <c r="BV63" s="28">
        <f t="shared" si="290"/>
        <v>0</v>
      </c>
      <c r="BW63" s="25" t="s">
        <v>49</v>
      </c>
      <c r="BX63" s="25"/>
      <c r="BY63" s="24"/>
      <c r="BZ63" s="24"/>
      <c r="CA63" s="25"/>
      <c r="CB63" s="27">
        <f t="shared" si="291"/>
        <v>0</v>
      </c>
      <c r="CC63" s="28">
        <f t="shared" si="292"/>
        <v>0</v>
      </c>
      <c r="CD63" s="25" t="s">
        <v>49</v>
      </c>
      <c r="CE63" s="25"/>
      <c r="CF63" s="24"/>
      <c r="CG63" s="24"/>
      <c r="CH63" s="25"/>
      <c r="CI63" s="27">
        <f t="shared" si="293"/>
        <v>0</v>
      </c>
      <c r="CJ63" s="28">
        <f t="shared" si="294"/>
        <v>0</v>
      </c>
      <c r="CK63" s="25" t="s">
        <v>49</v>
      </c>
      <c r="CL63" s="25"/>
      <c r="CM63" s="24"/>
      <c r="CN63" s="24"/>
      <c r="CO63" s="25"/>
      <c r="CP63" s="27">
        <f t="shared" si="295"/>
        <v>0</v>
      </c>
      <c r="CQ63" s="28">
        <f t="shared" si="296"/>
        <v>0</v>
      </c>
      <c r="CR63" s="25" t="s">
        <v>49</v>
      </c>
      <c r="CS63" s="25"/>
      <c r="CT63" s="24"/>
      <c r="CU63" s="24"/>
      <c r="CV63" s="25"/>
      <c r="CW63" s="27">
        <f t="shared" si="297"/>
        <v>0</v>
      </c>
      <c r="CX63" s="28">
        <f t="shared" si="298"/>
        <v>0</v>
      </c>
      <c r="CY63" s="25" t="s">
        <v>49</v>
      </c>
      <c r="CZ63" s="25"/>
      <c r="DA63" s="24"/>
      <c r="DB63" s="24"/>
      <c r="DC63" s="25"/>
      <c r="DD63" s="27">
        <f t="shared" si="299"/>
        <v>0</v>
      </c>
      <c r="DE63" s="28">
        <f t="shared" si="300"/>
        <v>0</v>
      </c>
      <c r="DF63" s="25" t="s">
        <v>49</v>
      </c>
      <c r="DG63" s="25"/>
      <c r="DH63" s="24"/>
      <c r="DI63" s="24"/>
      <c r="DJ63" s="25"/>
      <c r="DK63" s="27">
        <f t="shared" si="301"/>
        <v>0</v>
      </c>
      <c r="DL63" s="28">
        <f t="shared" si="302"/>
        <v>0</v>
      </c>
      <c r="DM63" s="25" t="s">
        <v>49</v>
      </c>
      <c r="DN63" s="25"/>
      <c r="DO63" s="24"/>
      <c r="DP63" s="24"/>
      <c r="DQ63" s="25"/>
      <c r="DR63" s="27">
        <f t="shared" si="303"/>
        <v>0</v>
      </c>
      <c r="DS63" s="28">
        <f t="shared" si="304"/>
        <v>0</v>
      </c>
      <c r="DT63" s="25" t="s">
        <v>49</v>
      </c>
      <c r="DU63" s="25"/>
      <c r="DV63" s="24"/>
      <c r="DW63" s="24"/>
      <c r="DX63" s="25"/>
      <c r="DY63" s="27">
        <f t="shared" si="305"/>
        <v>0</v>
      </c>
      <c r="DZ63" s="28">
        <f t="shared" si="306"/>
        <v>0</v>
      </c>
      <c r="EA63" s="25" t="s">
        <v>49</v>
      </c>
      <c r="EB63" s="25"/>
      <c r="EC63" s="31">
        <v>1</v>
      </c>
      <c r="ED63" s="24"/>
      <c r="EE63" s="25"/>
      <c r="EF63" s="27">
        <f t="shared" si="307"/>
        <v>1</v>
      </c>
      <c r="EG63" s="28">
        <f t="shared" si="308"/>
        <v>0</v>
      </c>
      <c r="EH63" s="25" t="s">
        <v>49</v>
      </c>
      <c r="EI63" s="25"/>
      <c r="EJ63" s="32">
        <v>2025</v>
      </c>
      <c r="EK63" s="33"/>
      <c r="EL63" s="34" t="str">
        <f>+VLOOKUP(C63,[1]Listas_desplega!$AI$22:$AJ$46,2,0)</f>
        <v>DF_ES</v>
      </c>
      <c r="EM63" s="34" t="str">
        <f>+VLOOKUP(I63,[1]Listas_desplega!$BY$3:$BZ$7,2,0)</f>
        <v>T_2</v>
      </c>
      <c r="EN63" s="34" t="str">
        <f>+VLOOKUP(J63,[1]Listas_desplega!$BY$10:$BZ$23,2,0)</f>
        <v>T_2_C_2</v>
      </c>
      <c r="EO63" s="34" t="str">
        <f>+VLOOKUP(K63,[1]Listas_desplega!$BY$28:$BZ$54,2,0)</f>
        <v>T_2_C_2_ET_1</v>
      </c>
      <c r="EP63" s="34" t="str">
        <f>+VLOOKUP(L63,[1]Listas_desplega!$BY$58:$BZ$105,2,0)</f>
        <v>T_2_C_2_ET_1_CPT_11</v>
      </c>
      <c r="EQ63" s="35" t="str">
        <f>+VLOOKUP(M63,[1]Listas_desplega!$J$3:$K$11,2,0)</f>
        <v>Eje_E_8</v>
      </c>
    </row>
    <row r="64" spans="1:147" s="36" customFormat="1" ht="44.25" customHeight="1" x14ac:dyDescent="0.3">
      <c r="A64" s="15" t="str">
        <f t="shared" si="0"/>
        <v>91_VES_2025</v>
      </c>
      <c r="B64" s="16" t="s">
        <v>55</v>
      </c>
      <c r="C64" s="16" t="s">
        <v>74</v>
      </c>
      <c r="D64" s="16" t="s">
        <v>74</v>
      </c>
      <c r="E64" s="16" t="s">
        <v>158</v>
      </c>
      <c r="F64" s="16" t="s">
        <v>274</v>
      </c>
      <c r="G64" s="17" t="s">
        <v>517</v>
      </c>
      <c r="H64" s="16" t="s">
        <v>470</v>
      </c>
      <c r="I64" s="16" t="s">
        <v>277</v>
      </c>
      <c r="J64" s="16" t="s">
        <v>278</v>
      </c>
      <c r="K64" s="16" t="s">
        <v>279</v>
      </c>
      <c r="L64" s="16" t="s">
        <v>659</v>
      </c>
      <c r="M64" s="16" t="s">
        <v>58</v>
      </c>
      <c r="N64" s="16" t="s">
        <v>61</v>
      </c>
      <c r="O64" s="22">
        <v>91</v>
      </c>
      <c r="P64" s="51" t="s">
        <v>660</v>
      </c>
      <c r="Q64" s="20" t="s">
        <v>282</v>
      </c>
      <c r="R64" s="19" t="s">
        <v>283</v>
      </c>
      <c r="S64" s="51" t="s">
        <v>661</v>
      </c>
      <c r="T64" s="19" t="s">
        <v>285</v>
      </c>
      <c r="U64" s="51" t="s">
        <v>293</v>
      </c>
      <c r="V64" s="51">
        <v>180</v>
      </c>
      <c r="W64" s="51" t="s">
        <v>662</v>
      </c>
      <c r="X64" s="20" t="s">
        <v>310</v>
      </c>
      <c r="Y64" s="21" t="s">
        <v>48</v>
      </c>
      <c r="Z64" s="21"/>
      <c r="AA64" s="21"/>
      <c r="AB64" s="21"/>
      <c r="AC64" s="21"/>
      <c r="AD64" s="21"/>
      <c r="AE64" s="21"/>
      <c r="AF64" s="21"/>
      <c r="AG64" s="21"/>
      <c r="AH64" s="22"/>
      <c r="AI64" s="22"/>
      <c r="AJ64" s="22"/>
      <c r="AK64" s="22"/>
      <c r="AL64" s="22"/>
      <c r="AM64" s="22"/>
      <c r="AN64" s="22"/>
      <c r="AO64" s="22"/>
      <c r="AP64" s="22"/>
      <c r="AQ64" s="22"/>
      <c r="AR64" s="23"/>
      <c r="AS64" s="22"/>
      <c r="AT64" s="49" t="s">
        <v>663</v>
      </c>
      <c r="AU64" s="49">
        <v>50000</v>
      </c>
      <c r="AV64" s="49">
        <v>150000</v>
      </c>
      <c r="AW64" s="49">
        <v>300000</v>
      </c>
      <c r="AX64" s="49">
        <v>500000</v>
      </c>
      <c r="AY64" s="49">
        <v>500000</v>
      </c>
      <c r="AZ64" s="50"/>
      <c r="BA64" s="50"/>
      <c r="BB64" s="50"/>
      <c r="BC64" s="50"/>
      <c r="BD64" s="24"/>
      <c r="BE64" s="24"/>
      <c r="BF64" s="25" t="s">
        <v>664</v>
      </c>
      <c r="BG64" s="26">
        <f t="shared" si="285"/>
        <v>0</v>
      </c>
      <c r="BH64" s="27">
        <f t="shared" si="286"/>
        <v>0</v>
      </c>
      <c r="BI64" s="25" t="s">
        <v>50</v>
      </c>
      <c r="BJ64" s="25" t="s">
        <v>665</v>
      </c>
      <c r="BK64" s="24"/>
      <c r="BL64" s="24"/>
      <c r="BM64" s="25" t="s">
        <v>666</v>
      </c>
      <c r="BN64" s="27">
        <f t="shared" si="287"/>
        <v>0</v>
      </c>
      <c r="BO64" s="28">
        <f t="shared" si="288"/>
        <v>0</v>
      </c>
      <c r="BP64" s="25" t="s">
        <v>50</v>
      </c>
      <c r="BQ64" s="29" t="s">
        <v>667</v>
      </c>
      <c r="BR64" s="30"/>
      <c r="BS64" s="24"/>
      <c r="BT64" s="25" t="s">
        <v>668</v>
      </c>
      <c r="BU64" s="27">
        <f t="shared" si="289"/>
        <v>0</v>
      </c>
      <c r="BV64" s="28">
        <f t="shared" si="290"/>
        <v>0</v>
      </c>
      <c r="BW64" s="25" t="s">
        <v>50</v>
      </c>
      <c r="BX64" s="25" t="s">
        <v>669</v>
      </c>
      <c r="BY64" s="24"/>
      <c r="BZ64" s="24"/>
      <c r="CA64" s="25" t="s">
        <v>1284</v>
      </c>
      <c r="CB64" s="27">
        <f t="shared" si="291"/>
        <v>0</v>
      </c>
      <c r="CC64" s="28">
        <f t="shared" si="292"/>
        <v>0</v>
      </c>
      <c r="CD64" s="25" t="s">
        <v>50</v>
      </c>
      <c r="CE64" s="25" t="s">
        <v>1285</v>
      </c>
      <c r="CF64" s="24"/>
      <c r="CG64" s="24"/>
      <c r="CH64" s="25" t="s">
        <v>1286</v>
      </c>
      <c r="CI64" s="27">
        <f t="shared" si="293"/>
        <v>0</v>
      </c>
      <c r="CJ64" s="28">
        <f t="shared" si="294"/>
        <v>0</v>
      </c>
      <c r="CK64" s="25" t="s">
        <v>50</v>
      </c>
      <c r="CL64" s="25" t="s">
        <v>1287</v>
      </c>
      <c r="CM64" s="24"/>
      <c r="CN64" s="24"/>
      <c r="CO64" s="134" t="s">
        <v>1288</v>
      </c>
      <c r="CP64" s="27">
        <f t="shared" si="295"/>
        <v>0</v>
      </c>
      <c r="CQ64" s="28">
        <f t="shared" si="296"/>
        <v>0</v>
      </c>
      <c r="CR64" s="25" t="s">
        <v>50</v>
      </c>
      <c r="CS64" s="25" t="s">
        <v>1289</v>
      </c>
      <c r="CT64" s="24"/>
      <c r="CU64" s="24"/>
      <c r="CV64" s="25" t="s">
        <v>1691</v>
      </c>
      <c r="CW64" s="27">
        <f t="shared" si="297"/>
        <v>0</v>
      </c>
      <c r="CX64" s="28">
        <f t="shared" si="298"/>
        <v>0</v>
      </c>
      <c r="CY64" s="25" t="s">
        <v>50</v>
      </c>
      <c r="CZ64" s="25" t="s">
        <v>1692</v>
      </c>
      <c r="DA64" s="24"/>
      <c r="DB64" s="24"/>
      <c r="DC64" s="25" t="s">
        <v>1693</v>
      </c>
      <c r="DD64" s="27">
        <f t="shared" si="299"/>
        <v>0</v>
      </c>
      <c r="DE64" s="28">
        <f t="shared" si="300"/>
        <v>0</v>
      </c>
      <c r="DF64" s="25" t="s">
        <v>50</v>
      </c>
      <c r="DG64" s="25" t="s">
        <v>1694</v>
      </c>
      <c r="DH64" s="24"/>
      <c r="DI64" s="24"/>
      <c r="DJ64" s="25" t="s">
        <v>1695</v>
      </c>
      <c r="DK64" s="27">
        <f t="shared" si="301"/>
        <v>0</v>
      </c>
      <c r="DL64" s="28">
        <f t="shared" si="302"/>
        <v>0</v>
      </c>
      <c r="DM64" s="25" t="s">
        <v>50</v>
      </c>
      <c r="DN64" s="25" t="s">
        <v>1696</v>
      </c>
      <c r="DO64" s="24"/>
      <c r="DP64" s="24"/>
      <c r="DQ64" s="25"/>
      <c r="DR64" s="27">
        <f t="shared" si="303"/>
        <v>0</v>
      </c>
      <c r="DS64" s="28">
        <f t="shared" si="304"/>
        <v>0</v>
      </c>
      <c r="DT64" s="25" t="s">
        <v>49</v>
      </c>
      <c r="DU64" s="25"/>
      <c r="DV64" s="24"/>
      <c r="DW64" s="24"/>
      <c r="DX64" s="25"/>
      <c r="DY64" s="27">
        <f t="shared" si="305"/>
        <v>0</v>
      </c>
      <c r="DZ64" s="28">
        <f t="shared" si="306"/>
        <v>0</v>
      </c>
      <c r="EA64" s="25" t="s">
        <v>49</v>
      </c>
      <c r="EB64" s="25"/>
      <c r="EC64" s="31">
        <v>300000</v>
      </c>
      <c r="ED64" s="24"/>
      <c r="EE64" s="25"/>
      <c r="EF64" s="27">
        <f t="shared" si="307"/>
        <v>1</v>
      </c>
      <c r="EG64" s="28">
        <f t="shared" si="308"/>
        <v>0</v>
      </c>
      <c r="EH64" s="25" t="s">
        <v>49</v>
      </c>
      <c r="EI64" s="25"/>
      <c r="EJ64" s="32">
        <v>2025</v>
      </c>
      <c r="EK64" s="33"/>
      <c r="EL64" s="34" t="str">
        <f>+VLOOKUP(C64,[1]Listas_desplega!$AI$22:$AJ$46,2,0)</f>
        <v>DF_ES</v>
      </c>
      <c r="EM64" s="34" t="str">
        <f>+VLOOKUP(I64,[1]Listas_desplega!$BY$3:$BZ$7,2,0)</f>
        <v>T_2</v>
      </c>
      <c r="EN64" s="34" t="str">
        <f>+VLOOKUP(J64,[1]Listas_desplega!$BY$10:$BZ$23,2,0)</f>
        <v>T_2_C_2</v>
      </c>
      <c r="EO64" s="34" t="str">
        <f>+VLOOKUP(K64,[1]Listas_desplega!$BY$28:$BZ$54,2,0)</f>
        <v>T_2_C_2_ET_1</v>
      </c>
      <c r="EP64" s="34" t="str">
        <f>+VLOOKUP(L64,[1]Listas_desplega!$BY$58:$BZ$105,2,0)</f>
        <v>T_2_C_2_ET_1_CPT_11</v>
      </c>
      <c r="EQ64" s="35" t="str">
        <f>+VLOOKUP(M64,[1]Listas_desplega!$J$3:$K$11,2,0)</f>
        <v>Eje_E_8</v>
      </c>
    </row>
    <row r="65" spans="1:147" s="36" customFormat="1" ht="44.25" customHeight="1" x14ac:dyDescent="0.3">
      <c r="A65" s="15" t="str">
        <f t="shared" si="0"/>
        <v>8_VES_2025</v>
      </c>
      <c r="B65" s="16" t="s">
        <v>55</v>
      </c>
      <c r="C65" s="16" t="s">
        <v>74</v>
      </c>
      <c r="D65" s="16" t="s">
        <v>74</v>
      </c>
      <c r="E65" s="16" t="s">
        <v>158</v>
      </c>
      <c r="F65" s="16" t="s">
        <v>274</v>
      </c>
      <c r="G65" s="17" t="s">
        <v>517</v>
      </c>
      <c r="H65" s="16" t="s">
        <v>470</v>
      </c>
      <c r="I65" s="16" t="s">
        <v>277</v>
      </c>
      <c r="J65" s="16" t="s">
        <v>278</v>
      </c>
      <c r="K65" s="16" t="s">
        <v>279</v>
      </c>
      <c r="L65" s="16" t="s">
        <v>659</v>
      </c>
      <c r="M65" s="16" t="s">
        <v>58</v>
      </c>
      <c r="N65" s="16" t="s">
        <v>61</v>
      </c>
      <c r="O65" s="22">
        <v>8</v>
      </c>
      <c r="P65" s="51" t="s">
        <v>670</v>
      </c>
      <c r="Q65" s="20" t="s">
        <v>305</v>
      </c>
      <c r="R65" s="19" t="s">
        <v>306</v>
      </c>
      <c r="S65" s="51" t="s">
        <v>671</v>
      </c>
      <c r="T65" s="19" t="s">
        <v>308</v>
      </c>
      <c r="U65" s="51" t="s">
        <v>293</v>
      </c>
      <c r="V65" s="51">
        <v>180</v>
      </c>
      <c r="W65" s="51" t="s">
        <v>672</v>
      </c>
      <c r="X65" s="20" t="s">
        <v>310</v>
      </c>
      <c r="Y65" s="21" t="s">
        <v>48</v>
      </c>
      <c r="Z65" s="21"/>
      <c r="AA65" s="21"/>
      <c r="AB65" s="21"/>
      <c r="AC65" s="21"/>
      <c r="AD65" s="21"/>
      <c r="AE65" s="21"/>
      <c r="AF65" s="21"/>
      <c r="AG65" s="21"/>
      <c r="AH65" s="22"/>
      <c r="AI65" s="22"/>
      <c r="AJ65" s="22"/>
      <c r="AK65" s="22"/>
      <c r="AL65" s="22"/>
      <c r="AM65" s="22"/>
      <c r="AN65" s="22"/>
      <c r="AO65" s="22"/>
      <c r="AP65" s="22"/>
      <c r="AQ65" s="22"/>
      <c r="AR65" s="23"/>
      <c r="AS65" s="22"/>
      <c r="AT65" s="49">
        <v>0.54920000000000002</v>
      </c>
      <c r="AU65" s="49">
        <v>57</v>
      </c>
      <c r="AV65" s="49">
        <v>58</v>
      </c>
      <c r="AW65" s="49">
        <v>60</v>
      </c>
      <c r="AX65" s="49">
        <v>62</v>
      </c>
      <c r="AY65" s="49">
        <v>62</v>
      </c>
      <c r="AZ65" s="50"/>
      <c r="BA65" s="50"/>
      <c r="BB65" s="50"/>
      <c r="BC65" s="50"/>
      <c r="BD65" s="24"/>
      <c r="BE65" s="24"/>
      <c r="BF65" s="25" t="s">
        <v>673</v>
      </c>
      <c r="BG65" s="27">
        <f t="shared" si="285"/>
        <v>0</v>
      </c>
      <c r="BH65" s="28">
        <f t="shared" ref="BH65:BH66" si="309">+IF(BI65="SI",IFERROR((IF(BI65="SI",BE65,0)/AW65),"REVISAR"),0)</f>
        <v>0</v>
      </c>
      <c r="BI65" s="25" t="s">
        <v>50</v>
      </c>
      <c r="BJ65" s="25" t="s">
        <v>665</v>
      </c>
      <c r="BK65" s="24"/>
      <c r="BL65" s="24"/>
      <c r="BM65" s="25" t="s">
        <v>674</v>
      </c>
      <c r="BN65" s="27">
        <f t="shared" si="287"/>
        <v>0</v>
      </c>
      <c r="BO65" s="28">
        <f t="shared" si="288"/>
        <v>0</v>
      </c>
      <c r="BP65" s="25" t="s">
        <v>50</v>
      </c>
      <c r="BQ65" s="29" t="s">
        <v>675</v>
      </c>
      <c r="BR65" s="30"/>
      <c r="BS65" s="24"/>
      <c r="BT65" s="25" t="s">
        <v>676</v>
      </c>
      <c r="BU65" s="27">
        <f t="shared" si="289"/>
        <v>0</v>
      </c>
      <c r="BV65" s="28">
        <f t="shared" si="290"/>
        <v>0</v>
      </c>
      <c r="BW65" s="25" t="s">
        <v>50</v>
      </c>
      <c r="BX65" s="25" t="s">
        <v>677</v>
      </c>
      <c r="BY65" s="24"/>
      <c r="BZ65" s="24"/>
      <c r="CA65" s="25" t="s">
        <v>1290</v>
      </c>
      <c r="CB65" s="27">
        <f t="shared" si="291"/>
        <v>0</v>
      </c>
      <c r="CC65" s="28">
        <f t="shared" si="292"/>
        <v>0</v>
      </c>
      <c r="CD65" s="25" t="s">
        <v>50</v>
      </c>
      <c r="CE65" s="25" t="s">
        <v>1291</v>
      </c>
      <c r="CF65" s="24"/>
      <c r="CG65" s="24"/>
      <c r="CH65" s="25" t="s">
        <v>1292</v>
      </c>
      <c r="CI65" s="27">
        <f t="shared" si="293"/>
        <v>0</v>
      </c>
      <c r="CJ65" s="28">
        <f t="shared" si="294"/>
        <v>0</v>
      </c>
      <c r="CK65" s="25" t="s">
        <v>50</v>
      </c>
      <c r="CL65" s="25" t="s">
        <v>1287</v>
      </c>
      <c r="CM65" s="24"/>
      <c r="CN65" s="24"/>
      <c r="CO65" s="134" t="s">
        <v>1293</v>
      </c>
      <c r="CP65" s="27">
        <f t="shared" si="295"/>
        <v>0</v>
      </c>
      <c r="CQ65" s="28">
        <f t="shared" si="296"/>
        <v>0</v>
      </c>
      <c r="CR65" s="25" t="s">
        <v>50</v>
      </c>
      <c r="CS65" s="25" t="s">
        <v>1294</v>
      </c>
      <c r="CT65" s="24"/>
      <c r="CU65" s="24"/>
      <c r="CV65" s="25" t="s">
        <v>1697</v>
      </c>
      <c r="CW65" s="27">
        <f t="shared" si="297"/>
        <v>0</v>
      </c>
      <c r="CX65" s="28">
        <f t="shared" si="298"/>
        <v>0</v>
      </c>
      <c r="CY65" s="25" t="s">
        <v>50</v>
      </c>
      <c r="CZ65" s="25" t="s">
        <v>1698</v>
      </c>
      <c r="DA65" s="24"/>
      <c r="DB65" s="24"/>
      <c r="DC65" s="25" t="s">
        <v>1699</v>
      </c>
      <c r="DD65" s="27">
        <f t="shared" si="299"/>
        <v>0</v>
      </c>
      <c r="DE65" s="28">
        <f t="shared" si="300"/>
        <v>0</v>
      </c>
      <c r="DF65" s="25" t="s">
        <v>50</v>
      </c>
      <c r="DG65" s="25" t="s">
        <v>1700</v>
      </c>
      <c r="DH65" s="24"/>
      <c r="DI65" s="24"/>
      <c r="DJ65" s="25" t="s">
        <v>1701</v>
      </c>
      <c r="DK65" s="27">
        <f t="shared" si="301"/>
        <v>0</v>
      </c>
      <c r="DL65" s="28">
        <f t="shared" si="302"/>
        <v>0</v>
      </c>
      <c r="DM65" s="25" t="s">
        <v>50</v>
      </c>
      <c r="DN65" s="25" t="s">
        <v>1702</v>
      </c>
      <c r="DO65" s="24"/>
      <c r="DP65" s="24"/>
      <c r="DQ65" s="25"/>
      <c r="DR65" s="27">
        <f t="shared" si="303"/>
        <v>0</v>
      </c>
      <c r="DS65" s="28">
        <f t="shared" si="304"/>
        <v>0</v>
      </c>
      <c r="DT65" s="25" t="s">
        <v>49</v>
      </c>
      <c r="DU65" s="25"/>
      <c r="DV65" s="24"/>
      <c r="DW65" s="24"/>
      <c r="DX65" s="25"/>
      <c r="DY65" s="27">
        <f t="shared" si="305"/>
        <v>0</v>
      </c>
      <c r="DZ65" s="28">
        <f t="shared" si="306"/>
        <v>0</v>
      </c>
      <c r="EA65" s="25" t="s">
        <v>49</v>
      </c>
      <c r="EB65" s="25"/>
      <c r="EC65" s="31">
        <v>60</v>
      </c>
      <c r="ED65" s="24"/>
      <c r="EE65" s="25"/>
      <c r="EF65" s="27">
        <f t="shared" si="307"/>
        <v>1</v>
      </c>
      <c r="EG65" s="28">
        <f t="shared" si="308"/>
        <v>0</v>
      </c>
      <c r="EH65" s="25" t="s">
        <v>49</v>
      </c>
      <c r="EI65" s="25"/>
      <c r="EJ65" s="32">
        <v>2025</v>
      </c>
      <c r="EK65" s="33"/>
      <c r="EL65" s="34" t="str">
        <f>+VLOOKUP(C65,[1]Listas_desplega!$AI$22:$AJ$46,2,0)</f>
        <v>DF_ES</v>
      </c>
      <c r="EM65" s="34" t="str">
        <f>+VLOOKUP(I65,[1]Listas_desplega!$BY$3:$BZ$7,2,0)</f>
        <v>T_2</v>
      </c>
      <c r="EN65" s="34" t="str">
        <f>+VLOOKUP(J65,[1]Listas_desplega!$BY$10:$BZ$23,2,0)</f>
        <v>T_2_C_2</v>
      </c>
      <c r="EO65" s="34" t="str">
        <f>+VLOOKUP(K65,[1]Listas_desplega!$BY$28:$BZ$54,2,0)</f>
        <v>T_2_C_2_ET_1</v>
      </c>
      <c r="EP65" s="34" t="str">
        <f>+VLOOKUP(L65,[1]Listas_desplega!$BY$58:$BZ$105,2,0)</f>
        <v>T_2_C_2_ET_1_CPT_11</v>
      </c>
      <c r="EQ65" s="35" t="str">
        <f>+VLOOKUP(M65,[1]Listas_desplega!$J$3:$K$11,2,0)</f>
        <v>Eje_E_8</v>
      </c>
    </row>
    <row r="66" spans="1:147" s="36" customFormat="1" ht="44.25" customHeight="1" x14ac:dyDescent="0.3">
      <c r="A66" s="15" t="str">
        <f t="shared" si="0"/>
        <v>99_VES_2025</v>
      </c>
      <c r="B66" s="16" t="s">
        <v>55</v>
      </c>
      <c r="C66" s="16" t="s">
        <v>74</v>
      </c>
      <c r="D66" s="16" t="s">
        <v>74</v>
      </c>
      <c r="E66" s="16" t="s">
        <v>158</v>
      </c>
      <c r="F66" s="16" t="s">
        <v>274</v>
      </c>
      <c r="G66" s="17" t="s">
        <v>517</v>
      </c>
      <c r="H66" s="16" t="s">
        <v>470</v>
      </c>
      <c r="I66" s="16" t="s">
        <v>277</v>
      </c>
      <c r="J66" s="16" t="s">
        <v>278</v>
      </c>
      <c r="K66" s="16" t="s">
        <v>279</v>
      </c>
      <c r="L66" s="16" t="s">
        <v>659</v>
      </c>
      <c r="M66" s="16" t="s">
        <v>58</v>
      </c>
      <c r="N66" s="16" t="s">
        <v>61</v>
      </c>
      <c r="O66" s="22">
        <v>99</v>
      </c>
      <c r="P66" s="21" t="s">
        <v>678</v>
      </c>
      <c r="Q66" s="20" t="s">
        <v>305</v>
      </c>
      <c r="R66" s="19" t="s">
        <v>306</v>
      </c>
      <c r="S66" s="21" t="s">
        <v>679</v>
      </c>
      <c r="T66" s="19" t="s">
        <v>308</v>
      </c>
      <c r="U66" s="21" t="s">
        <v>293</v>
      </c>
      <c r="V66" s="21">
        <v>270</v>
      </c>
      <c r="W66" s="21" t="s">
        <v>680</v>
      </c>
      <c r="X66" s="20" t="s">
        <v>310</v>
      </c>
      <c r="Y66" s="21"/>
      <c r="Z66" s="21"/>
      <c r="AA66" s="21"/>
      <c r="AB66" s="21"/>
      <c r="AC66" s="21"/>
      <c r="AD66" s="21"/>
      <c r="AE66" s="21"/>
      <c r="AF66" s="21"/>
      <c r="AG66" s="21"/>
      <c r="AH66" s="22"/>
      <c r="AI66" s="22"/>
      <c r="AJ66" s="22"/>
      <c r="AK66" s="22"/>
      <c r="AL66" s="22"/>
      <c r="AM66" s="22"/>
      <c r="AN66" s="22"/>
      <c r="AO66" s="22"/>
      <c r="AP66" s="22"/>
      <c r="AQ66" s="22"/>
      <c r="AR66" s="23"/>
      <c r="AS66" s="22"/>
      <c r="AT66" s="41">
        <v>24.7</v>
      </c>
      <c r="AU66" s="49">
        <v>25</v>
      </c>
      <c r="AV66" s="49">
        <v>25.4</v>
      </c>
      <c r="AW66" s="49">
        <v>25.7</v>
      </c>
      <c r="AX66" s="49">
        <v>26</v>
      </c>
      <c r="AY66" s="49">
        <v>26</v>
      </c>
      <c r="AZ66" s="50"/>
      <c r="BA66" s="50"/>
      <c r="BB66" s="50"/>
      <c r="BC66" s="50"/>
      <c r="BD66" s="24"/>
      <c r="BE66" s="24"/>
      <c r="BF66" s="25" t="s">
        <v>681</v>
      </c>
      <c r="BG66" s="27">
        <f t="shared" si="285"/>
        <v>0</v>
      </c>
      <c r="BH66" s="28">
        <f t="shared" si="309"/>
        <v>0</v>
      </c>
      <c r="BI66" s="25" t="s">
        <v>50</v>
      </c>
      <c r="BJ66" s="25" t="s">
        <v>682</v>
      </c>
      <c r="BK66" s="24"/>
      <c r="BL66" s="24"/>
      <c r="BM66" s="25" t="s">
        <v>683</v>
      </c>
      <c r="BN66" s="27">
        <f t="shared" si="287"/>
        <v>0</v>
      </c>
      <c r="BO66" s="28">
        <f t="shared" si="288"/>
        <v>0</v>
      </c>
      <c r="BP66" s="25" t="s">
        <v>50</v>
      </c>
      <c r="BQ66" s="29" t="s">
        <v>684</v>
      </c>
      <c r="BR66" s="30"/>
      <c r="BS66" s="24"/>
      <c r="BT66" s="25" t="s">
        <v>685</v>
      </c>
      <c r="BU66" s="27">
        <f t="shared" si="289"/>
        <v>0</v>
      </c>
      <c r="BV66" s="28">
        <f t="shared" si="290"/>
        <v>0</v>
      </c>
      <c r="BW66" s="25" t="s">
        <v>50</v>
      </c>
      <c r="BX66" s="25" t="s">
        <v>677</v>
      </c>
      <c r="BY66" s="24"/>
      <c r="BZ66" s="24"/>
      <c r="CA66" s="25" t="s">
        <v>1295</v>
      </c>
      <c r="CB66" s="27">
        <f t="shared" si="291"/>
        <v>0</v>
      </c>
      <c r="CC66" s="28">
        <f t="shared" si="292"/>
        <v>0</v>
      </c>
      <c r="CD66" s="25" t="s">
        <v>50</v>
      </c>
      <c r="CE66" s="25" t="s">
        <v>1296</v>
      </c>
      <c r="CF66" s="24"/>
      <c r="CG66" s="24"/>
      <c r="CH66" s="25" t="s">
        <v>1297</v>
      </c>
      <c r="CI66" s="27">
        <f t="shared" si="293"/>
        <v>0</v>
      </c>
      <c r="CJ66" s="28">
        <f t="shared" si="294"/>
        <v>0</v>
      </c>
      <c r="CK66" s="25" t="s">
        <v>50</v>
      </c>
      <c r="CL66" s="25" t="s">
        <v>1287</v>
      </c>
      <c r="CM66" s="24"/>
      <c r="CN66" s="24"/>
      <c r="CO66" s="134" t="s">
        <v>1298</v>
      </c>
      <c r="CP66" s="27">
        <f t="shared" si="295"/>
        <v>0</v>
      </c>
      <c r="CQ66" s="28">
        <f t="shared" si="296"/>
        <v>0</v>
      </c>
      <c r="CR66" s="25" t="s">
        <v>50</v>
      </c>
      <c r="CS66" s="25" t="s">
        <v>1299</v>
      </c>
      <c r="CT66" s="24"/>
      <c r="CU66" s="24"/>
      <c r="CV66" s="25" t="s">
        <v>1703</v>
      </c>
      <c r="CW66" s="27">
        <f t="shared" si="297"/>
        <v>0</v>
      </c>
      <c r="CX66" s="28">
        <f t="shared" si="298"/>
        <v>0</v>
      </c>
      <c r="CY66" s="25" t="s">
        <v>50</v>
      </c>
      <c r="CZ66" s="25" t="s">
        <v>1704</v>
      </c>
      <c r="DA66" s="24"/>
      <c r="DB66" s="24"/>
      <c r="DC66" s="25" t="s">
        <v>1705</v>
      </c>
      <c r="DD66" s="27">
        <f t="shared" si="299"/>
        <v>0</v>
      </c>
      <c r="DE66" s="28">
        <f t="shared" si="300"/>
        <v>0</v>
      </c>
      <c r="DF66" s="25" t="s">
        <v>50</v>
      </c>
      <c r="DG66" s="25" t="s">
        <v>1694</v>
      </c>
      <c r="DH66" s="24"/>
      <c r="DI66" s="24"/>
      <c r="DJ66" s="25" t="s">
        <v>1706</v>
      </c>
      <c r="DK66" s="27">
        <f t="shared" si="301"/>
        <v>0</v>
      </c>
      <c r="DL66" s="28">
        <f t="shared" si="302"/>
        <v>0</v>
      </c>
      <c r="DM66" s="25" t="s">
        <v>50</v>
      </c>
      <c r="DN66" s="25" t="s">
        <v>1707</v>
      </c>
      <c r="DO66" s="24"/>
      <c r="DP66" s="24"/>
      <c r="DQ66" s="25"/>
      <c r="DR66" s="27">
        <f t="shared" si="303"/>
        <v>0</v>
      </c>
      <c r="DS66" s="28">
        <f t="shared" si="304"/>
        <v>0</v>
      </c>
      <c r="DT66" s="25" t="s">
        <v>49</v>
      </c>
      <c r="DU66" s="25"/>
      <c r="DV66" s="24"/>
      <c r="DW66" s="24"/>
      <c r="DX66" s="25"/>
      <c r="DY66" s="27">
        <f t="shared" si="305"/>
        <v>0</v>
      </c>
      <c r="DZ66" s="28">
        <f t="shared" si="306"/>
        <v>0</v>
      </c>
      <c r="EA66" s="25" t="s">
        <v>49</v>
      </c>
      <c r="EB66" s="25"/>
      <c r="EC66" s="31">
        <v>25.7</v>
      </c>
      <c r="ED66" s="24"/>
      <c r="EE66" s="25"/>
      <c r="EF66" s="27">
        <f t="shared" si="307"/>
        <v>1</v>
      </c>
      <c r="EG66" s="28">
        <f t="shared" si="308"/>
        <v>0</v>
      </c>
      <c r="EH66" s="25" t="s">
        <v>49</v>
      </c>
      <c r="EI66" s="25"/>
      <c r="EJ66" s="32">
        <v>2025</v>
      </c>
      <c r="EK66" s="33"/>
      <c r="EL66" s="34" t="str">
        <f>+VLOOKUP(C66,[1]Listas_desplega!$AI$22:$AJ$46,2,0)</f>
        <v>DF_ES</v>
      </c>
      <c r="EM66" s="34" t="str">
        <f>+VLOOKUP(I66,[1]Listas_desplega!$BY$3:$BZ$7,2,0)</f>
        <v>T_2</v>
      </c>
      <c r="EN66" s="34" t="str">
        <f>+VLOOKUP(J66,[1]Listas_desplega!$BY$10:$BZ$23,2,0)</f>
        <v>T_2_C_2</v>
      </c>
      <c r="EO66" s="34" t="str">
        <f>+VLOOKUP(K66,[1]Listas_desplega!$BY$28:$BZ$54,2,0)</f>
        <v>T_2_C_2_ET_1</v>
      </c>
      <c r="EP66" s="34" t="str">
        <f>+VLOOKUP(L66,[1]Listas_desplega!$BY$58:$BZ$105,2,0)</f>
        <v>T_2_C_2_ET_1_CPT_11</v>
      </c>
      <c r="EQ66" s="35" t="str">
        <f>+VLOOKUP(M66,[1]Listas_desplega!$J$3:$K$11,2,0)</f>
        <v>Eje_E_8</v>
      </c>
    </row>
    <row r="67" spans="1:147" s="36" customFormat="1" ht="44.25" customHeight="1" x14ac:dyDescent="0.3">
      <c r="A67" s="15" t="str">
        <f t="shared" si="0"/>
        <v>287_VES_2025</v>
      </c>
      <c r="B67" s="16" t="s">
        <v>55</v>
      </c>
      <c r="C67" s="16" t="s">
        <v>74</v>
      </c>
      <c r="D67" s="16" t="s">
        <v>74</v>
      </c>
      <c r="E67" s="16" t="s">
        <v>158</v>
      </c>
      <c r="F67" s="16" t="s">
        <v>274</v>
      </c>
      <c r="G67" s="17" t="s">
        <v>275</v>
      </c>
      <c r="H67" s="16" t="s">
        <v>526</v>
      </c>
      <c r="I67" s="16" t="s">
        <v>277</v>
      </c>
      <c r="J67" s="16" t="s">
        <v>85</v>
      </c>
      <c r="K67" s="16" t="s">
        <v>85</v>
      </c>
      <c r="L67" s="16" t="s">
        <v>85</v>
      </c>
      <c r="M67" s="16" t="s">
        <v>687</v>
      </c>
      <c r="N67" s="16" t="s">
        <v>687</v>
      </c>
      <c r="O67" s="22">
        <v>287</v>
      </c>
      <c r="P67" s="21" t="s">
        <v>688</v>
      </c>
      <c r="Q67" s="20" t="s">
        <v>282</v>
      </c>
      <c r="R67" s="19" t="s">
        <v>283</v>
      </c>
      <c r="S67" s="21" t="s">
        <v>689</v>
      </c>
      <c r="T67" s="19" t="s">
        <v>285</v>
      </c>
      <c r="U67" s="21" t="s">
        <v>286</v>
      </c>
      <c r="V67" s="21">
        <v>30</v>
      </c>
      <c r="W67" s="21" t="s">
        <v>425</v>
      </c>
      <c r="X67" s="20" t="s">
        <v>405</v>
      </c>
      <c r="Y67" s="21"/>
      <c r="Z67" s="21"/>
      <c r="AA67" s="21" t="s">
        <v>690</v>
      </c>
      <c r="AB67" s="21"/>
      <c r="AC67" s="21"/>
      <c r="AD67" s="21"/>
      <c r="AE67" s="21"/>
      <c r="AF67" s="21"/>
      <c r="AG67" s="21"/>
      <c r="AH67" s="22"/>
      <c r="AI67" s="22"/>
      <c r="AJ67" s="22"/>
      <c r="AK67" s="22"/>
      <c r="AL67" s="22"/>
      <c r="AM67" s="22"/>
      <c r="AN67" s="22"/>
      <c r="AO67" s="22"/>
      <c r="AP67" s="22"/>
      <c r="AQ67" s="22"/>
      <c r="AR67" s="23"/>
      <c r="AS67" s="22"/>
      <c r="AT67" s="41"/>
      <c r="AU67" s="49"/>
      <c r="AV67" s="49"/>
      <c r="AW67" s="49"/>
      <c r="AX67" s="49">
        <v>1</v>
      </c>
      <c r="AY67" s="49">
        <v>1</v>
      </c>
      <c r="AZ67" s="50"/>
      <c r="BA67" s="50"/>
      <c r="BB67" s="50"/>
      <c r="BC67" s="50"/>
      <c r="BD67" s="24"/>
      <c r="BE67" s="24"/>
      <c r="BF67" s="25"/>
      <c r="BG67" s="26">
        <f t="shared" si="285"/>
        <v>0</v>
      </c>
      <c r="BH67" s="27">
        <f t="shared" ref="BH67:BH68" si="310">IFERROR(BE67/AW67,0)</f>
        <v>0</v>
      </c>
      <c r="BI67" s="25" t="s">
        <v>50</v>
      </c>
      <c r="BJ67" s="25"/>
      <c r="BK67" s="24"/>
      <c r="BL67" s="24"/>
      <c r="BM67" s="25"/>
      <c r="BN67" s="27">
        <f t="shared" si="287"/>
        <v>0</v>
      </c>
      <c r="BO67" s="28">
        <f t="shared" si="288"/>
        <v>0</v>
      </c>
      <c r="BP67" s="25" t="s">
        <v>49</v>
      </c>
      <c r="BQ67" s="29"/>
      <c r="BR67" s="30"/>
      <c r="BS67" s="24"/>
      <c r="BT67" s="25"/>
      <c r="BU67" s="27">
        <f t="shared" si="289"/>
        <v>0</v>
      </c>
      <c r="BV67" s="28">
        <f t="shared" si="290"/>
        <v>0</v>
      </c>
      <c r="BW67" s="25" t="s">
        <v>49</v>
      </c>
      <c r="BX67" s="25"/>
      <c r="BY67" s="24"/>
      <c r="BZ67" s="24"/>
      <c r="CA67" s="25"/>
      <c r="CB67" s="27">
        <f t="shared" si="291"/>
        <v>0</v>
      </c>
      <c r="CC67" s="28">
        <f t="shared" si="292"/>
        <v>0</v>
      </c>
      <c r="CD67" s="25" t="s">
        <v>49</v>
      </c>
      <c r="CE67" s="25"/>
      <c r="CF67" s="24"/>
      <c r="CG67" s="24"/>
      <c r="CH67" s="25"/>
      <c r="CI67" s="27">
        <f t="shared" si="293"/>
        <v>0</v>
      </c>
      <c r="CJ67" s="28">
        <f t="shared" si="294"/>
        <v>0</v>
      </c>
      <c r="CK67" s="25" t="s">
        <v>49</v>
      </c>
      <c r="CL67" s="25"/>
      <c r="CM67" s="24"/>
      <c r="CN67" s="24"/>
      <c r="CO67" s="25"/>
      <c r="CP67" s="27">
        <f t="shared" si="295"/>
        <v>0</v>
      </c>
      <c r="CQ67" s="28">
        <f t="shared" si="296"/>
        <v>0</v>
      </c>
      <c r="CR67" s="25" t="s">
        <v>49</v>
      </c>
      <c r="CS67" s="25"/>
      <c r="CT67" s="24">
        <v>0</v>
      </c>
      <c r="CU67" s="24"/>
      <c r="CV67" s="25"/>
      <c r="CW67" s="27">
        <f t="shared" si="297"/>
        <v>0</v>
      </c>
      <c r="CX67" s="28">
        <f t="shared" si="298"/>
        <v>0</v>
      </c>
      <c r="CY67" s="25" t="s">
        <v>49</v>
      </c>
      <c r="CZ67" s="25"/>
      <c r="DA67" s="24"/>
      <c r="DB67" s="24"/>
      <c r="DC67" s="25"/>
      <c r="DD67" s="27">
        <f t="shared" si="299"/>
        <v>0</v>
      </c>
      <c r="DE67" s="28">
        <f t="shared" si="300"/>
        <v>0</v>
      </c>
      <c r="DF67" s="25" t="s">
        <v>49</v>
      </c>
      <c r="DG67" s="25"/>
      <c r="DH67" s="24"/>
      <c r="DI67" s="24"/>
      <c r="DJ67" s="25"/>
      <c r="DK67" s="27">
        <f t="shared" si="301"/>
        <v>0</v>
      </c>
      <c r="DL67" s="28">
        <f t="shared" si="302"/>
        <v>0</v>
      </c>
      <c r="DM67" s="25" t="s">
        <v>49</v>
      </c>
      <c r="DN67" s="25"/>
      <c r="DO67" s="24"/>
      <c r="DP67" s="24"/>
      <c r="DQ67" s="25"/>
      <c r="DR67" s="27">
        <f t="shared" si="303"/>
        <v>0</v>
      </c>
      <c r="DS67" s="28">
        <f t="shared" si="304"/>
        <v>0</v>
      </c>
      <c r="DT67" s="25" t="s">
        <v>49</v>
      </c>
      <c r="DU67" s="25"/>
      <c r="DV67" s="24"/>
      <c r="DW67" s="24"/>
      <c r="DX67" s="25"/>
      <c r="DY67" s="27">
        <f t="shared" si="305"/>
        <v>0</v>
      </c>
      <c r="DZ67" s="28">
        <f t="shared" si="306"/>
        <v>0</v>
      </c>
      <c r="EA67" s="25" t="s">
        <v>49</v>
      </c>
      <c r="EB67" s="25"/>
      <c r="EC67" s="31">
        <v>0</v>
      </c>
      <c r="ED67" s="24"/>
      <c r="EE67" s="25"/>
      <c r="EF67" s="27">
        <f t="shared" si="307"/>
        <v>0</v>
      </c>
      <c r="EG67" s="28">
        <f t="shared" si="308"/>
        <v>0</v>
      </c>
      <c r="EH67" s="25" t="s">
        <v>49</v>
      </c>
      <c r="EI67" s="25"/>
      <c r="EJ67" s="32">
        <v>2025</v>
      </c>
      <c r="EK67" s="33"/>
      <c r="EL67" s="34" t="str">
        <f>+VLOOKUP(C67,[1]Listas_desplega!$AI$22:$AJ$46,2,0)</f>
        <v>DF_ES</v>
      </c>
      <c r="EM67" s="34" t="str">
        <f>+VLOOKUP(I67,[1]Listas_desplega!$BY$3:$BZ$7,2,0)</f>
        <v>T_2</v>
      </c>
      <c r="EN67" s="34" t="e">
        <f>+VLOOKUP(J67,[1]Listas_desplega!$BY$10:$BZ$23,2,0)</f>
        <v>#N/A</v>
      </c>
      <c r="EO67" s="34" t="e">
        <f>+VLOOKUP(K67,[1]Listas_desplega!$BY$28:$BZ$54,2,0)</f>
        <v>#N/A</v>
      </c>
      <c r="EP67" s="34" t="e">
        <f>+VLOOKUP(L67,[1]Listas_desplega!$BY$58:$BZ$105,2,0)</f>
        <v>#N/A</v>
      </c>
      <c r="EQ67" s="35" t="e">
        <f>+VLOOKUP(M67,[1]Listas_desplega!$J$3:$K$11,2,0)</f>
        <v>#N/A</v>
      </c>
    </row>
    <row r="68" spans="1:147" s="36" customFormat="1" ht="44.25" customHeight="1" x14ac:dyDescent="0.3">
      <c r="A68" s="15" t="str">
        <f t="shared" si="0"/>
        <v>288_VES_2025</v>
      </c>
      <c r="B68" s="16" t="s">
        <v>55</v>
      </c>
      <c r="C68" s="16" t="s">
        <v>74</v>
      </c>
      <c r="D68" s="16" t="s">
        <v>74</v>
      </c>
      <c r="E68" s="16" t="s">
        <v>158</v>
      </c>
      <c r="F68" s="16" t="s">
        <v>274</v>
      </c>
      <c r="G68" s="17" t="s">
        <v>275</v>
      </c>
      <c r="H68" s="16" t="s">
        <v>526</v>
      </c>
      <c r="I68" s="16" t="s">
        <v>277</v>
      </c>
      <c r="J68" s="16" t="s">
        <v>85</v>
      </c>
      <c r="K68" s="16" t="s">
        <v>85</v>
      </c>
      <c r="L68" s="16" t="s">
        <v>85</v>
      </c>
      <c r="M68" s="16" t="s">
        <v>687</v>
      </c>
      <c r="N68" s="16" t="s">
        <v>687</v>
      </c>
      <c r="O68" s="22">
        <v>288</v>
      </c>
      <c r="P68" s="21" t="s">
        <v>691</v>
      </c>
      <c r="Q68" s="20" t="s">
        <v>282</v>
      </c>
      <c r="R68" s="19" t="s">
        <v>283</v>
      </c>
      <c r="S68" s="21" t="s">
        <v>692</v>
      </c>
      <c r="T68" s="21" t="s">
        <v>308</v>
      </c>
      <c r="U68" s="21" t="s">
        <v>286</v>
      </c>
      <c r="V68" s="21">
        <v>180</v>
      </c>
      <c r="W68" s="21" t="s">
        <v>693</v>
      </c>
      <c r="X68" s="20" t="s">
        <v>405</v>
      </c>
      <c r="Y68" s="21"/>
      <c r="Z68" s="21"/>
      <c r="AA68" s="21" t="s">
        <v>690</v>
      </c>
      <c r="AB68" s="21"/>
      <c r="AC68" s="21"/>
      <c r="AD68" s="21"/>
      <c r="AE68" s="21"/>
      <c r="AF68" s="21"/>
      <c r="AG68" s="21"/>
      <c r="AH68" s="22"/>
      <c r="AI68" s="22"/>
      <c r="AJ68" s="22"/>
      <c r="AK68" s="22"/>
      <c r="AL68" s="22"/>
      <c r="AM68" s="22"/>
      <c r="AN68" s="22"/>
      <c r="AO68" s="22"/>
      <c r="AP68" s="22"/>
      <c r="AQ68" s="22"/>
      <c r="AR68" s="23"/>
      <c r="AS68" s="22"/>
      <c r="AT68" s="49"/>
      <c r="AU68" s="49"/>
      <c r="AV68" s="49"/>
      <c r="AW68" s="49"/>
      <c r="AX68" s="49">
        <v>1</v>
      </c>
      <c r="AY68" s="49">
        <v>1</v>
      </c>
      <c r="AZ68" s="50"/>
      <c r="BA68" s="50"/>
      <c r="BB68" s="50"/>
      <c r="BC68" s="50"/>
      <c r="BD68" s="24"/>
      <c r="BE68" s="24"/>
      <c r="BF68" s="25"/>
      <c r="BG68" s="26">
        <f t="shared" si="285"/>
        <v>0</v>
      </c>
      <c r="BH68" s="27">
        <f t="shared" si="310"/>
        <v>0</v>
      </c>
      <c r="BI68" s="25" t="s">
        <v>50</v>
      </c>
      <c r="BJ68" s="25"/>
      <c r="BK68" s="24"/>
      <c r="BL68" s="24"/>
      <c r="BM68" s="25"/>
      <c r="BN68" s="27">
        <f t="shared" si="287"/>
        <v>0</v>
      </c>
      <c r="BO68" s="28">
        <f t="shared" si="288"/>
        <v>0</v>
      </c>
      <c r="BP68" s="25" t="s">
        <v>49</v>
      </c>
      <c r="BQ68" s="29"/>
      <c r="BR68" s="30"/>
      <c r="BS68" s="24"/>
      <c r="BT68" s="25"/>
      <c r="BU68" s="27">
        <f t="shared" si="289"/>
        <v>0</v>
      </c>
      <c r="BV68" s="28">
        <f t="shared" si="290"/>
        <v>0</v>
      </c>
      <c r="BW68" s="25" t="s">
        <v>49</v>
      </c>
      <c r="BX68" s="25"/>
      <c r="BY68" s="24"/>
      <c r="BZ68" s="24"/>
      <c r="CA68" s="25"/>
      <c r="CB68" s="27">
        <f t="shared" si="291"/>
        <v>0</v>
      </c>
      <c r="CC68" s="28">
        <f t="shared" si="292"/>
        <v>0</v>
      </c>
      <c r="CD68" s="25" t="s">
        <v>49</v>
      </c>
      <c r="CE68" s="25"/>
      <c r="CF68" s="24"/>
      <c r="CG68" s="24"/>
      <c r="CH68" s="25"/>
      <c r="CI68" s="27">
        <f t="shared" si="293"/>
        <v>0</v>
      </c>
      <c r="CJ68" s="28">
        <f t="shared" si="294"/>
        <v>0</v>
      </c>
      <c r="CK68" s="25" t="s">
        <v>49</v>
      </c>
      <c r="CL68" s="25"/>
      <c r="CM68" s="24"/>
      <c r="CN68" s="24"/>
      <c r="CO68" s="25"/>
      <c r="CP68" s="27">
        <f t="shared" si="295"/>
        <v>0</v>
      </c>
      <c r="CQ68" s="28">
        <f t="shared" si="296"/>
        <v>0</v>
      </c>
      <c r="CR68" s="25" t="s">
        <v>49</v>
      </c>
      <c r="CS68" s="25"/>
      <c r="CT68" s="24">
        <v>0</v>
      </c>
      <c r="CU68" s="24"/>
      <c r="CV68" s="25"/>
      <c r="CW68" s="27">
        <f t="shared" si="297"/>
        <v>0</v>
      </c>
      <c r="CX68" s="28">
        <f t="shared" si="298"/>
        <v>0</v>
      </c>
      <c r="CY68" s="25" t="s">
        <v>49</v>
      </c>
      <c r="CZ68" s="25"/>
      <c r="DA68" s="24"/>
      <c r="DB68" s="24"/>
      <c r="DC68" s="25"/>
      <c r="DD68" s="27">
        <f t="shared" si="299"/>
        <v>0</v>
      </c>
      <c r="DE68" s="28">
        <f t="shared" si="300"/>
        <v>0</v>
      </c>
      <c r="DF68" s="25" t="s">
        <v>49</v>
      </c>
      <c r="DG68" s="25"/>
      <c r="DH68" s="24"/>
      <c r="DI68" s="24"/>
      <c r="DJ68" s="25"/>
      <c r="DK68" s="27">
        <f t="shared" si="301"/>
        <v>0</v>
      </c>
      <c r="DL68" s="28">
        <f t="shared" si="302"/>
        <v>0</v>
      </c>
      <c r="DM68" s="25" t="s">
        <v>49</v>
      </c>
      <c r="DN68" s="25"/>
      <c r="DO68" s="24"/>
      <c r="DP68" s="24"/>
      <c r="DQ68" s="25"/>
      <c r="DR68" s="27">
        <f t="shared" si="303"/>
        <v>0</v>
      </c>
      <c r="DS68" s="28">
        <f t="shared" si="304"/>
        <v>0</v>
      </c>
      <c r="DT68" s="25" t="s">
        <v>49</v>
      </c>
      <c r="DU68" s="25"/>
      <c r="DV68" s="24"/>
      <c r="DW68" s="24"/>
      <c r="DX68" s="25"/>
      <c r="DY68" s="27">
        <f t="shared" si="305"/>
        <v>0</v>
      </c>
      <c r="DZ68" s="28">
        <f t="shared" si="306"/>
        <v>0</v>
      </c>
      <c r="EA68" s="25" t="s">
        <v>49</v>
      </c>
      <c r="EB68" s="25"/>
      <c r="EC68" s="31">
        <v>0</v>
      </c>
      <c r="ED68" s="24"/>
      <c r="EE68" s="25"/>
      <c r="EF68" s="27">
        <f t="shared" si="307"/>
        <v>0</v>
      </c>
      <c r="EG68" s="28">
        <f t="shared" si="308"/>
        <v>0</v>
      </c>
      <c r="EH68" s="25" t="s">
        <v>49</v>
      </c>
      <c r="EI68" s="25"/>
      <c r="EJ68" s="32">
        <v>2025</v>
      </c>
      <c r="EK68" s="33"/>
      <c r="EL68" s="34" t="str">
        <f>+VLOOKUP(C68,[1]Listas_desplega!$AI$22:$AJ$46,2,0)</f>
        <v>DF_ES</v>
      </c>
      <c r="EM68" s="34" t="str">
        <f>+VLOOKUP(I68,[1]Listas_desplega!$BY$3:$BZ$7,2,0)</f>
        <v>T_2</v>
      </c>
      <c r="EN68" s="34" t="e">
        <f>+VLOOKUP(J68,[1]Listas_desplega!$BY$10:$BZ$23,2,0)</f>
        <v>#N/A</v>
      </c>
      <c r="EO68" s="34" t="e">
        <f>+VLOOKUP(K68,[1]Listas_desplega!$BY$28:$BZ$54,2,0)</f>
        <v>#N/A</v>
      </c>
      <c r="EP68" s="34" t="e">
        <f>+VLOOKUP(L68,[1]Listas_desplega!$BY$58:$BZ$105,2,0)</f>
        <v>#N/A</v>
      </c>
      <c r="EQ68" s="35" t="e">
        <f>+VLOOKUP(M68,[1]Listas_desplega!$J$3:$K$11,2,0)</f>
        <v>#N/A</v>
      </c>
    </row>
    <row r="69" spans="1:147" s="36" customFormat="1" ht="44.25" customHeight="1" x14ac:dyDescent="0.3">
      <c r="A69" s="15" t="str">
        <f t="shared" ref="A69:A132" si="311">+CONCATENATE(O69,"_",B69,"_",EJ69)</f>
        <v>358_VES_2025</v>
      </c>
      <c r="B69" s="16" t="s">
        <v>55</v>
      </c>
      <c r="C69" s="16" t="s">
        <v>74</v>
      </c>
      <c r="D69" s="16" t="s">
        <v>74</v>
      </c>
      <c r="E69" s="16" t="s">
        <v>158</v>
      </c>
      <c r="F69" s="16" t="s">
        <v>274</v>
      </c>
      <c r="G69" s="17" t="s">
        <v>275</v>
      </c>
      <c r="H69" s="16" t="s">
        <v>526</v>
      </c>
      <c r="I69" s="16" t="s">
        <v>277</v>
      </c>
      <c r="J69" s="16" t="s">
        <v>85</v>
      </c>
      <c r="K69" s="16" t="s">
        <v>85</v>
      </c>
      <c r="L69" s="16" t="s">
        <v>85</v>
      </c>
      <c r="M69" s="16" t="s">
        <v>687</v>
      </c>
      <c r="N69" s="16" t="s">
        <v>687</v>
      </c>
      <c r="O69" s="22">
        <v>358</v>
      </c>
      <c r="P69" s="21" t="s">
        <v>694</v>
      </c>
      <c r="Q69" s="20" t="s">
        <v>282</v>
      </c>
      <c r="R69" s="19" t="s">
        <v>306</v>
      </c>
      <c r="S69" s="21" t="s">
        <v>695</v>
      </c>
      <c r="T69" s="21" t="s">
        <v>308</v>
      </c>
      <c r="U69" s="21" t="s">
        <v>286</v>
      </c>
      <c r="V69" s="21">
        <v>15</v>
      </c>
      <c r="W69" s="21" t="s">
        <v>425</v>
      </c>
      <c r="X69" s="20" t="s">
        <v>405</v>
      </c>
      <c r="Y69" s="21"/>
      <c r="Z69" s="21" t="s">
        <v>696</v>
      </c>
      <c r="AA69" s="21"/>
      <c r="AB69" s="21"/>
      <c r="AC69" s="21"/>
      <c r="AD69" s="21"/>
      <c r="AE69" s="21"/>
      <c r="AF69" s="21"/>
      <c r="AG69" s="21"/>
      <c r="AH69" s="22"/>
      <c r="AI69" s="22"/>
      <c r="AJ69" s="22"/>
      <c r="AK69" s="22"/>
      <c r="AL69" s="22"/>
      <c r="AM69" s="22"/>
      <c r="AN69" s="22"/>
      <c r="AO69" s="22"/>
      <c r="AP69" s="22"/>
      <c r="AQ69" s="22"/>
      <c r="AR69" s="23"/>
      <c r="AS69" s="22"/>
      <c r="AT69" s="49">
        <v>100</v>
      </c>
      <c r="AU69" s="49">
        <v>100</v>
      </c>
      <c r="AV69" s="49">
        <v>100</v>
      </c>
      <c r="AW69" s="49">
        <v>100</v>
      </c>
      <c r="AX69" s="49">
        <v>1</v>
      </c>
      <c r="AY69" s="49">
        <v>1</v>
      </c>
      <c r="AZ69" s="50"/>
      <c r="BA69" s="50"/>
      <c r="BB69" s="50"/>
      <c r="BC69" s="50"/>
      <c r="BD69" s="24"/>
      <c r="BE69" s="24"/>
      <c r="BF69" s="25"/>
      <c r="BG69" s="27">
        <f t="shared" si="285"/>
        <v>0</v>
      </c>
      <c r="BH69" s="28">
        <f t="shared" ref="BH69:BH70" si="312">+IF(BI69="SI",IFERROR((IF(BI69="SI",BE69,0)/AW69),"REVISAR"),0)</f>
        <v>0</v>
      </c>
      <c r="BI69" s="25" t="s">
        <v>50</v>
      </c>
      <c r="BJ69" s="25"/>
      <c r="BK69" s="24"/>
      <c r="BL69" s="24"/>
      <c r="BM69" s="25"/>
      <c r="BN69" s="27">
        <f t="shared" si="287"/>
        <v>0</v>
      </c>
      <c r="BO69" s="28">
        <f t="shared" si="288"/>
        <v>0</v>
      </c>
      <c r="BP69" s="25" t="s">
        <v>49</v>
      </c>
      <c r="BQ69" s="29"/>
      <c r="BR69" s="30"/>
      <c r="BS69" s="24"/>
      <c r="BT69" s="25"/>
      <c r="BU69" s="27">
        <f t="shared" si="289"/>
        <v>0</v>
      </c>
      <c r="BV69" s="28">
        <f t="shared" si="290"/>
        <v>0</v>
      </c>
      <c r="BW69" s="25" t="s">
        <v>49</v>
      </c>
      <c r="BX69" s="25"/>
      <c r="BY69" s="24"/>
      <c r="BZ69" s="24"/>
      <c r="CA69" s="25"/>
      <c r="CB69" s="27">
        <f t="shared" si="291"/>
        <v>0</v>
      </c>
      <c r="CC69" s="28">
        <f t="shared" si="292"/>
        <v>0</v>
      </c>
      <c r="CD69" s="25" t="s">
        <v>49</v>
      </c>
      <c r="CE69" s="25"/>
      <c r="CF69" s="24"/>
      <c r="CG69" s="24"/>
      <c r="CH69" s="25"/>
      <c r="CI69" s="27">
        <f t="shared" si="293"/>
        <v>0</v>
      </c>
      <c r="CJ69" s="28">
        <f t="shared" si="294"/>
        <v>0</v>
      </c>
      <c r="CK69" s="25" t="s">
        <v>49</v>
      </c>
      <c r="CL69" s="25"/>
      <c r="CM69" s="24">
        <v>10</v>
      </c>
      <c r="CN69" s="24"/>
      <c r="CO69" s="25"/>
      <c r="CP69" s="27">
        <f t="shared" si="295"/>
        <v>0.1</v>
      </c>
      <c r="CQ69" s="28">
        <f t="shared" si="296"/>
        <v>0</v>
      </c>
      <c r="CR69" s="25" t="s">
        <v>49</v>
      </c>
      <c r="CS69" s="25"/>
      <c r="CT69" s="24">
        <v>10</v>
      </c>
      <c r="CU69" s="24"/>
      <c r="CV69" s="25"/>
      <c r="CW69" s="27">
        <f t="shared" si="297"/>
        <v>0.1</v>
      </c>
      <c r="CX69" s="28">
        <f t="shared" si="298"/>
        <v>0</v>
      </c>
      <c r="CY69" s="25" t="s">
        <v>49</v>
      </c>
      <c r="CZ69" s="25"/>
      <c r="DA69" s="24">
        <v>10</v>
      </c>
      <c r="DB69" s="24"/>
      <c r="DC69" s="25"/>
      <c r="DD69" s="27">
        <f t="shared" si="299"/>
        <v>0.1</v>
      </c>
      <c r="DE69" s="28">
        <f t="shared" si="300"/>
        <v>0</v>
      </c>
      <c r="DF69" s="25" t="s">
        <v>49</v>
      </c>
      <c r="DG69" s="25"/>
      <c r="DH69" s="24">
        <v>10</v>
      </c>
      <c r="DI69" s="24"/>
      <c r="DJ69" s="25"/>
      <c r="DK69" s="27">
        <f t="shared" si="301"/>
        <v>0.1</v>
      </c>
      <c r="DL69" s="28">
        <f t="shared" si="302"/>
        <v>0</v>
      </c>
      <c r="DM69" s="25" t="s">
        <v>49</v>
      </c>
      <c r="DN69" s="25"/>
      <c r="DO69" s="24">
        <v>10</v>
      </c>
      <c r="DP69" s="24"/>
      <c r="DQ69" s="25"/>
      <c r="DR69" s="27">
        <f t="shared" si="303"/>
        <v>0.1</v>
      </c>
      <c r="DS69" s="28">
        <f t="shared" si="304"/>
        <v>0</v>
      </c>
      <c r="DT69" s="25" t="s">
        <v>49</v>
      </c>
      <c r="DU69" s="25"/>
      <c r="DV69" s="24">
        <v>10</v>
      </c>
      <c r="DW69" s="24"/>
      <c r="DX69" s="25"/>
      <c r="DY69" s="27">
        <f t="shared" si="305"/>
        <v>0.1</v>
      </c>
      <c r="DZ69" s="28">
        <f t="shared" si="306"/>
        <v>0</v>
      </c>
      <c r="EA69" s="25" t="s">
        <v>49</v>
      </c>
      <c r="EB69" s="25"/>
      <c r="EC69" s="31">
        <v>100</v>
      </c>
      <c r="ED69" s="24"/>
      <c r="EE69" s="25"/>
      <c r="EF69" s="27">
        <f t="shared" si="307"/>
        <v>1</v>
      </c>
      <c r="EG69" s="28">
        <f t="shared" si="308"/>
        <v>0</v>
      </c>
      <c r="EH69" s="25" t="s">
        <v>49</v>
      </c>
      <c r="EI69" s="25"/>
      <c r="EJ69" s="32">
        <v>2025</v>
      </c>
      <c r="EK69" s="33"/>
      <c r="EL69" s="34" t="str">
        <f>+VLOOKUP(C69,[1]Listas_desplega!$AI$22:$AJ$46,2,0)</f>
        <v>DF_ES</v>
      </c>
      <c r="EM69" s="34" t="str">
        <f>+VLOOKUP(I69,[1]Listas_desplega!$BY$3:$BZ$7,2,0)</f>
        <v>T_2</v>
      </c>
      <c r="EN69" s="34" t="e">
        <f>+VLOOKUP(J69,[1]Listas_desplega!$BY$10:$BZ$23,2,0)</f>
        <v>#N/A</v>
      </c>
      <c r="EO69" s="34" t="e">
        <f>+VLOOKUP(K69,[1]Listas_desplega!$BY$28:$BZ$54,2,0)</f>
        <v>#N/A</v>
      </c>
      <c r="EP69" s="34" t="e">
        <f>+VLOOKUP(L69,[1]Listas_desplega!$BY$58:$BZ$105,2,0)</f>
        <v>#N/A</v>
      </c>
      <c r="EQ69" s="35" t="e">
        <f>+VLOOKUP(M69,[1]Listas_desplega!$J$3:$K$11,2,0)</f>
        <v>#N/A</v>
      </c>
    </row>
    <row r="70" spans="1:147" s="36" customFormat="1" ht="44.25" customHeight="1" x14ac:dyDescent="0.3">
      <c r="A70" s="15" t="str">
        <f t="shared" si="311"/>
        <v>359_VES_2025</v>
      </c>
      <c r="B70" s="16" t="s">
        <v>55</v>
      </c>
      <c r="C70" s="16" t="s">
        <v>74</v>
      </c>
      <c r="D70" s="16" t="s">
        <v>74</v>
      </c>
      <c r="E70" s="16" t="s">
        <v>158</v>
      </c>
      <c r="F70" s="16" t="s">
        <v>274</v>
      </c>
      <c r="G70" s="17" t="s">
        <v>275</v>
      </c>
      <c r="H70" s="16" t="s">
        <v>526</v>
      </c>
      <c r="I70" s="16" t="s">
        <v>277</v>
      </c>
      <c r="J70" s="16" t="s">
        <v>85</v>
      </c>
      <c r="K70" s="16" t="s">
        <v>85</v>
      </c>
      <c r="L70" s="16" t="s">
        <v>85</v>
      </c>
      <c r="M70" s="16" t="s">
        <v>687</v>
      </c>
      <c r="N70" s="16" t="s">
        <v>687</v>
      </c>
      <c r="O70" s="22">
        <v>359</v>
      </c>
      <c r="P70" s="21" t="s">
        <v>697</v>
      </c>
      <c r="Q70" s="20" t="s">
        <v>282</v>
      </c>
      <c r="R70" s="19" t="s">
        <v>306</v>
      </c>
      <c r="S70" s="21" t="s">
        <v>698</v>
      </c>
      <c r="T70" s="21" t="s">
        <v>308</v>
      </c>
      <c r="U70" s="21" t="s">
        <v>286</v>
      </c>
      <c r="V70" s="21">
        <v>15</v>
      </c>
      <c r="W70" s="21" t="s">
        <v>425</v>
      </c>
      <c r="X70" s="20" t="s">
        <v>405</v>
      </c>
      <c r="Y70" s="21"/>
      <c r="Z70" s="21" t="s">
        <v>696</v>
      </c>
      <c r="AA70" s="21"/>
      <c r="AB70" s="21"/>
      <c r="AC70" s="21"/>
      <c r="AD70" s="21"/>
      <c r="AE70" s="21"/>
      <c r="AF70" s="21"/>
      <c r="AG70" s="21"/>
      <c r="AH70" s="22"/>
      <c r="AI70" s="22"/>
      <c r="AJ70" s="22"/>
      <c r="AK70" s="22"/>
      <c r="AL70" s="22"/>
      <c r="AM70" s="22"/>
      <c r="AN70" s="22"/>
      <c r="AO70" s="22"/>
      <c r="AP70" s="22"/>
      <c r="AQ70" s="22"/>
      <c r="AR70" s="23"/>
      <c r="AS70" s="22"/>
      <c r="AT70" s="192"/>
      <c r="AU70" s="49">
        <v>100</v>
      </c>
      <c r="AV70" s="49">
        <v>100</v>
      </c>
      <c r="AW70" s="49">
        <v>100</v>
      </c>
      <c r="AX70" s="41">
        <v>1</v>
      </c>
      <c r="AY70" s="41">
        <v>1</v>
      </c>
      <c r="AZ70" s="47"/>
      <c r="BA70" s="47"/>
      <c r="BB70" s="47"/>
      <c r="BC70" s="47"/>
      <c r="BD70" s="24"/>
      <c r="BE70" s="24"/>
      <c r="BF70" s="25"/>
      <c r="BG70" s="27">
        <f t="shared" si="285"/>
        <v>0</v>
      </c>
      <c r="BH70" s="28">
        <f t="shared" si="312"/>
        <v>0</v>
      </c>
      <c r="BI70" s="25" t="s">
        <v>50</v>
      </c>
      <c r="BJ70" s="25"/>
      <c r="BK70" s="24"/>
      <c r="BL70" s="24"/>
      <c r="BM70" s="25"/>
      <c r="BN70" s="27">
        <f t="shared" si="287"/>
        <v>0</v>
      </c>
      <c r="BO70" s="28">
        <f t="shared" si="288"/>
        <v>0</v>
      </c>
      <c r="BP70" s="25" t="s">
        <v>49</v>
      </c>
      <c r="BQ70" s="29"/>
      <c r="BR70" s="30"/>
      <c r="BS70" s="24"/>
      <c r="BT70" s="25"/>
      <c r="BU70" s="27">
        <f t="shared" si="289"/>
        <v>0</v>
      </c>
      <c r="BV70" s="28">
        <f t="shared" si="290"/>
        <v>0</v>
      </c>
      <c r="BW70" s="25" t="s">
        <v>49</v>
      </c>
      <c r="BX70" s="25"/>
      <c r="BY70" s="24"/>
      <c r="BZ70" s="24"/>
      <c r="CA70" s="25"/>
      <c r="CB70" s="27">
        <f t="shared" si="291"/>
        <v>0</v>
      </c>
      <c r="CC70" s="28">
        <f t="shared" si="292"/>
        <v>0</v>
      </c>
      <c r="CD70" s="25" t="s">
        <v>49</v>
      </c>
      <c r="CE70" s="25"/>
      <c r="CF70" s="24"/>
      <c r="CG70" s="24"/>
      <c r="CH70" s="25"/>
      <c r="CI70" s="27">
        <f t="shared" si="293"/>
        <v>0</v>
      </c>
      <c r="CJ70" s="28">
        <f t="shared" si="294"/>
        <v>0</v>
      </c>
      <c r="CK70" s="25" t="s">
        <v>49</v>
      </c>
      <c r="CL70" s="25"/>
      <c r="CM70" s="24">
        <v>10</v>
      </c>
      <c r="CN70" s="24"/>
      <c r="CO70" s="25"/>
      <c r="CP70" s="27">
        <f t="shared" si="295"/>
        <v>0.1</v>
      </c>
      <c r="CQ70" s="28">
        <f t="shared" si="296"/>
        <v>0</v>
      </c>
      <c r="CR70" s="25" t="s">
        <v>49</v>
      </c>
      <c r="CS70" s="25"/>
      <c r="CT70" s="24">
        <v>10</v>
      </c>
      <c r="CU70" s="24"/>
      <c r="CV70" s="25"/>
      <c r="CW70" s="27">
        <f t="shared" si="297"/>
        <v>0.1</v>
      </c>
      <c r="CX70" s="28">
        <f t="shared" si="298"/>
        <v>0</v>
      </c>
      <c r="CY70" s="25" t="s">
        <v>49</v>
      </c>
      <c r="CZ70" s="25"/>
      <c r="DA70" s="24">
        <v>10</v>
      </c>
      <c r="DB70" s="24"/>
      <c r="DC70" s="25"/>
      <c r="DD70" s="27">
        <f t="shared" si="299"/>
        <v>0.1</v>
      </c>
      <c r="DE70" s="28">
        <f t="shared" si="300"/>
        <v>0</v>
      </c>
      <c r="DF70" s="25" t="s">
        <v>49</v>
      </c>
      <c r="DG70" s="25"/>
      <c r="DH70" s="24">
        <v>10</v>
      </c>
      <c r="DI70" s="24"/>
      <c r="DJ70" s="25"/>
      <c r="DK70" s="27">
        <f t="shared" si="301"/>
        <v>0.1</v>
      </c>
      <c r="DL70" s="28">
        <f t="shared" si="302"/>
        <v>0</v>
      </c>
      <c r="DM70" s="25" t="s">
        <v>49</v>
      </c>
      <c r="DN70" s="25"/>
      <c r="DO70" s="24">
        <v>10</v>
      </c>
      <c r="DP70" s="24"/>
      <c r="DQ70" s="25"/>
      <c r="DR70" s="27">
        <f t="shared" si="303"/>
        <v>0.1</v>
      </c>
      <c r="DS70" s="28">
        <f t="shared" si="304"/>
        <v>0</v>
      </c>
      <c r="DT70" s="25" t="s">
        <v>49</v>
      </c>
      <c r="DU70" s="25"/>
      <c r="DV70" s="24">
        <v>10</v>
      </c>
      <c r="DW70" s="24"/>
      <c r="DX70" s="25"/>
      <c r="DY70" s="27">
        <f t="shared" si="305"/>
        <v>0.1</v>
      </c>
      <c r="DZ70" s="28">
        <f t="shared" si="306"/>
        <v>0</v>
      </c>
      <c r="EA70" s="25" t="s">
        <v>49</v>
      </c>
      <c r="EB70" s="25"/>
      <c r="EC70" s="31">
        <v>100</v>
      </c>
      <c r="ED70" s="24"/>
      <c r="EE70" s="25"/>
      <c r="EF70" s="27">
        <f t="shared" si="307"/>
        <v>1</v>
      </c>
      <c r="EG70" s="28">
        <f t="shared" si="308"/>
        <v>0</v>
      </c>
      <c r="EH70" s="25" t="s">
        <v>49</v>
      </c>
      <c r="EI70" s="25"/>
      <c r="EJ70" s="32">
        <v>2025</v>
      </c>
      <c r="EK70" s="33"/>
      <c r="EL70" s="34" t="str">
        <f>+VLOOKUP(C70,[1]Listas_desplega!$AI$22:$AJ$46,2,0)</f>
        <v>DF_ES</v>
      </c>
      <c r="EM70" s="34" t="str">
        <f>+VLOOKUP(I70,[1]Listas_desplega!$BY$3:$BZ$7,2,0)</f>
        <v>T_2</v>
      </c>
      <c r="EN70" s="34" t="e">
        <f>+VLOOKUP(J70,[1]Listas_desplega!$BY$10:$BZ$23,2,0)</f>
        <v>#N/A</v>
      </c>
      <c r="EO70" s="34" t="e">
        <f>+VLOOKUP(K70,[1]Listas_desplega!$BY$28:$BZ$54,2,0)</f>
        <v>#N/A</v>
      </c>
      <c r="EP70" s="34" t="e">
        <f>+VLOOKUP(L70,[1]Listas_desplega!$BY$58:$BZ$105,2,0)</f>
        <v>#N/A</v>
      </c>
      <c r="EQ70" s="35" t="e">
        <f>+VLOOKUP(M70,[1]Listas_desplega!$J$3:$K$11,2,0)</f>
        <v>#N/A</v>
      </c>
    </row>
    <row r="71" spans="1:147" s="36" customFormat="1" ht="44.25" customHeight="1" x14ac:dyDescent="0.3">
      <c r="A71" s="15" t="str">
        <f t="shared" si="311"/>
        <v>472_VES_2025</v>
      </c>
      <c r="B71" s="16" t="s">
        <v>55</v>
      </c>
      <c r="C71" s="16" t="s">
        <v>74</v>
      </c>
      <c r="D71" s="16" t="s">
        <v>74</v>
      </c>
      <c r="E71" s="16" t="s">
        <v>158</v>
      </c>
      <c r="F71" s="16" t="s">
        <v>274</v>
      </c>
      <c r="G71" s="17" t="s">
        <v>275</v>
      </c>
      <c r="H71" s="16" t="s">
        <v>526</v>
      </c>
      <c r="I71" s="16" t="s">
        <v>277</v>
      </c>
      <c r="J71" s="16" t="s">
        <v>85</v>
      </c>
      <c r="K71" s="16" t="s">
        <v>85</v>
      </c>
      <c r="L71" s="16" t="s">
        <v>85</v>
      </c>
      <c r="M71" s="16" t="s">
        <v>687</v>
      </c>
      <c r="N71" s="16" t="s">
        <v>687</v>
      </c>
      <c r="O71" s="22">
        <v>472</v>
      </c>
      <c r="P71" s="21" t="s">
        <v>699</v>
      </c>
      <c r="Q71" s="20" t="s">
        <v>282</v>
      </c>
      <c r="R71" s="19" t="s">
        <v>283</v>
      </c>
      <c r="S71" s="21" t="s">
        <v>403</v>
      </c>
      <c r="T71" s="21" t="s">
        <v>308</v>
      </c>
      <c r="U71" s="21" t="s">
        <v>286</v>
      </c>
      <c r="V71" s="21">
        <v>15</v>
      </c>
      <c r="W71" s="21" t="s">
        <v>425</v>
      </c>
      <c r="X71" s="20" t="s">
        <v>405</v>
      </c>
      <c r="Y71" s="21"/>
      <c r="Z71" s="21"/>
      <c r="AA71" s="21"/>
      <c r="AB71" s="21"/>
      <c r="AC71" s="21"/>
      <c r="AD71" s="21"/>
      <c r="AE71" s="21"/>
      <c r="AF71" s="21" t="s">
        <v>700</v>
      </c>
      <c r="AG71" s="21"/>
      <c r="AH71" s="22"/>
      <c r="AI71" s="22"/>
      <c r="AJ71" s="22"/>
      <c r="AK71" s="22"/>
      <c r="AL71" s="22"/>
      <c r="AM71" s="22"/>
      <c r="AN71" s="22"/>
      <c r="AO71" s="22"/>
      <c r="AP71" s="22"/>
      <c r="AQ71" s="22"/>
      <c r="AR71" s="23"/>
      <c r="AS71" s="22"/>
      <c r="AT71" s="192"/>
      <c r="AU71" s="41">
        <v>0.2</v>
      </c>
      <c r="AV71" s="52">
        <v>0.5</v>
      </c>
      <c r="AW71" s="41">
        <v>0.3</v>
      </c>
      <c r="AX71" s="41"/>
      <c r="AY71" s="41">
        <v>1</v>
      </c>
      <c r="AZ71" s="47"/>
      <c r="BA71" s="47"/>
      <c r="BB71" s="47"/>
      <c r="BC71" s="47"/>
      <c r="BD71" s="24"/>
      <c r="BE71" s="24"/>
      <c r="BF71" s="25"/>
      <c r="BG71" s="26">
        <f t="shared" si="285"/>
        <v>0</v>
      </c>
      <c r="BH71" s="27">
        <f t="shared" ref="BH71:BH74" si="313">IFERROR(BE71/AW71,0)</f>
        <v>0</v>
      </c>
      <c r="BI71" s="25" t="s">
        <v>50</v>
      </c>
      <c r="BJ71" s="25"/>
      <c r="BK71" s="24"/>
      <c r="BL71" s="24"/>
      <c r="BM71" s="25"/>
      <c r="BN71" s="27">
        <f t="shared" si="287"/>
        <v>0</v>
      </c>
      <c r="BO71" s="28">
        <f t="shared" si="288"/>
        <v>0</v>
      </c>
      <c r="BP71" s="25" t="s">
        <v>49</v>
      </c>
      <c r="BQ71" s="29"/>
      <c r="BR71" s="30"/>
      <c r="BS71" s="24"/>
      <c r="BT71" s="25"/>
      <c r="BU71" s="27">
        <f t="shared" si="289"/>
        <v>0</v>
      </c>
      <c r="BV71" s="28">
        <f t="shared" si="290"/>
        <v>0</v>
      </c>
      <c r="BW71" s="25" t="s">
        <v>49</v>
      </c>
      <c r="BX71" s="25"/>
      <c r="BY71" s="24"/>
      <c r="BZ71" s="24"/>
      <c r="CA71" s="25"/>
      <c r="CB71" s="27">
        <f t="shared" si="291"/>
        <v>0</v>
      </c>
      <c r="CC71" s="28">
        <f t="shared" si="292"/>
        <v>0</v>
      </c>
      <c r="CD71" s="25" t="s">
        <v>49</v>
      </c>
      <c r="CE71" s="25"/>
      <c r="CF71" s="24"/>
      <c r="CG71" s="24"/>
      <c r="CH71" s="25"/>
      <c r="CI71" s="27">
        <f t="shared" si="293"/>
        <v>0</v>
      </c>
      <c r="CJ71" s="28">
        <f t="shared" si="294"/>
        <v>0</v>
      </c>
      <c r="CK71" s="25" t="s">
        <v>49</v>
      </c>
      <c r="CL71" s="25"/>
      <c r="CM71" s="24">
        <v>0.1</v>
      </c>
      <c r="CN71" s="24"/>
      <c r="CO71" s="25"/>
      <c r="CP71" s="27">
        <f t="shared" si="295"/>
        <v>0.33333333333333337</v>
      </c>
      <c r="CQ71" s="28">
        <f t="shared" si="296"/>
        <v>0</v>
      </c>
      <c r="CR71" s="25" t="s">
        <v>49</v>
      </c>
      <c r="CS71" s="25"/>
      <c r="CT71" s="24">
        <v>0.1</v>
      </c>
      <c r="CU71" s="24"/>
      <c r="CV71" s="25"/>
      <c r="CW71" s="27">
        <f t="shared" si="297"/>
        <v>0.33333333333333337</v>
      </c>
      <c r="CX71" s="28">
        <f t="shared" si="298"/>
        <v>0</v>
      </c>
      <c r="CY71" s="25" t="s">
        <v>49</v>
      </c>
      <c r="CZ71" s="25"/>
      <c r="DA71" s="24">
        <v>0.1</v>
      </c>
      <c r="DB71" s="24"/>
      <c r="DC71" s="25"/>
      <c r="DD71" s="27">
        <f t="shared" si="299"/>
        <v>0.33333333333333337</v>
      </c>
      <c r="DE71" s="28">
        <f t="shared" si="300"/>
        <v>0</v>
      </c>
      <c r="DF71" s="25" t="s">
        <v>49</v>
      </c>
      <c r="DG71" s="25"/>
      <c r="DH71" s="24">
        <v>0.1</v>
      </c>
      <c r="DI71" s="24"/>
      <c r="DJ71" s="25"/>
      <c r="DK71" s="27">
        <f t="shared" si="301"/>
        <v>0.33333333333333337</v>
      </c>
      <c r="DL71" s="28">
        <f t="shared" si="302"/>
        <v>0</v>
      </c>
      <c r="DM71" s="25" t="s">
        <v>49</v>
      </c>
      <c r="DN71" s="25"/>
      <c r="DO71" s="24">
        <v>0.1</v>
      </c>
      <c r="DP71" s="24"/>
      <c r="DQ71" s="25"/>
      <c r="DR71" s="27">
        <f t="shared" si="303"/>
        <v>0.33333333333333337</v>
      </c>
      <c r="DS71" s="28">
        <f t="shared" si="304"/>
        <v>0</v>
      </c>
      <c r="DT71" s="25" t="s">
        <v>49</v>
      </c>
      <c r="DU71" s="25"/>
      <c r="DV71" s="24">
        <v>0.1</v>
      </c>
      <c r="DW71" s="24"/>
      <c r="DX71" s="25"/>
      <c r="DY71" s="27">
        <f t="shared" si="305"/>
        <v>0.33333333333333337</v>
      </c>
      <c r="DZ71" s="28">
        <f t="shared" si="306"/>
        <v>0</v>
      </c>
      <c r="EA71" s="25" t="s">
        <v>49</v>
      </c>
      <c r="EB71" s="25"/>
      <c r="EC71" s="31">
        <v>0.3</v>
      </c>
      <c r="ED71" s="24"/>
      <c r="EE71" s="25"/>
      <c r="EF71" s="27">
        <f t="shared" si="307"/>
        <v>1</v>
      </c>
      <c r="EG71" s="28">
        <f t="shared" si="308"/>
        <v>0</v>
      </c>
      <c r="EH71" s="25" t="s">
        <v>49</v>
      </c>
      <c r="EI71" s="25"/>
      <c r="EJ71" s="32">
        <v>2025</v>
      </c>
      <c r="EK71" s="33"/>
      <c r="EL71" s="34" t="str">
        <f>+VLOOKUP(C71,[1]Listas_desplega!$AI$22:$AJ$46,2,0)</f>
        <v>DF_ES</v>
      </c>
      <c r="EM71" s="34" t="str">
        <f>+VLOOKUP(I71,[1]Listas_desplega!$BY$3:$BZ$7,2,0)</f>
        <v>T_2</v>
      </c>
      <c r="EN71" s="34" t="e">
        <f>+VLOOKUP(J71,[1]Listas_desplega!$BY$10:$BZ$23,2,0)</f>
        <v>#N/A</v>
      </c>
      <c r="EO71" s="34" t="e">
        <f>+VLOOKUP(K71,[1]Listas_desplega!$BY$28:$BZ$54,2,0)</f>
        <v>#N/A</v>
      </c>
      <c r="EP71" s="34" t="e">
        <f>+VLOOKUP(L71,[1]Listas_desplega!$BY$58:$BZ$105,2,0)</f>
        <v>#N/A</v>
      </c>
      <c r="EQ71" s="35" t="e">
        <f>+VLOOKUP(M71,[1]Listas_desplega!$J$3:$K$11,2,0)</f>
        <v>#N/A</v>
      </c>
    </row>
    <row r="72" spans="1:147" s="36" customFormat="1" ht="44.25" customHeight="1" x14ac:dyDescent="0.3">
      <c r="A72" s="15" t="str">
        <f t="shared" si="311"/>
        <v>244_VES_2025</v>
      </c>
      <c r="B72" s="16" t="s">
        <v>55</v>
      </c>
      <c r="C72" s="16" t="s">
        <v>74</v>
      </c>
      <c r="D72" s="16" t="s">
        <v>74</v>
      </c>
      <c r="E72" s="16" t="s">
        <v>158</v>
      </c>
      <c r="F72" s="16" t="s">
        <v>274</v>
      </c>
      <c r="G72" s="17" t="s">
        <v>275</v>
      </c>
      <c r="H72" s="16" t="s">
        <v>526</v>
      </c>
      <c r="I72" s="16" t="s">
        <v>277</v>
      </c>
      <c r="J72" s="16" t="s">
        <v>85</v>
      </c>
      <c r="K72" s="16" t="s">
        <v>85</v>
      </c>
      <c r="L72" s="16" t="s">
        <v>85</v>
      </c>
      <c r="M72" s="16" t="s">
        <v>687</v>
      </c>
      <c r="N72" s="16" t="s">
        <v>687</v>
      </c>
      <c r="O72" s="22">
        <v>244</v>
      </c>
      <c r="P72" s="21" t="s">
        <v>701</v>
      </c>
      <c r="Q72" s="20" t="s">
        <v>282</v>
      </c>
      <c r="R72" s="19" t="s">
        <v>283</v>
      </c>
      <c r="S72" s="21" t="s">
        <v>702</v>
      </c>
      <c r="T72" s="19" t="s">
        <v>285</v>
      </c>
      <c r="U72" s="21" t="s">
        <v>293</v>
      </c>
      <c r="V72" s="21">
        <v>90</v>
      </c>
      <c r="W72" s="21" t="s">
        <v>425</v>
      </c>
      <c r="X72" s="20" t="s">
        <v>405</v>
      </c>
      <c r="Y72" s="21"/>
      <c r="Z72" s="21"/>
      <c r="AA72" s="21"/>
      <c r="AB72" s="21"/>
      <c r="AC72" s="21"/>
      <c r="AD72" s="21"/>
      <c r="AE72" s="21"/>
      <c r="AF72" s="21"/>
      <c r="AG72" s="21" t="s">
        <v>703</v>
      </c>
      <c r="AH72" s="22"/>
      <c r="AI72" s="22"/>
      <c r="AJ72" s="22"/>
      <c r="AK72" s="22"/>
      <c r="AL72" s="22"/>
      <c r="AM72" s="22"/>
      <c r="AN72" s="22"/>
      <c r="AO72" s="22"/>
      <c r="AP72" s="22"/>
      <c r="AQ72" s="22"/>
      <c r="AR72" s="23"/>
      <c r="AS72" s="22"/>
      <c r="AT72" s="192">
        <v>11</v>
      </c>
      <c r="AU72" s="41">
        <v>10</v>
      </c>
      <c r="AV72" s="41">
        <v>17</v>
      </c>
      <c r="AW72" s="41">
        <v>17</v>
      </c>
      <c r="AX72" s="41">
        <v>16</v>
      </c>
      <c r="AY72" s="41">
        <v>60</v>
      </c>
      <c r="AZ72" s="47"/>
      <c r="BA72" s="47"/>
      <c r="BB72" s="47"/>
      <c r="BC72" s="47"/>
      <c r="BD72" s="24"/>
      <c r="BE72" s="24"/>
      <c r="BF72" s="25"/>
      <c r="BG72" s="26">
        <f t="shared" si="285"/>
        <v>0</v>
      </c>
      <c r="BH72" s="27">
        <f t="shared" si="313"/>
        <v>0</v>
      </c>
      <c r="BI72" s="25" t="s">
        <v>50</v>
      </c>
      <c r="BJ72" s="25"/>
      <c r="BK72" s="24"/>
      <c r="BL72" s="24"/>
      <c r="BM72" s="25"/>
      <c r="BN72" s="27">
        <f t="shared" si="287"/>
        <v>0</v>
      </c>
      <c r="BO72" s="28">
        <f t="shared" si="288"/>
        <v>0</v>
      </c>
      <c r="BP72" s="25" t="s">
        <v>49</v>
      </c>
      <c r="BQ72" s="29"/>
      <c r="BR72" s="30"/>
      <c r="BS72" s="24"/>
      <c r="BT72" s="25"/>
      <c r="BU72" s="27">
        <f t="shared" si="289"/>
        <v>0</v>
      </c>
      <c r="BV72" s="28">
        <f t="shared" si="290"/>
        <v>0</v>
      </c>
      <c r="BW72" s="25" t="s">
        <v>49</v>
      </c>
      <c r="BX72" s="25"/>
      <c r="BY72" s="24"/>
      <c r="BZ72" s="24"/>
      <c r="CA72" s="25"/>
      <c r="CB72" s="27">
        <f t="shared" si="291"/>
        <v>0</v>
      </c>
      <c r="CC72" s="28">
        <f t="shared" si="292"/>
        <v>0</v>
      </c>
      <c r="CD72" s="25" t="s">
        <v>49</v>
      </c>
      <c r="CE72" s="25"/>
      <c r="CF72" s="24"/>
      <c r="CG72" s="24"/>
      <c r="CH72" s="25"/>
      <c r="CI72" s="27">
        <f t="shared" si="293"/>
        <v>0</v>
      </c>
      <c r="CJ72" s="28">
        <f t="shared" si="294"/>
        <v>0</v>
      </c>
      <c r="CK72" s="25" t="s">
        <v>49</v>
      </c>
      <c r="CL72" s="25"/>
      <c r="CM72" s="24"/>
      <c r="CN72" s="24"/>
      <c r="CO72" s="25"/>
      <c r="CP72" s="27">
        <f t="shared" si="295"/>
        <v>0</v>
      </c>
      <c r="CQ72" s="28">
        <f t="shared" si="296"/>
        <v>0</v>
      </c>
      <c r="CR72" s="25" t="s">
        <v>49</v>
      </c>
      <c r="CS72" s="25"/>
      <c r="CT72" s="24"/>
      <c r="CU72" s="24"/>
      <c r="CV72" s="25"/>
      <c r="CW72" s="27">
        <f t="shared" si="297"/>
        <v>0</v>
      </c>
      <c r="CX72" s="28">
        <f t="shared" si="298"/>
        <v>0</v>
      </c>
      <c r="CY72" s="25" t="s">
        <v>49</v>
      </c>
      <c r="CZ72" s="25"/>
      <c r="DA72" s="24"/>
      <c r="DB72" s="24"/>
      <c r="DC72" s="25"/>
      <c r="DD72" s="27">
        <f t="shared" si="299"/>
        <v>0</v>
      </c>
      <c r="DE72" s="28">
        <f t="shared" si="300"/>
        <v>0</v>
      </c>
      <c r="DF72" s="25" t="s">
        <v>49</v>
      </c>
      <c r="DG72" s="25"/>
      <c r="DH72" s="24"/>
      <c r="DI72" s="24"/>
      <c r="DJ72" s="25"/>
      <c r="DK72" s="27">
        <f t="shared" si="301"/>
        <v>0</v>
      </c>
      <c r="DL72" s="28">
        <f t="shared" si="302"/>
        <v>0</v>
      </c>
      <c r="DM72" s="25" t="s">
        <v>49</v>
      </c>
      <c r="DN72" s="25"/>
      <c r="DO72" s="24"/>
      <c r="DP72" s="24"/>
      <c r="DQ72" s="25"/>
      <c r="DR72" s="27">
        <f t="shared" si="303"/>
        <v>0</v>
      </c>
      <c r="DS72" s="28">
        <f t="shared" si="304"/>
        <v>0</v>
      </c>
      <c r="DT72" s="25" t="s">
        <v>49</v>
      </c>
      <c r="DU72" s="25"/>
      <c r="DV72" s="24"/>
      <c r="DW72" s="24"/>
      <c r="DX72" s="25"/>
      <c r="DY72" s="27">
        <f t="shared" si="305"/>
        <v>0</v>
      </c>
      <c r="DZ72" s="28">
        <f t="shared" si="306"/>
        <v>0</v>
      </c>
      <c r="EA72" s="25" t="s">
        <v>49</v>
      </c>
      <c r="EB72" s="25"/>
      <c r="EC72" s="31">
        <v>17</v>
      </c>
      <c r="ED72" s="24"/>
      <c r="EE72" s="25"/>
      <c r="EF72" s="27">
        <f t="shared" si="307"/>
        <v>1</v>
      </c>
      <c r="EG72" s="28">
        <f t="shared" si="308"/>
        <v>0</v>
      </c>
      <c r="EH72" s="25" t="s">
        <v>49</v>
      </c>
      <c r="EI72" s="25"/>
      <c r="EJ72" s="32">
        <v>2025</v>
      </c>
      <c r="EK72" s="33"/>
      <c r="EL72" s="34" t="str">
        <f>+VLOOKUP(C72,[1]Listas_desplega!$AI$22:$AJ$46,2,0)</f>
        <v>DF_ES</v>
      </c>
      <c r="EM72" s="34" t="str">
        <f>+VLOOKUP(I72,[1]Listas_desplega!$BY$3:$BZ$7,2,0)</f>
        <v>T_2</v>
      </c>
      <c r="EN72" s="34" t="e">
        <f>+VLOOKUP(J72,[1]Listas_desplega!$BY$10:$BZ$23,2,0)</f>
        <v>#N/A</v>
      </c>
      <c r="EO72" s="34" t="e">
        <f>+VLOOKUP(K72,[1]Listas_desplega!$BY$28:$BZ$54,2,0)</f>
        <v>#N/A</v>
      </c>
      <c r="EP72" s="34" t="e">
        <f>+VLOOKUP(L72,[1]Listas_desplega!$BY$58:$BZ$105,2,0)</f>
        <v>#N/A</v>
      </c>
      <c r="EQ72" s="35" t="e">
        <f>+VLOOKUP(M72,[1]Listas_desplega!$J$3:$K$11,2,0)</f>
        <v>#N/A</v>
      </c>
    </row>
    <row r="73" spans="1:147" s="36" customFormat="1" ht="44.25" customHeight="1" x14ac:dyDescent="0.3">
      <c r="A73" s="15" t="str">
        <f t="shared" si="311"/>
        <v>360_VES_2025</v>
      </c>
      <c r="B73" s="16" t="s">
        <v>55</v>
      </c>
      <c r="C73" s="16" t="s">
        <v>74</v>
      </c>
      <c r="D73" s="16" t="s">
        <v>74</v>
      </c>
      <c r="E73" s="16" t="s">
        <v>158</v>
      </c>
      <c r="F73" s="16" t="s">
        <v>274</v>
      </c>
      <c r="G73" s="17" t="s">
        <v>275</v>
      </c>
      <c r="H73" s="16" t="s">
        <v>526</v>
      </c>
      <c r="I73" s="16" t="s">
        <v>277</v>
      </c>
      <c r="J73" s="16" t="s">
        <v>85</v>
      </c>
      <c r="K73" s="16" t="s">
        <v>85</v>
      </c>
      <c r="L73" s="16" t="s">
        <v>85</v>
      </c>
      <c r="M73" s="16" t="s">
        <v>687</v>
      </c>
      <c r="N73" s="16" t="s">
        <v>687</v>
      </c>
      <c r="O73" s="22">
        <v>360</v>
      </c>
      <c r="P73" s="21" t="s">
        <v>704</v>
      </c>
      <c r="Q73" s="20" t="s">
        <v>282</v>
      </c>
      <c r="R73" s="19" t="s">
        <v>283</v>
      </c>
      <c r="S73" s="21" t="s">
        <v>403</v>
      </c>
      <c r="T73" s="19" t="s">
        <v>308</v>
      </c>
      <c r="U73" s="21" t="s">
        <v>286</v>
      </c>
      <c r="V73" s="21">
        <v>15</v>
      </c>
      <c r="W73" s="21" t="s">
        <v>425</v>
      </c>
      <c r="X73" s="20" t="s">
        <v>405</v>
      </c>
      <c r="Y73" s="21"/>
      <c r="Z73" s="21" t="s">
        <v>705</v>
      </c>
      <c r="AA73" s="21"/>
      <c r="AB73" s="21"/>
      <c r="AC73" s="21"/>
      <c r="AD73" s="21"/>
      <c r="AE73" s="21"/>
      <c r="AF73" s="21"/>
      <c r="AG73" s="21"/>
      <c r="AH73" s="22"/>
      <c r="AI73" s="22"/>
      <c r="AJ73" s="22"/>
      <c r="AK73" s="22"/>
      <c r="AL73" s="22"/>
      <c r="AM73" s="22"/>
      <c r="AN73" s="22"/>
      <c r="AO73" s="22"/>
      <c r="AP73" s="22"/>
      <c r="AQ73" s="22"/>
      <c r="AR73" s="23"/>
      <c r="AS73" s="22"/>
      <c r="AT73" s="41"/>
      <c r="AU73" s="49">
        <v>0.1</v>
      </c>
      <c r="AV73" s="53">
        <v>0.5</v>
      </c>
      <c r="AW73" s="49">
        <v>0.4</v>
      </c>
      <c r="AX73" s="49"/>
      <c r="AY73" s="49">
        <v>1</v>
      </c>
      <c r="AZ73" s="50"/>
      <c r="BA73" s="50"/>
      <c r="BB73" s="50"/>
      <c r="BC73" s="50"/>
      <c r="BD73" s="24"/>
      <c r="BE73" s="24"/>
      <c r="BF73" s="25"/>
      <c r="BG73" s="26">
        <f t="shared" si="285"/>
        <v>0</v>
      </c>
      <c r="BH73" s="27">
        <f t="shared" si="313"/>
        <v>0</v>
      </c>
      <c r="BI73" s="25" t="s">
        <v>50</v>
      </c>
      <c r="BJ73" s="25"/>
      <c r="BK73" s="24"/>
      <c r="BL73" s="24"/>
      <c r="BM73" s="25"/>
      <c r="BN73" s="27">
        <f t="shared" si="287"/>
        <v>0</v>
      </c>
      <c r="BO73" s="28">
        <f t="shared" si="288"/>
        <v>0</v>
      </c>
      <c r="BP73" s="25" t="s">
        <v>49</v>
      </c>
      <c r="BQ73" s="29"/>
      <c r="BR73" s="30"/>
      <c r="BS73" s="24"/>
      <c r="BT73" s="25"/>
      <c r="BU73" s="27">
        <f t="shared" si="289"/>
        <v>0</v>
      </c>
      <c r="BV73" s="28">
        <f t="shared" si="290"/>
        <v>0</v>
      </c>
      <c r="BW73" s="25" t="s">
        <v>49</v>
      </c>
      <c r="BX73" s="25"/>
      <c r="BY73" s="24"/>
      <c r="BZ73" s="24"/>
      <c r="CA73" s="25"/>
      <c r="CB73" s="27">
        <f t="shared" si="291"/>
        <v>0</v>
      </c>
      <c r="CC73" s="28">
        <f t="shared" si="292"/>
        <v>0</v>
      </c>
      <c r="CD73" s="25" t="s">
        <v>49</v>
      </c>
      <c r="CE73" s="25"/>
      <c r="CF73" s="24"/>
      <c r="CG73" s="24"/>
      <c r="CH73" s="25"/>
      <c r="CI73" s="27">
        <f t="shared" si="293"/>
        <v>0</v>
      </c>
      <c r="CJ73" s="28">
        <f t="shared" si="294"/>
        <v>0</v>
      </c>
      <c r="CK73" s="25" t="s">
        <v>49</v>
      </c>
      <c r="CL73" s="25"/>
      <c r="CM73" s="24">
        <v>0.1</v>
      </c>
      <c r="CN73" s="24"/>
      <c r="CO73" s="25"/>
      <c r="CP73" s="27">
        <f t="shared" si="295"/>
        <v>0.25</v>
      </c>
      <c r="CQ73" s="28">
        <f t="shared" si="296"/>
        <v>0</v>
      </c>
      <c r="CR73" s="25" t="s">
        <v>49</v>
      </c>
      <c r="CS73" s="25"/>
      <c r="CT73" s="24">
        <v>0.1</v>
      </c>
      <c r="CU73" s="24"/>
      <c r="CV73" s="25"/>
      <c r="CW73" s="27">
        <f t="shared" si="297"/>
        <v>0.25</v>
      </c>
      <c r="CX73" s="28">
        <f t="shared" si="298"/>
        <v>0</v>
      </c>
      <c r="CY73" s="25" t="s">
        <v>49</v>
      </c>
      <c r="CZ73" s="25"/>
      <c r="DA73" s="24">
        <v>0.1</v>
      </c>
      <c r="DB73" s="24"/>
      <c r="DC73" s="25"/>
      <c r="DD73" s="27">
        <f t="shared" si="299"/>
        <v>0.25</v>
      </c>
      <c r="DE73" s="28">
        <f t="shared" si="300"/>
        <v>0</v>
      </c>
      <c r="DF73" s="25" t="s">
        <v>49</v>
      </c>
      <c r="DG73" s="25"/>
      <c r="DH73" s="24">
        <v>0.1</v>
      </c>
      <c r="DI73" s="24"/>
      <c r="DJ73" s="25"/>
      <c r="DK73" s="27">
        <f t="shared" si="301"/>
        <v>0.25</v>
      </c>
      <c r="DL73" s="28">
        <f t="shared" si="302"/>
        <v>0</v>
      </c>
      <c r="DM73" s="25" t="s">
        <v>49</v>
      </c>
      <c r="DN73" s="25"/>
      <c r="DO73" s="24">
        <v>0.1</v>
      </c>
      <c r="DP73" s="24"/>
      <c r="DQ73" s="25"/>
      <c r="DR73" s="27">
        <f t="shared" si="303"/>
        <v>0.25</v>
      </c>
      <c r="DS73" s="28">
        <f t="shared" si="304"/>
        <v>0</v>
      </c>
      <c r="DT73" s="25" t="s">
        <v>49</v>
      </c>
      <c r="DU73" s="25"/>
      <c r="DV73" s="24">
        <v>0.1</v>
      </c>
      <c r="DW73" s="24"/>
      <c r="DX73" s="25"/>
      <c r="DY73" s="27">
        <f t="shared" si="305"/>
        <v>0.25</v>
      </c>
      <c r="DZ73" s="28">
        <f t="shared" si="306"/>
        <v>0</v>
      </c>
      <c r="EA73" s="25" t="s">
        <v>49</v>
      </c>
      <c r="EB73" s="25"/>
      <c r="EC73" s="31">
        <v>0.4</v>
      </c>
      <c r="ED73" s="24"/>
      <c r="EE73" s="25"/>
      <c r="EF73" s="27">
        <f t="shared" si="307"/>
        <v>1</v>
      </c>
      <c r="EG73" s="28">
        <f t="shared" si="308"/>
        <v>0</v>
      </c>
      <c r="EH73" s="25" t="s">
        <v>49</v>
      </c>
      <c r="EI73" s="25"/>
      <c r="EJ73" s="32">
        <v>2025</v>
      </c>
      <c r="EK73" s="33"/>
      <c r="EL73" s="34" t="str">
        <f>+VLOOKUP(C73,[1]Listas_desplega!$AI$22:$AJ$46,2,0)</f>
        <v>DF_ES</v>
      </c>
      <c r="EM73" s="34" t="str">
        <f>+VLOOKUP(I73,[1]Listas_desplega!$BY$3:$BZ$7,2,0)</f>
        <v>T_2</v>
      </c>
      <c r="EN73" s="34" t="e">
        <f>+VLOOKUP(J73,[1]Listas_desplega!$BY$10:$BZ$23,2,0)</f>
        <v>#N/A</v>
      </c>
      <c r="EO73" s="34" t="e">
        <f>+VLOOKUP(K73,[1]Listas_desplega!$BY$28:$BZ$54,2,0)</f>
        <v>#N/A</v>
      </c>
      <c r="EP73" s="34" t="e">
        <f>+VLOOKUP(L73,[1]Listas_desplega!$BY$58:$BZ$105,2,0)</f>
        <v>#N/A</v>
      </c>
      <c r="EQ73" s="35" t="e">
        <f>+VLOOKUP(M73,[1]Listas_desplega!$J$3:$K$11,2,0)</f>
        <v>#N/A</v>
      </c>
    </row>
    <row r="74" spans="1:147" s="36" customFormat="1" ht="44.25" customHeight="1" x14ac:dyDescent="0.3">
      <c r="A74" s="15" t="str">
        <f t="shared" si="311"/>
        <v>361_VES_2025</v>
      </c>
      <c r="B74" s="16" t="s">
        <v>55</v>
      </c>
      <c r="C74" s="16" t="s">
        <v>74</v>
      </c>
      <c r="D74" s="16" t="s">
        <v>74</v>
      </c>
      <c r="E74" s="16" t="s">
        <v>158</v>
      </c>
      <c r="F74" s="16" t="s">
        <v>274</v>
      </c>
      <c r="G74" s="17" t="s">
        <v>275</v>
      </c>
      <c r="H74" s="16" t="s">
        <v>526</v>
      </c>
      <c r="I74" s="16" t="s">
        <v>277</v>
      </c>
      <c r="J74" s="16" t="s">
        <v>85</v>
      </c>
      <c r="K74" s="16" t="s">
        <v>85</v>
      </c>
      <c r="L74" s="16" t="s">
        <v>85</v>
      </c>
      <c r="M74" s="16" t="s">
        <v>687</v>
      </c>
      <c r="N74" s="16" t="s">
        <v>687</v>
      </c>
      <c r="O74" s="22">
        <v>361</v>
      </c>
      <c r="P74" s="21" t="s">
        <v>706</v>
      </c>
      <c r="Q74" s="20" t="s">
        <v>282</v>
      </c>
      <c r="R74" s="19" t="s">
        <v>283</v>
      </c>
      <c r="S74" s="21" t="s">
        <v>707</v>
      </c>
      <c r="T74" s="21" t="s">
        <v>308</v>
      </c>
      <c r="U74" s="21" t="s">
        <v>286</v>
      </c>
      <c r="V74" s="21">
        <v>30</v>
      </c>
      <c r="W74" s="21" t="s">
        <v>425</v>
      </c>
      <c r="X74" s="20" t="s">
        <v>405</v>
      </c>
      <c r="Y74" s="21"/>
      <c r="Z74" s="21" t="s">
        <v>705</v>
      </c>
      <c r="AA74" s="21"/>
      <c r="AB74" s="21"/>
      <c r="AC74" s="21"/>
      <c r="AD74" s="21"/>
      <c r="AE74" s="21"/>
      <c r="AF74" s="21"/>
      <c r="AG74" s="21"/>
      <c r="AH74" s="22"/>
      <c r="AI74" s="22"/>
      <c r="AJ74" s="22"/>
      <c r="AK74" s="22"/>
      <c r="AL74" s="22"/>
      <c r="AM74" s="22"/>
      <c r="AN74" s="22"/>
      <c r="AO74" s="22"/>
      <c r="AP74" s="22"/>
      <c r="AQ74" s="22"/>
      <c r="AR74" s="23"/>
      <c r="AS74" s="22"/>
      <c r="AT74" s="41"/>
      <c r="AU74" s="49"/>
      <c r="AV74" s="49"/>
      <c r="AW74" s="53">
        <v>0.6</v>
      </c>
      <c r="AX74" s="49">
        <v>0.4</v>
      </c>
      <c r="AY74" s="49">
        <v>1</v>
      </c>
      <c r="AZ74" s="50"/>
      <c r="BA74" s="50"/>
      <c r="BB74" s="50"/>
      <c r="BC74" s="50"/>
      <c r="BD74" s="24"/>
      <c r="BE74" s="24"/>
      <c r="BF74" s="25"/>
      <c r="BG74" s="26">
        <f t="shared" si="285"/>
        <v>0</v>
      </c>
      <c r="BH74" s="27">
        <f t="shared" si="313"/>
        <v>0</v>
      </c>
      <c r="BI74" s="25" t="s">
        <v>50</v>
      </c>
      <c r="BJ74" s="25"/>
      <c r="BK74" s="24"/>
      <c r="BL74" s="24"/>
      <c r="BM74" s="25"/>
      <c r="BN74" s="27">
        <f t="shared" si="287"/>
        <v>0</v>
      </c>
      <c r="BO74" s="28">
        <f t="shared" si="288"/>
        <v>0</v>
      </c>
      <c r="BP74" s="25" t="s">
        <v>49</v>
      </c>
      <c r="BQ74" s="29"/>
      <c r="BR74" s="30"/>
      <c r="BS74" s="24"/>
      <c r="BT74" s="25"/>
      <c r="BU74" s="27">
        <f t="shared" si="289"/>
        <v>0</v>
      </c>
      <c r="BV74" s="28">
        <f t="shared" si="290"/>
        <v>0</v>
      </c>
      <c r="BW74" s="25" t="s">
        <v>49</v>
      </c>
      <c r="BX74" s="25"/>
      <c r="BY74" s="24"/>
      <c r="BZ74" s="24"/>
      <c r="CA74" s="25"/>
      <c r="CB74" s="27">
        <f t="shared" si="291"/>
        <v>0</v>
      </c>
      <c r="CC74" s="28">
        <f t="shared" si="292"/>
        <v>0</v>
      </c>
      <c r="CD74" s="25" t="s">
        <v>49</v>
      </c>
      <c r="CE74" s="25"/>
      <c r="CF74" s="24"/>
      <c r="CG74" s="24"/>
      <c r="CH74" s="25"/>
      <c r="CI74" s="27">
        <f t="shared" si="293"/>
        <v>0</v>
      </c>
      <c r="CJ74" s="28">
        <f t="shared" si="294"/>
        <v>0</v>
      </c>
      <c r="CK74" s="25" t="s">
        <v>49</v>
      </c>
      <c r="CL74" s="25"/>
      <c r="CM74" s="24">
        <v>0.1</v>
      </c>
      <c r="CN74" s="24"/>
      <c r="CO74" s="25"/>
      <c r="CP74" s="27">
        <f t="shared" si="295"/>
        <v>0.16666666666666669</v>
      </c>
      <c r="CQ74" s="28">
        <f t="shared" si="296"/>
        <v>0</v>
      </c>
      <c r="CR74" s="25" t="s">
        <v>49</v>
      </c>
      <c r="CS74" s="25"/>
      <c r="CT74" s="24">
        <v>0.1</v>
      </c>
      <c r="CU74" s="24"/>
      <c r="CV74" s="25"/>
      <c r="CW74" s="27">
        <f t="shared" si="297"/>
        <v>0.16666666666666669</v>
      </c>
      <c r="CX74" s="28">
        <f t="shared" si="298"/>
        <v>0</v>
      </c>
      <c r="CY74" s="25" t="s">
        <v>49</v>
      </c>
      <c r="CZ74" s="25"/>
      <c r="DA74" s="24">
        <v>0.1</v>
      </c>
      <c r="DB74" s="24"/>
      <c r="DC74" s="25"/>
      <c r="DD74" s="27">
        <f t="shared" si="299"/>
        <v>0.16666666666666669</v>
      </c>
      <c r="DE74" s="28">
        <f t="shared" si="300"/>
        <v>0</v>
      </c>
      <c r="DF74" s="25" t="s">
        <v>49</v>
      </c>
      <c r="DG74" s="25"/>
      <c r="DH74" s="24">
        <v>0.1</v>
      </c>
      <c r="DI74" s="24"/>
      <c r="DJ74" s="25"/>
      <c r="DK74" s="27">
        <f t="shared" si="301"/>
        <v>0.16666666666666669</v>
      </c>
      <c r="DL74" s="28">
        <f t="shared" si="302"/>
        <v>0</v>
      </c>
      <c r="DM74" s="25" t="s">
        <v>49</v>
      </c>
      <c r="DN74" s="25"/>
      <c r="DO74" s="24">
        <v>0.1</v>
      </c>
      <c r="DP74" s="24"/>
      <c r="DQ74" s="25"/>
      <c r="DR74" s="27">
        <f t="shared" si="303"/>
        <v>0.16666666666666669</v>
      </c>
      <c r="DS74" s="28">
        <f t="shared" si="304"/>
        <v>0</v>
      </c>
      <c r="DT74" s="25" t="s">
        <v>49</v>
      </c>
      <c r="DU74" s="25"/>
      <c r="DV74" s="24">
        <v>0.1</v>
      </c>
      <c r="DW74" s="24"/>
      <c r="DX74" s="25"/>
      <c r="DY74" s="27">
        <f t="shared" si="305"/>
        <v>0.16666666666666669</v>
      </c>
      <c r="DZ74" s="28">
        <f t="shared" si="306"/>
        <v>0</v>
      </c>
      <c r="EA74" s="25" t="s">
        <v>49</v>
      </c>
      <c r="EB74" s="25"/>
      <c r="EC74" s="31">
        <v>0.6</v>
      </c>
      <c r="ED74" s="24"/>
      <c r="EE74" s="25"/>
      <c r="EF74" s="27">
        <f t="shared" si="307"/>
        <v>1</v>
      </c>
      <c r="EG74" s="28">
        <f t="shared" si="308"/>
        <v>0</v>
      </c>
      <c r="EH74" s="25" t="s">
        <v>49</v>
      </c>
      <c r="EI74" s="25"/>
      <c r="EJ74" s="32">
        <v>2025</v>
      </c>
      <c r="EK74" s="33"/>
      <c r="EL74" s="34" t="str">
        <f>+VLOOKUP(C74,[1]Listas_desplega!$AI$22:$AJ$46,2,0)</f>
        <v>DF_ES</v>
      </c>
      <c r="EM74" s="34" t="str">
        <f>+VLOOKUP(I74,[1]Listas_desplega!$BY$3:$BZ$7,2,0)</f>
        <v>T_2</v>
      </c>
      <c r="EN74" s="34" t="e">
        <f>+VLOOKUP(J74,[1]Listas_desplega!$BY$10:$BZ$23,2,0)</f>
        <v>#N/A</v>
      </c>
      <c r="EO74" s="34" t="e">
        <f>+VLOOKUP(K74,[1]Listas_desplega!$BY$28:$BZ$54,2,0)</f>
        <v>#N/A</v>
      </c>
      <c r="EP74" s="34" t="e">
        <f>+VLOOKUP(L74,[1]Listas_desplega!$BY$58:$BZ$105,2,0)</f>
        <v>#N/A</v>
      </c>
      <c r="EQ74" s="35" t="e">
        <f>+VLOOKUP(M74,[1]Listas_desplega!$J$3:$K$11,2,0)</f>
        <v>#N/A</v>
      </c>
    </row>
    <row r="75" spans="1:147" s="36" customFormat="1" ht="44.25" customHeight="1" x14ac:dyDescent="0.3">
      <c r="A75" s="15" t="str">
        <f t="shared" si="311"/>
        <v>363_VES_2025</v>
      </c>
      <c r="B75" s="16" t="s">
        <v>55</v>
      </c>
      <c r="C75" s="16" t="s">
        <v>74</v>
      </c>
      <c r="D75" s="16" t="s">
        <v>74</v>
      </c>
      <c r="E75" s="16" t="s">
        <v>158</v>
      </c>
      <c r="F75" s="16" t="s">
        <v>274</v>
      </c>
      <c r="G75" s="17" t="s">
        <v>275</v>
      </c>
      <c r="H75" s="16" t="s">
        <v>526</v>
      </c>
      <c r="I75" s="16" t="s">
        <v>277</v>
      </c>
      <c r="J75" s="16" t="s">
        <v>85</v>
      </c>
      <c r="K75" s="16" t="s">
        <v>85</v>
      </c>
      <c r="L75" s="16" t="s">
        <v>85</v>
      </c>
      <c r="M75" s="16" t="s">
        <v>687</v>
      </c>
      <c r="N75" s="16" t="s">
        <v>687</v>
      </c>
      <c r="O75" s="54">
        <v>363</v>
      </c>
      <c r="P75" s="19" t="s">
        <v>708</v>
      </c>
      <c r="Q75" s="20" t="s">
        <v>282</v>
      </c>
      <c r="R75" s="19" t="s">
        <v>306</v>
      </c>
      <c r="S75" s="19" t="s">
        <v>709</v>
      </c>
      <c r="T75" s="19" t="s">
        <v>308</v>
      </c>
      <c r="U75" s="19" t="s">
        <v>286</v>
      </c>
      <c r="V75" s="19">
        <v>15</v>
      </c>
      <c r="W75" s="19" t="s">
        <v>425</v>
      </c>
      <c r="X75" s="20" t="s">
        <v>405</v>
      </c>
      <c r="Y75" s="21"/>
      <c r="Z75" s="21" t="s">
        <v>710</v>
      </c>
      <c r="AA75" s="21"/>
      <c r="AB75" s="21"/>
      <c r="AC75" s="21"/>
      <c r="AD75" s="21"/>
      <c r="AE75" s="21"/>
      <c r="AF75" s="21"/>
      <c r="AG75" s="21"/>
      <c r="AH75" s="22"/>
      <c r="AI75" s="22"/>
      <c r="AJ75" s="22"/>
      <c r="AK75" s="22"/>
      <c r="AL75" s="22"/>
      <c r="AM75" s="22"/>
      <c r="AN75" s="22"/>
      <c r="AO75" s="22"/>
      <c r="AP75" s="22"/>
      <c r="AQ75" s="22"/>
      <c r="AR75" s="23"/>
      <c r="AS75" s="22"/>
      <c r="AT75" s="22"/>
      <c r="AU75" s="196">
        <v>1</v>
      </c>
      <c r="AV75" s="196">
        <v>1</v>
      </c>
      <c r="AW75" s="196">
        <v>1</v>
      </c>
      <c r="AX75" s="196">
        <v>1</v>
      </c>
      <c r="AY75" s="196">
        <v>1</v>
      </c>
      <c r="AZ75" s="197"/>
      <c r="BA75" s="197"/>
      <c r="BB75" s="197"/>
      <c r="BC75" s="197"/>
      <c r="BD75" s="24"/>
      <c r="BE75" s="24"/>
      <c r="BF75" s="25"/>
      <c r="BG75" s="27">
        <f>IFERROR(BD75/AW75,0)</f>
        <v>0</v>
      </c>
      <c r="BH75" s="28">
        <f>+IF(BI75="SI",IFERROR((IF(BI75="SI",BE75,0)/AW75),"REVISAR"),0)</f>
        <v>0</v>
      </c>
      <c r="BI75" s="25" t="s">
        <v>50</v>
      </c>
      <c r="BJ75" s="25"/>
      <c r="BK75" s="24"/>
      <c r="BL75" s="24"/>
      <c r="BM75" s="25"/>
      <c r="BN75" s="27">
        <f>+IFERROR(BK75/AW75,0)</f>
        <v>0</v>
      </c>
      <c r="BO75" s="28">
        <f>+IF(BP75="SI",IFERROR((IF(BP75="SI",BL75,0)/AW75),"REVISAR"),BH75)</f>
        <v>0</v>
      </c>
      <c r="BP75" s="25" t="s">
        <v>49</v>
      </c>
      <c r="BQ75" s="29"/>
      <c r="BR75" s="30"/>
      <c r="BS75" s="24"/>
      <c r="BT75" s="25"/>
      <c r="BU75" s="27">
        <f>+IFERROR(BR75/AW75,0)</f>
        <v>0</v>
      </c>
      <c r="BV75" s="28">
        <f>+IF(BW75="SI",IFERROR((IF(BW75="SI",BS75,0)/AW75),"REVISAR"),BO75)</f>
        <v>0</v>
      </c>
      <c r="BW75" s="25" t="s">
        <v>49</v>
      </c>
      <c r="BX75" s="25"/>
      <c r="BY75" s="24"/>
      <c r="BZ75" s="24"/>
      <c r="CA75" s="25"/>
      <c r="CB75" s="27">
        <f>+IFERROR(BY75/AW75,0)</f>
        <v>0</v>
      </c>
      <c r="CC75" s="28">
        <f>+IF(CD75="SI",IFERROR((IF(CD75="SI",BZ75,0)/AW75),"REVISAR"),BV75)</f>
        <v>0</v>
      </c>
      <c r="CD75" s="25" t="s">
        <v>49</v>
      </c>
      <c r="CE75" s="25"/>
      <c r="CF75" s="24"/>
      <c r="CG75" s="24"/>
      <c r="CH75" s="25"/>
      <c r="CI75" s="27">
        <f>+IFERROR(CF75/AW75,0)</f>
        <v>0</v>
      </c>
      <c r="CJ75" s="28">
        <f>+IF(CK75="SI",IFERROR((IF(CK75="SI",CG75,0)/AW75),"REVISAR"),CC75)</f>
        <v>0</v>
      </c>
      <c r="CK75" s="25" t="s">
        <v>49</v>
      </c>
      <c r="CL75" s="25"/>
      <c r="CM75" s="24">
        <v>0.1</v>
      </c>
      <c r="CN75" s="24"/>
      <c r="CO75" s="25"/>
      <c r="CP75" s="27">
        <f>+IFERROR(CM75/AW75,0)</f>
        <v>0.1</v>
      </c>
      <c r="CQ75" s="28">
        <f>+IF(CR75="SI",IFERROR((IF(CR75="SI",CN75,0)/AW75),"REVISAR"),CJ75)</f>
        <v>0</v>
      </c>
      <c r="CR75" s="25" t="s">
        <v>49</v>
      </c>
      <c r="CS75" s="25"/>
      <c r="CT75" s="24">
        <v>0.1</v>
      </c>
      <c r="CU75" s="24"/>
      <c r="CV75" s="25"/>
      <c r="CW75" s="27">
        <f>+IFERROR(CT75/AW75,0)</f>
        <v>0.1</v>
      </c>
      <c r="CX75" s="28">
        <f>+IF(CY75="SI",IFERROR((IF(CY75="SI",CU75,0)/AW75),"REVISAR"),CQ75)</f>
        <v>0</v>
      </c>
      <c r="CY75" s="25" t="s">
        <v>49</v>
      </c>
      <c r="CZ75" s="25"/>
      <c r="DA75" s="24">
        <v>0.1</v>
      </c>
      <c r="DB75" s="24"/>
      <c r="DC75" s="25"/>
      <c r="DD75" s="27">
        <f>+IFERROR(DA75/AW75,0)</f>
        <v>0.1</v>
      </c>
      <c r="DE75" s="28">
        <f>+IF(DF75="SI",IFERROR((IF(DF75="SI",DB75,0)/AW75),"REVISAR"),CX75)</f>
        <v>0</v>
      </c>
      <c r="DF75" s="25" t="s">
        <v>49</v>
      </c>
      <c r="DG75" s="25"/>
      <c r="DH75" s="24">
        <v>0.1</v>
      </c>
      <c r="DI75" s="24"/>
      <c r="DJ75" s="25"/>
      <c r="DK75" s="27">
        <f>+IFERROR(DH75/AW75,0)</f>
        <v>0.1</v>
      </c>
      <c r="DL75" s="28">
        <f>+IF(DM75="SI",IFERROR((IF(DM75="SI",DI75,0)/AW75),"REVISAR"),DE75)</f>
        <v>0</v>
      </c>
      <c r="DM75" s="25" t="s">
        <v>49</v>
      </c>
      <c r="DN75" s="25"/>
      <c r="DO75" s="24">
        <v>0.1</v>
      </c>
      <c r="DP75" s="24"/>
      <c r="DQ75" s="25"/>
      <c r="DR75" s="27">
        <f>+IFERROR(DO75/AW75,0)</f>
        <v>0.1</v>
      </c>
      <c r="DS75" s="28">
        <f>+IF(DT75="SI",IFERROR((IF(DT75="SI",DP75,0)/AW75),"REVISAR"),DL75)</f>
        <v>0</v>
      </c>
      <c r="DT75" s="25" t="s">
        <v>49</v>
      </c>
      <c r="DU75" s="25"/>
      <c r="DV75" s="24">
        <v>0.1</v>
      </c>
      <c r="DW75" s="24"/>
      <c r="DX75" s="25"/>
      <c r="DY75" s="27">
        <f>+IFERROR(DV75/AW75,0)</f>
        <v>0.1</v>
      </c>
      <c r="DZ75" s="28">
        <f>+IF(EA75="SI",IFERROR((IF(EA75="SI",DW75,0)/AW75),"REVISAR"),DS75)</f>
        <v>0</v>
      </c>
      <c r="EA75" s="25" t="s">
        <v>49</v>
      </c>
      <c r="EB75" s="25"/>
      <c r="EC75" s="31">
        <v>1</v>
      </c>
      <c r="ED75" s="24"/>
      <c r="EE75" s="25"/>
      <c r="EF75" s="27">
        <f>+IFERROR(EC75/AW75,0)</f>
        <v>1</v>
      </c>
      <c r="EG75" s="28">
        <f>+IF(EH75="SI",IFERROR((IF(EH75="SI",ED75,0)/AW75),"REVISAR"),DZ75)</f>
        <v>0</v>
      </c>
      <c r="EH75" s="25" t="s">
        <v>49</v>
      </c>
      <c r="EI75" s="25"/>
      <c r="EJ75" s="32">
        <v>2025</v>
      </c>
      <c r="EK75" s="33"/>
      <c r="EL75" s="34" t="str">
        <f>+VLOOKUP(C75,[1]Listas_desplega!$AI$22:$AJ$46,2,0)</f>
        <v>DF_ES</v>
      </c>
      <c r="EM75" s="34" t="str">
        <f>+VLOOKUP(I75,[1]Listas_desplega!$BY$3:$BZ$7,2,0)</f>
        <v>T_2</v>
      </c>
      <c r="EN75" s="34" t="e">
        <f>+VLOOKUP(J75,[1]Listas_desplega!$BY$10:$BZ$23,2,0)</f>
        <v>#N/A</v>
      </c>
      <c r="EO75" s="34" t="e">
        <f>+VLOOKUP(K75,[1]Listas_desplega!$BY$28:$BZ$54,2,0)</f>
        <v>#N/A</v>
      </c>
      <c r="EP75" s="34" t="e">
        <f>+VLOOKUP(L75,[1]Listas_desplega!$BY$58:$BZ$105,2,0)</f>
        <v>#N/A</v>
      </c>
      <c r="EQ75" s="35" t="e">
        <f>+VLOOKUP(M75,[1]Listas_desplega!$J$3:$K$11,2,0)</f>
        <v>#N/A</v>
      </c>
    </row>
    <row r="76" spans="1:147" s="36" customFormat="1" ht="44.25" customHeight="1" x14ac:dyDescent="0.3">
      <c r="A76" s="15" t="str">
        <f t="shared" si="311"/>
        <v>473_VES_2025</v>
      </c>
      <c r="B76" s="16" t="s">
        <v>55</v>
      </c>
      <c r="C76" s="16" t="s">
        <v>74</v>
      </c>
      <c r="D76" s="16" t="s">
        <v>74</v>
      </c>
      <c r="E76" s="16" t="s">
        <v>158</v>
      </c>
      <c r="F76" s="16" t="s">
        <v>274</v>
      </c>
      <c r="G76" s="17" t="s">
        <v>275</v>
      </c>
      <c r="H76" s="16" t="s">
        <v>526</v>
      </c>
      <c r="I76" s="16" t="s">
        <v>277</v>
      </c>
      <c r="J76" s="16" t="s">
        <v>85</v>
      </c>
      <c r="K76" s="16" t="s">
        <v>85</v>
      </c>
      <c r="L76" s="16" t="s">
        <v>85</v>
      </c>
      <c r="M76" s="16" t="s">
        <v>687</v>
      </c>
      <c r="N76" s="16" t="s">
        <v>687</v>
      </c>
      <c r="O76" s="54">
        <v>473</v>
      </c>
      <c r="P76" s="19" t="s">
        <v>711</v>
      </c>
      <c r="Q76" s="20" t="s">
        <v>282</v>
      </c>
      <c r="R76" s="19" t="s">
        <v>283</v>
      </c>
      <c r="S76" s="19" t="s">
        <v>403</v>
      </c>
      <c r="T76" s="19" t="s">
        <v>308</v>
      </c>
      <c r="U76" s="19" t="s">
        <v>286</v>
      </c>
      <c r="V76" s="19">
        <v>15</v>
      </c>
      <c r="W76" s="19" t="s">
        <v>425</v>
      </c>
      <c r="X76" s="20" t="s">
        <v>405</v>
      </c>
      <c r="Y76" s="21"/>
      <c r="Z76" s="21"/>
      <c r="AA76" s="21"/>
      <c r="AB76" s="21"/>
      <c r="AC76" s="21"/>
      <c r="AD76" s="21"/>
      <c r="AE76" s="21"/>
      <c r="AF76" s="21" t="s">
        <v>712</v>
      </c>
      <c r="AG76" s="21"/>
      <c r="AH76" s="22"/>
      <c r="AI76" s="22"/>
      <c r="AJ76" s="22"/>
      <c r="AK76" s="22"/>
      <c r="AL76" s="22"/>
      <c r="AM76" s="22"/>
      <c r="AN76" s="22"/>
      <c r="AO76" s="22"/>
      <c r="AP76" s="22"/>
      <c r="AQ76" s="22"/>
      <c r="AR76" s="23"/>
      <c r="AS76" s="22"/>
      <c r="AT76" s="22"/>
      <c r="AU76" s="196">
        <v>0.2</v>
      </c>
      <c r="AV76" s="196">
        <v>0.5</v>
      </c>
      <c r="AW76" s="196">
        <v>0.3</v>
      </c>
      <c r="AX76" s="196"/>
      <c r="AY76" s="196">
        <v>1</v>
      </c>
      <c r="AZ76" s="197"/>
      <c r="BA76" s="197"/>
      <c r="BB76" s="197"/>
      <c r="BC76" s="197"/>
      <c r="BD76" s="24"/>
      <c r="BE76" s="24"/>
      <c r="BF76" s="25"/>
      <c r="BG76" s="26">
        <f t="shared" ref="BG76:BG81" si="314">IFERROR(BD76/AW76,0)</f>
        <v>0</v>
      </c>
      <c r="BH76" s="27">
        <f t="shared" ref="BH76:BH81" si="315">IFERROR(BE76/AW76,0)</f>
        <v>0</v>
      </c>
      <c r="BI76" s="25" t="s">
        <v>50</v>
      </c>
      <c r="BJ76" s="25"/>
      <c r="BK76" s="24"/>
      <c r="BL76" s="24"/>
      <c r="BM76" s="25"/>
      <c r="BN76" s="27">
        <f t="shared" ref="BN76:BN81" si="316">+IFERROR(BK76/AW76,0)</f>
        <v>0</v>
      </c>
      <c r="BO76" s="28">
        <f t="shared" ref="BO76:BO81" si="317">+IF(BP76="SI",IFERROR((IF(BP76="SI",BL76,0)/AW76),"REVISAR"),BH76)</f>
        <v>0</v>
      </c>
      <c r="BP76" s="25" t="s">
        <v>49</v>
      </c>
      <c r="BQ76" s="29"/>
      <c r="BR76" s="30"/>
      <c r="BS76" s="24"/>
      <c r="BT76" s="25"/>
      <c r="BU76" s="27">
        <f t="shared" ref="BU76:BU81" si="318">+IFERROR(BR76/AW76,0)</f>
        <v>0</v>
      </c>
      <c r="BV76" s="28">
        <f t="shared" ref="BV76:BV81" si="319">+IF(BW76="SI",IFERROR((IF(BW76="SI",BS76,0)/AW76),"REVISAR"),BO76)</f>
        <v>0</v>
      </c>
      <c r="BW76" s="25" t="s">
        <v>49</v>
      </c>
      <c r="BX76" s="25"/>
      <c r="BY76" s="55"/>
      <c r="BZ76" s="24"/>
      <c r="CA76" s="25"/>
      <c r="CB76" s="27">
        <f t="shared" ref="CB76:CB81" si="320">+IFERROR(BY76/AW76,0)</f>
        <v>0</v>
      </c>
      <c r="CC76" s="28">
        <f t="shared" ref="CC76:CC81" si="321">+IF(CD76="SI",IFERROR((IF(CD76="SI",BZ76,0)/AW76),"REVISAR"),BV76)</f>
        <v>0</v>
      </c>
      <c r="CD76" s="25" t="s">
        <v>49</v>
      </c>
      <c r="CE76" s="25"/>
      <c r="CF76" s="55"/>
      <c r="CG76" s="24"/>
      <c r="CH76" s="25"/>
      <c r="CI76" s="27">
        <f t="shared" ref="CI76:CI81" si="322">+IFERROR(CF76/AW76,0)</f>
        <v>0</v>
      </c>
      <c r="CJ76" s="28">
        <f t="shared" ref="CJ76:CJ81" si="323">+IF(CK76="SI",IFERROR((IF(CK76="SI",CG76,0)/AW76),"REVISAR"),CC76)</f>
        <v>0</v>
      </c>
      <c r="CK76" s="25" t="s">
        <v>49</v>
      </c>
      <c r="CL76" s="25"/>
      <c r="CM76" s="56">
        <v>0.1</v>
      </c>
      <c r="CN76" s="24"/>
      <c r="CO76" s="25"/>
      <c r="CP76" s="27">
        <f t="shared" ref="CP76:CP81" si="324">+IFERROR(CM76/AW76,0)</f>
        <v>0.33333333333333337</v>
      </c>
      <c r="CQ76" s="28">
        <f t="shared" ref="CQ76:CQ81" si="325">+IF(CR76="SI",IFERROR((IF(CR76="SI",CN76,0)/AW76),"REVISAR"),CJ76)</f>
        <v>0</v>
      </c>
      <c r="CR76" s="25" t="s">
        <v>49</v>
      </c>
      <c r="CS76" s="25"/>
      <c r="CT76" s="56">
        <v>0.1</v>
      </c>
      <c r="CU76" s="24"/>
      <c r="CV76" s="25"/>
      <c r="CW76" s="27">
        <f t="shared" ref="CW76:CW81" si="326">+IFERROR(CT76/AW76,0)</f>
        <v>0.33333333333333337</v>
      </c>
      <c r="CX76" s="28">
        <f t="shared" ref="CX76:CX81" si="327">+IF(CY76="SI",IFERROR((IF(CY76="SI",CU76,0)/AW76),"REVISAR"),CQ76)</f>
        <v>0</v>
      </c>
      <c r="CY76" s="25" t="s">
        <v>49</v>
      </c>
      <c r="CZ76" s="25"/>
      <c r="DA76" s="56">
        <v>0.1</v>
      </c>
      <c r="DB76" s="24"/>
      <c r="DC76" s="25"/>
      <c r="DD76" s="27">
        <f t="shared" ref="DD76:DD81" si="328">+IFERROR(DA76/AW76,0)</f>
        <v>0.33333333333333337</v>
      </c>
      <c r="DE76" s="28">
        <f t="shared" ref="DE76:DE81" si="329">+IF(DF76="SI",IFERROR((IF(DF76="SI",DB76,0)/AW76),"REVISAR"),CX76)</f>
        <v>0</v>
      </c>
      <c r="DF76" s="25" t="s">
        <v>49</v>
      </c>
      <c r="DG76" s="25"/>
      <c r="DH76" s="56">
        <v>0.1</v>
      </c>
      <c r="DI76" s="24"/>
      <c r="DJ76" s="25"/>
      <c r="DK76" s="27">
        <f t="shared" ref="DK76:DK81" si="330">+IFERROR(DH76/AW76,0)</f>
        <v>0.33333333333333337</v>
      </c>
      <c r="DL76" s="28">
        <f t="shared" ref="DL76:DL81" si="331">+IF(DM76="SI",IFERROR((IF(DM76="SI",DI76,0)/AW76),"REVISAR"),DE76)</f>
        <v>0</v>
      </c>
      <c r="DM76" s="25" t="s">
        <v>49</v>
      </c>
      <c r="DN76" s="25"/>
      <c r="DO76" s="56">
        <v>0.1</v>
      </c>
      <c r="DP76" s="24"/>
      <c r="DQ76" s="25"/>
      <c r="DR76" s="27">
        <f t="shared" ref="DR76:DR81" si="332">+IFERROR(DO76/AW76,0)</f>
        <v>0.33333333333333337</v>
      </c>
      <c r="DS76" s="28">
        <f t="shared" ref="DS76:DS81" si="333">+IF(DT76="SI",IFERROR((IF(DT76="SI",DP76,0)/AW76),"REVISAR"),DL76)</f>
        <v>0</v>
      </c>
      <c r="DT76" s="25" t="s">
        <v>49</v>
      </c>
      <c r="DU76" s="25"/>
      <c r="DV76" s="56">
        <v>0.1</v>
      </c>
      <c r="DW76" s="24"/>
      <c r="DX76" s="25"/>
      <c r="DY76" s="27">
        <f t="shared" ref="DY76:DY81" si="334">+IFERROR(DV76/AW76,0)</f>
        <v>0.33333333333333337</v>
      </c>
      <c r="DZ76" s="28">
        <f t="shared" ref="DZ76:DZ81" si="335">+IF(EA76="SI",IFERROR((IF(EA76="SI",DW76,0)/AW76),"REVISAR"),DS76)</f>
        <v>0</v>
      </c>
      <c r="EA76" s="25" t="s">
        <v>49</v>
      </c>
      <c r="EB76" s="25"/>
      <c r="EC76" s="57">
        <v>0.3</v>
      </c>
      <c r="ED76" s="24"/>
      <c r="EE76" s="25"/>
      <c r="EF76" s="27">
        <f t="shared" ref="EF76:EF81" si="336">+IFERROR(EC76/AW76,0)</f>
        <v>1</v>
      </c>
      <c r="EG76" s="28">
        <f t="shared" ref="EG76:EG81" si="337">+IF(EH76="SI",IFERROR((IF(EH76="SI",ED76,0)/AW76),"REVISAR"),DZ76)</f>
        <v>0</v>
      </c>
      <c r="EH76" s="25" t="s">
        <v>49</v>
      </c>
      <c r="EI76" s="25"/>
      <c r="EJ76" s="32">
        <v>2025</v>
      </c>
      <c r="EK76" s="33"/>
      <c r="EL76" s="34" t="str">
        <f>+VLOOKUP(C76,[1]Listas_desplega!$AI$22:$AJ$46,2,0)</f>
        <v>DF_ES</v>
      </c>
      <c r="EM76" s="34" t="str">
        <f>+VLOOKUP(I76,[1]Listas_desplega!$BY$3:$BZ$7,2,0)</f>
        <v>T_2</v>
      </c>
      <c r="EN76" s="34" t="e">
        <f>+VLOOKUP(J76,[1]Listas_desplega!$BY$10:$BZ$23,2,0)</f>
        <v>#N/A</v>
      </c>
      <c r="EO76" s="34" t="e">
        <f>+VLOOKUP(K76,[1]Listas_desplega!$BY$28:$BZ$54,2,0)</f>
        <v>#N/A</v>
      </c>
      <c r="EP76" s="34" t="e">
        <f>+VLOOKUP(L76,[1]Listas_desplega!$BY$58:$BZ$105,2,0)</f>
        <v>#N/A</v>
      </c>
      <c r="EQ76" s="35" t="e">
        <f>+VLOOKUP(M76,[1]Listas_desplega!$J$3:$K$11,2,0)</f>
        <v>#N/A</v>
      </c>
    </row>
    <row r="77" spans="1:147" s="36" customFormat="1" ht="44.25" customHeight="1" x14ac:dyDescent="0.3">
      <c r="A77" s="15" t="str">
        <f t="shared" si="311"/>
        <v>12_VPBM_2025</v>
      </c>
      <c r="B77" s="16" t="s">
        <v>44</v>
      </c>
      <c r="C77" s="16" t="s">
        <v>76</v>
      </c>
      <c r="D77" s="16" t="s">
        <v>76</v>
      </c>
      <c r="E77" s="16" t="s">
        <v>158</v>
      </c>
      <c r="F77" s="16" t="s">
        <v>274</v>
      </c>
      <c r="G77" s="17" t="s">
        <v>275</v>
      </c>
      <c r="H77" s="16" t="s">
        <v>526</v>
      </c>
      <c r="I77" s="16" t="s">
        <v>627</v>
      </c>
      <c r="J77" s="16" t="s">
        <v>628</v>
      </c>
      <c r="K77" s="16" t="s">
        <v>629</v>
      </c>
      <c r="L77" s="16" t="s">
        <v>713</v>
      </c>
      <c r="M77" s="16" t="s">
        <v>78</v>
      </c>
      <c r="N77" s="16" t="s">
        <v>714</v>
      </c>
      <c r="O77" s="54">
        <v>12</v>
      </c>
      <c r="P77" s="19" t="s">
        <v>715</v>
      </c>
      <c r="Q77" s="20" t="s">
        <v>282</v>
      </c>
      <c r="R77" s="19" t="s">
        <v>283</v>
      </c>
      <c r="S77" s="19" t="s">
        <v>716</v>
      </c>
      <c r="T77" s="19" t="s">
        <v>285</v>
      </c>
      <c r="U77" s="19" t="s">
        <v>434</v>
      </c>
      <c r="V77" s="19">
        <v>10</v>
      </c>
      <c r="W77" s="19" t="s">
        <v>717</v>
      </c>
      <c r="X77" s="20" t="s">
        <v>288</v>
      </c>
      <c r="Y77" s="21" t="s">
        <v>289</v>
      </c>
      <c r="Z77" s="21"/>
      <c r="AA77" s="21"/>
      <c r="AB77" s="21"/>
      <c r="AC77" s="21"/>
      <c r="AD77" s="21"/>
      <c r="AE77" s="21"/>
      <c r="AF77" s="21"/>
      <c r="AG77" s="21"/>
      <c r="AH77" s="22"/>
      <c r="AI77" s="22"/>
      <c r="AJ77" s="22"/>
      <c r="AK77" s="22" t="s">
        <v>88</v>
      </c>
      <c r="AL77" s="22"/>
      <c r="AM77" s="22"/>
      <c r="AN77" s="22"/>
      <c r="AO77" s="22"/>
      <c r="AP77" s="22"/>
      <c r="AQ77" s="22"/>
      <c r="AR77" s="23"/>
      <c r="AS77" s="22" t="s">
        <v>718</v>
      </c>
      <c r="AT77" s="22"/>
      <c r="AU77" s="196">
        <v>11</v>
      </c>
      <c r="AV77" s="196">
        <v>27</v>
      </c>
      <c r="AW77" s="196">
        <v>8</v>
      </c>
      <c r="AX77" s="196"/>
      <c r="AY77" s="196">
        <v>27</v>
      </c>
      <c r="AZ77" s="197"/>
      <c r="BA77" s="197"/>
      <c r="BB77" s="197"/>
      <c r="BC77" s="197"/>
      <c r="BD77" s="24"/>
      <c r="BE77" s="24"/>
      <c r="BF77" s="25" t="s">
        <v>719</v>
      </c>
      <c r="BG77" s="26">
        <f t="shared" si="314"/>
        <v>0</v>
      </c>
      <c r="BH77" s="27">
        <f t="shared" si="315"/>
        <v>0</v>
      </c>
      <c r="BI77" s="25" t="s">
        <v>396</v>
      </c>
      <c r="BJ77" s="25"/>
      <c r="BK77" s="24"/>
      <c r="BL77" s="24"/>
      <c r="BM77" s="25" t="s">
        <v>720</v>
      </c>
      <c r="BN77" s="27">
        <f t="shared" si="316"/>
        <v>0</v>
      </c>
      <c r="BO77" s="28">
        <f t="shared" si="317"/>
        <v>0</v>
      </c>
      <c r="BP77" s="25" t="s">
        <v>49</v>
      </c>
      <c r="BQ77" s="29"/>
      <c r="BR77" s="30">
        <v>2</v>
      </c>
      <c r="BS77" s="24">
        <v>0</v>
      </c>
      <c r="BT77" s="25" t="s">
        <v>721</v>
      </c>
      <c r="BU77" s="27">
        <f t="shared" si="318"/>
        <v>0.25</v>
      </c>
      <c r="BV77" s="28">
        <f t="shared" si="319"/>
        <v>0</v>
      </c>
      <c r="BW77" s="25" t="s">
        <v>50</v>
      </c>
      <c r="BX77" s="25" t="s">
        <v>722</v>
      </c>
      <c r="BY77" s="24">
        <v>2</v>
      </c>
      <c r="BZ77" s="24"/>
      <c r="CA77" s="25" t="s">
        <v>1300</v>
      </c>
      <c r="CB77" s="27">
        <f t="shared" si="320"/>
        <v>0.25</v>
      </c>
      <c r="CC77" s="28">
        <f t="shared" si="321"/>
        <v>0</v>
      </c>
      <c r="CD77" s="25" t="s">
        <v>50</v>
      </c>
      <c r="CE77" s="25" t="s">
        <v>1301</v>
      </c>
      <c r="CF77" s="24">
        <v>2</v>
      </c>
      <c r="CG77" s="24">
        <v>0</v>
      </c>
      <c r="CH77" s="25" t="s">
        <v>1302</v>
      </c>
      <c r="CI77" s="27">
        <f t="shared" si="322"/>
        <v>0.25</v>
      </c>
      <c r="CJ77" s="28">
        <f t="shared" si="323"/>
        <v>0</v>
      </c>
      <c r="CK77" s="25" t="s">
        <v>50</v>
      </c>
      <c r="CL77" s="25" t="s">
        <v>1303</v>
      </c>
      <c r="CM77" s="24">
        <v>4</v>
      </c>
      <c r="CN77" s="24">
        <v>0</v>
      </c>
      <c r="CO77" s="25" t="s">
        <v>1304</v>
      </c>
      <c r="CP77" s="27">
        <f t="shared" si="324"/>
        <v>0.5</v>
      </c>
      <c r="CQ77" s="28">
        <f t="shared" si="325"/>
        <v>0</v>
      </c>
      <c r="CR77" s="25" t="s">
        <v>62</v>
      </c>
      <c r="CS77" s="25" t="s">
        <v>1305</v>
      </c>
      <c r="CT77" s="24">
        <v>4</v>
      </c>
      <c r="CU77" s="24">
        <v>0</v>
      </c>
      <c r="CV77" s="25" t="s">
        <v>1708</v>
      </c>
      <c r="CW77" s="27">
        <f t="shared" si="326"/>
        <v>0.5</v>
      </c>
      <c r="CX77" s="28">
        <f t="shared" si="327"/>
        <v>0</v>
      </c>
      <c r="CY77" s="25" t="s">
        <v>50</v>
      </c>
      <c r="CZ77" s="25" t="s">
        <v>1709</v>
      </c>
      <c r="DA77" s="24">
        <v>4</v>
      </c>
      <c r="DB77" s="24">
        <v>0</v>
      </c>
      <c r="DC77" s="25" t="s">
        <v>1710</v>
      </c>
      <c r="DD77" s="27">
        <f t="shared" si="328"/>
        <v>0.5</v>
      </c>
      <c r="DE77" s="28">
        <f t="shared" si="329"/>
        <v>0</v>
      </c>
      <c r="DF77" s="25" t="s">
        <v>50</v>
      </c>
      <c r="DG77" s="25" t="s">
        <v>1711</v>
      </c>
      <c r="DH77" s="24">
        <v>6</v>
      </c>
      <c r="DI77" s="24">
        <v>0</v>
      </c>
      <c r="DJ77" s="25" t="s">
        <v>1712</v>
      </c>
      <c r="DK77" s="27">
        <f t="shared" si="330"/>
        <v>0.75</v>
      </c>
      <c r="DL77" s="28">
        <f t="shared" si="331"/>
        <v>0</v>
      </c>
      <c r="DM77" s="25" t="s">
        <v>50</v>
      </c>
      <c r="DN77" s="25" t="s">
        <v>1713</v>
      </c>
      <c r="DO77" s="24">
        <v>6</v>
      </c>
      <c r="DP77" s="24"/>
      <c r="DQ77" s="25"/>
      <c r="DR77" s="27">
        <f t="shared" si="332"/>
        <v>0.75</v>
      </c>
      <c r="DS77" s="28">
        <f t="shared" si="333"/>
        <v>0</v>
      </c>
      <c r="DT77" s="25" t="s">
        <v>49</v>
      </c>
      <c r="DU77" s="25"/>
      <c r="DV77" s="24">
        <v>6</v>
      </c>
      <c r="DW77" s="24"/>
      <c r="DX77" s="25"/>
      <c r="DY77" s="27">
        <f t="shared" si="334"/>
        <v>0.75</v>
      </c>
      <c r="DZ77" s="28">
        <f t="shared" si="335"/>
        <v>0</v>
      </c>
      <c r="EA77" s="25" t="s">
        <v>49</v>
      </c>
      <c r="EB77" s="25"/>
      <c r="EC77" s="31">
        <v>8</v>
      </c>
      <c r="ED77" s="24"/>
      <c r="EE77" s="25"/>
      <c r="EF77" s="27">
        <f t="shared" si="336"/>
        <v>1</v>
      </c>
      <c r="EG77" s="28">
        <f t="shared" si="337"/>
        <v>0</v>
      </c>
      <c r="EH77" s="25" t="s">
        <v>49</v>
      </c>
      <c r="EI77" s="25"/>
      <c r="EJ77" s="32">
        <v>2025</v>
      </c>
      <c r="EK77" s="33"/>
      <c r="EL77" s="34" t="str">
        <f>+VLOOKUP(C77,[1]Listas_desplega!$AI$22:$AJ$46,2,0)</f>
        <v>DF_GT</v>
      </c>
      <c r="EM77" s="34" t="str">
        <f>+VLOOKUP(I77,[1]Listas_desplega!$BY$3:$BZ$7,2,0)</f>
        <v>T_5</v>
      </c>
      <c r="EN77" s="34" t="str">
        <f>+VLOOKUP(J77,[1]Listas_desplega!$BY$10:$BZ$23,2,0)</f>
        <v>T_5_C_1</v>
      </c>
      <c r="EO77" s="34" t="str">
        <f>+VLOOKUP(K77,[1]Listas_desplega!$BY$28:$BZ$54,2,0)</f>
        <v>T_5_C_1_ET_1</v>
      </c>
      <c r="EP77" s="34" t="str">
        <f>+VLOOKUP(L77,[1]Listas_desplega!$BY$58:$BZ$105,2,0)</f>
        <v>T_5_C_1_ET_1_CPT_2</v>
      </c>
      <c r="EQ77" s="35" t="str">
        <f>+VLOOKUP(M77,[1]Listas_desplega!$J$3:$K$11,2,0)</f>
        <v>Eje_E_5</v>
      </c>
    </row>
    <row r="78" spans="1:147" s="36" customFormat="1" ht="44.25" customHeight="1" x14ac:dyDescent="0.3">
      <c r="A78" s="15" t="str">
        <f t="shared" si="311"/>
        <v>16_VPBM_2025</v>
      </c>
      <c r="B78" s="16" t="s">
        <v>44</v>
      </c>
      <c r="C78" s="16" t="s">
        <v>76</v>
      </c>
      <c r="D78" s="16" t="s">
        <v>76</v>
      </c>
      <c r="E78" s="16" t="s">
        <v>158</v>
      </c>
      <c r="F78" s="16" t="s">
        <v>274</v>
      </c>
      <c r="G78" s="17" t="s">
        <v>275</v>
      </c>
      <c r="H78" s="16" t="s">
        <v>526</v>
      </c>
      <c r="I78" s="16" t="s">
        <v>627</v>
      </c>
      <c r="J78" s="16" t="s">
        <v>628</v>
      </c>
      <c r="K78" s="16" t="s">
        <v>629</v>
      </c>
      <c r="L78" s="16" t="s">
        <v>713</v>
      </c>
      <c r="M78" s="16" t="s">
        <v>78</v>
      </c>
      <c r="N78" s="16" t="s">
        <v>79</v>
      </c>
      <c r="O78" s="22">
        <v>16</v>
      </c>
      <c r="P78" s="19" t="s">
        <v>724</v>
      </c>
      <c r="Q78" s="20" t="s">
        <v>282</v>
      </c>
      <c r="R78" s="19" t="s">
        <v>283</v>
      </c>
      <c r="S78" s="19" t="s">
        <v>716</v>
      </c>
      <c r="T78" s="19" t="s">
        <v>285</v>
      </c>
      <c r="U78" s="19" t="s">
        <v>434</v>
      </c>
      <c r="V78" s="19">
        <v>10</v>
      </c>
      <c r="W78" s="19" t="s">
        <v>717</v>
      </c>
      <c r="X78" s="20" t="s">
        <v>288</v>
      </c>
      <c r="Y78" s="21" t="s">
        <v>289</v>
      </c>
      <c r="Z78" s="21"/>
      <c r="AA78" s="21"/>
      <c r="AB78" s="21"/>
      <c r="AC78" s="21"/>
      <c r="AD78" s="21"/>
      <c r="AE78" s="21"/>
      <c r="AF78" s="21"/>
      <c r="AG78" s="21"/>
      <c r="AH78" s="22"/>
      <c r="AI78" s="22"/>
      <c r="AJ78" s="22"/>
      <c r="AK78" s="22"/>
      <c r="AL78" s="22"/>
      <c r="AM78" s="22"/>
      <c r="AN78" s="22"/>
      <c r="AO78" s="22"/>
      <c r="AP78" s="22"/>
      <c r="AQ78" s="22"/>
      <c r="AR78" s="23"/>
      <c r="AS78" s="22" t="s">
        <v>718</v>
      </c>
      <c r="AT78" s="22"/>
      <c r="AU78" s="22">
        <v>27</v>
      </c>
      <c r="AV78" s="22">
        <v>27</v>
      </c>
      <c r="AW78" s="22">
        <v>23</v>
      </c>
      <c r="AX78" s="22"/>
      <c r="AY78" s="22">
        <v>27</v>
      </c>
      <c r="AZ78" s="16"/>
      <c r="BA78" s="16"/>
      <c r="BB78" s="16"/>
      <c r="BC78" s="16"/>
      <c r="BD78" s="24"/>
      <c r="BE78" s="24"/>
      <c r="BF78" s="25" t="s">
        <v>725</v>
      </c>
      <c r="BG78" s="26">
        <f t="shared" si="314"/>
        <v>0</v>
      </c>
      <c r="BH78" s="27">
        <f t="shared" si="315"/>
        <v>0</v>
      </c>
      <c r="BI78" s="25" t="s">
        <v>396</v>
      </c>
      <c r="BJ78" s="25"/>
      <c r="BK78" s="24"/>
      <c r="BL78" s="24"/>
      <c r="BM78" s="25" t="s">
        <v>726</v>
      </c>
      <c r="BN78" s="27">
        <f t="shared" si="316"/>
        <v>0</v>
      </c>
      <c r="BO78" s="28">
        <f t="shared" si="317"/>
        <v>0</v>
      </c>
      <c r="BP78" s="25" t="s">
        <v>49</v>
      </c>
      <c r="BQ78" s="29"/>
      <c r="BR78" s="30">
        <v>5</v>
      </c>
      <c r="BS78" s="24">
        <v>0</v>
      </c>
      <c r="BT78" s="25" t="s">
        <v>727</v>
      </c>
      <c r="BU78" s="27">
        <f t="shared" si="318"/>
        <v>0.21739130434782608</v>
      </c>
      <c r="BV78" s="28">
        <f t="shared" si="319"/>
        <v>0</v>
      </c>
      <c r="BW78" s="25" t="s">
        <v>50</v>
      </c>
      <c r="BX78" s="25" t="s">
        <v>722</v>
      </c>
      <c r="BY78" s="24">
        <v>5</v>
      </c>
      <c r="BZ78" s="24"/>
      <c r="CA78" s="25" t="s">
        <v>1306</v>
      </c>
      <c r="CB78" s="27">
        <f t="shared" si="320"/>
        <v>0.21739130434782608</v>
      </c>
      <c r="CC78" s="28">
        <f t="shared" si="321"/>
        <v>0</v>
      </c>
      <c r="CD78" s="25" t="s">
        <v>50</v>
      </c>
      <c r="CE78" s="25" t="s">
        <v>1307</v>
      </c>
      <c r="CF78" s="24">
        <v>5</v>
      </c>
      <c r="CG78" s="24">
        <v>0</v>
      </c>
      <c r="CH78" s="25" t="s">
        <v>1308</v>
      </c>
      <c r="CI78" s="27">
        <f t="shared" si="322"/>
        <v>0.21739130434782608</v>
      </c>
      <c r="CJ78" s="28">
        <f t="shared" si="323"/>
        <v>0</v>
      </c>
      <c r="CK78" s="25" t="s">
        <v>50</v>
      </c>
      <c r="CL78" s="25" t="s">
        <v>1309</v>
      </c>
      <c r="CM78" s="24">
        <v>10</v>
      </c>
      <c r="CN78" s="24">
        <v>0</v>
      </c>
      <c r="CO78" s="25" t="s">
        <v>1310</v>
      </c>
      <c r="CP78" s="27">
        <f t="shared" si="324"/>
        <v>0.43478260869565216</v>
      </c>
      <c r="CQ78" s="28">
        <f t="shared" si="325"/>
        <v>0</v>
      </c>
      <c r="CR78" s="25" t="s">
        <v>62</v>
      </c>
      <c r="CS78" s="25" t="s">
        <v>1305</v>
      </c>
      <c r="CT78" s="24">
        <v>10</v>
      </c>
      <c r="CU78" s="24"/>
      <c r="CV78" s="25" t="s">
        <v>1714</v>
      </c>
      <c r="CW78" s="27">
        <f t="shared" si="326"/>
        <v>0.43478260869565216</v>
      </c>
      <c r="CX78" s="28">
        <f t="shared" si="327"/>
        <v>0</v>
      </c>
      <c r="CY78" s="25" t="s">
        <v>50</v>
      </c>
      <c r="CZ78" s="25" t="s">
        <v>1715</v>
      </c>
      <c r="DA78" s="24">
        <v>10</v>
      </c>
      <c r="DB78" s="24">
        <v>0</v>
      </c>
      <c r="DC78" s="25" t="s">
        <v>1716</v>
      </c>
      <c r="DD78" s="27">
        <f t="shared" si="328"/>
        <v>0.43478260869565216</v>
      </c>
      <c r="DE78" s="28">
        <f t="shared" si="329"/>
        <v>0</v>
      </c>
      <c r="DF78" s="25" t="s">
        <v>50</v>
      </c>
      <c r="DG78" s="25" t="s">
        <v>1717</v>
      </c>
      <c r="DH78" s="24">
        <v>15</v>
      </c>
      <c r="DI78" s="24">
        <v>0</v>
      </c>
      <c r="DJ78" s="25" t="s">
        <v>1718</v>
      </c>
      <c r="DK78" s="27">
        <f t="shared" si="330"/>
        <v>0.65217391304347827</v>
      </c>
      <c r="DL78" s="28">
        <f t="shared" si="331"/>
        <v>0</v>
      </c>
      <c r="DM78" s="25" t="s">
        <v>50</v>
      </c>
      <c r="DN78" s="25" t="s">
        <v>1719</v>
      </c>
      <c r="DO78" s="24">
        <v>15</v>
      </c>
      <c r="DP78" s="24"/>
      <c r="DQ78" s="25"/>
      <c r="DR78" s="27">
        <f t="shared" si="332"/>
        <v>0.65217391304347827</v>
      </c>
      <c r="DS78" s="28">
        <f t="shared" si="333"/>
        <v>0</v>
      </c>
      <c r="DT78" s="25" t="s">
        <v>49</v>
      </c>
      <c r="DU78" s="25"/>
      <c r="DV78" s="24">
        <v>15</v>
      </c>
      <c r="DW78" s="24"/>
      <c r="DX78" s="25"/>
      <c r="DY78" s="27">
        <f t="shared" si="334"/>
        <v>0.65217391304347827</v>
      </c>
      <c r="DZ78" s="28">
        <f t="shared" si="335"/>
        <v>0</v>
      </c>
      <c r="EA78" s="25" t="s">
        <v>49</v>
      </c>
      <c r="EB78" s="25"/>
      <c r="EC78" s="31">
        <v>23</v>
      </c>
      <c r="ED78" s="24"/>
      <c r="EE78" s="25"/>
      <c r="EF78" s="27">
        <f t="shared" si="336"/>
        <v>1</v>
      </c>
      <c r="EG78" s="28">
        <f t="shared" si="337"/>
        <v>0</v>
      </c>
      <c r="EH78" s="25" t="s">
        <v>49</v>
      </c>
      <c r="EI78" s="25"/>
      <c r="EJ78" s="32">
        <v>2025</v>
      </c>
      <c r="EK78" s="33"/>
      <c r="EL78" s="34" t="str">
        <f>+VLOOKUP(C78,[1]Listas_desplega!$AI$22:$AJ$46,2,0)</f>
        <v>DF_GT</v>
      </c>
      <c r="EM78" s="34" t="str">
        <f>+VLOOKUP(I78,[1]Listas_desplega!$BY$3:$BZ$7,2,0)</f>
        <v>T_5</v>
      </c>
      <c r="EN78" s="34" t="str">
        <f>+VLOOKUP(J78,[1]Listas_desplega!$BY$10:$BZ$23,2,0)</f>
        <v>T_5_C_1</v>
      </c>
      <c r="EO78" s="34" t="str">
        <f>+VLOOKUP(K78,[1]Listas_desplega!$BY$28:$BZ$54,2,0)</f>
        <v>T_5_C_1_ET_1</v>
      </c>
      <c r="EP78" s="34" t="str">
        <f>+VLOOKUP(L78,[1]Listas_desplega!$BY$58:$BZ$105,2,0)</f>
        <v>T_5_C_1_ET_1_CPT_2</v>
      </c>
      <c r="EQ78" s="35" t="str">
        <f>+VLOOKUP(M78,[1]Listas_desplega!$J$3:$K$11,2,0)</f>
        <v>Eje_E_5</v>
      </c>
    </row>
    <row r="79" spans="1:147" s="36" customFormat="1" ht="44.25" customHeight="1" x14ac:dyDescent="0.3">
      <c r="A79" s="15" t="str">
        <f t="shared" si="311"/>
        <v>17_VPBM_2025</v>
      </c>
      <c r="B79" s="16" t="s">
        <v>44</v>
      </c>
      <c r="C79" s="16" t="s">
        <v>76</v>
      </c>
      <c r="D79" s="16" t="s">
        <v>76</v>
      </c>
      <c r="E79" s="16" t="s">
        <v>158</v>
      </c>
      <c r="F79" s="16" t="s">
        <v>274</v>
      </c>
      <c r="G79" s="17" t="s">
        <v>275</v>
      </c>
      <c r="H79" s="16" t="s">
        <v>526</v>
      </c>
      <c r="I79" s="16" t="s">
        <v>627</v>
      </c>
      <c r="J79" s="16" t="s">
        <v>628</v>
      </c>
      <c r="K79" s="16" t="s">
        <v>629</v>
      </c>
      <c r="L79" s="16" t="s">
        <v>713</v>
      </c>
      <c r="M79" s="16" t="s">
        <v>78</v>
      </c>
      <c r="N79" s="16" t="s">
        <v>79</v>
      </c>
      <c r="O79" s="22">
        <v>17</v>
      </c>
      <c r="P79" s="19" t="s">
        <v>728</v>
      </c>
      <c r="Q79" s="20" t="s">
        <v>282</v>
      </c>
      <c r="R79" s="19" t="s">
        <v>283</v>
      </c>
      <c r="S79" s="19" t="s">
        <v>729</v>
      </c>
      <c r="T79" s="19" t="s">
        <v>285</v>
      </c>
      <c r="U79" s="19" t="s">
        <v>286</v>
      </c>
      <c r="V79" s="19">
        <v>15</v>
      </c>
      <c r="W79" s="19" t="s">
        <v>92</v>
      </c>
      <c r="X79" s="20" t="s">
        <v>288</v>
      </c>
      <c r="Y79" s="21" t="s">
        <v>289</v>
      </c>
      <c r="Z79" s="21"/>
      <c r="AA79" s="21"/>
      <c r="AB79" s="21"/>
      <c r="AC79" s="21"/>
      <c r="AD79" s="21"/>
      <c r="AE79" s="21"/>
      <c r="AF79" s="21"/>
      <c r="AG79" s="21"/>
      <c r="AH79" s="22"/>
      <c r="AI79" s="22"/>
      <c r="AJ79" s="22"/>
      <c r="AK79" s="22"/>
      <c r="AL79" s="22"/>
      <c r="AM79" s="22"/>
      <c r="AN79" s="22"/>
      <c r="AO79" s="22"/>
      <c r="AP79" s="22"/>
      <c r="AQ79" s="22"/>
      <c r="AR79" s="23"/>
      <c r="AS79" s="22" t="s">
        <v>718</v>
      </c>
      <c r="AT79" s="22"/>
      <c r="AU79" s="22"/>
      <c r="AV79" s="22">
        <v>3</v>
      </c>
      <c r="AW79" s="22">
        <v>1</v>
      </c>
      <c r="AX79" s="22"/>
      <c r="AY79" s="22">
        <v>4</v>
      </c>
      <c r="AZ79" s="16"/>
      <c r="BA79" s="16"/>
      <c r="BB79" s="16"/>
      <c r="BC79" s="16"/>
      <c r="BD79" s="24"/>
      <c r="BE79" s="24"/>
      <c r="BF79" s="25" t="s">
        <v>86</v>
      </c>
      <c r="BG79" s="26">
        <f t="shared" si="314"/>
        <v>0</v>
      </c>
      <c r="BH79" s="27">
        <f t="shared" si="315"/>
        <v>0</v>
      </c>
      <c r="BI79" s="25" t="s">
        <v>396</v>
      </c>
      <c r="BJ79" s="25"/>
      <c r="BK79" s="24"/>
      <c r="BL79" s="24"/>
      <c r="BM79" s="25" t="s">
        <v>730</v>
      </c>
      <c r="BN79" s="27">
        <f t="shared" si="316"/>
        <v>0</v>
      </c>
      <c r="BO79" s="28">
        <f t="shared" si="317"/>
        <v>0</v>
      </c>
      <c r="BP79" s="25" t="s">
        <v>49</v>
      </c>
      <c r="BQ79" s="29"/>
      <c r="BR79" s="30"/>
      <c r="BS79" s="24"/>
      <c r="BT79" s="25" t="s">
        <v>731</v>
      </c>
      <c r="BU79" s="27">
        <f t="shared" si="318"/>
        <v>0</v>
      </c>
      <c r="BV79" s="28">
        <f t="shared" si="319"/>
        <v>0</v>
      </c>
      <c r="BW79" s="25" t="s">
        <v>49</v>
      </c>
      <c r="BX79" s="25" t="s">
        <v>732</v>
      </c>
      <c r="BY79" s="24"/>
      <c r="BZ79" s="24"/>
      <c r="CA79" s="25" t="s">
        <v>1311</v>
      </c>
      <c r="CB79" s="27">
        <f t="shared" si="320"/>
        <v>0</v>
      </c>
      <c r="CC79" s="28">
        <f t="shared" si="321"/>
        <v>0</v>
      </c>
      <c r="CD79" s="25" t="s">
        <v>50</v>
      </c>
      <c r="CE79" s="25" t="s">
        <v>1312</v>
      </c>
      <c r="CF79" s="24"/>
      <c r="CG79" s="24">
        <v>0</v>
      </c>
      <c r="CH79" s="25" t="s">
        <v>1313</v>
      </c>
      <c r="CI79" s="27">
        <f t="shared" si="322"/>
        <v>0</v>
      </c>
      <c r="CJ79" s="28">
        <f t="shared" si="323"/>
        <v>0</v>
      </c>
      <c r="CK79" s="25" t="s">
        <v>50</v>
      </c>
      <c r="CL79" s="25" t="s">
        <v>1314</v>
      </c>
      <c r="CM79" s="24">
        <v>0.5</v>
      </c>
      <c r="CN79" s="24">
        <v>0.2</v>
      </c>
      <c r="CO79" s="25" t="s">
        <v>1315</v>
      </c>
      <c r="CP79" s="27">
        <f t="shared" si="324"/>
        <v>0.5</v>
      </c>
      <c r="CQ79" s="28">
        <f t="shared" si="325"/>
        <v>0</v>
      </c>
      <c r="CR79" s="25" t="s">
        <v>62</v>
      </c>
      <c r="CS79" s="25" t="s">
        <v>1316</v>
      </c>
      <c r="CT79" s="24">
        <v>0.5</v>
      </c>
      <c r="CU79" s="24"/>
      <c r="CV79" s="25" t="s">
        <v>1720</v>
      </c>
      <c r="CW79" s="27">
        <f t="shared" si="326"/>
        <v>0.5</v>
      </c>
      <c r="CX79" s="28">
        <f t="shared" si="327"/>
        <v>0</v>
      </c>
      <c r="CY79" s="25" t="s">
        <v>50</v>
      </c>
      <c r="CZ79" s="25" t="s">
        <v>1709</v>
      </c>
      <c r="DA79" s="24">
        <v>0.5</v>
      </c>
      <c r="DB79" s="24">
        <v>0.2</v>
      </c>
      <c r="DC79" s="25" t="s">
        <v>1721</v>
      </c>
      <c r="DD79" s="27">
        <f t="shared" si="328"/>
        <v>0.5</v>
      </c>
      <c r="DE79" s="28">
        <f t="shared" si="329"/>
        <v>0.2</v>
      </c>
      <c r="DF79" s="25" t="s">
        <v>50</v>
      </c>
      <c r="DG79" s="25" t="s">
        <v>1711</v>
      </c>
      <c r="DH79" s="24">
        <v>0.5</v>
      </c>
      <c r="DI79" s="24">
        <v>0.5</v>
      </c>
      <c r="DJ79" s="25" t="s">
        <v>1722</v>
      </c>
      <c r="DK79" s="27">
        <f t="shared" si="330"/>
        <v>0.5</v>
      </c>
      <c r="DL79" s="28">
        <f t="shared" si="331"/>
        <v>0.5</v>
      </c>
      <c r="DM79" s="25" t="s">
        <v>50</v>
      </c>
      <c r="DN79" s="25" t="s">
        <v>1723</v>
      </c>
      <c r="DO79" s="24">
        <v>0.5</v>
      </c>
      <c r="DP79" s="24"/>
      <c r="DQ79" s="25"/>
      <c r="DR79" s="27">
        <f t="shared" si="332"/>
        <v>0.5</v>
      </c>
      <c r="DS79" s="28">
        <f t="shared" si="333"/>
        <v>0.5</v>
      </c>
      <c r="DT79" s="25" t="s">
        <v>49</v>
      </c>
      <c r="DU79" s="25"/>
      <c r="DV79" s="24">
        <v>0.5</v>
      </c>
      <c r="DW79" s="24"/>
      <c r="DX79" s="25"/>
      <c r="DY79" s="27">
        <f t="shared" si="334"/>
        <v>0.5</v>
      </c>
      <c r="DZ79" s="28">
        <f t="shared" si="335"/>
        <v>0.5</v>
      </c>
      <c r="EA79" s="25" t="s">
        <v>49</v>
      </c>
      <c r="EB79" s="25"/>
      <c r="EC79" s="31">
        <v>1</v>
      </c>
      <c r="ED79" s="24"/>
      <c r="EE79" s="25"/>
      <c r="EF79" s="27">
        <f t="shared" si="336"/>
        <v>1</v>
      </c>
      <c r="EG79" s="28">
        <f t="shared" si="337"/>
        <v>0.5</v>
      </c>
      <c r="EH79" s="25" t="s">
        <v>49</v>
      </c>
      <c r="EI79" s="25"/>
      <c r="EJ79" s="32">
        <v>2025</v>
      </c>
      <c r="EK79" s="33"/>
      <c r="EL79" s="34" t="str">
        <f>+VLOOKUP(C79,[1]Listas_desplega!$AI$22:$AJ$46,2,0)</f>
        <v>DF_GT</v>
      </c>
      <c r="EM79" s="34" t="str">
        <f>+VLOOKUP(I79,[1]Listas_desplega!$BY$3:$BZ$7,2,0)</f>
        <v>T_5</v>
      </c>
      <c r="EN79" s="34" t="str">
        <f>+VLOOKUP(J79,[1]Listas_desplega!$BY$10:$BZ$23,2,0)</f>
        <v>T_5_C_1</v>
      </c>
      <c r="EO79" s="34" t="str">
        <f>+VLOOKUP(K79,[1]Listas_desplega!$BY$28:$BZ$54,2,0)</f>
        <v>T_5_C_1_ET_1</v>
      </c>
      <c r="EP79" s="34" t="str">
        <f>+VLOOKUP(L79,[1]Listas_desplega!$BY$58:$BZ$105,2,0)</f>
        <v>T_5_C_1_ET_1_CPT_2</v>
      </c>
      <c r="EQ79" s="35" t="str">
        <f>+VLOOKUP(M79,[1]Listas_desplega!$J$3:$K$11,2,0)</f>
        <v>Eje_E_5</v>
      </c>
    </row>
    <row r="80" spans="1:147" s="36" customFormat="1" ht="44.25" customHeight="1" x14ac:dyDescent="0.3">
      <c r="A80" s="15" t="str">
        <f t="shared" si="311"/>
        <v>121_VPBM_2025</v>
      </c>
      <c r="B80" s="16" t="s">
        <v>44</v>
      </c>
      <c r="C80" s="16" t="s">
        <v>76</v>
      </c>
      <c r="D80" s="16" t="s">
        <v>76</v>
      </c>
      <c r="E80" s="16" t="s">
        <v>158</v>
      </c>
      <c r="F80" s="16" t="s">
        <v>274</v>
      </c>
      <c r="G80" s="17" t="s">
        <v>275</v>
      </c>
      <c r="H80" s="16" t="s">
        <v>526</v>
      </c>
      <c r="I80" s="16" t="s">
        <v>627</v>
      </c>
      <c r="J80" s="16" t="s">
        <v>628</v>
      </c>
      <c r="K80" s="16" t="s">
        <v>629</v>
      </c>
      <c r="L80" s="16" t="s">
        <v>713</v>
      </c>
      <c r="M80" s="16" t="s">
        <v>78</v>
      </c>
      <c r="N80" s="16" t="s">
        <v>79</v>
      </c>
      <c r="O80" s="22">
        <v>121</v>
      </c>
      <c r="P80" s="19" t="s">
        <v>733</v>
      </c>
      <c r="Q80" s="20" t="s">
        <v>282</v>
      </c>
      <c r="R80" s="19" t="s">
        <v>283</v>
      </c>
      <c r="S80" s="19" t="s">
        <v>734</v>
      </c>
      <c r="T80" s="19" t="s">
        <v>285</v>
      </c>
      <c r="U80" s="19" t="s">
        <v>293</v>
      </c>
      <c r="V80" s="19">
        <v>0</v>
      </c>
      <c r="W80" s="19" t="s">
        <v>735</v>
      </c>
      <c r="X80" s="20" t="s">
        <v>288</v>
      </c>
      <c r="Y80" s="21"/>
      <c r="Z80" s="21" t="s">
        <v>48</v>
      </c>
      <c r="AA80" s="21"/>
      <c r="AB80" s="21"/>
      <c r="AC80" s="21"/>
      <c r="AD80" s="21"/>
      <c r="AE80" s="21"/>
      <c r="AF80" s="21"/>
      <c r="AG80" s="21"/>
      <c r="AH80" s="22"/>
      <c r="AI80" s="22"/>
      <c r="AJ80" s="22"/>
      <c r="AK80" s="22"/>
      <c r="AL80" s="22"/>
      <c r="AM80" s="22"/>
      <c r="AN80" s="22"/>
      <c r="AO80" s="22"/>
      <c r="AP80" s="22"/>
      <c r="AQ80" s="22"/>
      <c r="AR80" s="23"/>
      <c r="AS80" s="22"/>
      <c r="AT80" s="22"/>
      <c r="AU80" s="22"/>
      <c r="AV80" s="22"/>
      <c r="AW80" s="22">
        <v>1</v>
      </c>
      <c r="AX80" s="22"/>
      <c r="AY80" s="22">
        <v>1</v>
      </c>
      <c r="AZ80" s="16"/>
      <c r="BA80" s="16"/>
      <c r="BB80" s="16"/>
      <c r="BC80" s="16"/>
      <c r="BD80" s="24"/>
      <c r="BE80" s="24"/>
      <c r="BF80" s="25" t="s">
        <v>736</v>
      </c>
      <c r="BG80" s="26">
        <f t="shared" si="314"/>
        <v>0</v>
      </c>
      <c r="BH80" s="27">
        <f t="shared" si="315"/>
        <v>0</v>
      </c>
      <c r="BI80" s="25" t="s">
        <v>396</v>
      </c>
      <c r="BJ80" s="25"/>
      <c r="BK80" s="24"/>
      <c r="BL80" s="24"/>
      <c r="BM80" s="25"/>
      <c r="BN80" s="27">
        <f t="shared" si="316"/>
        <v>0</v>
      </c>
      <c r="BO80" s="28">
        <f t="shared" si="317"/>
        <v>0</v>
      </c>
      <c r="BP80" s="25" t="s">
        <v>49</v>
      </c>
      <c r="BQ80" s="29"/>
      <c r="BR80" s="30"/>
      <c r="BS80" s="24"/>
      <c r="BT80" s="25" t="s">
        <v>737</v>
      </c>
      <c r="BU80" s="27">
        <f t="shared" si="318"/>
        <v>0</v>
      </c>
      <c r="BV80" s="28">
        <f t="shared" si="319"/>
        <v>0</v>
      </c>
      <c r="BW80" s="25" t="s">
        <v>49</v>
      </c>
      <c r="BX80" s="25" t="s">
        <v>738</v>
      </c>
      <c r="BY80" s="24"/>
      <c r="BZ80" s="24">
        <v>1</v>
      </c>
      <c r="CA80" s="25" t="s">
        <v>1317</v>
      </c>
      <c r="CB80" s="27">
        <f t="shared" si="320"/>
        <v>0</v>
      </c>
      <c r="CC80" s="28">
        <f t="shared" si="321"/>
        <v>0</v>
      </c>
      <c r="CD80" s="25" t="s">
        <v>396</v>
      </c>
      <c r="CE80" s="25" t="s">
        <v>738</v>
      </c>
      <c r="CF80" s="24"/>
      <c r="CG80" s="24"/>
      <c r="CH80" s="25"/>
      <c r="CI80" s="27">
        <f t="shared" si="322"/>
        <v>0</v>
      </c>
      <c r="CJ80" s="28">
        <f t="shared" si="323"/>
        <v>0</v>
      </c>
      <c r="CK80" s="25" t="s">
        <v>396</v>
      </c>
      <c r="CL80" s="25" t="s">
        <v>738</v>
      </c>
      <c r="CM80" s="24"/>
      <c r="CN80" s="24"/>
      <c r="CO80" s="25"/>
      <c r="CP80" s="27">
        <f t="shared" si="324"/>
        <v>0</v>
      </c>
      <c r="CQ80" s="28">
        <f t="shared" si="325"/>
        <v>0</v>
      </c>
      <c r="CR80" s="25" t="s">
        <v>49</v>
      </c>
      <c r="CS80" s="25" t="s">
        <v>1318</v>
      </c>
      <c r="CT80" s="24"/>
      <c r="CU80" s="24"/>
      <c r="CV80" s="25"/>
      <c r="CW80" s="27">
        <f t="shared" si="326"/>
        <v>0</v>
      </c>
      <c r="CX80" s="28">
        <f t="shared" si="327"/>
        <v>0</v>
      </c>
      <c r="CY80" s="25" t="s">
        <v>49</v>
      </c>
      <c r="CZ80" s="25" t="s">
        <v>738</v>
      </c>
      <c r="DA80" s="24"/>
      <c r="DB80" s="24"/>
      <c r="DC80" s="25"/>
      <c r="DD80" s="27">
        <f t="shared" si="328"/>
        <v>0</v>
      </c>
      <c r="DE80" s="28">
        <f t="shared" si="329"/>
        <v>0</v>
      </c>
      <c r="DF80" s="25" t="s">
        <v>49</v>
      </c>
      <c r="DG80" s="25" t="s">
        <v>738</v>
      </c>
      <c r="DH80" s="24"/>
      <c r="DI80" s="24"/>
      <c r="DJ80" s="25"/>
      <c r="DK80" s="27">
        <f t="shared" si="330"/>
        <v>0</v>
      </c>
      <c r="DL80" s="28">
        <f t="shared" si="331"/>
        <v>0</v>
      </c>
      <c r="DM80" s="25" t="s">
        <v>49</v>
      </c>
      <c r="DN80" s="25" t="s">
        <v>738</v>
      </c>
      <c r="DO80" s="24"/>
      <c r="DP80" s="24"/>
      <c r="DQ80" s="25"/>
      <c r="DR80" s="27">
        <f t="shared" si="332"/>
        <v>0</v>
      </c>
      <c r="DS80" s="28">
        <f t="shared" si="333"/>
        <v>0</v>
      </c>
      <c r="DT80" s="25" t="s">
        <v>49</v>
      </c>
      <c r="DU80" s="25"/>
      <c r="DV80" s="24"/>
      <c r="DW80" s="24"/>
      <c r="DX80" s="25"/>
      <c r="DY80" s="27">
        <f t="shared" si="334"/>
        <v>0</v>
      </c>
      <c r="DZ80" s="28">
        <f t="shared" si="335"/>
        <v>0</v>
      </c>
      <c r="EA80" s="25" t="s">
        <v>49</v>
      </c>
      <c r="EB80" s="25"/>
      <c r="EC80" s="31">
        <v>1</v>
      </c>
      <c r="ED80" s="24"/>
      <c r="EE80" s="25"/>
      <c r="EF80" s="27">
        <f t="shared" si="336"/>
        <v>1</v>
      </c>
      <c r="EG80" s="28">
        <f t="shared" si="337"/>
        <v>0</v>
      </c>
      <c r="EH80" s="25" t="s">
        <v>49</v>
      </c>
      <c r="EI80" s="25"/>
      <c r="EJ80" s="32">
        <v>2025</v>
      </c>
      <c r="EK80" s="33"/>
      <c r="EL80" s="34" t="str">
        <f>+VLOOKUP(C80,[1]Listas_desplega!$AI$22:$AJ$46,2,0)</f>
        <v>DF_GT</v>
      </c>
      <c r="EM80" s="34" t="str">
        <f>+VLOOKUP(I80,[1]Listas_desplega!$BY$3:$BZ$7,2,0)</f>
        <v>T_5</v>
      </c>
      <c r="EN80" s="34" t="str">
        <f>+VLOOKUP(J80,[1]Listas_desplega!$BY$10:$BZ$23,2,0)</f>
        <v>T_5_C_1</v>
      </c>
      <c r="EO80" s="34" t="str">
        <f>+VLOOKUP(K80,[1]Listas_desplega!$BY$28:$BZ$54,2,0)</f>
        <v>T_5_C_1_ET_1</v>
      </c>
      <c r="EP80" s="34" t="str">
        <f>+VLOOKUP(L80,[1]Listas_desplega!$BY$58:$BZ$105,2,0)</f>
        <v>T_5_C_1_ET_1_CPT_2</v>
      </c>
      <c r="EQ80" s="35" t="str">
        <f>+VLOOKUP(M80,[1]Listas_desplega!$J$3:$K$11,2,0)</f>
        <v>Eje_E_5</v>
      </c>
    </row>
    <row r="81" spans="1:147" s="36" customFormat="1" ht="44.25" customHeight="1" x14ac:dyDescent="0.3">
      <c r="A81" s="15" t="str">
        <f t="shared" si="311"/>
        <v>122_VPBM_2025</v>
      </c>
      <c r="B81" s="16" t="s">
        <v>44</v>
      </c>
      <c r="C81" s="16" t="s">
        <v>76</v>
      </c>
      <c r="D81" s="16" t="s">
        <v>76</v>
      </c>
      <c r="E81" s="16" t="s">
        <v>158</v>
      </c>
      <c r="F81" s="16" t="s">
        <v>274</v>
      </c>
      <c r="G81" s="17" t="s">
        <v>275</v>
      </c>
      <c r="H81" s="16" t="s">
        <v>526</v>
      </c>
      <c r="I81" s="16" t="s">
        <v>627</v>
      </c>
      <c r="J81" s="16" t="s">
        <v>628</v>
      </c>
      <c r="K81" s="16" t="s">
        <v>629</v>
      </c>
      <c r="L81" s="16" t="s">
        <v>713</v>
      </c>
      <c r="M81" s="16" t="s">
        <v>78</v>
      </c>
      <c r="N81" s="16" t="s">
        <v>79</v>
      </c>
      <c r="O81" s="22">
        <v>122</v>
      </c>
      <c r="P81" s="19" t="s">
        <v>739</v>
      </c>
      <c r="Q81" s="20" t="s">
        <v>282</v>
      </c>
      <c r="R81" s="19" t="s">
        <v>283</v>
      </c>
      <c r="S81" s="19" t="s">
        <v>740</v>
      </c>
      <c r="T81" s="19" t="s">
        <v>308</v>
      </c>
      <c r="U81" s="19" t="s">
        <v>293</v>
      </c>
      <c r="V81" s="19">
        <v>0</v>
      </c>
      <c r="W81" s="19" t="s">
        <v>741</v>
      </c>
      <c r="X81" s="20" t="s">
        <v>288</v>
      </c>
      <c r="Y81" s="21"/>
      <c r="Z81" s="21" t="s">
        <v>48</v>
      </c>
      <c r="AA81" s="21"/>
      <c r="AB81" s="21"/>
      <c r="AC81" s="21"/>
      <c r="AD81" s="21"/>
      <c r="AE81" s="21"/>
      <c r="AF81" s="21"/>
      <c r="AG81" s="21"/>
      <c r="AH81" s="22"/>
      <c r="AI81" s="22"/>
      <c r="AJ81" s="22"/>
      <c r="AK81" s="22"/>
      <c r="AL81" s="22"/>
      <c r="AM81" s="22"/>
      <c r="AN81" s="22"/>
      <c r="AO81" s="22"/>
      <c r="AP81" s="22"/>
      <c r="AQ81" s="22"/>
      <c r="AR81" s="23"/>
      <c r="AS81" s="22"/>
      <c r="AT81" s="22"/>
      <c r="AU81" s="22"/>
      <c r="AV81" s="22"/>
      <c r="AW81" s="22">
        <v>30</v>
      </c>
      <c r="AX81" s="22">
        <v>70</v>
      </c>
      <c r="AY81" s="22">
        <v>100</v>
      </c>
      <c r="AZ81" s="16"/>
      <c r="BA81" s="16"/>
      <c r="BB81" s="16"/>
      <c r="BC81" s="16"/>
      <c r="BD81" s="24"/>
      <c r="BE81" s="24"/>
      <c r="BF81" s="25" t="s">
        <v>742</v>
      </c>
      <c r="BG81" s="26">
        <f t="shared" si="314"/>
        <v>0</v>
      </c>
      <c r="BH81" s="27">
        <f t="shared" si="315"/>
        <v>0</v>
      </c>
      <c r="BI81" s="25" t="s">
        <v>396</v>
      </c>
      <c r="BJ81" s="25"/>
      <c r="BK81" s="24"/>
      <c r="BL81" s="24"/>
      <c r="BM81" s="25" t="s">
        <v>67</v>
      </c>
      <c r="BN81" s="27">
        <f t="shared" si="316"/>
        <v>0</v>
      </c>
      <c r="BO81" s="28">
        <f t="shared" si="317"/>
        <v>0</v>
      </c>
      <c r="BP81" s="25" t="s">
        <v>49</v>
      </c>
      <c r="BQ81" s="29"/>
      <c r="BR81" s="30"/>
      <c r="BS81" s="24"/>
      <c r="BT81" s="25" t="s">
        <v>743</v>
      </c>
      <c r="BU81" s="27">
        <f t="shared" si="318"/>
        <v>0</v>
      </c>
      <c r="BV81" s="28">
        <f t="shared" si="319"/>
        <v>0</v>
      </c>
      <c r="BW81" s="25" t="s">
        <v>49</v>
      </c>
      <c r="BX81" s="25" t="s">
        <v>738</v>
      </c>
      <c r="BY81" s="24"/>
      <c r="BZ81" s="24">
        <v>3</v>
      </c>
      <c r="CA81" s="25" t="s">
        <v>1319</v>
      </c>
      <c r="CB81" s="27">
        <f t="shared" si="320"/>
        <v>0</v>
      </c>
      <c r="CC81" s="28">
        <f t="shared" si="321"/>
        <v>0</v>
      </c>
      <c r="CD81" s="25" t="s">
        <v>396</v>
      </c>
      <c r="CE81" s="25" t="s">
        <v>738</v>
      </c>
      <c r="CF81" s="24"/>
      <c r="CG81" s="24">
        <v>2</v>
      </c>
      <c r="CH81" s="25" t="s">
        <v>1320</v>
      </c>
      <c r="CI81" s="27">
        <f t="shared" si="322"/>
        <v>0</v>
      </c>
      <c r="CJ81" s="28">
        <f t="shared" si="323"/>
        <v>0</v>
      </c>
      <c r="CK81" s="25" t="s">
        <v>396</v>
      </c>
      <c r="CL81" s="25" t="s">
        <v>1321</v>
      </c>
      <c r="CM81" s="24"/>
      <c r="CN81" s="24">
        <v>3</v>
      </c>
      <c r="CO81" s="25" t="s">
        <v>1322</v>
      </c>
      <c r="CP81" s="27">
        <f t="shared" si="324"/>
        <v>0</v>
      </c>
      <c r="CQ81" s="28">
        <f t="shared" si="325"/>
        <v>0.1</v>
      </c>
      <c r="CR81" s="25" t="s">
        <v>50</v>
      </c>
      <c r="CS81" s="25" t="s">
        <v>1323</v>
      </c>
      <c r="CT81" s="24"/>
      <c r="CU81" s="24">
        <v>7</v>
      </c>
      <c r="CV81" s="25" t="s">
        <v>1724</v>
      </c>
      <c r="CW81" s="27">
        <f t="shared" si="326"/>
        <v>0</v>
      </c>
      <c r="CX81" s="28">
        <f t="shared" si="327"/>
        <v>0.23333333333333334</v>
      </c>
      <c r="CY81" s="25" t="s">
        <v>50</v>
      </c>
      <c r="CZ81" s="25" t="s">
        <v>1725</v>
      </c>
      <c r="DA81" s="24"/>
      <c r="DB81" s="24">
        <v>5</v>
      </c>
      <c r="DC81" s="25" t="s">
        <v>1726</v>
      </c>
      <c r="DD81" s="27">
        <f t="shared" si="328"/>
        <v>0</v>
      </c>
      <c r="DE81" s="28">
        <f t="shared" si="329"/>
        <v>0.16666666666666666</v>
      </c>
      <c r="DF81" s="25" t="s">
        <v>50</v>
      </c>
      <c r="DG81" s="25" t="s">
        <v>1727</v>
      </c>
      <c r="DH81" s="24"/>
      <c r="DI81" s="24">
        <v>4</v>
      </c>
      <c r="DJ81" s="25" t="s">
        <v>1728</v>
      </c>
      <c r="DK81" s="27">
        <f t="shared" si="330"/>
        <v>0</v>
      </c>
      <c r="DL81" s="28">
        <f t="shared" si="331"/>
        <v>0.13333333333333333</v>
      </c>
      <c r="DM81" s="25" t="s">
        <v>50</v>
      </c>
      <c r="DN81" s="25" t="s">
        <v>1729</v>
      </c>
      <c r="DO81" s="24"/>
      <c r="DP81" s="24"/>
      <c r="DQ81" s="25"/>
      <c r="DR81" s="27">
        <f t="shared" si="332"/>
        <v>0</v>
      </c>
      <c r="DS81" s="28">
        <f t="shared" si="333"/>
        <v>0.13333333333333333</v>
      </c>
      <c r="DT81" s="25" t="s">
        <v>49</v>
      </c>
      <c r="DU81" s="25"/>
      <c r="DV81" s="24"/>
      <c r="DW81" s="24"/>
      <c r="DX81" s="25"/>
      <c r="DY81" s="27">
        <f t="shared" si="334"/>
        <v>0</v>
      </c>
      <c r="DZ81" s="28">
        <f t="shared" si="335"/>
        <v>0.13333333333333333</v>
      </c>
      <c r="EA81" s="25" t="s">
        <v>49</v>
      </c>
      <c r="EB81" s="25"/>
      <c r="EC81" s="31">
        <v>30</v>
      </c>
      <c r="ED81" s="24"/>
      <c r="EE81" s="25"/>
      <c r="EF81" s="27">
        <f t="shared" si="336"/>
        <v>1</v>
      </c>
      <c r="EG81" s="28">
        <f t="shared" si="337"/>
        <v>0.13333333333333333</v>
      </c>
      <c r="EH81" s="25" t="s">
        <v>49</v>
      </c>
      <c r="EI81" s="25"/>
      <c r="EJ81" s="32">
        <v>2025</v>
      </c>
      <c r="EK81" s="33"/>
      <c r="EL81" s="34" t="str">
        <f>+VLOOKUP(C81,[1]Listas_desplega!$AI$22:$AJ$46,2,0)</f>
        <v>DF_GT</v>
      </c>
      <c r="EM81" s="34" t="str">
        <f>+VLOOKUP(I81,[1]Listas_desplega!$BY$3:$BZ$7,2,0)</f>
        <v>T_5</v>
      </c>
      <c r="EN81" s="34" t="str">
        <f>+VLOOKUP(J81,[1]Listas_desplega!$BY$10:$BZ$23,2,0)</f>
        <v>T_5_C_1</v>
      </c>
      <c r="EO81" s="34" t="str">
        <f>+VLOOKUP(K81,[1]Listas_desplega!$BY$28:$BZ$54,2,0)</f>
        <v>T_5_C_1_ET_1</v>
      </c>
      <c r="EP81" s="34" t="str">
        <f>+VLOOKUP(L81,[1]Listas_desplega!$BY$58:$BZ$105,2,0)</f>
        <v>T_5_C_1_ET_1_CPT_2</v>
      </c>
      <c r="EQ81" s="35" t="str">
        <f>+VLOOKUP(M81,[1]Listas_desplega!$J$3:$K$11,2,0)</f>
        <v>Eje_E_5</v>
      </c>
    </row>
    <row r="82" spans="1:147" s="36" customFormat="1" ht="44.25" customHeight="1" x14ac:dyDescent="0.3">
      <c r="A82" s="15" t="str">
        <f t="shared" si="311"/>
        <v>A.45P_VPBM_2025</v>
      </c>
      <c r="B82" s="16" t="s">
        <v>44</v>
      </c>
      <c r="C82" s="16" t="s">
        <v>76</v>
      </c>
      <c r="D82" s="16" t="s">
        <v>744</v>
      </c>
      <c r="E82" s="16" t="s">
        <v>158</v>
      </c>
      <c r="F82" s="16" t="s">
        <v>274</v>
      </c>
      <c r="G82" s="17" t="s">
        <v>517</v>
      </c>
      <c r="H82" s="16" t="s">
        <v>526</v>
      </c>
      <c r="I82" s="16" t="s">
        <v>277</v>
      </c>
      <c r="J82" s="16" t="s">
        <v>278</v>
      </c>
      <c r="K82" s="16" t="s">
        <v>279</v>
      </c>
      <c r="L82" s="16" t="s">
        <v>745</v>
      </c>
      <c r="M82" s="16" t="s">
        <v>78</v>
      </c>
      <c r="N82" s="16" t="s">
        <v>79</v>
      </c>
      <c r="O82" s="22" t="s">
        <v>746</v>
      </c>
      <c r="P82" s="19" t="s">
        <v>747</v>
      </c>
      <c r="Q82" s="20" t="s">
        <v>282</v>
      </c>
      <c r="R82" s="198" t="s">
        <v>306</v>
      </c>
      <c r="S82" s="19" t="s">
        <v>748</v>
      </c>
      <c r="T82" s="19" t="s">
        <v>308</v>
      </c>
      <c r="U82" s="198" t="s">
        <v>293</v>
      </c>
      <c r="V82" s="198">
        <v>180</v>
      </c>
      <c r="W82" s="19" t="s">
        <v>749</v>
      </c>
      <c r="X82" s="20" t="s">
        <v>394</v>
      </c>
      <c r="Y82" s="21"/>
      <c r="Z82" s="21"/>
      <c r="AA82" s="21"/>
      <c r="AB82" s="21"/>
      <c r="AC82" s="21"/>
      <c r="AD82" s="21"/>
      <c r="AE82" s="21"/>
      <c r="AF82" s="21"/>
      <c r="AG82" s="21"/>
      <c r="AH82" s="22"/>
      <c r="AI82" s="22"/>
      <c r="AJ82" s="22"/>
      <c r="AK82" s="22"/>
      <c r="AL82" s="22"/>
      <c r="AM82" s="22"/>
      <c r="AN82" s="22"/>
      <c r="AO82" s="22"/>
      <c r="AP82" s="22"/>
      <c r="AQ82" s="22"/>
      <c r="AR82" s="23"/>
      <c r="AS82" s="22"/>
      <c r="AT82" s="199">
        <v>0</v>
      </c>
      <c r="AU82" s="199">
        <v>0</v>
      </c>
      <c r="AV82" s="200">
        <v>100</v>
      </c>
      <c r="AW82" s="200">
        <v>100</v>
      </c>
      <c r="AX82" s="200">
        <v>100</v>
      </c>
      <c r="AY82" s="201">
        <v>100</v>
      </c>
      <c r="AZ82" s="191"/>
      <c r="BA82" s="191"/>
      <c r="BB82" s="191"/>
      <c r="BC82" s="191"/>
      <c r="BD82" s="55"/>
      <c r="BE82" s="55"/>
      <c r="BF82" s="58"/>
      <c r="BG82" s="27">
        <f>IFERROR(BD82/AW82,0)</f>
        <v>0</v>
      </c>
      <c r="BH82" s="28">
        <f>+IF(BI82="SI",IFERROR((IF(BI82="SI",BE82,0)/AW82),"REVISAR"),0)</f>
        <v>0</v>
      </c>
      <c r="BI82" s="25" t="s">
        <v>49</v>
      </c>
      <c r="BJ82" s="58"/>
      <c r="BK82" s="202"/>
      <c r="BL82" s="55"/>
      <c r="BM82" s="58" t="s">
        <v>750</v>
      </c>
      <c r="BN82" s="27">
        <f>+IFERROR(BK82/AW82,0)</f>
        <v>0</v>
      </c>
      <c r="BO82" s="28">
        <f>+IF(BP82="SI",IFERROR((IF(BP82="SI",BL82,0)/AW82),"REVISAR"),BH82)</f>
        <v>0</v>
      </c>
      <c r="BP82" s="25" t="s">
        <v>49</v>
      </c>
      <c r="BQ82" s="29"/>
      <c r="BR82" s="203"/>
      <c r="BS82" s="55"/>
      <c r="BT82" s="58"/>
      <c r="BU82" s="27">
        <f>+IFERROR(BR82/AW82,0)</f>
        <v>0</v>
      </c>
      <c r="BV82" s="28">
        <f>+IF(BW82="SI",IFERROR((IF(BW82="SI",BS82,0)/AW82),"REVISAR"),BO82)</f>
        <v>0</v>
      </c>
      <c r="BW82" s="25" t="s">
        <v>49</v>
      </c>
      <c r="BX82" s="58"/>
      <c r="BY82" s="202"/>
      <c r="BZ82" s="55"/>
      <c r="CA82" s="58"/>
      <c r="CB82" s="27">
        <f>+IFERROR(BY82/AW82,0)</f>
        <v>0</v>
      </c>
      <c r="CC82" s="28">
        <f>+IF(CD82="SI",IFERROR((IF(CD82="SI",BZ82,0)/AW82),"REVISAR"),BV82)</f>
        <v>0</v>
      </c>
      <c r="CD82" s="25" t="s">
        <v>396</v>
      </c>
      <c r="CE82" s="58" t="s">
        <v>738</v>
      </c>
      <c r="CF82" s="202"/>
      <c r="CG82" s="55"/>
      <c r="CH82" s="58"/>
      <c r="CI82" s="27">
        <f>+IFERROR(CF82/AW82,0)</f>
        <v>0</v>
      </c>
      <c r="CJ82" s="28">
        <f>+IF(CK82="SI",IFERROR((IF(CK82="SI",CG82,0)/AW82),"REVISAR"),CC82)</f>
        <v>0</v>
      </c>
      <c r="CK82" s="25" t="s">
        <v>49</v>
      </c>
      <c r="CL82" s="58"/>
      <c r="CM82" s="56"/>
      <c r="CN82" s="55"/>
      <c r="CO82" s="58"/>
      <c r="CP82" s="27">
        <f>+IFERROR(CM82/AW82,0)</f>
        <v>0</v>
      </c>
      <c r="CQ82" s="28">
        <f>+IF(CR82="SI",IFERROR((IF(CR82="SI",CN82,0)/AW82),"REVISAR"),CJ82)</f>
        <v>0</v>
      </c>
      <c r="CR82" s="25" t="s">
        <v>49</v>
      </c>
      <c r="CS82" s="58"/>
      <c r="CT82" s="55"/>
      <c r="CU82" s="55">
        <v>100</v>
      </c>
      <c r="CV82" s="58" t="s">
        <v>750</v>
      </c>
      <c r="CW82" s="27">
        <f>+IFERROR(CT82/AW82,0)</f>
        <v>0</v>
      </c>
      <c r="CX82" s="28">
        <f>+IF(CY82="SI",IFERROR((IF(CY82="SI",CU82,0)/AW82),"REVISAR"),CQ82)</f>
        <v>0</v>
      </c>
      <c r="CY82" s="25" t="s">
        <v>49</v>
      </c>
      <c r="CZ82" s="58"/>
      <c r="DA82" s="56"/>
      <c r="DB82" s="55">
        <v>100</v>
      </c>
      <c r="DC82" s="58" t="s">
        <v>750</v>
      </c>
      <c r="DD82" s="27">
        <f>+IFERROR(DA82/AW82,0)</f>
        <v>0</v>
      </c>
      <c r="DE82" s="28">
        <f>+IF(DF82="SI",IFERROR((IF(DF82="SI",DB82,0)/AW82),"REVISAR"),CX82)</f>
        <v>0</v>
      </c>
      <c r="DF82" s="25" t="s">
        <v>49</v>
      </c>
      <c r="DG82" s="58"/>
      <c r="DH82" s="56"/>
      <c r="DI82" s="55">
        <v>100</v>
      </c>
      <c r="DJ82" s="58" t="s">
        <v>750</v>
      </c>
      <c r="DK82" s="27">
        <f>+IFERROR(DH82/AW82,0)</f>
        <v>0</v>
      </c>
      <c r="DL82" s="28">
        <f>+IF(DM82="SI",IFERROR((IF(DM82="SI",DI82,0)/AW82),"REVISAR"),DE82)</f>
        <v>0</v>
      </c>
      <c r="DM82" s="25" t="s">
        <v>396</v>
      </c>
      <c r="DN82" s="58" t="s">
        <v>1730</v>
      </c>
      <c r="DO82" s="56"/>
      <c r="DP82" s="55"/>
      <c r="DQ82" s="58"/>
      <c r="DR82" s="27">
        <f>+IFERROR(DO82/AW82,0)</f>
        <v>0</v>
      </c>
      <c r="DS82" s="28">
        <f>+IF(DT82="SI",IFERROR((IF(DT82="SI",DP82,0)/AW82),"REVISAR"),DL82)</f>
        <v>0</v>
      </c>
      <c r="DT82" s="25" t="s">
        <v>49</v>
      </c>
      <c r="DU82" s="58"/>
      <c r="DV82" s="56"/>
      <c r="DW82" s="55"/>
      <c r="DX82" s="58"/>
      <c r="DY82" s="27">
        <f>+IFERROR(DV82/AW82,0)</f>
        <v>0</v>
      </c>
      <c r="DZ82" s="28">
        <f>+IF(EA82="SI",IFERROR((IF(EA82="SI",DW82,0)/AW82),"REVISAR"),DS82)</f>
        <v>0</v>
      </c>
      <c r="EA82" s="25" t="s">
        <v>49</v>
      </c>
      <c r="EB82" s="58"/>
      <c r="EC82" s="59">
        <v>100</v>
      </c>
      <c r="ED82" s="55"/>
      <c r="EE82" s="58"/>
      <c r="EF82" s="27">
        <f>+IFERROR(EC82/AW82,0)</f>
        <v>1</v>
      </c>
      <c r="EG82" s="28">
        <f>+IF(EH82="SI",IFERROR((IF(EH82="SI",ED82,0)/AW82),"REVISAR"),DZ82)</f>
        <v>0</v>
      </c>
      <c r="EH82" s="25" t="s">
        <v>49</v>
      </c>
      <c r="EI82" s="58"/>
      <c r="EJ82" s="32">
        <v>2025</v>
      </c>
      <c r="EK82" s="33"/>
      <c r="EL82" s="34" t="str">
        <f>+VLOOKUP(C82,[1]Listas_desplega!$AI$22:$AJ$46,2,0)</f>
        <v>DF_GT</v>
      </c>
      <c r="EM82" s="34" t="str">
        <f>+VLOOKUP(I82,[1]Listas_desplega!$BY$3:$BZ$7,2,0)</f>
        <v>T_2</v>
      </c>
      <c r="EN82" s="34" t="str">
        <f>+VLOOKUP(J82,[1]Listas_desplega!$BY$10:$BZ$23,2,0)</f>
        <v>T_2_C_2</v>
      </c>
      <c r="EO82" s="34" t="str">
        <f>+VLOOKUP(K82,[1]Listas_desplega!$BY$28:$BZ$54,2,0)</f>
        <v>T_2_C_2_ET_1</v>
      </c>
      <c r="EP82" s="34" t="str">
        <f>+VLOOKUP(L82,[1]Listas_desplega!$BY$58:$BZ$105,2,0)</f>
        <v>T_5_C_1_ET_1_CPT_5</v>
      </c>
      <c r="EQ82" s="35" t="str">
        <f>+VLOOKUP(M82,[1]Listas_desplega!$J$3:$K$11,2,0)</f>
        <v>Eje_E_5</v>
      </c>
    </row>
    <row r="83" spans="1:147" s="36" customFormat="1" ht="44.25" customHeight="1" x14ac:dyDescent="0.3">
      <c r="A83" s="15" t="str">
        <f t="shared" si="311"/>
        <v>18_VPBM_2025</v>
      </c>
      <c r="B83" s="16" t="s">
        <v>44</v>
      </c>
      <c r="C83" s="16" t="s">
        <v>76</v>
      </c>
      <c r="D83" s="16" t="s">
        <v>744</v>
      </c>
      <c r="E83" s="16" t="s">
        <v>158</v>
      </c>
      <c r="F83" s="16" t="s">
        <v>274</v>
      </c>
      <c r="G83" s="17" t="s">
        <v>275</v>
      </c>
      <c r="H83" s="16" t="s">
        <v>526</v>
      </c>
      <c r="I83" s="16" t="s">
        <v>627</v>
      </c>
      <c r="J83" s="16" t="s">
        <v>628</v>
      </c>
      <c r="K83" s="16" t="s">
        <v>629</v>
      </c>
      <c r="L83" s="16" t="s">
        <v>745</v>
      </c>
      <c r="M83" s="16" t="s">
        <v>78</v>
      </c>
      <c r="N83" s="16" t="s">
        <v>79</v>
      </c>
      <c r="O83" s="22">
        <v>18</v>
      </c>
      <c r="P83" s="19" t="s">
        <v>751</v>
      </c>
      <c r="Q83" s="20" t="s">
        <v>282</v>
      </c>
      <c r="R83" s="19" t="s">
        <v>752</v>
      </c>
      <c r="S83" s="19" t="s">
        <v>753</v>
      </c>
      <c r="T83" s="19" t="s">
        <v>285</v>
      </c>
      <c r="U83" s="19" t="s">
        <v>434</v>
      </c>
      <c r="V83" s="19">
        <v>0</v>
      </c>
      <c r="W83" s="19" t="s">
        <v>754</v>
      </c>
      <c r="X83" s="20" t="s">
        <v>288</v>
      </c>
      <c r="Y83" s="21"/>
      <c r="Z83" s="21"/>
      <c r="AA83" s="21"/>
      <c r="AB83" s="21"/>
      <c r="AC83" s="21"/>
      <c r="AD83" s="21"/>
      <c r="AE83" s="21"/>
      <c r="AF83" s="21"/>
      <c r="AG83" s="21"/>
      <c r="AH83" s="22"/>
      <c r="AI83" s="22"/>
      <c r="AJ83" s="22"/>
      <c r="AK83" s="22"/>
      <c r="AL83" s="22"/>
      <c r="AM83" s="22"/>
      <c r="AN83" s="22"/>
      <c r="AO83" s="22"/>
      <c r="AP83" s="22"/>
      <c r="AQ83" s="22"/>
      <c r="AR83" s="23"/>
      <c r="AS83" s="22"/>
      <c r="AT83" s="22">
        <v>96</v>
      </c>
      <c r="AU83" s="22">
        <v>96</v>
      </c>
      <c r="AV83" s="22">
        <v>97</v>
      </c>
      <c r="AW83" s="22">
        <v>97</v>
      </c>
      <c r="AX83" s="22">
        <v>97</v>
      </c>
      <c r="AY83" s="22">
        <v>97</v>
      </c>
      <c r="AZ83" s="16"/>
      <c r="BA83" s="16"/>
      <c r="BB83" s="16"/>
      <c r="BC83" s="16"/>
      <c r="BD83" s="24">
        <v>0</v>
      </c>
      <c r="BE83" s="24"/>
      <c r="BF83" s="25"/>
      <c r="BG83" s="27">
        <f t="shared" ref="BG83:BG87" si="338">IFERROR(BD83/AW83,0)</f>
        <v>0</v>
      </c>
      <c r="BH83" s="28">
        <f t="shared" ref="BH83:BH87" si="339">+IF(BI83="SI",IFERROR((IF(BI83="SI",BE83,0)/AW83),"REVISAR"),0)</f>
        <v>0</v>
      </c>
      <c r="BI83" s="25" t="s">
        <v>49</v>
      </c>
      <c r="BJ83" s="25"/>
      <c r="BK83" s="24">
        <v>0</v>
      </c>
      <c r="BL83" s="24"/>
      <c r="BM83" s="25" t="s">
        <v>755</v>
      </c>
      <c r="BN83" s="27">
        <f t="shared" ref="BN83:BN87" si="340">IFERROR(BK83/AW83,0)</f>
        <v>0</v>
      </c>
      <c r="BO83" s="28">
        <f t="shared" ref="BO83:BO87" si="341">+IF(BP83="SI",IFERROR((IF(BP83="SI",BL83,0)/AW83),"REVISAR"),BH83)</f>
        <v>0</v>
      </c>
      <c r="BP83" s="25" t="s">
        <v>49</v>
      </c>
      <c r="BQ83" s="29"/>
      <c r="BR83" s="30">
        <v>15</v>
      </c>
      <c r="BS83" s="24">
        <v>32</v>
      </c>
      <c r="BT83" s="25" t="s">
        <v>1324</v>
      </c>
      <c r="BU83" s="27">
        <f t="shared" ref="BU83:BU87" si="342">IFERROR(BR83/AW83,0)</f>
        <v>0.15463917525773196</v>
      </c>
      <c r="BV83" s="28">
        <f t="shared" ref="BV83:BV87" si="343">+IF(BW83="SI",IFERROR((IF(BW83="SI",BS83,0)/AW83),"REVISAR"),BO83)</f>
        <v>0.32989690721649484</v>
      </c>
      <c r="BW83" s="25" t="s">
        <v>50</v>
      </c>
      <c r="BX83" s="25" t="s">
        <v>756</v>
      </c>
      <c r="BY83" s="24">
        <v>15</v>
      </c>
      <c r="BZ83" s="24"/>
      <c r="CA83" s="25"/>
      <c r="CB83" s="27">
        <f t="shared" ref="CB83:CB87" si="344">IFERROR(BY83/AW83,0)</f>
        <v>0.15463917525773196</v>
      </c>
      <c r="CC83" s="28">
        <f t="shared" ref="CC83:CC87" si="345">+IF(CD83="SI",IFERROR((IF(CD83="SI",BZ83,0)/AW83),"REVISAR"),BV83)</f>
        <v>0.32989690721649484</v>
      </c>
      <c r="CD83" s="25" t="s">
        <v>62</v>
      </c>
      <c r="CE83" s="25" t="s">
        <v>1325</v>
      </c>
      <c r="CF83" s="24">
        <v>15</v>
      </c>
      <c r="CG83" s="24"/>
      <c r="CH83" s="25"/>
      <c r="CI83" s="27">
        <f t="shared" ref="CI83:CI87" si="346">IFERROR(CF83/AW83,0)</f>
        <v>0.15463917525773196</v>
      </c>
      <c r="CJ83" s="28">
        <f t="shared" ref="CJ83:CJ87" si="347">+IF(CK83="SI",IFERROR((IF(CK83="SI",CG83,0)/AW83),"REVISAR"),CC83)</f>
        <v>0.32989690721649484</v>
      </c>
      <c r="CK83" s="25" t="s">
        <v>62</v>
      </c>
      <c r="CL83" s="25" t="s">
        <v>1326</v>
      </c>
      <c r="CM83" s="24">
        <v>30</v>
      </c>
      <c r="CN83" s="24"/>
      <c r="CO83" s="25" t="s">
        <v>1327</v>
      </c>
      <c r="CP83" s="27">
        <f t="shared" ref="CP83:CP87" si="348">IFERROR(CM83/AW83,0)</f>
        <v>0.30927835051546393</v>
      </c>
      <c r="CQ83" s="28">
        <f t="shared" ref="CQ83:CQ87" si="349">+IF(CR83="SI",IFERROR((IF(CR83="SI",CN83,0)/AW83),"REVISAR"),CJ83)</f>
        <v>0</v>
      </c>
      <c r="CR83" s="25" t="s">
        <v>50</v>
      </c>
      <c r="CS83" s="25" t="s">
        <v>1328</v>
      </c>
      <c r="CT83" s="24">
        <v>30</v>
      </c>
      <c r="CU83" s="24"/>
      <c r="CV83" s="25"/>
      <c r="CW83" s="27">
        <f t="shared" ref="CW83:CW87" si="350">IFERROR(CT83/AW83,0)</f>
        <v>0.30927835051546393</v>
      </c>
      <c r="CX83" s="28">
        <f t="shared" ref="CX83:CX87" si="351">+IF(CY83="SI",IFERROR((IF(CY83="SI",CU83,0)/AW83),"REVISAR"),CQ83)</f>
        <v>0</v>
      </c>
      <c r="CY83" s="25" t="s">
        <v>49</v>
      </c>
      <c r="CZ83" s="25" t="s">
        <v>1332</v>
      </c>
      <c r="DA83" s="24">
        <v>30</v>
      </c>
      <c r="DB83" s="24"/>
      <c r="DC83" s="25"/>
      <c r="DD83" s="27">
        <f t="shared" ref="DD83:DD87" si="352">IFERROR(DA83/AW83,0)</f>
        <v>0.30927835051546393</v>
      </c>
      <c r="DE83" s="28">
        <f t="shared" ref="DE83:DE87" si="353">+IF(DF83="SI",IFERROR((IF(DF83="SI",DB83,0)/AW83),"REVISAR"),CX83)</f>
        <v>0</v>
      </c>
      <c r="DF83" s="25" t="s">
        <v>49</v>
      </c>
      <c r="DG83" s="25" t="s">
        <v>1332</v>
      </c>
      <c r="DH83" s="24">
        <v>60</v>
      </c>
      <c r="DI83" s="24">
        <v>66</v>
      </c>
      <c r="DJ83" s="25" t="s">
        <v>1731</v>
      </c>
      <c r="DK83" s="27">
        <f t="shared" ref="DK83:DK87" si="354">IFERROR(DH83/AW83,0)</f>
        <v>0.61855670103092786</v>
      </c>
      <c r="DL83" s="28">
        <f t="shared" ref="DL83:DL87" si="355">+IF(DM83="SI",IFERROR((IF(DM83="SI",DI83,0)/AW83),"REVISAR"),DE83)</f>
        <v>0</v>
      </c>
      <c r="DM83" s="25" t="s">
        <v>62</v>
      </c>
      <c r="DN83" s="25" t="s">
        <v>1732</v>
      </c>
      <c r="DO83" s="24">
        <v>60</v>
      </c>
      <c r="DP83" s="24"/>
      <c r="DQ83" s="25"/>
      <c r="DR83" s="27">
        <f t="shared" ref="DR83:DR87" si="356">IFERROR(DO83/AW83,0)</f>
        <v>0.61855670103092786</v>
      </c>
      <c r="DS83" s="28">
        <f t="shared" ref="DS83:DS87" si="357">+IF(DT83="SI",IFERROR((IF(DT83="SI",DP83,0)/AW83),"REVISAR"),DL83)</f>
        <v>0</v>
      </c>
      <c r="DT83" s="25" t="s">
        <v>49</v>
      </c>
      <c r="DU83" s="25"/>
      <c r="DV83" s="24">
        <v>60</v>
      </c>
      <c r="DW83" s="24"/>
      <c r="DX83" s="25"/>
      <c r="DY83" s="27">
        <f t="shared" ref="DY83:DY87" si="358">IFERROR(DV83/AW83,0)</f>
        <v>0.61855670103092786</v>
      </c>
      <c r="DZ83" s="28">
        <f t="shared" ref="DZ83:DZ87" si="359">+IF(EA83="SI",IFERROR((IF(EA83="SI",DW83,0)/AW83),"REVISAR"),DS83)</f>
        <v>0</v>
      </c>
      <c r="EA83" s="25" t="s">
        <v>49</v>
      </c>
      <c r="EB83" s="25"/>
      <c r="EC83" s="31">
        <v>97</v>
      </c>
      <c r="ED83" s="24"/>
      <c r="EE83" s="25"/>
      <c r="EF83" s="27">
        <f t="shared" ref="EF83:EF87" si="360">IFERROR(EC83/AW83,0)</f>
        <v>1</v>
      </c>
      <c r="EG83" s="28">
        <f t="shared" ref="EG83:EG87" si="361">+IF(EH83="SI",IFERROR((IF(EH83="SI",ED83,0)/AW83),"REVISAR"),DZ83)</f>
        <v>0</v>
      </c>
      <c r="EH83" s="25" t="s">
        <v>49</v>
      </c>
      <c r="EI83" s="25"/>
      <c r="EJ83" s="32">
        <v>2025</v>
      </c>
      <c r="EK83" s="33"/>
      <c r="EL83" s="34" t="str">
        <f>+VLOOKUP(C83,[1]Listas_desplega!$AI$22:$AJ$46,2,0)</f>
        <v>DF_GT</v>
      </c>
      <c r="EM83" s="34" t="str">
        <f>+VLOOKUP(I83,[1]Listas_desplega!$BY$3:$BZ$7,2,0)</f>
        <v>T_5</v>
      </c>
      <c r="EN83" s="34" t="str">
        <f>+VLOOKUP(J83,[1]Listas_desplega!$BY$10:$BZ$23,2,0)</f>
        <v>T_5_C_1</v>
      </c>
      <c r="EO83" s="34" t="str">
        <f>+VLOOKUP(K83,[1]Listas_desplega!$BY$28:$BZ$54,2,0)</f>
        <v>T_5_C_1_ET_1</v>
      </c>
      <c r="EP83" s="34" t="str">
        <f>+VLOOKUP(L83,[1]Listas_desplega!$BY$58:$BZ$105,2,0)</f>
        <v>T_5_C_1_ET_1_CPT_5</v>
      </c>
      <c r="EQ83" s="35" t="str">
        <f>+VLOOKUP(M83,[1]Listas_desplega!$J$3:$K$11,2,0)</f>
        <v>Eje_E_5</v>
      </c>
    </row>
    <row r="84" spans="1:147" s="36" customFormat="1" ht="44.25" customHeight="1" x14ac:dyDescent="0.3">
      <c r="A84" s="15" t="str">
        <f t="shared" si="311"/>
        <v>20_VPBM_2025</v>
      </c>
      <c r="B84" s="16" t="s">
        <v>44</v>
      </c>
      <c r="C84" s="16" t="s">
        <v>76</v>
      </c>
      <c r="D84" s="16" t="s">
        <v>744</v>
      </c>
      <c r="E84" s="16" t="s">
        <v>158</v>
      </c>
      <c r="F84" s="16" t="s">
        <v>274</v>
      </c>
      <c r="G84" s="17" t="s">
        <v>275</v>
      </c>
      <c r="H84" s="16" t="s">
        <v>526</v>
      </c>
      <c r="I84" s="16" t="s">
        <v>627</v>
      </c>
      <c r="J84" s="16" t="s">
        <v>628</v>
      </c>
      <c r="K84" s="16" t="s">
        <v>629</v>
      </c>
      <c r="L84" s="16" t="s">
        <v>745</v>
      </c>
      <c r="M84" s="16" t="s">
        <v>78</v>
      </c>
      <c r="N84" s="16" t="s">
        <v>79</v>
      </c>
      <c r="O84" s="22">
        <v>20</v>
      </c>
      <c r="P84" s="19" t="s">
        <v>757</v>
      </c>
      <c r="Q84" s="20" t="s">
        <v>117</v>
      </c>
      <c r="R84" s="19" t="s">
        <v>593</v>
      </c>
      <c r="S84" s="19" t="s">
        <v>758</v>
      </c>
      <c r="T84" s="19" t="s">
        <v>308</v>
      </c>
      <c r="U84" s="19" t="s">
        <v>434</v>
      </c>
      <c r="V84" s="19">
        <v>0</v>
      </c>
      <c r="W84" s="19" t="s">
        <v>759</v>
      </c>
      <c r="X84" s="20" t="s">
        <v>288</v>
      </c>
      <c r="Y84" s="21"/>
      <c r="Z84" s="21"/>
      <c r="AA84" s="21"/>
      <c r="AB84" s="21"/>
      <c r="AC84" s="21"/>
      <c r="AD84" s="21"/>
      <c r="AE84" s="21"/>
      <c r="AF84" s="21"/>
      <c r="AG84" s="21"/>
      <c r="AH84" s="22"/>
      <c r="AI84" s="22"/>
      <c r="AJ84" s="22"/>
      <c r="AK84" s="22"/>
      <c r="AL84" s="22"/>
      <c r="AM84" s="22"/>
      <c r="AN84" s="22"/>
      <c r="AO84" s="22"/>
      <c r="AP84" s="22"/>
      <c r="AQ84" s="22"/>
      <c r="AR84" s="23"/>
      <c r="AS84" s="22"/>
      <c r="AT84" s="22">
        <v>100</v>
      </c>
      <c r="AU84" s="22">
        <v>100</v>
      </c>
      <c r="AV84" s="22">
        <v>100</v>
      </c>
      <c r="AW84" s="22">
        <v>100</v>
      </c>
      <c r="AX84" s="22">
        <v>100</v>
      </c>
      <c r="AY84" s="22">
        <v>100</v>
      </c>
      <c r="AZ84" s="16"/>
      <c r="BA84" s="16"/>
      <c r="BB84" s="16"/>
      <c r="BC84" s="16"/>
      <c r="BD84" s="24"/>
      <c r="BE84" s="24"/>
      <c r="BF84" s="25"/>
      <c r="BG84" s="27">
        <f t="shared" si="338"/>
        <v>0</v>
      </c>
      <c r="BH84" s="28">
        <f t="shared" si="339"/>
        <v>0</v>
      </c>
      <c r="BI84" s="25" t="s">
        <v>49</v>
      </c>
      <c r="BJ84" s="25"/>
      <c r="BK84" s="24"/>
      <c r="BL84" s="24"/>
      <c r="BM84" s="25" t="s">
        <v>755</v>
      </c>
      <c r="BN84" s="27">
        <f t="shared" si="340"/>
        <v>0</v>
      </c>
      <c r="BO84" s="28">
        <f t="shared" si="341"/>
        <v>0</v>
      </c>
      <c r="BP84" s="25" t="s">
        <v>49</v>
      </c>
      <c r="BQ84" s="29"/>
      <c r="BR84" s="30">
        <v>15</v>
      </c>
      <c r="BS84" s="24">
        <v>14</v>
      </c>
      <c r="BT84" s="25" t="s">
        <v>1329</v>
      </c>
      <c r="BU84" s="27">
        <f t="shared" si="342"/>
        <v>0.15</v>
      </c>
      <c r="BV84" s="28">
        <f t="shared" si="343"/>
        <v>0.14000000000000001</v>
      </c>
      <c r="BW84" s="25" t="s">
        <v>50</v>
      </c>
      <c r="BX84" s="25" t="s">
        <v>1330</v>
      </c>
      <c r="BY84" s="24">
        <v>15</v>
      </c>
      <c r="BZ84" s="24"/>
      <c r="CA84" s="25" t="s">
        <v>1331</v>
      </c>
      <c r="CB84" s="27">
        <f t="shared" si="344"/>
        <v>0.15</v>
      </c>
      <c r="CC84" s="28">
        <f t="shared" si="345"/>
        <v>0.14000000000000001</v>
      </c>
      <c r="CD84" s="25" t="s">
        <v>396</v>
      </c>
      <c r="CE84" s="25" t="s">
        <v>1332</v>
      </c>
      <c r="CF84" s="24">
        <v>15</v>
      </c>
      <c r="CG84" s="24"/>
      <c r="CH84" s="25" t="s">
        <v>1333</v>
      </c>
      <c r="CI84" s="27">
        <f t="shared" si="346"/>
        <v>0.15</v>
      </c>
      <c r="CJ84" s="28">
        <f t="shared" si="347"/>
        <v>0.14000000000000001</v>
      </c>
      <c r="CK84" s="25" t="s">
        <v>396</v>
      </c>
      <c r="CL84" s="25" t="s">
        <v>1334</v>
      </c>
      <c r="CM84" s="24">
        <v>30</v>
      </c>
      <c r="CN84" s="24">
        <v>42</v>
      </c>
      <c r="CO84" s="25" t="s">
        <v>1335</v>
      </c>
      <c r="CP84" s="27">
        <f t="shared" si="348"/>
        <v>0.3</v>
      </c>
      <c r="CQ84" s="28">
        <f t="shared" si="349"/>
        <v>0.42</v>
      </c>
      <c r="CR84" s="25" t="s">
        <v>50</v>
      </c>
      <c r="CS84" s="25" t="s">
        <v>1336</v>
      </c>
      <c r="CT84" s="24">
        <v>30</v>
      </c>
      <c r="CU84" s="24"/>
      <c r="CV84" s="25" t="s">
        <v>1733</v>
      </c>
      <c r="CW84" s="27">
        <f t="shared" si="350"/>
        <v>0.3</v>
      </c>
      <c r="CX84" s="28">
        <f t="shared" si="351"/>
        <v>0.42</v>
      </c>
      <c r="CY84" s="25" t="s">
        <v>49</v>
      </c>
      <c r="CZ84" s="25" t="s">
        <v>1332</v>
      </c>
      <c r="DA84" s="24">
        <v>30</v>
      </c>
      <c r="DB84" s="24"/>
      <c r="DC84" s="25" t="s">
        <v>1734</v>
      </c>
      <c r="DD84" s="27">
        <f t="shared" si="352"/>
        <v>0.3</v>
      </c>
      <c r="DE84" s="28">
        <f t="shared" si="353"/>
        <v>0.42</v>
      </c>
      <c r="DF84" s="25" t="s">
        <v>49</v>
      </c>
      <c r="DG84" s="25" t="s">
        <v>1332</v>
      </c>
      <c r="DH84" s="24">
        <v>50</v>
      </c>
      <c r="DI84" s="24">
        <v>50</v>
      </c>
      <c r="DJ84" s="25" t="s">
        <v>1735</v>
      </c>
      <c r="DK84" s="27">
        <f t="shared" si="354"/>
        <v>0.5</v>
      </c>
      <c r="DL84" s="28">
        <f t="shared" si="355"/>
        <v>0.5</v>
      </c>
      <c r="DM84" s="25" t="s">
        <v>50</v>
      </c>
      <c r="DN84" s="25" t="s">
        <v>1723</v>
      </c>
      <c r="DO84" s="24">
        <v>50</v>
      </c>
      <c r="DP84" s="24"/>
      <c r="DQ84" s="25"/>
      <c r="DR84" s="27">
        <f t="shared" si="356"/>
        <v>0.5</v>
      </c>
      <c r="DS84" s="28">
        <f t="shared" si="357"/>
        <v>0.5</v>
      </c>
      <c r="DT84" s="25" t="s">
        <v>49</v>
      </c>
      <c r="DU84" s="25"/>
      <c r="DV84" s="24">
        <v>50</v>
      </c>
      <c r="DW84" s="24"/>
      <c r="DX84" s="25"/>
      <c r="DY84" s="27">
        <f t="shared" si="358"/>
        <v>0.5</v>
      </c>
      <c r="DZ84" s="28">
        <f t="shared" si="359"/>
        <v>0.5</v>
      </c>
      <c r="EA84" s="25" t="s">
        <v>49</v>
      </c>
      <c r="EB84" s="25"/>
      <c r="EC84" s="31">
        <v>100</v>
      </c>
      <c r="ED84" s="24"/>
      <c r="EE84" s="25"/>
      <c r="EF84" s="27">
        <f t="shared" si="360"/>
        <v>1</v>
      </c>
      <c r="EG84" s="28">
        <f t="shared" si="361"/>
        <v>0.5</v>
      </c>
      <c r="EH84" s="25" t="s">
        <v>49</v>
      </c>
      <c r="EI84" s="25"/>
      <c r="EJ84" s="32">
        <v>2025</v>
      </c>
      <c r="EK84" s="33"/>
      <c r="EL84" s="34" t="str">
        <f>+VLOOKUP(C84,[1]Listas_desplega!$AI$22:$AJ$46,2,0)</f>
        <v>DF_GT</v>
      </c>
      <c r="EM84" s="34" t="str">
        <f>+VLOOKUP(I84,[1]Listas_desplega!$BY$3:$BZ$7,2,0)</f>
        <v>T_5</v>
      </c>
      <c r="EN84" s="34" t="str">
        <f>+VLOOKUP(J84,[1]Listas_desplega!$BY$10:$BZ$23,2,0)</f>
        <v>T_5_C_1</v>
      </c>
      <c r="EO84" s="34" t="str">
        <f>+VLOOKUP(K84,[1]Listas_desplega!$BY$28:$BZ$54,2,0)</f>
        <v>T_5_C_1_ET_1</v>
      </c>
      <c r="EP84" s="34" t="str">
        <f>+VLOOKUP(L84,[1]Listas_desplega!$BY$58:$BZ$105,2,0)</f>
        <v>T_5_C_1_ET_1_CPT_5</v>
      </c>
      <c r="EQ84" s="35" t="str">
        <f>+VLOOKUP(M84,[1]Listas_desplega!$J$3:$K$11,2,0)</f>
        <v>Eje_E_5</v>
      </c>
    </row>
    <row r="85" spans="1:147" s="36" customFormat="1" ht="44.25" customHeight="1" x14ac:dyDescent="0.3">
      <c r="A85" s="15" t="str">
        <f t="shared" si="311"/>
        <v>22_VPBM_2025</v>
      </c>
      <c r="B85" s="16" t="s">
        <v>44</v>
      </c>
      <c r="C85" s="16" t="s">
        <v>76</v>
      </c>
      <c r="D85" s="16" t="s">
        <v>84</v>
      </c>
      <c r="E85" s="16" t="s">
        <v>158</v>
      </c>
      <c r="F85" s="16" t="s">
        <v>274</v>
      </c>
      <c r="G85" s="17" t="s">
        <v>275</v>
      </c>
      <c r="H85" s="16" t="s">
        <v>526</v>
      </c>
      <c r="I85" s="16" t="s">
        <v>627</v>
      </c>
      <c r="J85" s="16" t="s">
        <v>628</v>
      </c>
      <c r="K85" s="16" t="s">
        <v>629</v>
      </c>
      <c r="L85" s="16" t="s">
        <v>713</v>
      </c>
      <c r="M85" s="16" t="s">
        <v>78</v>
      </c>
      <c r="N85" s="16" t="s">
        <v>79</v>
      </c>
      <c r="O85" s="22">
        <v>22</v>
      </c>
      <c r="P85" s="19" t="s">
        <v>760</v>
      </c>
      <c r="Q85" s="20" t="s">
        <v>282</v>
      </c>
      <c r="R85" s="19" t="s">
        <v>593</v>
      </c>
      <c r="S85" s="19" t="s">
        <v>761</v>
      </c>
      <c r="T85" s="19" t="s">
        <v>285</v>
      </c>
      <c r="U85" s="19" t="s">
        <v>434</v>
      </c>
      <c r="V85" s="19">
        <v>0</v>
      </c>
      <c r="W85" s="19" t="s">
        <v>762</v>
      </c>
      <c r="X85" s="20" t="s">
        <v>288</v>
      </c>
      <c r="Y85" s="21"/>
      <c r="Z85" s="21"/>
      <c r="AA85" s="21"/>
      <c r="AB85" s="21"/>
      <c r="AC85" s="21"/>
      <c r="AD85" s="21"/>
      <c r="AE85" s="21"/>
      <c r="AF85" s="21"/>
      <c r="AG85" s="21"/>
      <c r="AH85" s="22"/>
      <c r="AI85" s="22"/>
      <c r="AJ85" s="22"/>
      <c r="AK85" s="22"/>
      <c r="AL85" s="22"/>
      <c r="AM85" s="22"/>
      <c r="AN85" s="22"/>
      <c r="AO85" s="22"/>
      <c r="AP85" s="22"/>
      <c r="AQ85" s="22"/>
      <c r="AR85" s="23"/>
      <c r="AS85" s="22"/>
      <c r="AT85" s="22">
        <v>96</v>
      </c>
      <c r="AU85" s="204">
        <v>96</v>
      </c>
      <c r="AV85" s="190">
        <v>96</v>
      </c>
      <c r="AW85" s="190">
        <v>97</v>
      </c>
      <c r="AX85" s="190">
        <v>97</v>
      </c>
      <c r="AY85" s="205">
        <v>97</v>
      </c>
      <c r="AZ85" s="206"/>
      <c r="BA85" s="206"/>
      <c r="BB85" s="206"/>
      <c r="BC85" s="206"/>
      <c r="BD85" s="24"/>
      <c r="BE85" s="24"/>
      <c r="BF85" s="25"/>
      <c r="BG85" s="27">
        <f t="shared" si="338"/>
        <v>0</v>
      </c>
      <c r="BH85" s="28">
        <f t="shared" si="339"/>
        <v>0</v>
      </c>
      <c r="BI85" s="25" t="s">
        <v>49</v>
      </c>
      <c r="BJ85" s="25"/>
      <c r="BK85" s="56"/>
      <c r="BL85" s="24"/>
      <c r="BM85" s="25"/>
      <c r="BN85" s="27">
        <f t="shared" si="340"/>
        <v>0</v>
      </c>
      <c r="BO85" s="28">
        <f t="shared" si="341"/>
        <v>0</v>
      </c>
      <c r="BP85" s="25" t="s">
        <v>49</v>
      </c>
      <c r="BQ85" s="29"/>
      <c r="BR85" s="60">
        <v>25</v>
      </c>
      <c r="BS85" s="24">
        <v>32</v>
      </c>
      <c r="BT85" s="25" t="s">
        <v>1337</v>
      </c>
      <c r="BU85" s="27">
        <f t="shared" si="342"/>
        <v>0.25773195876288657</v>
      </c>
      <c r="BV85" s="28">
        <f t="shared" si="343"/>
        <v>0.32989690721649484</v>
      </c>
      <c r="BW85" s="25" t="s">
        <v>50</v>
      </c>
      <c r="BX85" s="25" t="s">
        <v>1338</v>
      </c>
      <c r="BY85" s="56">
        <v>25</v>
      </c>
      <c r="BZ85" s="24"/>
      <c r="CA85" s="25"/>
      <c r="CB85" s="27">
        <f t="shared" si="344"/>
        <v>0.25773195876288657</v>
      </c>
      <c r="CC85" s="28">
        <f t="shared" si="345"/>
        <v>0.32989690721649484</v>
      </c>
      <c r="CD85" s="25" t="s">
        <v>49</v>
      </c>
      <c r="CE85" s="25"/>
      <c r="CF85" s="56">
        <v>25</v>
      </c>
      <c r="CG85" s="24"/>
      <c r="CH85" s="25"/>
      <c r="CI85" s="27">
        <f t="shared" si="346"/>
        <v>0.25773195876288657</v>
      </c>
      <c r="CJ85" s="28">
        <f t="shared" si="347"/>
        <v>0.32989690721649484</v>
      </c>
      <c r="CK85" s="25" t="s">
        <v>396</v>
      </c>
      <c r="CL85" s="25" t="s">
        <v>1334</v>
      </c>
      <c r="CM85" s="24">
        <v>60</v>
      </c>
      <c r="CN85" s="24">
        <v>97</v>
      </c>
      <c r="CO85" s="25" t="s">
        <v>1339</v>
      </c>
      <c r="CP85" s="27">
        <f t="shared" si="348"/>
        <v>0.61855670103092786</v>
      </c>
      <c r="CQ85" s="28">
        <f t="shared" si="349"/>
        <v>1</v>
      </c>
      <c r="CR85" s="25" t="s">
        <v>50</v>
      </c>
      <c r="CS85" s="25" t="s">
        <v>1340</v>
      </c>
      <c r="CT85" s="24">
        <v>60</v>
      </c>
      <c r="CU85" s="24"/>
      <c r="CV85" s="25"/>
      <c r="CW85" s="27">
        <f t="shared" si="350"/>
        <v>0.61855670103092786</v>
      </c>
      <c r="CX85" s="28">
        <f t="shared" si="351"/>
        <v>1</v>
      </c>
      <c r="CY85" s="25" t="s">
        <v>49</v>
      </c>
      <c r="CZ85" s="25" t="s">
        <v>1332</v>
      </c>
      <c r="DA85" s="24">
        <v>60</v>
      </c>
      <c r="DB85" s="24"/>
      <c r="DC85" s="25"/>
      <c r="DD85" s="27">
        <f t="shared" si="352"/>
        <v>0.61855670103092786</v>
      </c>
      <c r="DE85" s="28">
        <f t="shared" si="353"/>
        <v>1</v>
      </c>
      <c r="DF85" s="25" t="s">
        <v>49</v>
      </c>
      <c r="DG85" s="25" t="s">
        <v>1332</v>
      </c>
      <c r="DH85" s="24">
        <v>85</v>
      </c>
      <c r="DI85" s="24">
        <v>100</v>
      </c>
      <c r="DJ85" s="25" t="s">
        <v>1736</v>
      </c>
      <c r="DK85" s="27">
        <f t="shared" si="354"/>
        <v>0.87628865979381443</v>
      </c>
      <c r="DL85" s="28">
        <f t="shared" si="355"/>
        <v>1.0309278350515463</v>
      </c>
      <c r="DM85" s="25" t="s">
        <v>50</v>
      </c>
      <c r="DN85" s="25" t="s">
        <v>1723</v>
      </c>
      <c r="DO85" s="24">
        <v>85</v>
      </c>
      <c r="DP85" s="24"/>
      <c r="DQ85" s="25"/>
      <c r="DR85" s="27">
        <f t="shared" si="356"/>
        <v>0.87628865979381443</v>
      </c>
      <c r="DS85" s="28">
        <f t="shared" si="357"/>
        <v>1.0309278350515463</v>
      </c>
      <c r="DT85" s="25" t="s">
        <v>49</v>
      </c>
      <c r="DU85" s="25"/>
      <c r="DV85" s="24">
        <v>85</v>
      </c>
      <c r="DW85" s="24"/>
      <c r="DX85" s="25"/>
      <c r="DY85" s="27">
        <f t="shared" si="358"/>
        <v>0.87628865979381443</v>
      </c>
      <c r="DZ85" s="28">
        <f t="shared" si="359"/>
        <v>1.0309278350515463</v>
      </c>
      <c r="EA85" s="25" t="s">
        <v>49</v>
      </c>
      <c r="EB85" s="25"/>
      <c r="EC85" s="31">
        <v>97</v>
      </c>
      <c r="ED85" s="24"/>
      <c r="EE85" s="25"/>
      <c r="EF85" s="27">
        <f t="shared" si="360"/>
        <v>1</v>
      </c>
      <c r="EG85" s="28">
        <f t="shared" si="361"/>
        <v>1.0309278350515463</v>
      </c>
      <c r="EH85" s="25" t="s">
        <v>49</v>
      </c>
      <c r="EI85" s="25"/>
      <c r="EJ85" s="32">
        <v>2025</v>
      </c>
      <c r="EK85" s="33"/>
      <c r="EL85" s="34" t="str">
        <f>+VLOOKUP(C85,[1]Listas_desplega!$AI$22:$AJ$46,2,0)</f>
        <v>DF_GT</v>
      </c>
      <c r="EM85" s="34" t="str">
        <f>+VLOOKUP(I85,[1]Listas_desplega!$BY$3:$BZ$7,2,0)</f>
        <v>T_5</v>
      </c>
      <c r="EN85" s="34" t="str">
        <f>+VLOOKUP(J85,[1]Listas_desplega!$BY$10:$BZ$23,2,0)</f>
        <v>T_5_C_1</v>
      </c>
      <c r="EO85" s="34" t="str">
        <f>+VLOOKUP(K85,[1]Listas_desplega!$BY$28:$BZ$54,2,0)</f>
        <v>T_5_C_1_ET_1</v>
      </c>
      <c r="EP85" s="34" t="str">
        <f>+VLOOKUP(L85,[1]Listas_desplega!$BY$58:$BZ$105,2,0)</f>
        <v>T_5_C_1_ET_1_CPT_2</v>
      </c>
      <c r="EQ85" s="35" t="str">
        <f>+VLOOKUP(M85,[1]Listas_desplega!$J$3:$K$11,2,0)</f>
        <v>Eje_E_5</v>
      </c>
    </row>
    <row r="86" spans="1:147" s="36" customFormat="1" ht="44.25" customHeight="1" x14ac:dyDescent="0.3">
      <c r="A86" s="15" t="str">
        <f t="shared" si="311"/>
        <v>23_VPBM_2025</v>
      </c>
      <c r="B86" s="16" t="s">
        <v>44</v>
      </c>
      <c r="C86" s="16" t="s">
        <v>76</v>
      </c>
      <c r="D86" s="16" t="s">
        <v>77</v>
      </c>
      <c r="E86" s="16" t="s">
        <v>158</v>
      </c>
      <c r="F86" s="16" t="s">
        <v>274</v>
      </c>
      <c r="G86" s="17" t="s">
        <v>275</v>
      </c>
      <c r="H86" s="16" t="s">
        <v>526</v>
      </c>
      <c r="I86" s="16" t="s">
        <v>627</v>
      </c>
      <c r="J86" s="16" t="s">
        <v>628</v>
      </c>
      <c r="K86" s="16" t="s">
        <v>629</v>
      </c>
      <c r="L86" s="16" t="s">
        <v>713</v>
      </c>
      <c r="M86" s="16" t="s">
        <v>78</v>
      </c>
      <c r="N86" s="16" t="s">
        <v>79</v>
      </c>
      <c r="O86" s="22">
        <v>23</v>
      </c>
      <c r="P86" s="19" t="s">
        <v>763</v>
      </c>
      <c r="Q86" s="20" t="s">
        <v>282</v>
      </c>
      <c r="R86" s="19" t="s">
        <v>593</v>
      </c>
      <c r="S86" s="19" t="s">
        <v>764</v>
      </c>
      <c r="T86" s="19" t="s">
        <v>285</v>
      </c>
      <c r="U86" s="19" t="s">
        <v>434</v>
      </c>
      <c r="V86" s="19">
        <v>0</v>
      </c>
      <c r="W86" s="19" t="s">
        <v>765</v>
      </c>
      <c r="X86" s="20" t="s">
        <v>288</v>
      </c>
      <c r="Y86" s="21"/>
      <c r="Z86" s="21"/>
      <c r="AA86" s="21"/>
      <c r="AB86" s="21"/>
      <c r="AC86" s="21"/>
      <c r="AD86" s="21"/>
      <c r="AE86" s="21"/>
      <c r="AF86" s="21"/>
      <c r="AG86" s="21"/>
      <c r="AH86" s="22"/>
      <c r="AI86" s="22"/>
      <c r="AJ86" s="22"/>
      <c r="AK86" s="22"/>
      <c r="AL86" s="22"/>
      <c r="AM86" s="22"/>
      <c r="AN86" s="22"/>
      <c r="AO86" s="22"/>
      <c r="AP86" s="22"/>
      <c r="AQ86" s="22"/>
      <c r="AR86" s="23"/>
      <c r="AS86" s="22"/>
      <c r="AT86" s="207">
        <v>0</v>
      </c>
      <c r="AU86" s="190">
        <v>96</v>
      </c>
      <c r="AV86" s="190">
        <v>97</v>
      </c>
      <c r="AW86" s="190">
        <v>97</v>
      </c>
      <c r="AX86" s="190">
        <v>97</v>
      </c>
      <c r="AY86" s="190">
        <v>97</v>
      </c>
      <c r="AZ86" s="191"/>
      <c r="BA86" s="191"/>
      <c r="BB86" s="191"/>
      <c r="BC86" s="191"/>
      <c r="BD86" s="24"/>
      <c r="BE86" s="24"/>
      <c r="BF86" s="25" t="s">
        <v>80</v>
      </c>
      <c r="BG86" s="27">
        <f t="shared" si="338"/>
        <v>0</v>
      </c>
      <c r="BH86" s="28">
        <f t="shared" si="339"/>
        <v>0</v>
      </c>
      <c r="BI86" s="25" t="s">
        <v>396</v>
      </c>
      <c r="BJ86" s="25"/>
      <c r="BK86" s="24"/>
      <c r="BL86" s="24"/>
      <c r="BM86" s="25" t="s">
        <v>81</v>
      </c>
      <c r="BN86" s="27">
        <f t="shared" si="340"/>
        <v>0</v>
      </c>
      <c r="BO86" s="28">
        <f t="shared" si="341"/>
        <v>0</v>
      </c>
      <c r="BP86" s="25" t="s">
        <v>49</v>
      </c>
      <c r="BQ86" s="29"/>
      <c r="BR86" s="30">
        <v>24</v>
      </c>
      <c r="BS86" s="24">
        <v>57</v>
      </c>
      <c r="BT86" s="25" t="s">
        <v>766</v>
      </c>
      <c r="BU86" s="27">
        <f t="shared" si="342"/>
        <v>0.24742268041237114</v>
      </c>
      <c r="BV86" s="28">
        <f t="shared" si="343"/>
        <v>0.58762886597938147</v>
      </c>
      <c r="BW86" s="25" t="s">
        <v>50</v>
      </c>
      <c r="BX86" s="25" t="s">
        <v>767</v>
      </c>
      <c r="BY86" s="24">
        <v>24</v>
      </c>
      <c r="BZ86" s="24">
        <v>24</v>
      </c>
      <c r="CA86" s="25" t="s">
        <v>1341</v>
      </c>
      <c r="CB86" s="27">
        <f t="shared" si="344"/>
        <v>0.24742268041237114</v>
      </c>
      <c r="CC86" s="28">
        <f t="shared" si="345"/>
        <v>0.24742268041237114</v>
      </c>
      <c r="CD86" s="25" t="s">
        <v>50</v>
      </c>
      <c r="CE86" s="25" t="s">
        <v>1342</v>
      </c>
      <c r="CF86" s="24">
        <v>24</v>
      </c>
      <c r="CG86" s="24">
        <v>24</v>
      </c>
      <c r="CH86" s="25" t="s">
        <v>1343</v>
      </c>
      <c r="CI86" s="27">
        <f t="shared" si="346"/>
        <v>0.24742268041237114</v>
      </c>
      <c r="CJ86" s="28">
        <f t="shared" si="347"/>
        <v>0.24742268041237114</v>
      </c>
      <c r="CK86" s="25" t="s">
        <v>50</v>
      </c>
      <c r="CL86" s="25" t="s">
        <v>1344</v>
      </c>
      <c r="CM86" s="24">
        <v>48</v>
      </c>
      <c r="CN86" s="24">
        <v>89</v>
      </c>
      <c r="CO86" s="25" t="s">
        <v>1345</v>
      </c>
      <c r="CP86" s="27">
        <f t="shared" si="348"/>
        <v>0.49484536082474229</v>
      </c>
      <c r="CQ86" s="28">
        <f t="shared" si="349"/>
        <v>0.91752577319587625</v>
      </c>
      <c r="CR86" s="25" t="s">
        <v>50</v>
      </c>
      <c r="CS86" s="25" t="s">
        <v>1346</v>
      </c>
      <c r="CT86" s="24">
        <v>48</v>
      </c>
      <c r="CU86" s="24">
        <v>97</v>
      </c>
      <c r="CV86" s="25" t="s">
        <v>1737</v>
      </c>
      <c r="CW86" s="27">
        <f t="shared" si="350"/>
        <v>0.49484536082474229</v>
      </c>
      <c r="CX86" s="28">
        <f t="shared" si="351"/>
        <v>1</v>
      </c>
      <c r="CY86" s="25" t="s">
        <v>50</v>
      </c>
      <c r="CZ86" s="25" t="s">
        <v>1738</v>
      </c>
      <c r="DA86" s="24">
        <v>48</v>
      </c>
      <c r="DB86" s="24">
        <v>62</v>
      </c>
      <c r="DC86" s="25" t="s">
        <v>1739</v>
      </c>
      <c r="DD86" s="27">
        <f t="shared" si="352"/>
        <v>0.49484536082474229</v>
      </c>
      <c r="DE86" s="28">
        <f t="shared" si="353"/>
        <v>0.63917525773195871</v>
      </c>
      <c r="DF86" s="25" t="s">
        <v>50</v>
      </c>
      <c r="DG86" s="25" t="s">
        <v>1740</v>
      </c>
      <c r="DH86" s="24">
        <v>72</v>
      </c>
      <c r="DI86" s="24">
        <v>97</v>
      </c>
      <c r="DJ86" s="25" t="s">
        <v>1741</v>
      </c>
      <c r="DK86" s="27">
        <f t="shared" si="354"/>
        <v>0.74226804123711343</v>
      </c>
      <c r="DL86" s="28">
        <f t="shared" si="355"/>
        <v>1</v>
      </c>
      <c r="DM86" s="25" t="s">
        <v>50</v>
      </c>
      <c r="DN86" s="25" t="s">
        <v>1723</v>
      </c>
      <c r="DO86" s="24">
        <v>72</v>
      </c>
      <c r="DP86" s="24"/>
      <c r="DQ86" s="25"/>
      <c r="DR86" s="27">
        <f t="shared" si="356"/>
        <v>0.74226804123711343</v>
      </c>
      <c r="DS86" s="28">
        <f t="shared" si="357"/>
        <v>1</v>
      </c>
      <c r="DT86" s="25" t="s">
        <v>49</v>
      </c>
      <c r="DU86" s="25"/>
      <c r="DV86" s="24">
        <v>72</v>
      </c>
      <c r="DW86" s="24"/>
      <c r="DX86" s="25"/>
      <c r="DY86" s="27">
        <f t="shared" si="358"/>
        <v>0.74226804123711343</v>
      </c>
      <c r="DZ86" s="28">
        <f t="shared" si="359"/>
        <v>1</v>
      </c>
      <c r="EA86" s="25" t="s">
        <v>49</v>
      </c>
      <c r="EB86" s="25"/>
      <c r="EC86" s="31">
        <v>97</v>
      </c>
      <c r="ED86" s="24"/>
      <c r="EE86" s="25"/>
      <c r="EF86" s="27">
        <f t="shared" si="360"/>
        <v>1</v>
      </c>
      <c r="EG86" s="28">
        <f t="shared" si="361"/>
        <v>1</v>
      </c>
      <c r="EH86" s="25" t="s">
        <v>49</v>
      </c>
      <c r="EI86" s="25"/>
      <c r="EJ86" s="32">
        <v>2025</v>
      </c>
      <c r="EK86" s="33"/>
      <c r="EL86" s="34" t="str">
        <f>+VLOOKUP(C86,[1]Listas_desplega!$AI$22:$AJ$46,2,0)</f>
        <v>DF_GT</v>
      </c>
      <c r="EM86" s="34" t="str">
        <f>+VLOOKUP(I86,[1]Listas_desplega!$BY$3:$BZ$7,2,0)</f>
        <v>T_5</v>
      </c>
      <c r="EN86" s="34" t="str">
        <f>+VLOOKUP(J86,[1]Listas_desplega!$BY$10:$BZ$23,2,0)</f>
        <v>T_5_C_1</v>
      </c>
      <c r="EO86" s="34" t="str">
        <f>+VLOOKUP(K86,[1]Listas_desplega!$BY$28:$BZ$54,2,0)</f>
        <v>T_5_C_1_ET_1</v>
      </c>
      <c r="EP86" s="34" t="str">
        <f>+VLOOKUP(L86,[1]Listas_desplega!$BY$58:$BZ$105,2,0)</f>
        <v>T_5_C_1_ET_1_CPT_2</v>
      </c>
      <c r="EQ86" s="35" t="str">
        <f>+VLOOKUP(M86,[1]Listas_desplega!$J$3:$K$11,2,0)</f>
        <v>Eje_E_5</v>
      </c>
    </row>
    <row r="87" spans="1:147" s="36" customFormat="1" ht="44.25" customHeight="1" x14ac:dyDescent="0.3">
      <c r="A87" s="15" t="str">
        <f t="shared" si="311"/>
        <v>24_VPBM_2025</v>
      </c>
      <c r="B87" s="16" t="s">
        <v>44</v>
      </c>
      <c r="C87" s="16" t="s">
        <v>76</v>
      </c>
      <c r="D87" s="16" t="s">
        <v>77</v>
      </c>
      <c r="E87" s="16" t="s">
        <v>158</v>
      </c>
      <c r="F87" s="16" t="s">
        <v>274</v>
      </c>
      <c r="G87" s="17" t="s">
        <v>275</v>
      </c>
      <c r="H87" s="16" t="s">
        <v>526</v>
      </c>
      <c r="I87" s="16" t="s">
        <v>627</v>
      </c>
      <c r="J87" s="16" t="s">
        <v>628</v>
      </c>
      <c r="K87" s="16" t="s">
        <v>629</v>
      </c>
      <c r="L87" s="16" t="s">
        <v>713</v>
      </c>
      <c r="M87" s="16" t="s">
        <v>78</v>
      </c>
      <c r="N87" s="16" t="s">
        <v>79</v>
      </c>
      <c r="O87" s="22">
        <v>24</v>
      </c>
      <c r="P87" s="19" t="s">
        <v>768</v>
      </c>
      <c r="Q87" s="20" t="s">
        <v>117</v>
      </c>
      <c r="R87" s="19" t="s">
        <v>593</v>
      </c>
      <c r="S87" s="19" t="s">
        <v>769</v>
      </c>
      <c r="T87" s="19" t="s">
        <v>285</v>
      </c>
      <c r="U87" s="19" t="s">
        <v>434</v>
      </c>
      <c r="V87" s="19">
        <v>0</v>
      </c>
      <c r="W87" s="19" t="s">
        <v>770</v>
      </c>
      <c r="X87" s="20" t="s">
        <v>288</v>
      </c>
      <c r="Y87" s="21"/>
      <c r="Z87" s="21"/>
      <c r="AA87" s="21"/>
      <c r="AB87" s="21"/>
      <c r="AC87" s="21"/>
      <c r="AD87" s="21"/>
      <c r="AE87" s="21"/>
      <c r="AF87" s="21"/>
      <c r="AG87" s="21"/>
      <c r="AH87" s="22"/>
      <c r="AI87" s="22"/>
      <c r="AJ87" s="22"/>
      <c r="AK87" s="22"/>
      <c r="AL87" s="22"/>
      <c r="AM87" s="22"/>
      <c r="AN87" s="22"/>
      <c r="AO87" s="22"/>
      <c r="AP87" s="22"/>
      <c r="AQ87" s="22"/>
      <c r="AR87" s="23"/>
      <c r="AS87" s="22"/>
      <c r="AT87" s="207">
        <v>96</v>
      </c>
      <c r="AU87" s="190">
        <v>97</v>
      </c>
      <c r="AV87" s="190">
        <v>97</v>
      </c>
      <c r="AW87" s="190">
        <v>97</v>
      </c>
      <c r="AX87" s="190">
        <v>97</v>
      </c>
      <c r="AY87" s="190">
        <v>97</v>
      </c>
      <c r="AZ87" s="191"/>
      <c r="BA87" s="191"/>
      <c r="BB87" s="191"/>
      <c r="BC87" s="191"/>
      <c r="BD87" s="24"/>
      <c r="BE87" s="24"/>
      <c r="BF87" s="25" t="s">
        <v>771</v>
      </c>
      <c r="BG87" s="27">
        <f t="shared" si="338"/>
        <v>0</v>
      </c>
      <c r="BH87" s="28">
        <f t="shared" si="339"/>
        <v>0</v>
      </c>
      <c r="BI87" s="25" t="s">
        <v>396</v>
      </c>
      <c r="BJ87" s="25"/>
      <c r="BK87" s="24"/>
      <c r="BL87" s="24"/>
      <c r="BM87" s="25" t="s">
        <v>82</v>
      </c>
      <c r="BN87" s="27">
        <f t="shared" si="340"/>
        <v>0</v>
      </c>
      <c r="BO87" s="28">
        <f t="shared" si="341"/>
        <v>0</v>
      </c>
      <c r="BP87" s="25" t="s">
        <v>49</v>
      </c>
      <c r="BQ87" s="29"/>
      <c r="BR87" s="30">
        <v>97</v>
      </c>
      <c r="BS87" s="24">
        <v>97</v>
      </c>
      <c r="BT87" s="25" t="s">
        <v>772</v>
      </c>
      <c r="BU87" s="27">
        <f t="shared" si="342"/>
        <v>1</v>
      </c>
      <c r="BV87" s="28">
        <f t="shared" si="343"/>
        <v>1</v>
      </c>
      <c r="BW87" s="25" t="s">
        <v>50</v>
      </c>
      <c r="BX87" s="25" t="s">
        <v>773</v>
      </c>
      <c r="BY87" s="24">
        <v>97</v>
      </c>
      <c r="BZ87" s="24">
        <v>97</v>
      </c>
      <c r="CA87" s="25" t="s">
        <v>1347</v>
      </c>
      <c r="CB87" s="27">
        <f t="shared" si="344"/>
        <v>1</v>
      </c>
      <c r="CC87" s="28">
        <f t="shared" si="345"/>
        <v>1</v>
      </c>
      <c r="CD87" s="25" t="s">
        <v>50</v>
      </c>
      <c r="CE87" s="25" t="s">
        <v>1348</v>
      </c>
      <c r="CF87" s="24">
        <v>97</v>
      </c>
      <c r="CG87" s="24">
        <v>97</v>
      </c>
      <c r="CH87" s="25" t="s">
        <v>1349</v>
      </c>
      <c r="CI87" s="27">
        <f t="shared" si="346"/>
        <v>1</v>
      </c>
      <c r="CJ87" s="28">
        <f t="shared" si="347"/>
        <v>1</v>
      </c>
      <c r="CK87" s="25" t="s">
        <v>50</v>
      </c>
      <c r="CL87" s="25" t="s">
        <v>1350</v>
      </c>
      <c r="CM87" s="24">
        <v>97</v>
      </c>
      <c r="CN87" s="24">
        <v>97</v>
      </c>
      <c r="CO87" s="25" t="s">
        <v>1351</v>
      </c>
      <c r="CP87" s="27">
        <f t="shared" si="348"/>
        <v>1</v>
      </c>
      <c r="CQ87" s="28">
        <f t="shared" si="349"/>
        <v>1</v>
      </c>
      <c r="CR87" s="25" t="s">
        <v>50</v>
      </c>
      <c r="CS87" s="25" t="s">
        <v>1352</v>
      </c>
      <c r="CT87" s="24">
        <v>97</v>
      </c>
      <c r="CU87" s="24">
        <v>97</v>
      </c>
      <c r="CV87" s="25" t="s">
        <v>1742</v>
      </c>
      <c r="CW87" s="27">
        <f t="shared" si="350"/>
        <v>1</v>
      </c>
      <c r="CX87" s="28">
        <f t="shared" si="351"/>
        <v>1</v>
      </c>
      <c r="CY87" s="25" t="s">
        <v>50</v>
      </c>
      <c r="CZ87" s="25" t="s">
        <v>1743</v>
      </c>
      <c r="DA87" s="24">
        <v>97</v>
      </c>
      <c r="DB87" s="24">
        <v>97</v>
      </c>
      <c r="DC87" s="25" t="s">
        <v>1744</v>
      </c>
      <c r="DD87" s="27">
        <f t="shared" si="352"/>
        <v>1</v>
      </c>
      <c r="DE87" s="28">
        <f t="shared" si="353"/>
        <v>1</v>
      </c>
      <c r="DF87" s="25" t="s">
        <v>50</v>
      </c>
      <c r="DG87" s="25" t="s">
        <v>1745</v>
      </c>
      <c r="DH87" s="24">
        <v>97</v>
      </c>
      <c r="DI87" s="24">
        <v>97</v>
      </c>
      <c r="DJ87" s="25" t="s">
        <v>1746</v>
      </c>
      <c r="DK87" s="27">
        <f t="shared" si="354"/>
        <v>1</v>
      </c>
      <c r="DL87" s="28">
        <f t="shared" si="355"/>
        <v>1</v>
      </c>
      <c r="DM87" s="25" t="s">
        <v>50</v>
      </c>
      <c r="DN87" s="25" t="s">
        <v>1723</v>
      </c>
      <c r="DO87" s="24">
        <v>97</v>
      </c>
      <c r="DP87" s="24"/>
      <c r="DQ87" s="25"/>
      <c r="DR87" s="27">
        <f t="shared" si="356"/>
        <v>1</v>
      </c>
      <c r="DS87" s="28">
        <f t="shared" si="357"/>
        <v>1</v>
      </c>
      <c r="DT87" s="25" t="s">
        <v>49</v>
      </c>
      <c r="DU87" s="25"/>
      <c r="DV87" s="24">
        <v>97</v>
      </c>
      <c r="DW87" s="24"/>
      <c r="DX87" s="25"/>
      <c r="DY87" s="27">
        <f t="shared" si="358"/>
        <v>1</v>
      </c>
      <c r="DZ87" s="28">
        <f t="shared" si="359"/>
        <v>1</v>
      </c>
      <c r="EA87" s="25" t="s">
        <v>49</v>
      </c>
      <c r="EB87" s="25"/>
      <c r="EC87" s="24">
        <v>97</v>
      </c>
      <c r="ED87" s="24"/>
      <c r="EE87" s="25"/>
      <c r="EF87" s="27">
        <f t="shared" si="360"/>
        <v>1</v>
      </c>
      <c r="EG87" s="28">
        <f t="shared" si="361"/>
        <v>1</v>
      </c>
      <c r="EH87" s="25" t="s">
        <v>49</v>
      </c>
      <c r="EI87" s="25"/>
      <c r="EJ87" s="32">
        <v>2025</v>
      </c>
      <c r="EK87" s="33"/>
      <c r="EL87" s="34" t="str">
        <f>+VLOOKUP(C87,[1]Listas_desplega!$AI$22:$AJ$46,2,0)</f>
        <v>DF_GT</v>
      </c>
      <c r="EM87" s="34" t="str">
        <f>+VLOOKUP(I87,[1]Listas_desplega!$BY$3:$BZ$7,2,0)</f>
        <v>T_5</v>
      </c>
      <c r="EN87" s="34" t="str">
        <f>+VLOOKUP(J87,[1]Listas_desplega!$BY$10:$BZ$23,2,0)</f>
        <v>T_5_C_1</v>
      </c>
      <c r="EO87" s="34" t="str">
        <f>+VLOOKUP(K87,[1]Listas_desplega!$BY$28:$BZ$54,2,0)</f>
        <v>T_5_C_1_ET_1</v>
      </c>
      <c r="EP87" s="34" t="str">
        <f>+VLOOKUP(L87,[1]Listas_desplega!$BY$58:$BZ$105,2,0)</f>
        <v>T_5_C_1_ET_1_CPT_2</v>
      </c>
      <c r="EQ87" s="35" t="str">
        <f>+VLOOKUP(M87,[1]Listas_desplega!$J$3:$K$11,2,0)</f>
        <v>Eje_E_5</v>
      </c>
    </row>
    <row r="88" spans="1:147" s="36" customFormat="1" ht="44.25" customHeight="1" x14ac:dyDescent="0.3">
      <c r="A88" s="15" t="str">
        <f t="shared" si="311"/>
        <v>25_VPBM_2025</v>
      </c>
      <c r="B88" s="16" t="s">
        <v>44</v>
      </c>
      <c r="C88" s="16" t="s">
        <v>76</v>
      </c>
      <c r="D88" s="16" t="s">
        <v>77</v>
      </c>
      <c r="E88" s="16" t="s">
        <v>158</v>
      </c>
      <c r="F88" s="16" t="s">
        <v>274</v>
      </c>
      <c r="G88" s="17" t="s">
        <v>275</v>
      </c>
      <c r="H88" s="16" t="s">
        <v>526</v>
      </c>
      <c r="I88" s="16" t="s">
        <v>627</v>
      </c>
      <c r="J88" s="16" t="s">
        <v>628</v>
      </c>
      <c r="K88" s="16" t="s">
        <v>629</v>
      </c>
      <c r="L88" s="16" t="s">
        <v>713</v>
      </c>
      <c r="M88" s="16" t="s">
        <v>78</v>
      </c>
      <c r="N88" s="16" t="s">
        <v>79</v>
      </c>
      <c r="O88" s="22">
        <v>25</v>
      </c>
      <c r="P88" s="19" t="s">
        <v>774</v>
      </c>
      <c r="Q88" s="20" t="s">
        <v>117</v>
      </c>
      <c r="R88" s="19" t="s">
        <v>283</v>
      </c>
      <c r="S88" s="19" t="s">
        <v>775</v>
      </c>
      <c r="T88" s="19" t="s">
        <v>285</v>
      </c>
      <c r="U88" s="19" t="s">
        <v>434</v>
      </c>
      <c r="V88" s="19">
        <v>0</v>
      </c>
      <c r="W88" s="19" t="s">
        <v>776</v>
      </c>
      <c r="X88" s="20" t="s">
        <v>288</v>
      </c>
      <c r="Y88" s="21"/>
      <c r="Z88" s="21"/>
      <c r="AA88" s="21"/>
      <c r="AB88" s="21"/>
      <c r="AC88" s="21"/>
      <c r="AD88" s="21"/>
      <c r="AE88" s="21"/>
      <c r="AF88" s="21"/>
      <c r="AG88" s="21"/>
      <c r="AH88" s="22"/>
      <c r="AI88" s="22"/>
      <c r="AJ88" s="22"/>
      <c r="AK88" s="22"/>
      <c r="AL88" s="22"/>
      <c r="AM88" s="22"/>
      <c r="AN88" s="22"/>
      <c r="AO88" s="22"/>
      <c r="AP88" s="22"/>
      <c r="AQ88" s="22"/>
      <c r="AR88" s="23"/>
      <c r="AS88" s="22"/>
      <c r="AT88" s="22">
        <v>0</v>
      </c>
      <c r="AU88" s="204">
        <v>0</v>
      </c>
      <c r="AV88" s="190">
        <v>0</v>
      </c>
      <c r="AW88" s="190">
        <v>37</v>
      </c>
      <c r="AX88" s="190">
        <v>60</v>
      </c>
      <c r="AY88" s="205">
        <v>97</v>
      </c>
      <c r="AZ88" s="206"/>
      <c r="BA88" s="206"/>
      <c r="BB88" s="206"/>
      <c r="BC88" s="206"/>
      <c r="BD88" s="24"/>
      <c r="BE88" s="24"/>
      <c r="BF88" s="25" t="s">
        <v>777</v>
      </c>
      <c r="BG88" s="26">
        <f>IFERROR(BD88/AW88,0)</f>
        <v>0</v>
      </c>
      <c r="BH88" s="27">
        <f>IFERROR(BE88/AW88,0)</f>
        <v>0</v>
      </c>
      <c r="BI88" s="25" t="s">
        <v>396</v>
      </c>
      <c r="BJ88" s="25"/>
      <c r="BK88" s="56"/>
      <c r="BL88" s="24"/>
      <c r="BM88" s="25" t="s">
        <v>83</v>
      </c>
      <c r="BN88" s="27">
        <f>+IFERROR(BK88/AW88,0)</f>
        <v>0</v>
      </c>
      <c r="BO88" s="28">
        <f>+IF(BP88="SI",IFERROR((IF(BP88="SI",BL88,0)/AW88),"REVISAR"),BH88)</f>
        <v>0</v>
      </c>
      <c r="BP88" s="25" t="s">
        <v>49</v>
      </c>
      <c r="BQ88" s="29"/>
      <c r="BR88" s="60">
        <v>0</v>
      </c>
      <c r="BS88" s="24">
        <v>0</v>
      </c>
      <c r="BT88" s="25" t="s">
        <v>778</v>
      </c>
      <c r="BU88" s="27">
        <f>+IFERROR(BR88/AW88,0)</f>
        <v>0</v>
      </c>
      <c r="BV88" s="28">
        <f>+IF(BW88="SI",IFERROR((IF(BW88="SI",BS88,0)/AW88),"REVISAR"),BO88)</f>
        <v>0</v>
      </c>
      <c r="BW88" s="25" t="s">
        <v>50</v>
      </c>
      <c r="BX88" s="25" t="s">
        <v>779</v>
      </c>
      <c r="BY88" s="56">
        <v>0</v>
      </c>
      <c r="BZ88" s="24">
        <v>3</v>
      </c>
      <c r="CA88" s="25" t="s">
        <v>1353</v>
      </c>
      <c r="CB88" s="27">
        <f>+IFERROR(BY88/AW88,0)</f>
        <v>0</v>
      </c>
      <c r="CC88" s="28">
        <f>+IF(CD88="SI",IFERROR((IF(CD88="SI",BZ88,0)/AW88),"REVISAR"),BV88)</f>
        <v>8.1081081081081086E-2</v>
      </c>
      <c r="CD88" s="25" t="s">
        <v>50</v>
      </c>
      <c r="CE88" s="25" t="s">
        <v>1354</v>
      </c>
      <c r="CF88" s="56">
        <v>0</v>
      </c>
      <c r="CG88" s="24">
        <v>8</v>
      </c>
      <c r="CH88" s="25" t="s">
        <v>1355</v>
      </c>
      <c r="CI88" s="27">
        <f>+IFERROR(CF88/AW88,0)</f>
        <v>0</v>
      </c>
      <c r="CJ88" s="28">
        <f>+IF(CK88="SI",IFERROR((IF(CK88="SI",CG88,0)/AW88),"REVISAR"),CC88)</f>
        <v>8.1081081081081086E-2</v>
      </c>
      <c r="CK88" s="25" t="s">
        <v>49</v>
      </c>
      <c r="CL88" s="25" t="s">
        <v>1356</v>
      </c>
      <c r="CM88" s="24">
        <v>13</v>
      </c>
      <c r="CN88" s="24">
        <v>16</v>
      </c>
      <c r="CO88" s="25" t="s">
        <v>1357</v>
      </c>
      <c r="CP88" s="27">
        <f>+IFERROR(CM88/AW88,0)</f>
        <v>0.35135135135135137</v>
      </c>
      <c r="CQ88" s="28">
        <f>+IF(CR88="SI",IFERROR((IF(CR88="SI",CN88,0)/AW88),"REVISAR"),CJ88)</f>
        <v>0.43243243243243246</v>
      </c>
      <c r="CR88" s="25" t="s">
        <v>50</v>
      </c>
      <c r="CS88" s="25" t="s">
        <v>1358</v>
      </c>
      <c r="CT88" s="24">
        <v>13</v>
      </c>
      <c r="CU88" s="24">
        <v>22</v>
      </c>
      <c r="CV88" s="25" t="s">
        <v>1747</v>
      </c>
      <c r="CW88" s="27">
        <f>+IFERROR(CT88/AW88,0)</f>
        <v>0.35135135135135137</v>
      </c>
      <c r="CX88" s="28">
        <f>+IF(CY88="SI",IFERROR((IF(CY88="SI",CU88,0)/AW88),"REVISAR"),CQ88)</f>
        <v>0.59459459459459463</v>
      </c>
      <c r="CY88" s="25" t="s">
        <v>50</v>
      </c>
      <c r="CZ88" s="25" t="s">
        <v>1743</v>
      </c>
      <c r="DA88" s="24">
        <v>13</v>
      </c>
      <c r="DB88" s="24">
        <v>32</v>
      </c>
      <c r="DC88" s="25" t="s">
        <v>1748</v>
      </c>
      <c r="DD88" s="27">
        <f>+IFERROR(DA88/AW88,0)</f>
        <v>0.35135135135135137</v>
      </c>
      <c r="DE88" s="28">
        <f>+IF(DF88="SI",IFERROR((IF(DF88="SI",DB88,0)/AW88),"REVISAR"),CX88)</f>
        <v>0.86486486486486491</v>
      </c>
      <c r="DF88" s="25" t="s">
        <v>50</v>
      </c>
      <c r="DG88" s="25" t="s">
        <v>1745</v>
      </c>
      <c r="DH88" s="24">
        <v>26</v>
      </c>
      <c r="DI88" s="24">
        <v>39</v>
      </c>
      <c r="DJ88" s="25" t="s">
        <v>1749</v>
      </c>
      <c r="DK88" s="27">
        <f>+IFERROR(DH88/AW88,0)</f>
        <v>0.70270270270270274</v>
      </c>
      <c r="DL88" s="28">
        <f>+IF(DM88="SI",IFERROR((IF(DM88="SI",DI88,0)/AW88),"REVISAR"),DE88)</f>
        <v>1.0540540540540539</v>
      </c>
      <c r="DM88" s="25" t="s">
        <v>50</v>
      </c>
      <c r="DN88" s="25" t="s">
        <v>1723</v>
      </c>
      <c r="DO88" s="24">
        <v>26</v>
      </c>
      <c r="DP88" s="24"/>
      <c r="DQ88" s="25"/>
      <c r="DR88" s="27">
        <f>+IFERROR(DO88/AW88,0)</f>
        <v>0.70270270270270274</v>
      </c>
      <c r="DS88" s="28">
        <f>+IF(DT88="SI",IFERROR((IF(DT88="SI",DP88,0)/AW88),"REVISAR"),DL88)</f>
        <v>1.0540540540540539</v>
      </c>
      <c r="DT88" s="25" t="s">
        <v>49</v>
      </c>
      <c r="DU88" s="25"/>
      <c r="DV88" s="24">
        <v>26</v>
      </c>
      <c r="DW88" s="24"/>
      <c r="DX88" s="25"/>
      <c r="DY88" s="27">
        <f>+IFERROR(DV88/AW88,0)</f>
        <v>0.70270270270270274</v>
      </c>
      <c r="DZ88" s="28">
        <f>+IF(EA88="SI",IFERROR((IF(EA88="SI",DW88,0)/AW88),"REVISAR"),DS88)</f>
        <v>1.0540540540540539</v>
      </c>
      <c r="EA88" s="25" t="s">
        <v>49</v>
      </c>
      <c r="EB88" s="25"/>
      <c r="EC88" s="31">
        <v>37</v>
      </c>
      <c r="ED88" s="24"/>
      <c r="EE88" s="25"/>
      <c r="EF88" s="27">
        <f>+IFERROR(EC88/AW88,0)</f>
        <v>1</v>
      </c>
      <c r="EG88" s="28">
        <f>+IF(EH88="SI",IFERROR((IF(EH88="SI",ED88,0)/AW88),"REVISAR"),DZ88)</f>
        <v>1.0540540540540539</v>
      </c>
      <c r="EH88" s="25" t="s">
        <v>49</v>
      </c>
      <c r="EI88" s="25"/>
      <c r="EJ88" s="32">
        <v>2025</v>
      </c>
      <c r="EK88" s="33"/>
      <c r="EL88" s="34" t="str">
        <f>+VLOOKUP(C88,[1]Listas_desplega!$AI$22:$AJ$46,2,0)</f>
        <v>DF_GT</v>
      </c>
      <c r="EM88" s="34" t="str">
        <f>+VLOOKUP(I88,[1]Listas_desplega!$BY$3:$BZ$7,2,0)</f>
        <v>T_5</v>
      </c>
      <c r="EN88" s="34" t="str">
        <f>+VLOOKUP(J88,[1]Listas_desplega!$BY$10:$BZ$23,2,0)</f>
        <v>T_5_C_1</v>
      </c>
      <c r="EO88" s="34" t="str">
        <f>+VLOOKUP(K88,[1]Listas_desplega!$BY$28:$BZ$54,2,0)</f>
        <v>T_5_C_1_ET_1</v>
      </c>
      <c r="EP88" s="34" t="str">
        <f>+VLOOKUP(L88,[1]Listas_desplega!$BY$58:$BZ$105,2,0)</f>
        <v>T_5_C_1_ET_1_CPT_2</v>
      </c>
      <c r="EQ88" s="35" t="str">
        <f>+VLOOKUP(M88,[1]Listas_desplega!$J$3:$K$11,2,0)</f>
        <v>Eje_E_5</v>
      </c>
    </row>
    <row r="89" spans="1:147" s="36" customFormat="1" ht="44.25" customHeight="1" x14ac:dyDescent="0.3">
      <c r="A89" s="15" t="str">
        <f t="shared" si="311"/>
        <v>103_VPBM_2025</v>
      </c>
      <c r="B89" s="16" t="s">
        <v>44</v>
      </c>
      <c r="C89" s="16" t="s">
        <v>76</v>
      </c>
      <c r="D89" s="16" t="s">
        <v>744</v>
      </c>
      <c r="E89" s="16" t="s">
        <v>158</v>
      </c>
      <c r="F89" s="16" t="s">
        <v>274</v>
      </c>
      <c r="G89" s="17" t="s">
        <v>517</v>
      </c>
      <c r="H89" s="16" t="s">
        <v>526</v>
      </c>
      <c r="I89" s="16" t="s">
        <v>277</v>
      </c>
      <c r="J89" s="16" t="s">
        <v>278</v>
      </c>
      <c r="K89" s="16" t="s">
        <v>279</v>
      </c>
      <c r="L89" s="16" t="s">
        <v>280</v>
      </c>
      <c r="M89" s="16" t="s">
        <v>52</v>
      </c>
      <c r="N89" s="16" t="s">
        <v>54</v>
      </c>
      <c r="O89" s="22">
        <v>103</v>
      </c>
      <c r="P89" s="19" t="s">
        <v>780</v>
      </c>
      <c r="Q89" s="20" t="s">
        <v>282</v>
      </c>
      <c r="R89" s="19" t="s">
        <v>352</v>
      </c>
      <c r="S89" s="19" t="s">
        <v>781</v>
      </c>
      <c r="T89" s="19" t="s">
        <v>285</v>
      </c>
      <c r="U89" s="19" t="s">
        <v>286</v>
      </c>
      <c r="V89" s="19">
        <v>30</v>
      </c>
      <c r="W89" s="19" t="s">
        <v>782</v>
      </c>
      <c r="X89" s="20" t="s">
        <v>310</v>
      </c>
      <c r="Y89" s="21"/>
      <c r="Z89" s="21"/>
      <c r="AA89" s="21"/>
      <c r="AB89" s="21"/>
      <c r="AC89" s="21"/>
      <c r="AD89" s="21"/>
      <c r="AE89" s="21"/>
      <c r="AF89" s="21"/>
      <c r="AG89" s="21"/>
      <c r="AH89" s="22"/>
      <c r="AI89" s="22"/>
      <c r="AJ89" s="22"/>
      <c r="AK89" s="22"/>
      <c r="AL89" s="22"/>
      <c r="AM89" s="22"/>
      <c r="AN89" s="22"/>
      <c r="AO89" s="22"/>
      <c r="AP89" s="22"/>
      <c r="AQ89" s="22"/>
      <c r="AR89" s="23"/>
      <c r="AS89" s="22"/>
      <c r="AT89" s="22">
        <v>761</v>
      </c>
      <c r="AU89" s="22">
        <v>800</v>
      </c>
      <c r="AV89" s="190">
        <v>900</v>
      </c>
      <c r="AW89" s="190">
        <v>1600</v>
      </c>
      <c r="AX89" s="190">
        <v>2000</v>
      </c>
      <c r="AY89" s="205">
        <v>2000</v>
      </c>
      <c r="AZ89" s="206"/>
      <c r="BA89" s="206"/>
      <c r="BB89" s="206"/>
      <c r="BC89" s="206"/>
      <c r="BD89" s="24"/>
      <c r="BE89" s="24"/>
      <c r="BF89" s="25" t="s">
        <v>783</v>
      </c>
      <c r="BG89" s="27">
        <f>IFERROR(((BD89-AT89)/(AW89-AT89)),0)</f>
        <v>-0.90703218116805717</v>
      </c>
      <c r="BH89" s="28">
        <f>+IF(BI89="SI",IFERROR((((IF(BI89="SI",(BE89-AT89),0)))/(AW89-AT89)),"REVISAR"),0)</f>
        <v>-0.90703218116805717</v>
      </c>
      <c r="BI89" s="25" t="s">
        <v>50</v>
      </c>
      <c r="BJ89" s="25" t="s">
        <v>312</v>
      </c>
      <c r="BK89" s="24"/>
      <c r="BL89" s="24"/>
      <c r="BM89" s="25" t="s">
        <v>784</v>
      </c>
      <c r="BN89" s="27">
        <f>IFERROR(((BK89-AT89)/(AW89-AT89)),0)</f>
        <v>-0.90703218116805717</v>
      </c>
      <c r="BO89" s="28">
        <f>+IF(BP89="SI",IFERROR((((IF(BP89="SI",(BL89-AT89),0)))/(AW89-AT89)),"REVISAR"),BH89)</f>
        <v>-0.90703218116805717</v>
      </c>
      <c r="BP89" s="25" t="s">
        <v>50</v>
      </c>
      <c r="BQ89" s="29" t="s">
        <v>785</v>
      </c>
      <c r="BR89" s="30"/>
      <c r="BS89" s="24"/>
      <c r="BT89" s="25" t="s">
        <v>786</v>
      </c>
      <c r="BU89" s="27">
        <f>IFERROR(((BR89-AT89)/(AW89-AT89)),0)</f>
        <v>-0.90703218116805717</v>
      </c>
      <c r="BV89" s="28">
        <f>+IF(BW89="SI",IFERROR((((IF(BW89="SI",(BS89-AT89),0)))/(AW89-AT89)),"REVISAR"),BO89)</f>
        <v>-0.90703218116805717</v>
      </c>
      <c r="BW89" s="25" t="s">
        <v>50</v>
      </c>
      <c r="BX89" s="25" t="s">
        <v>787</v>
      </c>
      <c r="BY89" s="24"/>
      <c r="BZ89" s="24"/>
      <c r="CA89" s="25" t="s">
        <v>1359</v>
      </c>
      <c r="CB89" s="27">
        <f>IFERROR(((BY89-AT89)/(AW89-AT89)),0)</f>
        <v>-0.90703218116805717</v>
      </c>
      <c r="CC89" s="28">
        <f>+IF(CD89="SI",IFERROR((((IF(CD89="SI",(BZ89-AT89),0)))/(AW89-AT89)),"REVISAR"),BV89)</f>
        <v>-0.90703218116805717</v>
      </c>
      <c r="CD89" s="25" t="s">
        <v>50</v>
      </c>
      <c r="CE89" s="25" t="s">
        <v>1360</v>
      </c>
      <c r="CF89" s="24"/>
      <c r="CG89" s="24">
        <v>0</v>
      </c>
      <c r="CH89" s="25" t="s">
        <v>1359</v>
      </c>
      <c r="CI89" s="27">
        <f>IFERROR(((CF89-AT89)/(AW89-AT89)),0)</f>
        <v>-0.90703218116805717</v>
      </c>
      <c r="CJ89" s="28">
        <f>+IF(CK89="SI",IFERROR((((IF(CK89="SI",(CG89-AT89),0)))/(AW89-AT89)),"REVISAR"),CC89)</f>
        <v>-0.90703218116805717</v>
      </c>
      <c r="CK89" s="25" t="s">
        <v>50</v>
      </c>
      <c r="CL89" s="25" t="s">
        <v>1361</v>
      </c>
      <c r="CM89" s="24">
        <v>1300</v>
      </c>
      <c r="CN89" s="24">
        <v>1333</v>
      </c>
      <c r="CO89" s="25" t="s">
        <v>1362</v>
      </c>
      <c r="CP89" s="27">
        <f>IFERROR(((CM89-AT89)/(AW89-AT89)),0)</f>
        <v>0.64243146603098922</v>
      </c>
      <c r="CQ89" s="28">
        <f>+IF(CR89="SI",IFERROR((((IF(CR89="SI",(CN89-AT89),0)))/(AW89-AT89)),"REVISAR"),CJ89)</f>
        <v>0.68176400476758048</v>
      </c>
      <c r="CR89" s="25" t="s">
        <v>50</v>
      </c>
      <c r="CS89" s="25" t="s">
        <v>1363</v>
      </c>
      <c r="CT89" s="24">
        <v>1300</v>
      </c>
      <c r="CU89" s="24">
        <v>1333</v>
      </c>
      <c r="CV89" s="25" t="s">
        <v>1750</v>
      </c>
      <c r="CW89" s="27">
        <f>IFERROR(((CT89-AT89)/(AW89-AT89)),0)</f>
        <v>0.64243146603098922</v>
      </c>
      <c r="CX89" s="28">
        <f>+IF(CY89="SI",IFERROR((((IF(CY89="SI",(CU89-AT89),0)))/(AW89-AT89)),"REVISAR"),CQ89)</f>
        <v>0.68176400476758048</v>
      </c>
      <c r="CY89" s="25" t="s">
        <v>50</v>
      </c>
      <c r="CZ89" s="25" t="s">
        <v>1573</v>
      </c>
      <c r="DA89" s="24">
        <v>1300</v>
      </c>
      <c r="DB89" s="24">
        <v>1333</v>
      </c>
      <c r="DC89" s="25" t="s">
        <v>1750</v>
      </c>
      <c r="DD89" s="27">
        <f>IFERROR(((DA89-AT89)/(AW89-AT89)),0)</f>
        <v>0.64243146603098922</v>
      </c>
      <c r="DE89" s="28">
        <f>+IF(DF89="SI",IFERROR((((IF(DF89="SI",(DB89-AT89),0)))/(AW89-AT89)),"REVISAR"),CX89)</f>
        <v>0.68176400476758048</v>
      </c>
      <c r="DF89" s="25" t="s">
        <v>50</v>
      </c>
      <c r="DG89" s="25" t="s">
        <v>1751</v>
      </c>
      <c r="DH89" s="24">
        <v>1300</v>
      </c>
      <c r="DI89" s="24">
        <v>1333</v>
      </c>
      <c r="DJ89" s="25" t="s">
        <v>1750</v>
      </c>
      <c r="DK89" s="27">
        <f>IFERROR(((DH89-AT89)/(AW89-AT89)),0)</f>
        <v>0.64243146603098922</v>
      </c>
      <c r="DL89" s="28">
        <f>+IF(DM89="SI",IFERROR((((IF(DM89="SI",(DI89-AT89),0)))/(AW89-AT89)),"REVISAR"),DE89)</f>
        <v>0.68176400476758048</v>
      </c>
      <c r="DM89" s="25" t="s">
        <v>50</v>
      </c>
      <c r="DN89" s="25" t="s">
        <v>1752</v>
      </c>
      <c r="DO89" s="24">
        <v>1300</v>
      </c>
      <c r="DP89" s="24"/>
      <c r="DQ89" s="25"/>
      <c r="DR89" s="27">
        <f>IFERROR(((DO89-AT89)/(AW89-AT89)),0)</f>
        <v>0.64243146603098922</v>
      </c>
      <c r="DS89" s="28">
        <f>+IF(DT89="SI",IFERROR((((IF(DT89="SI",(DP89-AT89),0)))/(AW89-AT89)),"REVISAR"),DL89)</f>
        <v>0.68176400476758048</v>
      </c>
      <c r="DT89" s="25" t="s">
        <v>49</v>
      </c>
      <c r="DU89" s="25"/>
      <c r="DV89" s="24">
        <v>1300</v>
      </c>
      <c r="DW89" s="24"/>
      <c r="DX89" s="25"/>
      <c r="DY89" s="27">
        <f>IFERROR(((DV89-AT89)/(AW89-AT89)),0)</f>
        <v>0.64243146603098922</v>
      </c>
      <c r="DZ89" s="28">
        <f>+IF(EA89="SI",IFERROR((((IF(EA89="SI",(DW89-AT89),0)))/(AW89-AT89)),"REVISAR"),DS89)</f>
        <v>0.68176400476758048</v>
      </c>
      <c r="EA89" s="25" t="s">
        <v>49</v>
      </c>
      <c r="EB89" s="25"/>
      <c r="EC89" s="31">
        <v>1600</v>
      </c>
      <c r="ED89" s="24"/>
      <c r="EE89" s="25"/>
      <c r="EF89" s="27">
        <f>IFERROR(((EC89-AT89)/(AW89-AT89)),0)</f>
        <v>1</v>
      </c>
      <c r="EG89" s="28">
        <f>+IF(EH89="SI",IFERROR((((IF(EH89="SI",(ED89-AT89),0)))/(AW89-AT89)),"REVISAR"),DZ89)</f>
        <v>0.68176400476758048</v>
      </c>
      <c r="EH89" s="25" t="s">
        <v>49</v>
      </c>
      <c r="EI89" s="25"/>
      <c r="EJ89" s="32">
        <v>2025</v>
      </c>
      <c r="EK89" s="33"/>
      <c r="EL89" s="34" t="str">
        <f>+VLOOKUP(C89,[1]Listas_desplega!$AI$22:$AJ$46,2,0)</f>
        <v>DF_GT</v>
      </c>
      <c r="EM89" s="34" t="str">
        <f>+VLOOKUP(I89,[1]Listas_desplega!$BY$3:$BZ$7,2,0)</f>
        <v>T_2</v>
      </c>
      <c r="EN89" s="34" t="str">
        <f>+VLOOKUP(J89,[1]Listas_desplega!$BY$10:$BZ$23,2,0)</f>
        <v>T_2_C_2</v>
      </c>
      <c r="EO89" s="34" t="str">
        <f>+VLOOKUP(K89,[1]Listas_desplega!$BY$28:$BZ$54,2,0)</f>
        <v>T_2_C_2_ET_1</v>
      </c>
      <c r="EP89" s="34" t="str">
        <f>+VLOOKUP(L89,[1]Listas_desplega!$BY$58:$BZ$105,2,0)</f>
        <v>T_2_C_2_ET_1_CPT_3</v>
      </c>
      <c r="EQ89" s="35" t="str">
        <f>+VLOOKUP(M89,[1]Listas_desplega!$J$3:$K$11,2,0)</f>
        <v>Eje_E_4</v>
      </c>
    </row>
    <row r="90" spans="1:147" s="36" customFormat="1" ht="44.25" customHeight="1" x14ac:dyDescent="0.3">
      <c r="A90" s="15" t="str">
        <f t="shared" si="311"/>
        <v>123_VPBM_2025</v>
      </c>
      <c r="B90" s="16" t="s">
        <v>44</v>
      </c>
      <c r="C90" s="16" t="s">
        <v>76</v>
      </c>
      <c r="D90" s="16" t="s">
        <v>76</v>
      </c>
      <c r="E90" s="16" t="s">
        <v>158</v>
      </c>
      <c r="F90" s="16" t="s">
        <v>274</v>
      </c>
      <c r="G90" s="17" t="s">
        <v>275</v>
      </c>
      <c r="H90" s="16" t="s">
        <v>526</v>
      </c>
      <c r="I90" s="16" t="s">
        <v>627</v>
      </c>
      <c r="J90" s="16" t="s">
        <v>628</v>
      </c>
      <c r="K90" s="16" t="s">
        <v>629</v>
      </c>
      <c r="L90" s="16" t="s">
        <v>713</v>
      </c>
      <c r="M90" s="16" t="s">
        <v>78</v>
      </c>
      <c r="N90" s="16" t="s">
        <v>79</v>
      </c>
      <c r="O90" s="22">
        <v>123</v>
      </c>
      <c r="P90" s="19" t="s">
        <v>788</v>
      </c>
      <c r="Q90" s="20" t="s">
        <v>282</v>
      </c>
      <c r="R90" s="19" t="s">
        <v>283</v>
      </c>
      <c r="S90" s="19" t="s">
        <v>789</v>
      </c>
      <c r="T90" s="19" t="s">
        <v>285</v>
      </c>
      <c r="U90" s="19" t="s">
        <v>487</v>
      </c>
      <c r="V90" s="19">
        <v>0</v>
      </c>
      <c r="W90" s="19" t="s">
        <v>790</v>
      </c>
      <c r="X90" s="20" t="s">
        <v>288</v>
      </c>
      <c r="Y90" s="21"/>
      <c r="Z90" s="21" t="s">
        <v>48</v>
      </c>
      <c r="AA90" s="21"/>
      <c r="AB90" s="21"/>
      <c r="AC90" s="21"/>
      <c r="AD90" s="21"/>
      <c r="AE90" s="21"/>
      <c r="AF90" s="21"/>
      <c r="AG90" s="21"/>
      <c r="AH90" s="22"/>
      <c r="AI90" s="22"/>
      <c r="AJ90" s="22"/>
      <c r="AK90" s="22"/>
      <c r="AL90" s="22"/>
      <c r="AM90" s="22"/>
      <c r="AN90" s="22"/>
      <c r="AO90" s="22"/>
      <c r="AP90" s="22"/>
      <c r="AQ90" s="22"/>
      <c r="AR90" s="23"/>
      <c r="AS90" s="22"/>
      <c r="AT90" s="207"/>
      <c r="AU90" s="190"/>
      <c r="AV90" s="190"/>
      <c r="AW90" s="190">
        <v>10</v>
      </c>
      <c r="AX90" s="190">
        <v>10</v>
      </c>
      <c r="AY90" s="190">
        <v>20</v>
      </c>
      <c r="AZ90" s="191"/>
      <c r="BA90" s="191"/>
      <c r="BB90" s="191"/>
      <c r="BC90" s="191"/>
      <c r="BD90" s="24"/>
      <c r="BE90" s="24"/>
      <c r="BF90" s="25" t="s">
        <v>791</v>
      </c>
      <c r="BG90" s="26">
        <f>IFERROR(BD90/AW90,0)</f>
        <v>0</v>
      </c>
      <c r="BH90" s="27">
        <f>IFERROR(BE90/AW90,0)</f>
        <v>0</v>
      </c>
      <c r="BI90" s="25" t="s">
        <v>396</v>
      </c>
      <c r="BJ90" s="25"/>
      <c r="BK90" s="24">
        <v>1</v>
      </c>
      <c r="BL90" s="24">
        <v>1</v>
      </c>
      <c r="BM90" s="25" t="s">
        <v>1364</v>
      </c>
      <c r="BN90" s="27">
        <f>+IFERROR(BK90/AW90,0)</f>
        <v>0.1</v>
      </c>
      <c r="BO90" s="28">
        <f>+IF(BP90="SI",IFERROR((IF(BP90="SI",BL90,0)/AW90),"REVISAR"),BH90)</f>
        <v>0.1</v>
      </c>
      <c r="BP90" s="25" t="s">
        <v>50</v>
      </c>
      <c r="BQ90" s="29" t="s">
        <v>1365</v>
      </c>
      <c r="BR90" s="30">
        <v>1</v>
      </c>
      <c r="BS90" s="24">
        <v>2</v>
      </c>
      <c r="BT90" s="25" t="s">
        <v>1366</v>
      </c>
      <c r="BU90" s="27">
        <f>+IFERROR(BR90/AW90,0)</f>
        <v>0.1</v>
      </c>
      <c r="BV90" s="28">
        <f>+IF(BW90="SI",IFERROR((IF(BW90="SI",BS90,0)/AW90),"REVISAR"),BO90)</f>
        <v>0.2</v>
      </c>
      <c r="BW90" s="25" t="s">
        <v>50</v>
      </c>
      <c r="BX90" s="25" t="s">
        <v>792</v>
      </c>
      <c r="BY90" s="24">
        <v>2</v>
      </c>
      <c r="BZ90" s="24">
        <v>4</v>
      </c>
      <c r="CA90" s="25" t="s">
        <v>1367</v>
      </c>
      <c r="CB90" s="27">
        <f>+IFERROR(BY90/AW90,0)</f>
        <v>0.2</v>
      </c>
      <c r="CC90" s="28">
        <f>+IF(CD90="SI",IFERROR((IF(CD90="SI",BZ90,0)/AW90),"REVISAR"),BV90)</f>
        <v>0.4</v>
      </c>
      <c r="CD90" s="25" t="s">
        <v>50</v>
      </c>
      <c r="CE90" s="25" t="s">
        <v>1365</v>
      </c>
      <c r="CF90" s="24">
        <v>3</v>
      </c>
      <c r="CG90" s="24">
        <v>5</v>
      </c>
      <c r="CH90" s="25" t="s">
        <v>1368</v>
      </c>
      <c r="CI90" s="27">
        <f>+IFERROR(CF90/AW90,0)</f>
        <v>0.3</v>
      </c>
      <c r="CJ90" s="28">
        <f>+IF(CK90="SI",IFERROR((IF(CK90="SI",CG90,0)/AW90),"REVISAR"),CC90)</f>
        <v>0.5</v>
      </c>
      <c r="CK90" s="25" t="s">
        <v>50</v>
      </c>
      <c r="CL90" s="25" t="s">
        <v>1369</v>
      </c>
      <c r="CM90" s="24">
        <v>4</v>
      </c>
      <c r="CN90" s="24">
        <v>7</v>
      </c>
      <c r="CO90" s="25" t="s">
        <v>1370</v>
      </c>
      <c r="CP90" s="27">
        <f>+IFERROR(CM90/AW90,0)</f>
        <v>0.4</v>
      </c>
      <c r="CQ90" s="28">
        <f>+IF(CR90="SI",IFERROR((IF(CR90="SI",CN90,0)/AW90),"REVISAR"),CJ90)</f>
        <v>0.7</v>
      </c>
      <c r="CR90" s="25" t="s">
        <v>50</v>
      </c>
      <c r="CS90" s="25" t="s">
        <v>1371</v>
      </c>
      <c r="CT90" s="24">
        <v>5</v>
      </c>
      <c r="CU90" s="24">
        <v>7</v>
      </c>
      <c r="CV90" s="25" t="s">
        <v>1753</v>
      </c>
      <c r="CW90" s="27">
        <f>+IFERROR(CT90/AW90,0)</f>
        <v>0.5</v>
      </c>
      <c r="CX90" s="28">
        <f>+IF(CY90="SI",IFERROR((IF(CY90="SI",CU90,0)/AW90),"REVISAR"),CQ90)</f>
        <v>0.7</v>
      </c>
      <c r="CY90" s="25" t="s">
        <v>62</v>
      </c>
      <c r="CZ90" s="25" t="s">
        <v>1754</v>
      </c>
      <c r="DA90" s="24">
        <v>6</v>
      </c>
      <c r="DB90" s="24">
        <v>8</v>
      </c>
      <c r="DC90" s="25" t="s">
        <v>1755</v>
      </c>
      <c r="DD90" s="27">
        <f>+IFERROR(DA90/AW90,0)</f>
        <v>0.6</v>
      </c>
      <c r="DE90" s="28">
        <f>+IF(DF90="SI",IFERROR((IF(DF90="SI",DB90,0)/AW90),"REVISAR"),CX90)</f>
        <v>0.7</v>
      </c>
      <c r="DF90" s="25" t="s">
        <v>62</v>
      </c>
      <c r="DG90" s="25" t="s">
        <v>1756</v>
      </c>
      <c r="DH90" s="24">
        <v>7</v>
      </c>
      <c r="DI90" s="24">
        <v>9</v>
      </c>
      <c r="DJ90" s="25" t="s">
        <v>1757</v>
      </c>
      <c r="DK90" s="27">
        <f>+IFERROR(DH90/AW90,0)</f>
        <v>0.7</v>
      </c>
      <c r="DL90" s="28">
        <f>+IF(DM90="SI",IFERROR((IF(DM90="SI",DI90,0)/AW90),"REVISAR"),DE90)</f>
        <v>0.9</v>
      </c>
      <c r="DM90" s="25" t="s">
        <v>50</v>
      </c>
      <c r="DN90" s="25" t="s">
        <v>1758</v>
      </c>
      <c r="DO90" s="24">
        <v>8</v>
      </c>
      <c r="DP90" s="24"/>
      <c r="DQ90" s="25"/>
      <c r="DR90" s="27">
        <f>+IFERROR(DO90/AW90,0)</f>
        <v>0.8</v>
      </c>
      <c r="DS90" s="28">
        <f>+IF(DT90="SI",IFERROR((IF(DT90="SI",DP90,0)/AW90),"REVISAR"),DL90)</f>
        <v>0.9</v>
      </c>
      <c r="DT90" s="25" t="s">
        <v>49</v>
      </c>
      <c r="DU90" s="25"/>
      <c r="DV90" s="24">
        <v>9</v>
      </c>
      <c r="DW90" s="24"/>
      <c r="DX90" s="25"/>
      <c r="DY90" s="27">
        <f>+IFERROR(DV90/AW90,0)</f>
        <v>0.9</v>
      </c>
      <c r="DZ90" s="28">
        <f>+IF(EA90="SI",IFERROR((IF(EA90="SI",DW90,0)/AW90),"REVISAR"),DS90)</f>
        <v>0.9</v>
      </c>
      <c r="EA90" s="25" t="s">
        <v>49</v>
      </c>
      <c r="EB90" s="25"/>
      <c r="EC90" s="31">
        <v>10</v>
      </c>
      <c r="ED90" s="24"/>
      <c r="EE90" s="25"/>
      <c r="EF90" s="27">
        <f>+IFERROR(EC90/AW90,0)</f>
        <v>1</v>
      </c>
      <c r="EG90" s="28">
        <f>+IF(EH90="SI",IFERROR((IF(EH90="SI",ED90,0)/AW90),"REVISAR"),DZ90)</f>
        <v>0.9</v>
      </c>
      <c r="EH90" s="25" t="s">
        <v>49</v>
      </c>
      <c r="EI90" s="25"/>
      <c r="EJ90" s="32">
        <v>2025</v>
      </c>
      <c r="EK90" s="33"/>
      <c r="EL90" s="34" t="str">
        <f>+VLOOKUP(C90,[1]Listas_desplega!$AI$22:$AJ$46,2,0)</f>
        <v>DF_GT</v>
      </c>
      <c r="EM90" s="34" t="str">
        <f>+VLOOKUP(I90,[1]Listas_desplega!$BY$3:$BZ$7,2,0)</f>
        <v>T_5</v>
      </c>
      <c r="EN90" s="34" t="str">
        <f>+VLOOKUP(J90,[1]Listas_desplega!$BY$10:$BZ$23,2,0)</f>
        <v>T_5_C_1</v>
      </c>
      <c r="EO90" s="34" t="str">
        <f>+VLOOKUP(K90,[1]Listas_desplega!$BY$28:$BZ$54,2,0)</f>
        <v>T_5_C_1_ET_1</v>
      </c>
      <c r="EP90" s="34" t="str">
        <f>+VLOOKUP(L90,[1]Listas_desplega!$BY$58:$BZ$105,2,0)</f>
        <v>T_5_C_1_ET_1_CPT_2</v>
      </c>
      <c r="EQ90" s="35" t="str">
        <f>+VLOOKUP(M90,[1]Listas_desplega!$J$3:$K$11,2,0)</f>
        <v>Eje_E_5</v>
      </c>
    </row>
    <row r="91" spans="1:147" s="36" customFormat="1" ht="44.25" customHeight="1" x14ac:dyDescent="0.3">
      <c r="A91" s="15" t="str">
        <f t="shared" si="311"/>
        <v>A.45_VPBM_2025</v>
      </c>
      <c r="B91" s="16" t="s">
        <v>44</v>
      </c>
      <c r="C91" s="16" t="s">
        <v>76</v>
      </c>
      <c r="D91" s="16" t="s">
        <v>744</v>
      </c>
      <c r="E91" s="16" t="s">
        <v>158</v>
      </c>
      <c r="F91" s="16" t="s">
        <v>274</v>
      </c>
      <c r="G91" s="17" t="s">
        <v>517</v>
      </c>
      <c r="H91" s="16" t="s">
        <v>526</v>
      </c>
      <c r="I91" s="16" t="s">
        <v>277</v>
      </c>
      <c r="J91" s="16" t="s">
        <v>278</v>
      </c>
      <c r="K91" s="16" t="s">
        <v>279</v>
      </c>
      <c r="L91" s="16" t="s">
        <v>280</v>
      </c>
      <c r="M91" s="16" t="s">
        <v>52</v>
      </c>
      <c r="N91" s="16" t="s">
        <v>54</v>
      </c>
      <c r="O91" s="22" t="s">
        <v>793</v>
      </c>
      <c r="P91" s="19" t="s">
        <v>794</v>
      </c>
      <c r="Q91" s="208" t="s">
        <v>394</v>
      </c>
      <c r="R91" s="198" t="s">
        <v>306</v>
      </c>
      <c r="S91" s="19" t="s">
        <v>748</v>
      </c>
      <c r="T91" s="19" t="s">
        <v>308</v>
      </c>
      <c r="U91" s="198" t="s">
        <v>293</v>
      </c>
      <c r="V91" s="198">
        <v>180</v>
      </c>
      <c r="W91" s="19" t="s">
        <v>795</v>
      </c>
      <c r="X91" s="20" t="s">
        <v>394</v>
      </c>
      <c r="Y91" s="21"/>
      <c r="Z91" s="21"/>
      <c r="AA91" s="21"/>
      <c r="AB91" s="21"/>
      <c r="AC91" s="21"/>
      <c r="AD91" s="21"/>
      <c r="AE91" s="21"/>
      <c r="AF91" s="21"/>
      <c r="AG91" s="21"/>
      <c r="AH91" s="22"/>
      <c r="AI91" s="22"/>
      <c r="AJ91" s="22"/>
      <c r="AK91" s="22"/>
      <c r="AL91" s="22"/>
      <c r="AM91" s="22"/>
      <c r="AN91" s="22"/>
      <c r="AO91" s="22"/>
      <c r="AP91" s="22"/>
      <c r="AQ91" s="22"/>
      <c r="AR91" s="23"/>
      <c r="AS91" s="22"/>
      <c r="AT91" s="207"/>
      <c r="AU91" s="190"/>
      <c r="AV91" s="209">
        <v>100</v>
      </c>
      <c r="AW91" s="209">
        <v>100</v>
      </c>
      <c r="AX91" s="209">
        <v>100</v>
      </c>
      <c r="AY91" s="209">
        <v>100</v>
      </c>
      <c r="AZ91" s="191"/>
      <c r="BA91" s="191"/>
      <c r="BB91" s="191"/>
      <c r="BC91" s="191"/>
      <c r="BD91" s="24"/>
      <c r="BE91" s="24"/>
      <c r="BF91" s="25"/>
      <c r="BG91" s="27">
        <f t="shared" ref="BG91:BG95" si="362">IFERROR(BD91/AW91,0)</f>
        <v>0</v>
      </c>
      <c r="BH91" s="28">
        <f t="shared" ref="BH91:BH95" si="363">+IF(BI91="SI",IFERROR((IF(BI91="SI",BE91,0)/AW91),"REVISAR"),0)</f>
        <v>0</v>
      </c>
      <c r="BI91" s="25" t="s">
        <v>49</v>
      </c>
      <c r="BJ91" s="25"/>
      <c r="BK91" s="24"/>
      <c r="BL91" s="24"/>
      <c r="BM91" s="25" t="s">
        <v>750</v>
      </c>
      <c r="BN91" s="27">
        <f t="shared" ref="BN91:BN95" si="364">+IFERROR(BK91/AW91,0)</f>
        <v>0</v>
      </c>
      <c r="BO91" s="28">
        <f t="shared" ref="BO91:BO95" si="365">+IF(BP91="SI",IFERROR((IF(BP91="SI",BL91,0)/AW91),"REVISAR"),BH91)</f>
        <v>0</v>
      </c>
      <c r="BP91" s="25" t="s">
        <v>49</v>
      </c>
      <c r="BQ91" s="29"/>
      <c r="BR91" s="30"/>
      <c r="BS91" s="24"/>
      <c r="BT91" s="25"/>
      <c r="BU91" s="27">
        <f t="shared" ref="BU91:BU95" si="366">+IFERROR(BR91/AW91,0)</f>
        <v>0</v>
      </c>
      <c r="BV91" s="28">
        <f t="shared" ref="BV91:BV95" si="367">+IF(BW91="SI",IFERROR((IF(BW91="SI",BS91,0)/AW91),"REVISAR"),BO91)</f>
        <v>0</v>
      </c>
      <c r="BW91" s="25" t="s">
        <v>49</v>
      </c>
      <c r="BX91" s="25" t="s">
        <v>738</v>
      </c>
      <c r="BY91" s="24"/>
      <c r="BZ91" s="24"/>
      <c r="CA91" s="25"/>
      <c r="CB91" s="27">
        <f t="shared" ref="CB91:CB95" si="368">+IFERROR(BY91/AW91,0)</f>
        <v>0</v>
      </c>
      <c r="CC91" s="28">
        <f t="shared" ref="CC91:CC95" si="369">+IF(CD91="SI",IFERROR((IF(CD91="SI",BZ91,0)/AW91),"REVISAR"),BV91)</f>
        <v>0</v>
      </c>
      <c r="CD91" s="25" t="s">
        <v>49</v>
      </c>
      <c r="CE91" s="25"/>
      <c r="CF91" s="24"/>
      <c r="CG91" s="24"/>
      <c r="CH91" s="25"/>
      <c r="CI91" s="27">
        <f t="shared" ref="CI91:CI95" si="370">+IFERROR(CF91/AW91,0)</f>
        <v>0</v>
      </c>
      <c r="CJ91" s="28">
        <f t="shared" ref="CJ91:CJ95" si="371">+IF(CK91="SI",IFERROR((IF(CK91="SI",CG91,0)/AW91),"REVISAR"),CC91)</f>
        <v>0</v>
      </c>
      <c r="CK91" s="25" t="s">
        <v>49</v>
      </c>
      <c r="CL91" s="25"/>
      <c r="CM91" s="24"/>
      <c r="CN91" s="24"/>
      <c r="CO91" s="25"/>
      <c r="CP91" s="27">
        <f t="shared" ref="CP91:CP95" si="372">+IFERROR(CM91/AW91,0)</f>
        <v>0</v>
      </c>
      <c r="CQ91" s="28">
        <f t="shared" ref="CQ91:CQ95" si="373">+IF(CR91="SI",IFERROR((IF(CR91="SI",CN91,0)/AW91),"REVISAR"),CJ91)</f>
        <v>0</v>
      </c>
      <c r="CR91" s="25" t="s">
        <v>49</v>
      </c>
      <c r="CS91" s="25"/>
      <c r="CT91" s="24"/>
      <c r="CU91" s="24">
        <v>100</v>
      </c>
      <c r="CV91" s="25" t="s">
        <v>750</v>
      </c>
      <c r="CW91" s="27">
        <f t="shared" ref="CW91" si="374">+IFERROR(CT91/AW91,0)</f>
        <v>0</v>
      </c>
      <c r="CX91" s="28">
        <f t="shared" ref="CX91:CX95" si="375">+IF(CY91="SI",IFERROR((IF(CY91="SI",CU91,0)/AW91),"REVISAR"),CQ91)</f>
        <v>0</v>
      </c>
      <c r="CY91" s="25" t="s">
        <v>49</v>
      </c>
      <c r="CZ91" s="25"/>
      <c r="DA91" s="24"/>
      <c r="DB91" s="24">
        <v>100</v>
      </c>
      <c r="DC91" s="25" t="s">
        <v>750</v>
      </c>
      <c r="DD91" s="27">
        <f t="shared" ref="DD91" si="376">+IFERROR(DA91/AW91,0)</f>
        <v>0</v>
      </c>
      <c r="DE91" s="28">
        <f t="shared" ref="DE91:DE95" si="377">+IF(DF91="SI",IFERROR((IF(DF91="SI",DB91,0)/AW91),"REVISAR"),CX91)</f>
        <v>0</v>
      </c>
      <c r="DF91" s="25" t="s">
        <v>396</v>
      </c>
      <c r="DG91" s="25"/>
      <c r="DH91" s="24"/>
      <c r="DI91" s="24">
        <v>100</v>
      </c>
      <c r="DJ91" s="25" t="s">
        <v>750</v>
      </c>
      <c r="DK91" s="27">
        <f t="shared" ref="DK91" si="378">+IFERROR(DH91/AW91,0)</f>
        <v>0</v>
      </c>
      <c r="DL91" s="28">
        <f t="shared" ref="DL91:DL95" si="379">+IF(DM91="SI",IFERROR((IF(DM91="SI",DI91,0)/AW91),"REVISAR"),DE91)</f>
        <v>0</v>
      </c>
      <c r="DM91" s="25" t="s">
        <v>396</v>
      </c>
      <c r="DN91" s="25" t="s">
        <v>1730</v>
      </c>
      <c r="DO91" s="24"/>
      <c r="DP91" s="24"/>
      <c r="DQ91" s="25"/>
      <c r="DR91" s="27">
        <f t="shared" ref="DR91:DR95" si="380">+IFERROR(DO91/AW91,0)</f>
        <v>0</v>
      </c>
      <c r="DS91" s="28">
        <f t="shared" ref="DS91:DS95" si="381">+IF(DT91="SI",IFERROR((IF(DT91="SI",DP91,0)/AW91),"REVISAR"),DL91)</f>
        <v>0</v>
      </c>
      <c r="DT91" s="25" t="s">
        <v>49</v>
      </c>
      <c r="DU91" s="25"/>
      <c r="DV91" s="24"/>
      <c r="DW91" s="24"/>
      <c r="DX91" s="25"/>
      <c r="DY91" s="27">
        <f t="shared" ref="DY91:DY95" si="382">+IFERROR(DV91/AW91,0)</f>
        <v>0</v>
      </c>
      <c r="DZ91" s="28">
        <f t="shared" ref="DZ91:DZ95" si="383">+IF(EA91="SI",IFERROR((IF(EA91="SI",DW91,0)/AW91),"REVISAR"),DS91)</f>
        <v>0</v>
      </c>
      <c r="EA91" s="25" t="s">
        <v>49</v>
      </c>
      <c r="EB91" s="25"/>
      <c r="EC91" s="31">
        <v>100</v>
      </c>
      <c r="ED91" s="24"/>
      <c r="EE91" s="25"/>
      <c r="EF91" s="27">
        <f t="shared" ref="EF91:EF95" si="384">+IFERROR(EC91/AW91,0)</f>
        <v>1</v>
      </c>
      <c r="EG91" s="28">
        <f t="shared" ref="EG91:EG95" si="385">+IF(EH91="SI",IFERROR((IF(EH91="SI",ED91,0)/AW91),"REVISAR"),DZ91)</f>
        <v>0</v>
      </c>
      <c r="EH91" s="25" t="s">
        <v>49</v>
      </c>
      <c r="EI91" s="25"/>
      <c r="EJ91" s="32">
        <v>2025</v>
      </c>
      <c r="EK91" s="33"/>
      <c r="EL91" s="34" t="str">
        <f>+VLOOKUP(C91,[1]Listas_desplega!$AI$22:$AJ$46,2,0)</f>
        <v>DF_GT</v>
      </c>
      <c r="EM91" s="34" t="str">
        <f>+VLOOKUP(I91,[1]Listas_desplega!$BY$3:$BZ$7,2,0)</f>
        <v>T_2</v>
      </c>
      <c r="EN91" s="34" t="str">
        <f>+VLOOKUP(J91,[1]Listas_desplega!$BY$10:$BZ$23,2,0)</f>
        <v>T_2_C_2</v>
      </c>
      <c r="EO91" s="34" t="str">
        <f>+VLOOKUP(K91,[1]Listas_desplega!$BY$28:$BZ$54,2,0)</f>
        <v>T_2_C_2_ET_1</v>
      </c>
      <c r="EP91" s="34" t="str">
        <f>+VLOOKUP(L91,[1]Listas_desplega!$BY$58:$BZ$105,2,0)</f>
        <v>T_2_C_2_ET_1_CPT_3</v>
      </c>
      <c r="EQ91" s="35" t="str">
        <f>+VLOOKUP(M91,[1]Listas_desplega!$J$3:$K$11,2,0)</f>
        <v>Eje_E_4</v>
      </c>
    </row>
    <row r="92" spans="1:147" s="36" customFormat="1" ht="44.25" customHeight="1" x14ac:dyDescent="0.3">
      <c r="A92" s="15" t="str">
        <f t="shared" si="311"/>
        <v>A.38_VPBM_2025</v>
      </c>
      <c r="B92" s="16" t="s">
        <v>44</v>
      </c>
      <c r="C92" s="16" t="s">
        <v>87</v>
      </c>
      <c r="D92" s="16" t="s">
        <v>87</v>
      </c>
      <c r="E92" s="16" t="s">
        <v>158</v>
      </c>
      <c r="F92" s="16" t="s">
        <v>274</v>
      </c>
      <c r="G92" s="17" t="s">
        <v>275</v>
      </c>
      <c r="H92" s="16" t="s">
        <v>539</v>
      </c>
      <c r="I92" s="16" t="s">
        <v>277</v>
      </c>
      <c r="J92" s="16" t="s">
        <v>278</v>
      </c>
      <c r="K92" s="16" t="s">
        <v>279</v>
      </c>
      <c r="L92" s="16" t="s">
        <v>723</v>
      </c>
      <c r="M92" s="16" t="s">
        <v>1372</v>
      </c>
      <c r="N92" s="16" t="s">
        <v>1373</v>
      </c>
      <c r="O92" s="22" t="s">
        <v>796</v>
      </c>
      <c r="P92" s="19" t="s">
        <v>797</v>
      </c>
      <c r="Q92" s="20" t="s">
        <v>282</v>
      </c>
      <c r="R92" s="19" t="s">
        <v>306</v>
      </c>
      <c r="S92" s="19" t="s">
        <v>798</v>
      </c>
      <c r="T92" s="19" t="s">
        <v>308</v>
      </c>
      <c r="U92" s="19" t="s">
        <v>434</v>
      </c>
      <c r="V92" s="19">
        <v>60</v>
      </c>
      <c r="W92" s="19" t="s">
        <v>799</v>
      </c>
      <c r="X92" s="20" t="s">
        <v>394</v>
      </c>
      <c r="Y92" s="21" t="s">
        <v>289</v>
      </c>
      <c r="Z92" s="21"/>
      <c r="AA92" s="21"/>
      <c r="AB92" s="21"/>
      <c r="AC92" s="21"/>
      <c r="AD92" s="21"/>
      <c r="AE92" s="21" t="s">
        <v>48</v>
      </c>
      <c r="AF92" s="21"/>
      <c r="AG92" s="21"/>
      <c r="AH92" s="22"/>
      <c r="AI92" s="22" t="s">
        <v>48</v>
      </c>
      <c r="AJ92" s="22"/>
      <c r="AK92" s="22"/>
      <c r="AL92" s="22"/>
      <c r="AM92" s="22"/>
      <c r="AN92" s="22"/>
      <c r="AO92" s="22"/>
      <c r="AP92" s="22"/>
      <c r="AQ92" s="22" t="s">
        <v>48</v>
      </c>
      <c r="AR92" s="23" t="s">
        <v>48</v>
      </c>
      <c r="AS92" s="22"/>
      <c r="AT92" s="207">
        <v>41</v>
      </c>
      <c r="AU92" s="190">
        <v>44</v>
      </c>
      <c r="AV92" s="190">
        <v>52</v>
      </c>
      <c r="AW92" s="190">
        <v>57</v>
      </c>
      <c r="AX92" s="190">
        <v>61</v>
      </c>
      <c r="AY92" s="190">
        <v>61</v>
      </c>
      <c r="AZ92" s="191"/>
      <c r="BA92" s="191"/>
      <c r="BB92" s="191"/>
      <c r="BC92" s="191"/>
      <c r="BD92" s="24">
        <v>0</v>
      </c>
      <c r="BE92" s="24">
        <v>0</v>
      </c>
      <c r="BF92" s="25" t="s">
        <v>800</v>
      </c>
      <c r="BG92" s="27">
        <f t="shared" si="362"/>
        <v>0</v>
      </c>
      <c r="BH92" s="28">
        <f t="shared" si="363"/>
        <v>0</v>
      </c>
      <c r="BI92" s="25" t="s">
        <v>49</v>
      </c>
      <c r="BJ92" s="25"/>
      <c r="BK92" s="24">
        <v>0</v>
      </c>
      <c r="BL92" s="24">
        <v>0</v>
      </c>
      <c r="BM92" s="25" t="s">
        <v>801</v>
      </c>
      <c r="BN92" s="27">
        <f t="shared" si="364"/>
        <v>0</v>
      </c>
      <c r="BO92" s="28">
        <f t="shared" si="365"/>
        <v>0</v>
      </c>
      <c r="BP92" s="25" t="s">
        <v>49</v>
      </c>
      <c r="BQ92" s="29"/>
      <c r="BR92" s="30">
        <v>44</v>
      </c>
      <c r="BS92" s="24">
        <v>0</v>
      </c>
      <c r="BT92" s="25" t="s">
        <v>802</v>
      </c>
      <c r="BU92" s="27">
        <f t="shared" si="366"/>
        <v>0.77192982456140347</v>
      </c>
      <c r="BV92" s="28">
        <f t="shared" si="367"/>
        <v>0</v>
      </c>
      <c r="BW92" s="25" t="s">
        <v>396</v>
      </c>
      <c r="BX92" s="25" t="s">
        <v>803</v>
      </c>
      <c r="BY92" s="24">
        <v>44</v>
      </c>
      <c r="BZ92" s="24"/>
      <c r="CA92" s="25" t="s">
        <v>1374</v>
      </c>
      <c r="CB92" s="27">
        <f t="shared" si="368"/>
        <v>0.77192982456140347</v>
      </c>
      <c r="CC92" s="28">
        <f t="shared" si="369"/>
        <v>0</v>
      </c>
      <c r="CD92" s="25" t="s">
        <v>396</v>
      </c>
      <c r="CE92" s="25" t="s">
        <v>1375</v>
      </c>
      <c r="CF92" s="24">
        <v>44</v>
      </c>
      <c r="CG92" s="24"/>
      <c r="CH92" s="25" t="s">
        <v>1376</v>
      </c>
      <c r="CI92" s="27">
        <f t="shared" si="370"/>
        <v>0.77192982456140347</v>
      </c>
      <c r="CJ92" s="28">
        <f t="shared" si="371"/>
        <v>0</v>
      </c>
      <c r="CK92" s="25" t="s">
        <v>49</v>
      </c>
      <c r="CL92" s="25"/>
      <c r="CM92" s="24">
        <v>48</v>
      </c>
      <c r="CN92" s="24"/>
      <c r="CO92" s="25" t="s">
        <v>1377</v>
      </c>
      <c r="CP92" s="27">
        <f t="shared" si="372"/>
        <v>0.84210526315789469</v>
      </c>
      <c r="CQ92" s="28">
        <f t="shared" si="373"/>
        <v>0</v>
      </c>
      <c r="CR92" s="25" t="s">
        <v>396</v>
      </c>
      <c r="CS92" s="25" t="s">
        <v>1378</v>
      </c>
      <c r="CT92" s="24">
        <v>48</v>
      </c>
      <c r="CU92" s="24"/>
      <c r="CV92" s="25" t="s">
        <v>1759</v>
      </c>
      <c r="CW92" s="27">
        <v>0.84210526315789469</v>
      </c>
      <c r="CX92" s="28">
        <f t="shared" si="375"/>
        <v>0</v>
      </c>
      <c r="CY92" s="25" t="s">
        <v>49</v>
      </c>
      <c r="CZ92" s="25"/>
      <c r="DA92" s="24">
        <v>48</v>
      </c>
      <c r="DB92" s="24"/>
      <c r="DC92" s="25" t="s">
        <v>1760</v>
      </c>
      <c r="DD92" s="27">
        <v>0.84210526315789469</v>
      </c>
      <c r="DE92" s="28">
        <f t="shared" si="377"/>
        <v>0</v>
      </c>
      <c r="DF92" s="25" t="s">
        <v>49</v>
      </c>
      <c r="DG92" s="25"/>
      <c r="DH92" s="24">
        <v>52</v>
      </c>
      <c r="DI92" s="24"/>
      <c r="DJ92" s="25" t="s">
        <v>1761</v>
      </c>
      <c r="DK92" s="27">
        <v>0.91228070175438591</v>
      </c>
      <c r="DL92" s="28">
        <f t="shared" si="379"/>
        <v>0</v>
      </c>
      <c r="DM92" s="25" t="s">
        <v>396</v>
      </c>
      <c r="DN92" s="25" t="s">
        <v>1762</v>
      </c>
      <c r="DO92" s="24">
        <v>52</v>
      </c>
      <c r="DP92" s="24"/>
      <c r="DQ92" s="25"/>
      <c r="DR92" s="27">
        <f t="shared" si="380"/>
        <v>0.91228070175438591</v>
      </c>
      <c r="DS92" s="28">
        <f t="shared" si="381"/>
        <v>0</v>
      </c>
      <c r="DT92" s="25" t="s">
        <v>49</v>
      </c>
      <c r="DU92" s="25"/>
      <c r="DV92" s="24">
        <v>52</v>
      </c>
      <c r="DW92" s="24"/>
      <c r="DX92" s="25"/>
      <c r="DY92" s="27">
        <f t="shared" si="382"/>
        <v>0.91228070175438591</v>
      </c>
      <c r="DZ92" s="28">
        <f t="shared" si="383"/>
        <v>0</v>
      </c>
      <c r="EA92" s="25" t="s">
        <v>49</v>
      </c>
      <c r="EB92" s="25"/>
      <c r="EC92" s="31">
        <v>57</v>
      </c>
      <c r="ED92" s="24"/>
      <c r="EE92" s="25"/>
      <c r="EF92" s="27">
        <f t="shared" si="384"/>
        <v>1</v>
      </c>
      <c r="EG92" s="28">
        <f t="shared" si="385"/>
        <v>0</v>
      </c>
      <c r="EH92" s="25" t="s">
        <v>49</v>
      </c>
      <c r="EI92" s="25"/>
      <c r="EJ92" s="32">
        <v>2025</v>
      </c>
      <c r="EK92" s="33"/>
      <c r="EL92" s="34" t="str">
        <f>+VLOOKUP(C92,[1]Listas_desplega!$AI$22:$AJ$46,2,0)</f>
        <v>DPI</v>
      </c>
      <c r="EM92" s="34" t="str">
        <f>+VLOOKUP(I92,[1]Listas_desplega!$BY$3:$BZ$7,2,0)</f>
        <v>T_2</v>
      </c>
      <c r="EN92" s="34" t="str">
        <f>+VLOOKUP(J92,[1]Listas_desplega!$BY$10:$BZ$23,2,0)</f>
        <v>T_2_C_2</v>
      </c>
      <c r="EO92" s="34" t="str">
        <f>+VLOOKUP(K92,[1]Listas_desplega!$BY$28:$BZ$54,2,0)</f>
        <v>T_2_C_2_ET_1</v>
      </c>
      <c r="EP92" s="34" t="str">
        <f>+VLOOKUP(L92,[1]Listas_desplega!$BY$58:$BZ$105,2,0)</f>
        <v>T_2_C_2_ET_1_CPT_1</v>
      </c>
      <c r="EQ92" s="35" t="str">
        <f>+VLOOKUP(M92,[1]Listas_desplega!$J$3:$K$11,2,0)</f>
        <v>Eje_E_1</v>
      </c>
    </row>
    <row r="93" spans="1:147" s="36" customFormat="1" ht="44.25" customHeight="1" x14ac:dyDescent="0.3">
      <c r="A93" s="15" t="str">
        <f t="shared" si="311"/>
        <v>A.38P_VPBM_2025</v>
      </c>
      <c r="B93" s="16" t="s">
        <v>44</v>
      </c>
      <c r="C93" s="16" t="s">
        <v>87</v>
      </c>
      <c r="D93" s="16" t="s">
        <v>87</v>
      </c>
      <c r="E93" s="16" t="s">
        <v>158</v>
      </c>
      <c r="F93" s="16" t="s">
        <v>274</v>
      </c>
      <c r="G93" s="17" t="s">
        <v>275</v>
      </c>
      <c r="H93" s="16" t="s">
        <v>539</v>
      </c>
      <c r="I93" s="16" t="s">
        <v>277</v>
      </c>
      <c r="J93" s="16" t="s">
        <v>278</v>
      </c>
      <c r="K93" s="16" t="s">
        <v>279</v>
      </c>
      <c r="L93" s="16" t="s">
        <v>723</v>
      </c>
      <c r="M93" s="16" t="s">
        <v>1372</v>
      </c>
      <c r="N93" s="16" t="s">
        <v>1373</v>
      </c>
      <c r="O93" s="22" t="s">
        <v>804</v>
      </c>
      <c r="P93" s="19" t="s">
        <v>805</v>
      </c>
      <c r="Q93" s="20" t="s">
        <v>282</v>
      </c>
      <c r="R93" s="19" t="s">
        <v>306</v>
      </c>
      <c r="S93" s="19" t="s">
        <v>806</v>
      </c>
      <c r="T93" s="19" t="s">
        <v>308</v>
      </c>
      <c r="U93" s="19" t="s">
        <v>434</v>
      </c>
      <c r="V93" s="19">
        <v>60</v>
      </c>
      <c r="W93" s="19" t="s">
        <v>799</v>
      </c>
      <c r="X93" s="20" t="s">
        <v>394</v>
      </c>
      <c r="Y93" s="21" t="s">
        <v>289</v>
      </c>
      <c r="Z93" s="21"/>
      <c r="AA93" s="21"/>
      <c r="AB93" s="21"/>
      <c r="AC93" s="21"/>
      <c r="AD93" s="21"/>
      <c r="AE93" s="21" t="s">
        <v>48</v>
      </c>
      <c r="AF93" s="21"/>
      <c r="AG93" s="21"/>
      <c r="AH93" s="22"/>
      <c r="AI93" s="22" t="s">
        <v>48</v>
      </c>
      <c r="AJ93" s="22"/>
      <c r="AK93" s="22"/>
      <c r="AL93" s="22"/>
      <c r="AM93" s="22"/>
      <c r="AN93" s="22"/>
      <c r="AO93" s="22"/>
      <c r="AP93" s="22"/>
      <c r="AQ93" s="22" t="s">
        <v>48</v>
      </c>
      <c r="AR93" s="23" t="s">
        <v>48</v>
      </c>
      <c r="AS93" s="22"/>
      <c r="AT93" s="207">
        <v>43</v>
      </c>
      <c r="AU93" s="190">
        <v>46</v>
      </c>
      <c r="AV93" s="190">
        <v>54</v>
      </c>
      <c r="AW93" s="190">
        <v>59</v>
      </c>
      <c r="AX93" s="190">
        <v>63</v>
      </c>
      <c r="AY93" s="190">
        <v>63</v>
      </c>
      <c r="AZ93" s="191"/>
      <c r="BA93" s="191"/>
      <c r="BB93" s="191"/>
      <c r="BC93" s="191"/>
      <c r="BD93" s="24">
        <v>0</v>
      </c>
      <c r="BE93" s="24">
        <v>0</v>
      </c>
      <c r="BF93" s="25" t="s">
        <v>800</v>
      </c>
      <c r="BG93" s="27">
        <f t="shared" si="362"/>
        <v>0</v>
      </c>
      <c r="BH93" s="28">
        <f t="shared" si="363"/>
        <v>0</v>
      </c>
      <c r="BI93" s="25" t="s">
        <v>49</v>
      </c>
      <c r="BJ93" s="25"/>
      <c r="BK93" s="24">
        <v>0</v>
      </c>
      <c r="BL93" s="24">
        <v>0</v>
      </c>
      <c r="BM93" s="25" t="s">
        <v>801</v>
      </c>
      <c r="BN93" s="27">
        <f t="shared" si="364"/>
        <v>0</v>
      </c>
      <c r="BO93" s="28">
        <f t="shared" si="365"/>
        <v>0</v>
      </c>
      <c r="BP93" s="25" t="s">
        <v>49</v>
      </c>
      <c r="BQ93" s="29"/>
      <c r="BR93" s="30">
        <v>50</v>
      </c>
      <c r="BS93" s="24">
        <v>0</v>
      </c>
      <c r="BT93" s="25" t="s">
        <v>802</v>
      </c>
      <c r="BU93" s="27">
        <f t="shared" si="366"/>
        <v>0.84745762711864403</v>
      </c>
      <c r="BV93" s="28">
        <f t="shared" si="367"/>
        <v>0</v>
      </c>
      <c r="BW93" s="25" t="s">
        <v>396</v>
      </c>
      <c r="BX93" s="25" t="s">
        <v>803</v>
      </c>
      <c r="BY93" s="24">
        <v>50</v>
      </c>
      <c r="BZ93" s="24"/>
      <c r="CA93" s="25" t="s">
        <v>1374</v>
      </c>
      <c r="CB93" s="27">
        <f t="shared" si="368"/>
        <v>0.84745762711864403</v>
      </c>
      <c r="CC93" s="28">
        <f t="shared" si="369"/>
        <v>0</v>
      </c>
      <c r="CD93" s="25" t="s">
        <v>396</v>
      </c>
      <c r="CE93" s="25" t="s">
        <v>1375</v>
      </c>
      <c r="CF93" s="24">
        <v>50</v>
      </c>
      <c r="CG93" s="24"/>
      <c r="CH93" s="25" t="s">
        <v>1376</v>
      </c>
      <c r="CI93" s="27">
        <f t="shared" si="370"/>
        <v>0.84745762711864403</v>
      </c>
      <c r="CJ93" s="28">
        <f t="shared" si="371"/>
        <v>0</v>
      </c>
      <c r="CK93" s="25" t="s">
        <v>49</v>
      </c>
      <c r="CL93" s="25"/>
      <c r="CM93" s="24">
        <v>52</v>
      </c>
      <c r="CN93" s="24"/>
      <c r="CO93" s="25" t="s">
        <v>1377</v>
      </c>
      <c r="CP93" s="27">
        <f t="shared" si="372"/>
        <v>0.88135593220338981</v>
      </c>
      <c r="CQ93" s="28">
        <f t="shared" si="373"/>
        <v>0</v>
      </c>
      <c r="CR93" s="25" t="s">
        <v>396</v>
      </c>
      <c r="CS93" s="25" t="s">
        <v>1378</v>
      </c>
      <c r="CT93" s="24">
        <v>52</v>
      </c>
      <c r="CU93" s="24"/>
      <c r="CV93" s="25" t="s">
        <v>1759</v>
      </c>
      <c r="CW93" s="27">
        <v>0.88135593220338981</v>
      </c>
      <c r="CX93" s="28">
        <f t="shared" si="375"/>
        <v>0</v>
      </c>
      <c r="CY93" s="25" t="s">
        <v>49</v>
      </c>
      <c r="CZ93" s="25"/>
      <c r="DA93" s="24">
        <v>52</v>
      </c>
      <c r="DB93" s="24"/>
      <c r="DC93" s="25" t="s">
        <v>1760</v>
      </c>
      <c r="DD93" s="27">
        <v>0.88135593220338981</v>
      </c>
      <c r="DE93" s="28">
        <f t="shared" si="377"/>
        <v>0</v>
      </c>
      <c r="DF93" s="25" t="s">
        <v>49</v>
      </c>
      <c r="DG93" s="25"/>
      <c r="DH93" s="24">
        <v>54</v>
      </c>
      <c r="DI93" s="24"/>
      <c r="DJ93" s="25" t="s">
        <v>1761</v>
      </c>
      <c r="DK93" s="27">
        <v>0.9152542372881356</v>
      </c>
      <c r="DL93" s="28">
        <f t="shared" si="379"/>
        <v>0</v>
      </c>
      <c r="DM93" s="25" t="s">
        <v>396</v>
      </c>
      <c r="DN93" s="25" t="s">
        <v>1762</v>
      </c>
      <c r="DO93" s="24">
        <v>54</v>
      </c>
      <c r="DP93" s="24"/>
      <c r="DQ93" s="25"/>
      <c r="DR93" s="27">
        <f t="shared" si="380"/>
        <v>0.9152542372881356</v>
      </c>
      <c r="DS93" s="28">
        <f t="shared" si="381"/>
        <v>0</v>
      </c>
      <c r="DT93" s="25" t="s">
        <v>49</v>
      </c>
      <c r="DU93" s="25"/>
      <c r="DV93" s="24">
        <v>54</v>
      </c>
      <c r="DW93" s="24"/>
      <c r="DX93" s="25"/>
      <c r="DY93" s="27">
        <f t="shared" si="382"/>
        <v>0.9152542372881356</v>
      </c>
      <c r="DZ93" s="28">
        <f t="shared" si="383"/>
        <v>0</v>
      </c>
      <c r="EA93" s="25" t="s">
        <v>49</v>
      </c>
      <c r="EB93" s="25"/>
      <c r="EC93" s="31">
        <v>59</v>
      </c>
      <c r="ED93" s="24"/>
      <c r="EE93" s="25"/>
      <c r="EF93" s="27">
        <f t="shared" si="384"/>
        <v>1</v>
      </c>
      <c r="EG93" s="28">
        <f t="shared" si="385"/>
        <v>0</v>
      </c>
      <c r="EH93" s="25" t="s">
        <v>49</v>
      </c>
      <c r="EI93" s="25"/>
      <c r="EJ93" s="32">
        <v>2025</v>
      </c>
      <c r="EK93" s="33"/>
      <c r="EL93" s="34" t="str">
        <f>+VLOOKUP(C93,[1]Listas_desplega!$AI$22:$AJ$46,2,0)</f>
        <v>DPI</v>
      </c>
      <c r="EM93" s="34" t="str">
        <f>+VLOOKUP(I93,[1]Listas_desplega!$BY$3:$BZ$7,2,0)</f>
        <v>T_2</v>
      </c>
      <c r="EN93" s="34" t="str">
        <f>+VLOOKUP(J93,[1]Listas_desplega!$BY$10:$BZ$23,2,0)</f>
        <v>T_2_C_2</v>
      </c>
      <c r="EO93" s="34" t="str">
        <f>+VLOOKUP(K93,[1]Listas_desplega!$BY$28:$BZ$54,2,0)</f>
        <v>T_2_C_2_ET_1</v>
      </c>
      <c r="EP93" s="34" t="str">
        <f>+VLOOKUP(L93,[1]Listas_desplega!$BY$58:$BZ$105,2,0)</f>
        <v>T_2_C_2_ET_1_CPT_1</v>
      </c>
      <c r="EQ93" s="35" t="str">
        <f>+VLOOKUP(M93,[1]Listas_desplega!$J$3:$K$11,2,0)</f>
        <v>Eje_E_1</v>
      </c>
    </row>
    <row r="94" spans="1:147" s="36" customFormat="1" ht="44.25" customHeight="1" x14ac:dyDescent="0.3">
      <c r="A94" s="15" t="str">
        <f t="shared" si="311"/>
        <v>D.277_VPBM_2025</v>
      </c>
      <c r="B94" s="16" t="s">
        <v>44</v>
      </c>
      <c r="C94" s="16" t="s">
        <v>87</v>
      </c>
      <c r="D94" s="16" t="s">
        <v>87</v>
      </c>
      <c r="E94" s="16" t="s">
        <v>158</v>
      </c>
      <c r="F94" s="16" t="s">
        <v>274</v>
      </c>
      <c r="G94" s="17" t="s">
        <v>275</v>
      </c>
      <c r="H94" s="16" t="s">
        <v>539</v>
      </c>
      <c r="I94" s="16" t="s">
        <v>277</v>
      </c>
      <c r="J94" s="16" t="s">
        <v>278</v>
      </c>
      <c r="K94" s="16" t="s">
        <v>279</v>
      </c>
      <c r="L94" s="16" t="s">
        <v>723</v>
      </c>
      <c r="M94" s="16" t="s">
        <v>1372</v>
      </c>
      <c r="N94" s="16" t="s">
        <v>1373</v>
      </c>
      <c r="O94" s="22" t="s">
        <v>807</v>
      </c>
      <c r="P94" s="19" t="s">
        <v>808</v>
      </c>
      <c r="Q94" s="20" t="s">
        <v>282</v>
      </c>
      <c r="R94" s="19" t="s">
        <v>306</v>
      </c>
      <c r="S94" s="19" t="s">
        <v>809</v>
      </c>
      <c r="T94" s="19" t="s">
        <v>308</v>
      </c>
      <c r="U94" s="19" t="s">
        <v>434</v>
      </c>
      <c r="V94" s="19">
        <v>60</v>
      </c>
      <c r="W94" s="19" t="s">
        <v>799</v>
      </c>
      <c r="X94" s="20" t="s">
        <v>394</v>
      </c>
      <c r="Y94" s="21" t="s">
        <v>289</v>
      </c>
      <c r="Z94" s="21"/>
      <c r="AA94" s="21"/>
      <c r="AB94" s="21"/>
      <c r="AC94" s="21"/>
      <c r="AD94" s="21"/>
      <c r="AE94" s="21" t="s">
        <v>48</v>
      </c>
      <c r="AF94" s="21"/>
      <c r="AG94" s="21"/>
      <c r="AH94" s="22"/>
      <c r="AI94" s="22" t="s">
        <v>48</v>
      </c>
      <c r="AJ94" s="22"/>
      <c r="AK94" s="22"/>
      <c r="AL94" s="22"/>
      <c r="AM94" s="22"/>
      <c r="AN94" s="22"/>
      <c r="AO94" s="22"/>
      <c r="AP94" s="22"/>
      <c r="AQ94" s="22" t="s">
        <v>48</v>
      </c>
      <c r="AR94" s="23" t="s">
        <v>48</v>
      </c>
      <c r="AS94" s="22"/>
      <c r="AT94" s="207">
        <v>36</v>
      </c>
      <c r="AU94" s="190">
        <v>36</v>
      </c>
      <c r="AV94" s="190">
        <v>40</v>
      </c>
      <c r="AW94" s="190">
        <v>48</v>
      </c>
      <c r="AX94" s="190">
        <v>52</v>
      </c>
      <c r="AY94" s="190">
        <v>52</v>
      </c>
      <c r="AZ94" s="191"/>
      <c r="BA94" s="191"/>
      <c r="BB94" s="191"/>
      <c r="BC94" s="191"/>
      <c r="BD94" s="24">
        <v>0</v>
      </c>
      <c r="BE94" s="24">
        <v>0</v>
      </c>
      <c r="BF94" s="25" t="s">
        <v>800</v>
      </c>
      <c r="BG94" s="27">
        <f t="shared" si="362"/>
        <v>0</v>
      </c>
      <c r="BH94" s="28">
        <f t="shared" si="363"/>
        <v>0</v>
      </c>
      <c r="BI94" s="25" t="s">
        <v>49</v>
      </c>
      <c r="BJ94" s="25"/>
      <c r="BK94" s="24">
        <v>0</v>
      </c>
      <c r="BL94" s="24">
        <v>0</v>
      </c>
      <c r="BM94" s="25" t="s">
        <v>801</v>
      </c>
      <c r="BN94" s="27">
        <f t="shared" si="364"/>
        <v>0</v>
      </c>
      <c r="BO94" s="28">
        <f t="shared" si="365"/>
        <v>0</v>
      </c>
      <c r="BP94" s="25" t="s">
        <v>49</v>
      </c>
      <c r="BQ94" s="29"/>
      <c r="BR94" s="30">
        <v>40</v>
      </c>
      <c r="BS94" s="24">
        <v>0</v>
      </c>
      <c r="BT94" s="25" t="s">
        <v>802</v>
      </c>
      <c r="BU94" s="27">
        <f t="shared" si="366"/>
        <v>0.83333333333333337</v>
      </c>
      <c r="BV94" s="28">
        <f t="shared" si="367"/>
        <v>0</v>
      </c>
      <c r="BW94" s="25" t="s">
        <v>396</v>
      </c>
      <c r="BX94" s="25" t="s">
        <v>803</v>
      </c>
      <c r="BY94" s="24">
        <v>40</v>
      </c>
      <c r="BZ94" s="24"/>
      <c r="CA94" s="25" t="s">
        <v>1374</v>
      </c>
      <c r="CB94" s="27">
        <f t="shared" si="368"/>
        <v>0.83333333333333337</v>
      </c>
      <c r="CC94" s="28">
        <f t="shared" si="369"/>
        <v>0</v>
      </c>
      <c r="CD94" s="25" t="s">
        <v>396</v>
      </c>
      <c r="CE94" s="25" t="s">
        <v>1375</v>
      </c>
      <c r="CF94" s="24">
        <v>40</v>
      </c>
      <c r="CG94" s="24"/>
      <c r="CH94" s="25" t="s">
        <v>1376</v>
      </c>
      <c r="CI94" s="27">
        <f t="shared" si="370"/>
        <v>0.83333333333333337</v>
      </c>
      <c r="CJ94" s="28">
        <f t="shared" si="371"/>
        <v>0</v>
      </c>
      <c r="CK94" s="25" t="s">
        <v>49</v>
      </c>
      <c r="CL94" s="25"/>
      <c r="CM94" s="24">
        <v>42</v>
      </c>
      <c r="CN94" s="24"/>
      <c r="CO94" s="25" t="s">
        <v>1377</v>
      </c>
      <c r="CP94" s="27">
        <f t="shared" si="372"/>
        <v>0.875</v>
      </c>
      <c r="CQ94" s="28">
        <f t="shared" si="373"/>
        <v>0</v>
      </c>
      <c r="CR94" s="25" t="s">
        <v>396</v>
      </c>
      <c r="CS94" s="25" t="s">
        <v>1378</v>
      </c>
      <c r="CT94" s="24">
        <v>42</v>
      </c>
      <c r="CU94" s="24"/>
      <c r="CV94" s="25" t="s">
        <v>1759</v>
      </c>
      <c r="CW94" s="27">
        <v>0.875</v>
      </c>
      <c r="CX94" s="28">
        <f t="shared" si="375"/>
        <v>0</v>
      </c>
      <c r="CY94" s="25" t="s">
        <v>49</v>
      </c>
      <c r="CZ94" s="25"/>
      <c r="DA94" s="24">
        <v>42</v>
      </c>
      <c r="DB94" s="24"/>
      <c r="DC94" s="25" t="s">
        <v>1760</v>
      </c>
      <c r="DD94" s="27">
        <v>0.875</v>
      </c>
      <c r="DE94" s="28">
        <f t="shared" si="377"/>
        <v>0</v>
      </c>
      <c r="DF94" s="25" t="s">
        <v>49</v>
      </c>
      <c r="DG94" s="25"/>
      <c r="DH94" s="24">
        <v>46</v>
      </c>
      <c r="DI94" s="24"/>
      <c r="DJ94" s="25" t="s">
        <v>1761</v>
      </c>
      <c r="DK94" s="27">
        <v>0.95833333333333337</v>
      </c>
      <c r="DL94" s="28">
        <f t="shared" si="379"/>
        <v>0</v>
      </c>
      <c r="DM94" s="25" t="s">
        <v>396</v>
      </c>
      <c r="DN94" s="25" t="s">
        <v>1762</v>
      </c>
      <c r="DO94" s="24">
        <v>46</v>
      </c>
      <c r="DP94" s="24"/>
      <c r="DQ94" s="25"/>
      <c r="DR94" s="27">
        <f t="shared" si="380"/>
        <v>0.95833333333333337</v>
      </c>
      <c r="DS94" s="28">
        <f t="shared" si="381"/>
        <v>0</v>
      </c>
      <c r="DT94" s="25" t="s">
        <v>49</v>
      </c>
      <c r="DU94" s="25"/>
      <c r="DV94" s="24">
        <v>46</v>
      </c>
      <c r="DW94" s="24"/>
      <c r="DX94" s="25"/>
      <c r="DY94" s="27">
        <f t="shared" si="382"/>
        <v>0.95833333333333337</v>
      </c>
      <c r="DZ94" s="28">
        <f t="shared" si="383"/>
        <v>0</v>
      </c>
      <c r="EA94" s="25" t="s">
        <v>49</v>
      </c>
      <c r="EB94" s="25"/>
      <c r="EC94" s="31">
        <v>48</v>
      </c>
      <c r="ED94" s="24"/>
      <c r="EE94" s="25"/>
      <c r="EF94" s="27">
        <f t="shared" si="384"/>
        <v>1</v>
      </c>
      <c r="EG94" s="28">
        <f t="shared" si="385"/>
        <v>0</v>
      </c>
      <c r="EH94" s="25" t="s">
        <v>49</v>
      </c>
      <c r="EI94" s="25"/>
      <c r="EJ94" s="32">
        <v>2025</v>
      </c>
      <c r="EK94" s="33"/>
      <c r="EL94" s="34" t="str">
        <f>+VLOOKUP(C94,[1]Listas_desplega!$AI$22:$AJ$46,2,0)</f>
        <v>DPI</v>
      </c>
      <c r="EM94" s="34" t="str">
        <f>+VLOOKUP(I94,[1]Listas_desplega!$BY$3:$BZ$7,2,0)</f>
        <v>T_2</v>
      </c>
      <c r="EN94" s="34" t="str">
        <f>+VLOOKUP(J94,[1]Listas_desplega!$BY$10:$BZ$23,2,0)</f>
        <v>T_2_C_2</v>
      </c>
      <c r="EO94" s="34" t="str">
        <f>+VLOOKUP(K94,[1]Listas_desplega!$BY$28:$BZ$54,2,0)</f>
        <v>T_2_C_2_ET_1</v>
      </c>
      <c r="EP94" s="34" t="str">
        <f>+VLOOKUP(L94,[1]Listas_desplega!$BY$58:$BZ$105,2,0)</f>
        <v>T_2_C_2_ET_1_CPT_1</v>
      </c>
      <c r="EQ94" s="35" t="str">
        <f>+VLOOKUP(M94,[1]Listas_desplega!$J$3:$K$11,2,0)</f>
        <v>Eje_E_1</v>
      </c>
    </row>
    <row r="95" spans="1:147" s="36" customFormat="1" ht="44.25" customHeight="1" x14ac:dyDescent="0.3">
      <c r="A95" s="15" t="str">
        <f t="shared" si="311"/>
        <v>A.MT.3_VPBM_2025</v>
      </c>
      <c r="B95" s="16" t="s">
        <v>44</v>
      </c>
      <c r="C95" s="16" t="s">
        <v>87</v>
      </c>
      <c r="D95" s="16" t="s">
        <v>87</v>
      </c>
      <c r="E95" s="16" t="s">
        <v>158</v>
      </c>
      <c r="F95" s="16" t="s">
        <v>274</v>
      </c>
      <c r="G95" s="17" t="s">
        <v>275</v>
      </c>
      <c r="H95" s="16" t="s">
        <v>539</v>
      </c>
      <c r="I95" s="16" t="s">
        <v>277</v>
      </c>
      <c r="J95" s="16" t="s">
        <v>278</v>
      </c>
      <c r="K95" s="16" t="s">
        <v>279</v>
      </c>
      <c r="L95" s="16" t="s">
        <v>723</v>
      </c>
      <c r="M95" s="16" t="s">
        <v>1372</v>
      </c>
      <c r="N95" s="16" t="s">
        <v>1373</v>
      </c>
      <c r="O95" s="22" t="s">
        <v>810</v>
      </c>
      <c r="P95" s="19" t="s">
        <v>811</v>
      </c>
      <c r="Q95" s="20" t="s">
        <v>282</v>
      </c>
      <c r="R95" s="19" t="s">
        <v>306</v>
      </c>
      <c r="S95" s="19" t="s">
        <v>812</v>
      </c>
      <c r="T95" s="19" t="s">
        <v>308</v>
      </c>
      <c r="U95" s="19" t="s">
        <v>434</v>
      </c>
      <c r="V95" s="19">
        <v>60</v>
      </c>
      <c r="W95" s="19" t="s">
        <v>799</v>
      </c>
      <c r="X95" s="20" t="s">
        <v>394</v>
      </c>
      <c r="Y95" s="21" t="s">
        <v>289</v>
      </c>
      <c r="Z95" s="21"/>
      <c r="AA95" s="21"/>
      <c r="AB95" s="21"/>
      <c r="AC95" s="21"/>
      <c r="AD95" s="21"/>
      <c r="AE95" s="21" t="s">
        <v>48</v>
      </c>
      <c r="AF95" s="21"/>
      <c r="AG95" s="21"/>
      <c r="AH95" s="22"/>
      <c r="AI95" s="22" t="s">
        <v>48</v>
      </c>
      <c r="AJ95" s="22"/>
      <c r="AK95" s="22"/>
      <c r="AL95" s="22"/>
      <c r="AM95" s="22"/>
      <c r="AN95" s="22"/>
      <c r="AO95" s="22"/>
      <c r="AP95" s="22"/>
      <c r="AQ95" s="22" t="s">
        <v>48</v>
      </c>
      <c r="AR95" s="23" t="s">
        <v>48</v>
      </c>
      <c r="AS95" s="22"/>
      <c r="AT95" s="41">
        <v>41</v>
      </c>
      <c r="AU95" s="41">
        <v>44</v>
      </c>
      <c r="AV95" s="41">
        <v>49</v>
      </c>
      <c r="AW95" s="41">
        <v>57</v>
      </c>
      <c r="AX95" s="41">
        <v>73.900000000000006</v>
      </c>
      <c r="AY95" s="41">
        <v>73.900000000000006</v>
      </c>
      <c r="AZ95" s="47"/>
      <c r="BA95" s="47"/>
      <c r="BB95" s="47"/>
      <c r="BC95" s="47"/>
      <c r="BD95" s="24">
        <v>0</v>
      </c>
      <c r="BE95" s="24">
        <v>0</v>
      </c>
      <c r="BF95" s="25" t="s">
        <v>800</v>
      </c>
      <c r="BG95" s="27">
        <f t="shared" si="362"/>
        <v>0</v>
      </c>
      <c r="BH95" s="28">
        <f t="shared" si="363"/>
        <v>0</v>
      </c>
      <c r="BI95" s="25" t="s">
        <v>49</v>
      </c>
      <c r="BJ95" s="25"/>
      <c r="BK95" s="24">
        <v>0</v>
      </c>
      <c r="BL95" s="24">
        <v>0</v>
      </c>
      <c r="BM95" s="25" t="s">
        <v>801</v>
      </c>
      <c r="BN95" s="27">
        <f t="shared" si="364"/>
        <v>0</v>
      </c>
      <c r="BO95" s="28">
        <f t="shared" si="365"/>
        <v>0</v>
      </c>
      <c r="BP95" s="25" t="s">
        <v>49</v>
      </c>
      <c r="BQ95" s="29"/>
      <c r="BR95" s="61">
        <v>46</v>
      </c>
      <c r="BS95" s="24">
        <v>0</v>
      </c>
      <c r="BT95" s="25" t="s">
        <v>802</v>
      </c>
      <c r="BU95" s="27">
        <f t="shared" si="366"/>
        <v>0.80701754385964908</v>
      </c>
      <c r="BV95" s="28">
        <f t="shared" si="367"/>
        <v>0</v>
      </c>
      <c r="BW95" s="25" t="s">
        <v>396</v>
      </c>
      <c r="BX95" s="25" t="s">
        <v>803</v>
      </c>
      <c r="BY95" s="55">
        <v>46</v>
      </c>
      <c r="BZ95" s="24"/>
      <c r="CA95" s="25" t="s">
        <v>1374</v>
      </c>
      <c r="CB95" s="27">
        <f t="shared" si="368"/>
        <v>0.80701754385964908</v>
      </c>
      <c r="CC95" s="28">
        <f t="shared" si="369"/>
        <v>0</v>
      </c>
      <c r="CD95" s="25" t="s">
        <v>396</v>
      </c>
      <c r="CE95" s="25" t="s">
        <v>1375</v>
      </c>
      <c r="CF95" s="55">
        <v>46</v>
      </c>
      <c r="CG95" s="24"/>
      <c r="CH95" s="25" t="s">
        <v>1376</v>
      </c>
      <c r="CI95" s="27">
        <f t="shared" si="370"/>
        <v>0.80701754385964908</v>
      </c>
      <c r="CJ95" s="28">
        <f t="shared" si="371"/>
        <v>0</v>
      </c>
      <c r="CK95" s="25" t="s">
        <v>49</v>
      </c>
      <c r="CL95" s="25"/>
      <c r="CM95" s="55">
        <v>49</v>
      </c>
      <c r="CN95" s="24"/>
      <c r="CO95" s="25" t="s">
        <v>1377</v>
      </c>
      <c r="CP95" s="27">
        <f t="shared" si="372"/>
        <v>0.85964912280701755</v>
      </c>
      <c r="CQ95" s="28">
        <f t="shared" si="373"/>
        <v>0</v>
      </c>
      <c r="CR95" s="25" t="s">
        <v>396</v>
      </c>
      <c r="CS95" s="25" t="s">
        <v>1378</v>
      </c>
      <c r="CT95" s="55">
        <v>49</v>
      </c>
      <c r="CU95" s="24"/>
      <c r="CV95" s="25" t="s">
        <v>1763</v>
      </c>
      <c r="CW95" s="27">
        <v>0.85964912280701755</v>
      </c>
      <c r="CX95" s="28">
        <f t="shared" si="375"/>
        <v>0</v>
      </c>
      <c r="CY95" s="25" t="s">
        <v>49</v>
      </c>
      <c r="CZ95" s="25"/>
      <c r="DA95" s="55">
        <v>49</v>
      </c>
      <c r="DB95" s="24"/>
      <c r="DC95" s="25" t="s">
        <v>1760</v>
      </c>
      <c r="DD95" s="27">
        <v>0.85964912280701755</v>
      </c>
      <c r="DE95" s="28">
        <f t="shared" si="377"/>
        <v>0</v>
      </c>
      <c r="DF95" s="25" t="s">
        <v>49</v>
      </c>
      <c r="DG95" s="25"/>
      <c r="DH95" s="55">
        <v>52</v>
      </c>
      <c r="DI95" s="24"/>
      <c r="DJ95" s="25" t="s">
        <v>1761</v>
      </c>
      <c r="DK95" s="27">
        <v>0.91228070175438591</v>
      </c>
      <c r="DL95" s="28">
        <f t="shared" si="379"/>
        <v>0</v>
      </c>
      <c r="DM95" s="25" t="s">
        <v>396</v>
      </c>
      <c r="DN95" s="25" t="s">
        <v>1762</v>
      </c>
      <c r="DO95" s="55">
        <v>52</v>
      </c>
      <c r="DP95" s="24"/>
      <c r="DQ95" s="25"/>
      <c r="DR95" s="27">
        <f t="shared" si="380"/>
        <v>0.91228070175438591</v>
      </c>
      <c r="DS95" s="28">
        <f t="shared" si="381"/>
        <v>0</v>
      </c>
      <c r="DT95" s="25" t="s">
        <v>49</v>
      </c>
      <c r="DU95" s="25"/>
      <c r="DV95" s="55">
        <v>52</v>
      </c>
      <c r="DW95" s="24"/>
      <c r="DX95" s="25"/>
      <c r="DY95" s="27">
        <f t="shared" si="382"/>
        <v>0.91228070175438591</v>
      </c>
      <c r="DZ95" s="28">
        <f t="shared" si="383"/>
        <v>0</v>
      </c>
      <c r="EA95" s="25" t="s">
        <v>49</v>
      </c>
      <c r="EB95" s="25"/>
      <c r="EC95" s="62">
        <v>57</v>
      </c>
      <c r="ED95" s="24"/>
      <c r="EE95" s="25"/>
      <c r="EF95" s="27">
        <f t="shared" si="384"/>
        <v>1</v>
      </c>
      <c r="EG95" s="28">
        <f t="shared" si="385"/>
        <v>0</v>
      </c>
      <c r="EH95" s="25" t="s">
        <v>49</v>
      </c>
      <c r="EI95" s="25"/>
      <c r="EJ95" s="32">
        <v>2025</v>
      </c>
      <c r="EK95" s="33"/>
      <c r="EL95" s="34" t="str">
        <f>+VLOOKUP(C95,[1]Listas_desplega!$AI$22:$AJ$46,2,0)</f>
        <v>DPI</v>
      </c>
      <c r="EM95" s="34" t="str">
        <f>+VLOOKUP(I95,[1]Listas_desplega!$BY$3:$BZ$7,2,0)</f>
        <v>T_2</v>
      </c>
      <c r="EN95" s="34" t="str">
        <f>+VLOOKUP(J95,[1]Listas_desplega!$BY$10:$BZ$23,2,0)</f>
        <v>T_2_C_2</v>
      </c>
      <c r="EO95" s="34" t="str">
        <f>+VLOOKUP(K95,[1]Listas_desplega!$BY$28:$BZ$54,2,0)</f>
        <v>T_2_C_2_ET_1</v>
      </c>
      <c r="EP95" s="34" t="str">
        <f>+VLOOKUP(L95,[1]Listas_desplega!$BY$58:$BZ$105,2,0)</f>
        <v>T_2_C_2_ET_1_CPT_1</v>
      </c>
      <c r="EQ95" s="35" t="str">
        <f>+VLOOKUP(M95,[1]Listas_desplega!$J$3:$K$11,2,0)</f>
        <v>Eje_E_1</v>
      </c>
    </row>
    <row r="96" spans="1:147" s="36" customFormat="1" ht="44.25" customHeight="1" x14ac:dyDescent="0.3">
      <c r="A96" s="15" t="str">
        <f t="shared" si="311"/>
        <v>26_VPBM_2025</v>
      </c>
      <c r="B96" s="16" t="s">
        <v>44</v>
      </c>
      <c r="C96" s="16" t="s">
        <v>87</v>
      </c>
      <c r="D96" s="16" t="s">
        <v>87</v>
      </c>
      <c r="E96" s="16" t="s">
        <v>158</v>
      </c>
      <c r="F96" s="16" t="s">
        <v>274</v>
      </c>
      <c r="G96" s="17" t="s">
        <v>275</v>
      </c>
      <c r="H96" s="16" t="s">
        <v>539</v>
      </c>
      <c r="I96" s="16" t="s">
        <v>277</v>
      </c>
      <c r="J96" s="16" t="s">
        <v>278</v>
      </c>
      <c r="K96" s="16" t="s">
        <v>279</v>
      </c>
      <c r="L96" s="16" t="s">
        <v>723</v>
      </c>
      <c r="M96" s="16" t="s">
        <v>1372</v>
      </c>
      <c r="N96" s="16" t="s">
        <v>1373</v>
      </c>
      <c r="O96" s="22">
        <v>26</v>
      </c>
      <c r="P96" s="19" t="s">
        <v>813</v>
      </c>
      <c r="Q96" s="20" t="s">
        <v>282</v>
      </c>
      <c r="R96" s="19" t="s">
        <v>283</v>
      </c>
      <c r="S96" s="19" t="s">
        <v>814</v>
      </c>
      <c r="T96" s="19" t="s">
        <v>285</v>
      </c>
      <c r="U96" s="19" t="s">
        <v>434</v>
      </c>
      <c r="V96" s="19">
        <v>30</v>
      </c>
      <c r="W96" s="19" t="s">
        <v>71</v>
      </c>
      <c r="X96" s="20" t="s">
        <v>288</v>
      </c>
      <c r="Y96" s="21" t="s">
        <v>289</v>
      </c>
      <c r="Z96" s="21"/>
      <c r="AA96" s="21"/>
      <c r="AB96" s="21"/>
      <c r="AC96" s="21"/>
      <c r="AD96" s="21"/>
      <c r="AE96" s="21" t="s">
        <v>48</v>
      </c>
      <c r="AF96" s="21"/>
      <c r="AG96" s="21"/>
      <c r="AH96" s="22"/>
      <c r="AI96" s="22" t="s">
        <v>48</v>
      </c>
      <c r="AJ96" s="22"/>
      <c r="AK96" s="22"/>
      <c r="AL96" s="22"/>
      <c r="AM96" s="22"/>
      <c r="AN96" s="22"/>
      <c r="AO96" s="22"/>
      <c r="AP96" s="22"/>
      <c r="AQ96" s="22" t="s">
        <v>48</v>
      </c>
      <c r="AR96" s="23" t="s">
        <v>48</v>
      </c>
      <c r="AS96" s="22"/>
      <c r="AT96" s="22" t="s">
        <v>66</v>
      </c>
      <c r="AU96" s="22">
        <v>10000</v>
      </c>
      <c r="AV96" s="22">
        <v>40000</v>
      </c>
      <c r="AW96" s="22">
        <v>90000</v>
      </c>
      <c r="AX96" s="22">
        <v>60000</v>
      </c>
      <c r="AY96" s="22">
        <v>200000</v>
      </c>
      <c r="AZ96" s="16"/>
      <c r="BA96" s="16"/>
      <c r="BB96" s="16"/>
      <c r="BC96" s="16"/>
      <c r="BD96" s="24">
        <v>0</v>
      </c>
      <c r="BE96" s="24">
        <v>0</v>
      </c>
      <c r="BF96" s="25" t="s">
        <v>815</v>
      </c>
      <c r="BG96" s="26">
        <f>IFERROR(BD96/AW96,0)</f>
        <v>0</v>
      </c>
      <c r="BH96" s="27">
        <f>IFERROR(BE96/AW96,0)</f>
        <v>0</v>
      </c>
      <c r="BI96" s="25" t="s">
        <v>50</v>
      </c>
      <c r="BJ96" s="25" t="s">
        <v>816</v>
      </c>
      <c r="BK96" s="24">
        <v>0</v>
      </c>
      <c r="BL96" s="24">
        <v>0</v>
      </c>
      <c r="BM96" s="25" t="s">
        <v>815</v>
      </c>
      <c r="BN96" s="27">
        <f>+IFERROR(BK96/AW96,0)</f>
        <v>0</v>
      </c>
      <c r="BO96" s="28">
        <f>+IF(BP96="SI",IFERROR((IF(BP96="SI",BL96,0)/AW96),"REVISAR"),BH96)</f>
        <v>0</v>
      </c>
      <c r="BP96" s="25" t="s">
        <v>49</v>
      </c>
      <c r="BQ96" s="29"/>
      <c r="BR96" s="30">
        <v>10000</v>
      </c>
      <c r="BS96" s="24">
        <v>50030</v>
      </c>
      <c r="BT96" s="25" t="s">
        <v>817</v>
      </c>
      <c r="BU96" s="27">
        <f>+IFERROR(BR96/AW96,0)</f>
        <v>0.1111111111111111</v>
      </c>
      <c r="BV96" s="28">
        <f>+IF(BW96="SI",IFERROR((IF(BW96="SI",BS96,0)/AW96),"REVISAR"),BO96)</f>
        <v>0.55588888888888888</v>
      </c>
      <c r="BW96" s="25" t="s">
        <v>50</v>
      </c>
      <c r="BX96" s="25" t="s">
        <v>818</v>
      </c>
      <c r="BY96" s="24">
        <v>10000</v>
      </c>
      <c r="BZ96" s="24">
        <v>50030</v>
      </c>
      <c r="CA96" s="25" t="s">
        <v>1379</v>
      </c>
      <c r="CB96" s="27">
        <f>+IFERROR(BY96/AW96,0)</f>
        <v>0.1111111111111111</v>
      </c>
      <c r="CC96" s="28">
        <f>+IF(CD96="SI",IFERROR((IF(CD96="SI",BZ96,0)/AW96),"REVISAR"),BV96)</f>
        <v>0.55588888888888888</v>
      </c>
      <c r="CD96" s="25" t="s">
        <v>50</v>
      </c>
      <c r="CE96" s="25" t="s">
        <v>1380</v>
      </c>
      <c r="CF96" s="24">
        <v>10000</v>
      </c>
      <c r="CG96" s="24">
        <v>50030</v>
      </c>
      <c r="CH96" s="25" t="s">
        <v>1381</v>
      </c>
      <c r="CI96" s="27">
        <f>+IFERROR(CF96/AW96,0)</f>
        <v>0.1111111111111111</v>
      </c>
      <c r="CJ96" s="28">
        <f>+IF(CK96="SI",IFERROR((IF(CK96="SI",CG96,0)/AW96),"REVISAR"),CC96)</f>
        <v>0.55588888888888888</v>
      </c>
      <c r="CK96" s="25" t="s">
        <v>50</v>
      </c>
      <c r="CL96" s="25" t="s">
        <v>1382</v>
      </c>
      <c r="CM96" s="24">
        <v>10000</v>
      </c>
      <c r="CN96" s="24">
        <v>50030</v>
      </c>
      <c r="CO96" s="25" t="s">
        <v>1383</v>
      </c>
      <c r="CP96" s="27">
        <f>+IFERROR(CM96/AW96,0)</f>
        <v>0.1111111111111111</v>
      </c>
      <c r="CQ96" s="28">
        <f>+IF(CR96="SI",IFERROR((IF(CR96="SI",CN96,0)/AW96),"REVISAR"),CJ96)</f>
        <v>0.55588888888888888</v>
      </c>
      <c r="CR96" s="25" t="s">
        <v>50</v>
      </c>
      <c r="CS96" s="25" t="s">
        <v>1384</v>
      </c>
      <c r="CT96" s="24">
        <v>10000</v>
      </c>
      <c r="CU96" s="24">
        <v>50396</v>
      </c>
      <c r="CV96" s="25" t="s">
        <v>1764</v>
      </c>
      <c r="CW96" s="27">
        <v>0.1111111111111111</v>
      </c>
      <c r="CX96" s="28">
        <f>+IF(CY96="SI",IFERROR((IF(CY96="SI",CU96,0)/AW96),"REVISAR"),CQ96)</f>
        <v>0.55995555555555554</v>
      </c>
      <c r="CY96" s="25" t="s">
        <v>50</v>
      </c>
      <c r="CZ96" s="25" t="s">
        <v>1765</v>
      </c>
      <c r="DA96" s="24">
        <v>50000</v>
      </c>
      <c r="DB96" s="24">
        <v>50396</v>
      </c>
      <c r="DC96" s="25" t="s">
        <v>1764</v>
      </c>
      <c r="DD96" s="27">
        <v>0.55555555555555558</v>
      </c>
      <c r="DE96" s="28">
        <f>+IF(DF96="SI",IFERROR((IF(DF96="SI",DB96,0)/AW96),"REVISAR"),CX96)</f>
        <v>0.55995555555555554</v>
      </c>
      <c r="DF96" s="25" t="s">
        <v>50</v>
      </c>
      <c r="DG96" s="25" t="s">
        <v>1766</v>
      </c>
      <c r="DH96" s="24">
        <v>50000</v>
      </c>
      <c r="DI96" s="24">
        <v>50396</v>
      </c>
      <c r="DJ96" s="25" t="s">
        <v>1767</v>
      </c>
      <c r="DK96" s="27">
        <v>0.55555555555555558</v>
      </c>
      <c r="DL96" s="28">
        <f>+IF(DM96="SI",IFERROR((IF(DM96="SI",DI96,0)/AW96),"REVISAR"),DE96)</f>
        <v>0.55995555555555554</v>
      </c>
      <c r="DM96" s="25" t="s">
        <v>50</v>
      </c>
      <c r="DN96" s="25" t="s">
        <v>1768</v>
      </c>
      <c r="DO96" s="24">
        <v>50000</v>
      </c>
      <c r="DP96" s="24"/>
      <c r="DQ96" s="25"/>
      <c r="DR96" s="27">
        <f>+IFERROR(DO96/AW96,0)</f>
        <v>0.55555555555555558</v>
      </c>
      <c r="DS96" s="28">
        <f>+IF(DT96="SI",IFERROR((IF(DT96="SI",DP96,0)/AW96),"REVISAR"),DL96)</f>
        <v>0.55995555555555554</v>
      </c>
      <c r="DT96" s="25" t="s">
        <v>49</v>
      </c>
      <c r="DU96" s="25"/>
      <c r="DV96" s="24">
        <v>50000</v>
      </c>
      <c r="DW96" s="24"/>
      <c r="DX96" s="25"/>
      <c r="DY96" s="27">
        <f>+IFERROR(DV96/AW96,0)</f>
        <v>0.55555555555555558</v>
      </c>
      <c r="DZ96" s="28">
        <f>+IF(EA96="SI",IFERROR((IF(EA96="SI",DW96,0)/AW96),"REVISAR"),DS96)</f>
        <v>0.55995555555555554</v>
      </c>
      <c r="EA96" s="25" t="s">
        <v>49</v>
      </c>
      <c r="EB96" s="25"/>
      <c r="EC96" s="31">
        <v>90000</v>
      </c>
      <c r="ED96" s="24"/>
      <c r="EE96" s="25"/>
      <c r="EF96" s="27">
        <f>+IFERROR(EC96/AW96,0)</f>
        <v>1</v>
      </c>
      <c r="EG96" s="28">
        <f>+IF(EH96="SI",IFERROR((IF(EH96="SI",ED96,0)/AW96),"REVISAR"),DZ96)</f>
        <v>0.55995555555555554</v>
      </c>
      <c r="EH96" s="25" t="s">
        <v>49</v>
      </c>
      <c r="EI96" s="25"/>
      <c r="EJ96" s="32">
        <v>2025</v>
      </c>
      <c r="EK96" s="33"/>
      <c r="EL96" s="34" t="str">
        <f>+VLOOKUP(C96,[1]Listas_desplega!$AI$22:$AJ$46,2,0)</f>
        <v>DPI</v>
      </c>
      <c r="EM96" s="34" t="str">
        <f>+VLOOKUP(I96,[1]Listas_desplega!$BY$3:$BZ$7,2,0)</f>
        <v>T_2</v>
      </c>
      <c r="EN96" s="34" t="str">
        <f>+VLOOKUP(J96,[1]Listas_desplega!$BY$10:$BZ$23,2,0)</f>
        <v>T_2_C_2</v>
      </c>
      <c r="EO96" s="34" t="str">
        <f>+VLOOKUP(K96,[1]Listas_desplega!$BY$28:$BZ$54,2,0)</f>
        <v>T_2_C_2_ET_1</v>
      </c>
      <c r="EP96" s="34" t="str">
        <f>+VLOOKUP(L96,[1]Listas_desplega!$BY$58:$BZ$105,2,0)</f>
        <v>T_2_C_2_ET_1_CPT_1</v>
      </c>
      <c r="EQ96" s="35" t="str">
        <f>+VLOOKUP(M96,[1]Listas_desplega!$J$3:$K$11,2,0)</f>
        <v>Eje_E_1</v>
      </c>
    </row>
    <row r="97" spans="1:147" s="36" customFormat="1" ht="44.25" customHeight="1" x14ac:dyDescent="0.3">
      <c r="A97" s="15" t="str">
        <f t="shared" si="311"/>
        <v>42_VPBM_2025</v>
      </c>
      <c r="B97" s="16" t="s">
        <v>44</v>
      </c>
      <c r="C97" s="16" t="s">
        <v>87</v>
      </c>
      <c r="D97" s="16" t="s">
        <v>87</v>
      </c>
      <c r="E97" s="16" t="s">
        <v>158</v>
      </c>
      <c r="F97" s="16" t="s">
        <v>274</v>
      </c>
      <c r="G97" s="17" t="s">
        <v>275</v>
      </c>
      <c r="H97" s="16" t="s">
        <v>539</v>
      </c>
      <c r="I97" s="16" t="s">
        <v>277</v>
      </c>
      <c r="J97" s="16" t="s">
        <v>278</v>
      </c>
      <c r="K97" s="16" t="s">
        <v>279</v>
      </c>
      <c r="L97" s="16" t="s">
        <v>723</v>
      </c>
      <c r="M97" s="16" t="s">
        <v>1372</v>
      </c>
      <c r="N97" s="16" t="s">
        <v>1373</v>
      </c>
      <c r="O97" s="22">
        <v>42</v>
      </c>
      <c r="P97" s="19" t="s">
        <v>819</v>
      </c>
      <c r="Q97" s="20" t="s">
        <v>282</v>
      </c>
      <c r="R97" s="19" t="s">
        <v>306</v>
      </c>
      <c r="S97" s="19" t="s">
        <v>820</v>
      </c>
      <c r="T97" s="19" t="s">
        <v>285</v>
      </c>
      <c r="U97" s="19" t="s">
        <v>434</v>
      </c>
      <c r="V97" s="19">
        <v>30</v>
      </c>
      <c r="W97" s="19" t="s">
        <v>799</v>
      </c>
      <c r="X97" s="20" t="s">
        <v>310</v>
      </c>
      <c r="Y97" s="21" t="s">
        <v>289</v>
      </c>
      <c r="Z97" s="21"/>
      <c r="AA97" s="21"/>
      <c r="AB97" s="21"/>
      <c r="AC97" s="21"/>
      <c r="AD97" s="21"/>
      <c r="AE97" s="21" t="s">
        <v>48</v>
      </c>
      <c r="AF97" s="21"/>
      <c r="AG97" s="21"/>
      <c r="AH97" s="22"/>
      <c r="AI97" s="22" t="s">
        <v>48</v>
      </c>
      <c r="AJ97" s="22"/>
      <c r="AK97" s="22"/>
      <c r="AL97" s="22"/>
      <c r="AM97" s="22"/>
      <c r="AN97" s="22"/>
      <c r="AO97" s="22"/>
      <c r="AP97" s="22"/>
      <c r="AQ97" s="22" t="s">
        <v>48</v>
      </c>
      <c r="AR97" s="23" t="s">
        <v>48</v>
      </c>
      <c r="AS97" s="22"/>
      <c r="AT97" s="22">
        <v>409038</v>
      </c>
      <c r="AU97" s="22">
        <v>446893</v>
      </c>
      <c r="AV97" s="22">
        <v>645895</v>
      </c>
      <c r="AW97" s="22">
        <v>746969</v>
      </c>
      <c r="AX97" s="22">
        <v>800000</v>
      </c>
      <c r="AY97" s="22">
        <v>800000</v>
      </c>
      <c r="AZ97" s="16"/>
      <c r="BA97" s="16"/>
      <c r="BB97" s="16"/>
      <c r="BC97" s="16"/>
      <c r="BD97" s="24">
        <v>0</v>
      </c>
      <c r="BE97" s="24">
        <v>0</v>
      </c>
      <c r="BF97" s="25" t="s">
        <v>821</v>
      </c>
      <c r="BG97" s="27">
        <f t="shared" ref="BG97:BG100" si="386">IFERROR(BD97/AW97,0)</f>
        <v>0</v>
      </c>
      <c r="BH97" s="28">
        <f t="shared" ref="BH97:BH98" si="387">+IF(BI97="SI",IFERROR((IF(BI97="SI",BE97,0)/AW97),"REVISAR"),0)</f>
        <v>0</v>
      </c>
      <c r="BI97" s="25" t="s">
        <v>50</v>
      </c>
      <c r="BJ97" s="25" t="s">
        <v>822</v>
      </c>
      <c r="BK97" s="24">
        <v>0</v>
      </c>
      <c r="BL97" s="24">
        <v>0</v>
      </c>
      <c r="BM97" s="25" t="s">
        <v>823</v>
      </c>
      <c r="BN97" s="27">
        <f t="shared" ref="BN97:BN100" si="388">+IFERROR(BK97/AW97,0)</f>
        <v>0</v>
      </c>
      <c r="BO97" s="28">
        <f t="shared" ref="BO97:BO100" si="389">+IF(BP97="SI",IFERROR((IF(BP97="SI",BL97,0)/AW97),"REVISAR"),BH97)</f>
        <v>0</v>
      </c>
      <c r="BP97" s="25" t="s">
        <v>50</v>
      </c>
      <c r="BQ97" s="29" t="s">
        <v>824</v>
      </c>
      <c r="BR97" s="30">
        <v>470000</v>
      </c>
      <c r="BS97" s="24">
        <v>0</v>
      </c>
      <c r="BT97" s="25" t="s">
        <v>825</v>
      </c>
      <c r="BU97" s="27">
        <f t="shared" ref="BU97:BU100" si="390">+IFERROR(BR97/AW97,0)</f>
        <v>0.62920951204132969</v>
      </c>
      <c r="BV97" s="28">
        <f t="shared" ref="BV97:BV100" si="391">+IF(BW97="SI",IFERROR((IF(BW97="SI",BS97,0)/AW97),"REVISAR"),BO97)</f>
        <v>0</v>
      </c>
      <c r="BW97" s="25" t="s">
        <v>50</v>
      </c>
      <c r="BX97" s="25" t="s">
        <v>826</v>
      </c>
      <c r="BY97" s="24">
        <v>470000</v>
      </c>
      <c r="BZ97" s="24">
        <v>0</v>
      </c>
      <c r="CA97" s="25" t="s">
        <v>1385</v>
      </c>
      <c r="CB97" s="27">
        <f t="shared" ref="CB97:CB100" si="392">+IFERROR(BY97/AW97,0)</f>
        <v>0.62920951204132969</v>
      </c>
      <c r="CC97" s="28">
        <f t="shared" ref="CC97:CC100" si="393">+IF(CD97="SI",IFERROR((IF(CD97="SI",BZ97,0)/AW97),"REVISAR"),BV97)</f>
        <v>0</v>
      </c>
      <c r="CD97" s="25" t="s">
        <v>50</v>
      </c>
      <c r="CE97" s="25" t="s">
        <v>1386</v>
      </c>
      <c r="CF97" s="24">
        <v>470000</v>
      </c>
      <c r="CG97" s="24">
        <v>0</v>
      </c>
      <c r="CH97" s="25" t="s">
        <v>1387</v>
      </c>
      <c r="CI97" s="27">
        <f t="shared" ref="CI97:CI100" si="394">+IFERROR(CF97/AW97,0)</f>
        <v>0.62920951204132969</v>
      </c>
      <c r="CJ97" s="28">
        <f t="shared" ref="CJ97:CJ100" si="395">+IF(CK97="SI",IFERROR((IF(CK97="SI",CG97,0)/AW97),"REVISAR"),CC97)</f>
        <v>0</v>
      </c>
      <c r="CK97" s="25" t="s">
        <v>50</v>
      </c>
      <c r="CL97" s="25" t="s">
        <v>1361</v>
      </c>
      <c r="CM97" s="24">
        <v>470000</v>
      </c>
      <c r="CN97" s="24"/>
      <c r="CO97" s="25" t="s">
        <v>1388</v>
      </c>
      <c r="CP97" s="27">
        <f t="shared" ref="CP97:CP100" si="396">+IFERROR(CM97/AW97,0)</f>
        <v>0.62920951204132969</v>
      </c>
      <c r="CQ97" s="28">
        <f t="shared" ref="CQ97:CQ100" si="397">+IF(CR97="SI",IFERROR((IF(CR97="SI",CN97,0)/AW97),"REVISAR"),CJ97)</f>
        <v>0</v>
      </c>
      <c r="CR97" s="25" t="s">
        <v>50</v>
      </c>
      <c r="CS97" s="25" t="s">
        <v>1389</v>
      </c>
      <c r="CT97" s="24">
        <v>646000</v>
      </c>
      <c r="CU97" s="24"/>
      <c r="CV97" s="25" t="s">
        <v>1769</v>
      </c>
      <c r="CW97" s="27">
        <v>0.864828393146168</v>
      </c>
      <c r="CX97" s="28">
        <f t="shared" ref="CX97:CX100" si="398">+IF(CY97="SI",IFERROR((IF(CY97="SI",CU97,0)/AW97),"REVISAR"),CQ97)</f>
        <v>0</v>
      </c>
      <c r="CY97" s="25" t="s">
        <v>50</v>
      </c>
      <c r="CZ97" s="25" t="s">
        <v>1770</v>
      </c>
      <c r="DA97" s="24">
        <v>646000</v>
      </c>
      <c r="DB97" s="24"/>
      <c r="DC97" s="25" t="s">
        <v>1771</v>
      </c>
      <c r="DD97" s="27">
        <v>0.864828393146168</v>
      </c>
      <c r="DE97" s="28">
        <f t="shared" ref="DE97:DE100" si="399">+IF(DF97="SI",IFERROR((IF(DF97="SI",DB97,0)/AW97),"REVISAR"),CX97)</f>
        <v>0</v>
      </c>
      <c r="DF97" s="25" t="s">
        <v>50</v>
      </c>
      <c r="DG97" s="25" t="s">
        <v>1772</v>
      </c>
      <c r="DH97" s="24">
        <v>700000</v>
      </c>
      <c r="DI97" s="24"/>
      <c r="DJ97" s="25" t="s">
        <v>1773</v>
      </c>
      <c r="DK97" s="27">
        <v>0.9371205498487889</v>
      </c>
      <c r="DL97" s="28">
        <f t="shared" ref="DL97:DL100" si="400">+IF(DM97="SI",IFERROR((IF(DM97="SI",DI97,0)/AW97),"REVISAR"),DE97)</f>
        <v>0</v>
      </c>
      <c r="DM97" s="25" t="s">
        <v>50</v>
      </c>
      <c r="DN97" s="25" t="s">
        <v>1774</v>
      </c>
      <c r="DO97" s="24">
        <v>700000</v>
      </c>
      <c r="DP97" s="24"/>
      <c r="DQ97" s="25"/>
      <c r="DR97" s="27">
        <f t="shared" ref="DR97:DR100" si="401">+IFERROR(DO97/AW97,0)</f>
        <v>0.9371205498487889</v>
      </c>
      <c r="DS97" s="28">
        <f t="shared" ref="DS97:DS100" si="402">+IF(DT97="SI",IFERROR((IF(DT97="SI",DP97,0)/AW97),"REVISAR"),DL97)</f>
        <v>0</v>
      </c>
      <c r="DT97" s="25" t="s">
        <v>49</v>
      </c>
      <c r="DU97" s="25"/>
      <c r="DV97" s="24">
        <v>700000</v>
      </c>
      <c r="DW97" s="24"/>
      <c r="DX97" s="25"/>
      <c r="DY97" s="27">
        <f t="shared" ref="DY97:DY100" si="403">+IFERROR(DV97/AW97,0)</f>
        <v>0.9371205498487889</v>
      </c>
      <c r="DZ97" s="28">
        <f t="shared" ref="DZ97:DZ100" si="404">+IF(EA97="SI",IFERROR((IF(EA97="SI",DW97,0)/AW97),"REVISAR"),DS97)</f>
        <v>0</v>
      </c>
      <c r="EA97" s="25" t="s">
        <v>49</v>
      </c>
      <c r="EB97" s="25"/>
      <c r="EC97" s="31">
        <v>746969</v>
      </c>
      <c r="ED97" s="24"/>
      <c r="EE97" s="25"/>
      <c r="EF97" s="27">
        <f t="shared" ref="EF97:EF100" si="405">+IFERROR(EC97/AW97,0)</f>
        <v>1</v>
      </c>
      <c r="EG97" s="28">
        <f t="shared" ref="EG97:EG100" si="406">+IF(EH97="SI",IFERROR((IF(EH97="SI",ED97,0)/AW97),"REVISAR"),DZ97)</f>
        <v>0</v>
      </c>
      <c r="EH97" s="25" t="s">
        <v>49</v>
      </c>
      <c r="EI97" s="25"/>
      <c r="EJ97" s="32">
        <v>2025</v>
      </c>
      <c r="EK97" s="33"/>
      <c r="EL97" s="34" t="str">
        <f>+VLOOKUP(C97,[1]Listas_desplega!$AI$22:$AJ$46,2,0)</f>
        <v>DPI</v>
      </c>
      <c r="EM97" s="34" t="str">
        <f>+VLOOKUP(I97,[1]Listas_desplega!$BY$3:$BZ$7,2,0)</f>
        <v>T_2</v>
      </c>
      <c r="EN97" s="34" t="str">
        <f>+VLOOKUP(J97,[1]Listas_desplega!$BY$10:$BZ$23,2,0)</f>
        <v>T_2_C_2</v>
      </c>
      <c r="EO97" s="34" t="str">
        <f>+VLOOKUP(K97,[1]Listas_desplega!$BY$28:$BZ$54,2,0)</f>
        <v>T_2_C_2_ET_1</v>
      </c>
      <c r="EP97" s="34" t="str">
        <f>+VLOOKUP(L97,[1]Listas_desplega!$BY$58:$BZ$105,2,0)</f>
        <v>T_2_C_2_ET_1_CPT_1</v>
      </c>
      <c r="EQ97" s="35" t="str">
        <f>+VLOOKUP(M97,[1]Listas_desplega!$J$3:$K$11,2,0)</f>
        <v>Eje_E_1</v>
      </c>
    </row>
    <row r="98" spans="1:147" s="36" customFormat="1" ht="44.25" customHeight="1" x14ac:dyDescent="0.3">
      <c r="A98" s="15" t="str">
        <f t="shared" si="311"/>
        <v>27_VPBM_2025</v>
      </c>
      <c r="B98" s="16" t="s">
        <v>44</v>
      </c>
      <c r="C98" s="16" t="s">
        <v>87</v>
      </c>
      <c r="D98" s="16" t="s">
        <v>87</v>
      </c>
      <c r="E98" s="16" t="s">
        <v>158</v>
      </c>
      <c r="F98" s="16" t="s">
        <v>274</v>
      </c>
      <c r="G98" s="17" t="s">
        <v>275</v>
      </c>
      <c r="H98" s="16" t="s">
        <v>539</v>
      </c>
      <c r="I98" s="16" t="s">
        <v>277</v>
      </c>
      <c r="J98" s="16" t="s">
        <v>278</v>
      </c>
      <c r="K98" s="16" t="s">
        <v>279</v>
      </c>
      <c r="L98" s="16" t="s">
        <v>723</v>
      </c>
      <c r="M98" s="16" t="s">
        <v>1372</v>
      </c>
      <c r="N98" s="16" t="s">
        <v>89</v>
      </c>
      <c r="O98" s="22">
        <v>27</v>
      </c>
      <c r="P98" s="19" t="s">
        <v>827</v>
      </c>
      <c r="Q98" s="20" t="s">
        <v>282</v>
      </c>
      <c r="R98" s="19" t="s">
        <v>306</v>
      </c>
      <c r="S98" s="19" t="s">
        <v>828</v>
      </c>
      <c r="T98" s="19" t="s">
        <v>308</v>
      </c>
      <c r="U98" s="19" t="s">
        <v>434</v>
      </c>
      <c r="V98" s="19">
        <v>30</v>
      </c>
      <c r="W98" s="19" t="s">
        <v>799</v>
      </c>
      <c r="X98" s="20" t="s">
        <v>288</v>
      </c>
      <c r="Y98" s="21" t="s">
        <v>289</v>
      </c>
      <c r="Z98" s="21"/>
      <c r="AA98" s="21"/>
      <c r="AB98" s="21"/>
      <c r="AC98" s="21"/>
      <c r="AD98" s="21"/>
      <c r="AE98" s="21"/>
      <c r="AF98" s="21"/>
      <c r="AG98" s="21"/>
      <c r="AH98" s="22"/>
      <c r="AI98" s="22" t="s">
        <v>48</v>
      </c>
      <c r="AJ98" s="22"/>
      <c r="AK98" s="22"/>
      <c r="AL98" s="22"/>
      <c r="AM98" s="22"/>
      <c r="AN98" s="22"/>
      <c r="AO98" s="22"/>
      <c r="AP98" s="22"/>
      <c r="AQ98" s="22"/>
      <c r="AR98" s="23" t="s">
        <v>48</v>
      </c>
      <c r="AS98" s="22"/>
      <c r="AT98" s="22">
        <v>64</v>
      </c>
      <c r="AU98" s="190" t="s">
        <v>829</v>
      </c>
      <c r="AV98" s="190">
        <v>82</v>
      </c>
      <c r="AW98" s="190">
        <v>90</v>
      </c>
      <c r="AX98" s="190">
        <v>90</v>
      </c>
      <c r="AY98" s="190">
        <v>90</v>
      </c>
      <c r="AZ98" s="191"/>
      <c r="BA98" s="191"/>
      <c r="BB98" s="191"/>
      <c r="BC98" s="191"/>
      <c r="BD98" s="24">
        <v>0</v>
      </c>
      <c r="BE98" s="24">
        <v>0</v>
      </c>
      <c r="BF98" s="25" t="s">
        <v>830</v>
      </c>
      <c r="BG98" s="27">
        <f t="shared" si="386"/>
        <v>0</v>
      </c>
      <c r="BH98" s="28">
        <f t="shared" si="387"/>
        <v>0</v>
      </c>
      <c r="BI98" s="25" t="s">
        <v>50</v>
      </c>
      <c r="BJ98" s="25" t="s">
        <v>816</v>
      </c>
      <c r="BK98" s="24">
        <v>0</v>
      </c>
      <c r="BL98" s="24">
        <v>0</v>
      </c>
      <c r="BM98" s="25" t="s">
        <v>831</v>
      </c>
      <c r="BN98" s="27">
        <f t="shared" si="388"/>
        <v>0</v>
      </c>
      <c r="BO98" s="28">
        <f t="shared" si="389"/>
        <v>0</v>
      </c>
      <c r="BP98" s="25" t="s">
        <v>49</v>
      </c>
      <c r="BQ98" s="29"/>
      <c r="BR98" s="30">
        <v>80</v>
      </c>
      <c r="BS98" s="24">
        <v>0</v>
      </c>
      <c r="BT98" s="25" t="s">
        <v>90</v>
      </c>
      <c r="BU98" s="27">
        <f t="shared" si="390"/>
        <v>0.88888888888888884</v>
      </c>
      <c r="BV98" s="28">
        <f t="shared" si="391"/>
        <v>0</v>
      </c>
      <c r="BW98" s="25" t="s">
        <v>50</v>
      </c>
      <c r="BX98" s="25" t="s">
        <v>818</v>
      </c>
      <c r="BY98" s="24">
        <v>80</v>
      </c>
      <c r="BZ98" s="24">
        <v>0</v>
      </c>
      <c r="CA98" s="25" t="s">
        <v>1390</v>
      </c>
      <c r="CB98" s="27">
        <f t="shared" si="392"/>
        <v>0.88888888888888884</v>
      </c>
      <c r="CC98" s="28">
        <f t="shared" si="393"/>
        <v>0</v>
      </c>
      <c r="CD98" s="25" t="s">
        <v>50</v>
      </c>
      <c r="CE98" s="25" t="s">
        <v>1391</v>
      </c>
      <c r="CF98" s="24">
        <v>80</v>
      </c>
      <c r="CG98" s="24"/>
      <c r="CH98" s="25" t="s">
        <v>1392</v>
      </c>
      <c r="CI98" s="27">
        <f t="shared" si="394"/>
        <v>0.88888888888888884</v>
      </c>
      <c r="CJ98" s="28">
        <f t="shared" si="395"/>
        <v>0</v>
      </c>
      <c r="CK98" s="25" t="s">
        <v>50</v>
      </c>
      <c r="CL98" s="25" t="s">
        <v>1393</v>
      </c>
      <c r="CM98" s="24">
        <v>82</v>
      </c>
      <c r="CN98" s="24"/>
      <c r="CO98" s="25" t="s">
        <v>1394</v>
      </c>
      <c r="CP98" s="27">
        <f t="shared" si="396"/>
        <v>0.91111111111111109</v>
      </c>
      <c r="CQ98" s="28">
        <f t="shared" si="397"/>
        <v>0</v>
      </c>
      <c r="CR98" s="25" t="s">
        <v>50</v>
      </c>
      <c r="CS98" s="25" t="s">
        <v>1395</v>
      </c>
      <c r="CT98" s="24">
        <v>82</v>
      </c>
      <c r="CU98" s="24"/>
      <c r="CV98" s="25" t="s">
        <v>1775</v>
      </c>
      <c r="CW98" s="27">
        <v>0.91111111111111109</v>
      </c>
      <c r="CX98" s="28">
        <f t="shared" si="398"/>
        <v>0</v>
      </c>
      <c r="CY98" s="25" t="s">
        <v>50</v>
      </c>
      <c r="CZ98" s="25" t="s">
        <v>1765</v>
      </c>
      <c r="DA98" s="24">
        <v>82</v>
      </c>
      <c r="DB98" s="24"/>
      <c r="DC98" s="25" t="s">
        <v>1390</v>
      </c>
      <c r="DD98" s="27">
        <v>0.91111111111111109</v>
      </c>
      <c r="DE98" s="28">
        <f t="shared" si="399"/>
        <v>0</v>
      </c>
      <c r="DF98" s="25" t="s">
        <v>50</v>
      </c>
      <c r="DG98" s="25" t="s">
        <v>1776</v>
      </c>
      <c r="DH98" s="24">
        <v>85</v>
      </c>
      <c r="DI98" s="24"/>
      <c r="DJ98" s="25" t="s">
        <v>1777</v>
      </c>
      <c r="DK98" s="27">
        <v>0.94444444444444442</v>
      </c>
      <c r="DL98" s="28">
        <f t="shared" si="400"/>
        <v>0</v>
      </c>
      <c r="DM98" s="25" t="s">
        <v>50</v>
      </c>
      <c r="DN98" s="25" t="s">
        <v>1778</v>
      </c>
      <c r="DO98" s="24">
        <v>85</v>
      </c>
      <c r="DP98" s="24"/>
      <c r="DQ98" s="25"/>
      <c r="DR98" s="27">
        <f t="shared" si="401"/>
        <v>0.94444444444444442</v>
      </c>
      <c r="DS98" s="28">
        <f t="shared" si="402"/>
        <v>0</v>
      </c>
      <c r="DT98" s="25" t="s">
        <v>49</v>
      </c>
      <c r="DU98" s="25"/>
      <c r="DV98" s="24">
        <v>85</v>
      </c>
      <c r="DW98" s="24"/>
      <c r="DX98" s="25"/>
      <c r="DY98" s="27">
        <f t="shared" si="403"/>
        <v>0.94444444444444442</v>
      </c>
      <c r="DZ98" s="28">
        <f t="shared" si="404"/>
        <v>0</v>
      </c>
      <c r="EA98" s="25" t="s">
        <v>49</v>
      </c>
      <c r="EB98" s="25"/>
      <c r="EC98" s="31">
        <v>90</v>
      </c>
      <c r="ED98" s="24"/>
      <c r="EE98" s="25"/>
      <c r="EF98" s="27">
        <f t="shared" si="405"/>
        <v>1</v>
      </c>
      <c r="EG98" s="28">
        <f t="shared" si="406"/>
        <v>0</v>
      </c>
      <c r="EH98" s="25" t="s">
        <v>49</v>
      </c>
      <c r="EI98" s="25"/>
      <c r="EJ98" s="32">
        <v>2025</v>
      </c>
      <c r="EK98" s="33"/>
      <c r="EL98" s="34" t="str">
        <f>+VLOOKUP(C98,[1]Listas_desplega!$AI$22:$AJ$46,2,0)</f>
        <v>DPI</v>
      </c>
      <c r="EM98" s="34" t="str">
        <f>+VLOOKUP(I98,[1]Listas_desplega!$BY$3:$BZ$7,2,0)</f>
        <v>T_2</v>
      </c>
      <c r="EN98" s="34" t="str">
        <f>+VLOOKUP(J98,[1]Listas_desplega!$BY$10:$BZ$23,2,0)</f>
        <v>T_2_C_2</v>
      </c>
      <c r="EO98" s="34" t="str">
        <f>+VLOOKUP(K98,[1]Listas_desplega!$BY$28:$BZ$54,2,0)</f>
        <v>T_2_C_2_ET_1</v>
      </c>
      <c r="EP98" s="34" t="str">
        <f>+VLOOKUP(L98,[1]Listas_desplega!$BY$58:$BZ$105,2,0)</f>
        <v>T_2_C_2_ET_1_CPT_1</v>
      </c>
      <c r="EQ98" s="35" t="str">
        <f>+VLOOKUP(M98,[1]Listas_desplega!$J$3:$K$11,2,0)</f>
        <v>Eje_E_1</v>
      </c>
    </row>
    <row r="99" spans="1:147" s="36" customFormat="1" ht="44.25" customHeight="1" x14ac:dyDescent="0.3">
      <c r="A99" s="15" t="str">
        <f t="shared" si="311"/>
        <v>28_VPBM_2025</v>
      </c>
      <c r="B99" s="16" t="s">
        <v>44</v>
      </c>
      <c r="C99" s="16" t="s">
        <v>87</v>
      </c>
      <c r="D99" s="16" t="s">
        <v>87</v>
      </c>
      <c r="E99" s="16" t="s">
        <v>158</v>
      </c>
      <c r="F99" s="16" t="s">
        <v>274</v>
      </c>
      <c r="G99" s="17" t="s">
        <v>275</v>
      </c>
      <c r="H99" s="16" t="s">
        <v>539</v>
      </c>
      <c r="I99" s="16" t="s">
        <v>277</v>
      </c>
      <c r="J99" s="16" t="s">
        <v>278</v>
      </c>
      <c r="K99" s="16" t="s">
        <v>279</v>
      </c>
      <c r="L99" s="16" t="s">
        <v>723</v>
      </c>
      <c r="M99" s="16" t="s">
        <v>1372</v>
      </c>
      <c r="N99" s="16" t="s">
        <v>89</v>
      </c>
      <c r="O99" s="22">
        <v>28</v>
      </c>
      <c r="P99" s="19" t="s">
        <v>832</v>
      </c>
      <c r="Q99" s="20" t="s">
        <v>282</v>
      </c>
      <c r="R99" s="19" t="s">
        <v>283</v>
      </c>
      <c r="S99" s="19" t="s">
        <v>833</v>
      </c>
      <c r="T99" s="19" t="s">
        <v>285</v>
      </c>
      <c r="U99" s="19" t="s">
        <v>286</v>
      </c>
      <c r="V99" s="19">
        <v>30</v>
      </c>
      <c r="W99" s="19" t="s">
        <v>834</v>
      </c>
      <c r="X99" s="20" t="s">
        <v>288</v>
      </c>
      <c r="Y99" s="21" t="s">
        <v>289</v>
      </c>
      <c r="Z99" s="21"/>
      <c r="AA99" s="21"/>
      <c r="AB99" s="21"/>
      <c r="AC99" s="21"/>
      <c r="AD99" s="21"/>
      <c r="AE99" s="21"/>
      <c r="AF99" s="21"/>
      <c r="AG99" s="21"/>
      <c r="AH99" s="22"/>
      <c r="AI99" s="22" t="s">
        <v>48</v>
      </c>
      <c r="AJ99" s="22"/>
      <c r="AK99" s="22" t="s">
        <v>48</v>
      </c>
      <c r="AL99" s="22"/>
      <c r="AM99" s="22"/>
      <c r="AN99" s="22"/>
      <c r="AO99" s="22"/>
      <c r="AP99" s="22"/>
      <c r="AQ99" s="22"/>
      <c r="AR99" s="23"/>
      <c r="AS99" s="22"/>
      <c r="AT99" s="22" t="s">
        <v>66</v>
      </c>
      <c r="AU99" s="190">
        <v>50</v>
      </c>
      <c r="AV99" s="190">
        <v>70</v>
      </c>
      <c r="AW99" s="190">
        <v>80</v>
      </c>
      <c r="AX99" s="190">
        <v>97</v>
      </c>
      <c r="AY99" s="190">
        <v>97</v>
      </c>
      <c r="AZ99" s="191"/>
      <c r="BA99" s="191"/>
      <c r="BB99" s="191"/>
      <c r="BC99" s="191"/>
      <c r="BD99" s="24">
        <v>0</v>
      </c>
      <c r="BE99" s="24">
        <v>0</v>
      </c>
      <c r="BF99" s="25" t="s">
        <v>835</v>
      </c>
      <c r="BG99" s="26">
        <f t="shared" si="386"/>
        <v>0</v>
      </c>
      <c r="BH99" s="27">
        <f t="shared" ref="BH99:BH100" si="407">IFERROR(BE99/AW99,0)</f>
        <v>0</v>
      </c>
      <c r="BI99" s="25" t="s">
        <v>50</v>
      </c>
      <c r="BJ99" s="25" t="s">
        <v>816</v>
      </c>
      <c r="BK99" s="24">
        <v>0</v>
      </c>
      <c r="BL99" s="24">
        <v>0</v>
      </c>
      <c r="BM99" s="25" t="s">
        <v>836</v>
      </c>
      <c r="BN99" s="27">
        <f t="shared" si="388"/>
        <v>0</v>
      </c>
      <c r="BO99" s="28">
        <f t="shared" si="389"/>
        <v>0</v>
      </c>
      <c r="BP99" s="25" t="s">
        <v>49</v>
      </c>
      <c r="BQ99" s="29"/>
      <c r="BR99" s="30">
        <v>0</v>
      </c>
      <c r="BS99" s="24">
        <v>0</v>
      </c>
      <c r="BT99" s="25" t="s">
        <v>837</v>
      </c>
      <c r="BU99" s="27">
        <f t="shared" si="390"/>
        <v>0</v>
      </c>
      <c r="BV99" s="28">
        <f t="shared" si="391"/>
        <v>0</v>
      </c>
      <c r="BW99" s="25" t="s">
        <v>49</v>
      </c>
      <c r="BX99" s="25"/>
      <c r="BY99" s="24">
        <v>0</v>
      </c>
      <c r="BZ99" s="24">
        <v>0</v>
      </c>
      <c r="CA99" s="25" t="s">
        <v>1396</v>
      </c>
      <c r="CB99" s="27">
        <f t="shared" si="392"/>
        <v>0</v>
      </c>
      <c r="CC99" s="28">
        <f t="shared" si="393"/>
        <v>0</v>
      </c>
      <c r="CD99" s="25" t="s">
        <v>49</v>
      </c>
      <c r="CE99" s="25"/>
      <c r="CF99" s="24">
        <v>0</v>
      </c>
      <c r="CG99" s="24"/>
      <c r="CH99" s="25" t="s">
        <v>1396</v>
      </c>
      <c r="CI99" s="27">
        <f t="shared" si="394"/>
        <v>0</v>
      </c>
      <c r="CJ99" s="28">
        <f t="shared" si="395"/>
        <v>0</v>
      </c>
      <c r="CK99" s="25" t="s">
        <v>50</v>
      </c>
      <c r="CL99" s="25" t="s">
        <v>1382</v>
      </c>
      <c r="CM99" s="24">
        <v>40</v>
      </c>
      <c r="CN99" s="24">
        <v>18</v>
      </c>
      <c r="CO99" s="25" t="s">
        <v>1397</v>
      </c>
      <c r="CP99" s="27">
        <f t="shared" si="396"/>
        <v>0.5</v>
      </c>
      <c r="CQ99" s="28">
        <f t="shared" si="397"/>
        <v>0.22500000000000001</v>
      </c>
      <c r="CR99" s="25" t="s">
        <v>50</v>
      </c>
      <c r="CS99" s="25" t="s">
        <v>1384</v>
      </c>
      <c r="CT99" s="24">
        <v>40</v>
      </c>
      <c r="CU99" s="24">
        <v>18</v>
      </c>
      <c r="CV99" s="25" t="s">
        <v>1779</v>
      </c>
      <c r="CW99" s="27">
        <v>0.5</v>
      </c>
      <c r="CX99" s="28">
        <f t="shared" si="398"/>
        <v>0.22500000000000001</v>
      </c>
      <c r="CY99" s="25" t="s">
        <v>50</v>
      </c>
      <c r="CZ99" s="25" t="s">
        <v>1780</v>
      </c>
      <c r="DA99" s="24">
        <v>40</v>
      </c>
      <c r="DB99" s="24">
        <v>41</v>
      </c>
      <c r="DC99" s="25" t="s">
        <v>1781</v>
      </c>
      <c r="DD99" s="27">
        <v>0.5</v>
      </c>
      <c r="DE99" s="28">
        <f t="shared" si="399"/>
        <v>0.51249999999999996</v>
      </c>
      <c r="DF99" s="25" t="s">
        <v>50</v>
      </c>
      <c r="DG99" s="25" t="s">
        <v>1766</v>
      </c>
      <c r="DH99" s="24">
        <v>40</v>
      </c>
      <c r="DI99" s="24">
        <v>41</v>
      </c>
      <c r="DJ99" s="25" t="s">
        <v>1396</v>
      </c>
      <c r="DK99" s="27">
        <v>0.5</v>
      </c>
      <c r="DL99" s="28">
        <f t="shared" si="400"/>
        <v>0.51249999999999996</v>
      </c>
      <c r="DM99" s="25" t="s">
        <v>50</v>
      </c>
      <c r="DN99" s="25" t="s">
        <v>1782</v>
      </c>
      <c r="DO99" s="24">
        <v>40</v>
      </c>
      <c r="DP99" s="24"/>
      <c r="DQ99" s="25"/>
      <c r="DR99" s="27">
        <f t="shared" si="401"/>
        <v>0.5</v>
      </c>
      <c r="DS99" s="28">
        <f t="shared" si="402"/>
        <v>0.51249999999999996</v>
      </c>
      <c r="DT99" s="25" t="s">
        <v>49</v>
      </c>
      <c r="DU99" s="25"/>
      <c r="DV99" s="24">
        <v>40</v>
      </c>
      <c r="DW99" s="24"/>
      <c r="DX99" s="25"/>
      <c r="DY99" s="27">
        <f t="shared" si="403"/>
        <v>0.5</v>
      </c>
      <c r="DZ99" s="28">
        <f t="shared" si="404"/>
        <v>0.51249999999999996</v>
      </c>
      <c r="EA99" s="25" t="s">
        <v>49</v>
      </c>
      <c r="EB99" s="25"/>
      <c r="EC99" s="31">
        <v>80</v>
      </c>
      <c r="ED99" s="24"/>
      <c r="EE99" s="25"/>
      <c r="EF99" s="27">
        <f t="shared" si="405"/>
        <v>1</v>
      </c>
      <c r="EG99" s="28">
        <f t="shared" si="406"/>
        <v>0.51249999999999996</v>
      </c>
      <c r="EH99" s="25" t="s">
        <v>49</v>
      </c>
      <c r="EI99" s="25"/>
      <c r="EJ99" s="32">
        <v>2025</v>
      </c>
      <c r="EK99" s="33"/>
      <c r="EL99" s="34" t="str">
        <f>+VLOOKUP(C99,[1]Listas_desplega!$AI$22:$AJ$46,2,0)</f>
        <v>DPI</v>
      </c>
      <c r="EM99" s="34" t="str">
        <f>+VLOOKUP(I99,[1]Listas_desplega!$BY$3:$BZ$7,2,0)</f>
        <v>T_2</v>
      </c>
      <c r="EN99" s="34" t="str">
        <f>+VLOOKUP(J99,[1]Listas_desplega!$BY$10:$BZ$23,2,0)</f>
        <v>T_2_C_2</v>
      </c>
      <c r="EO99" s="34" t="str">
        <f>+VLOOKUP(K99,[1]Listas_desplega!$BY$28:$BZ$54,2,0)</f>
        <v>T_2_C_2_ET_1</v>
      </c>
      <c r="EP99" s="34" t="str">
        <f>+VLOOKUP(L99,[1]Listas_desplega!$BY$58:$BZ$105,2,0)</f>
        <v>T_2_C_2_ET_1_CPT_1</v>
      </c>
      <c r="EQ99" s="35" t="str">
        <f>+VLOOKUP(M99,[1]Listas_desplega!$J$3:$K$11,2,0)</f>
        <v>Eje_E_1</v>
      </c>
    </row>
    <row r="100" spans="1:147" s="36" customFormat="1" ht="44.25" customHeight="1" x14ac:dyDescent="0.3">
      <c r="A100" s="15" t="str">
        <f t="shared" si="311"/>
        <v>29_VPBM_2025</v>
      </c>
      <c r="B100" s="16" t="s">
        <v>44</v>
      </c>
      <c r="C100" s="16" t="s">
        <v>87</v>
      </c>
      <c r="D100" s="16" t="s">
        <v>87</v>
      </c>
      <c r="E100" s="16" t="s">
        <v>158</v>
      </c>
      <c r="F100" s="16" t="s">
        <v>274</v>
      </c>
      <c r="G100" s="17" t="s">
        <v>275</v>
      </c>
      <c r="H100" s="16" t="s">
        <v>539</v>
      </c>
      <c r="I100" s="16" t="s">
        <v>277</v>
      </c>
      <c r="J100" s="16" t="s">
        <v>278</v>
      </c>
      <c r="K100" s="16" t="s">
        <v>279</v>
      </c>
      <c r="L100" s="16" t="s">
        <v>723</v>
      </c>
      <c r="M100" s="16" t="s">
        <v>1372</v>
      </c>
      <c r="N100" s="16" t="s">
        <v>89</v>
      </c>
      <c r="O100" s="22">
        <v>29</v>
      </c>
      <c r="P100" s="19" t="s">
        <v>838</v>
      </c>
      <c r="Q100" s="20" t="s">
        <v>282</v>
      </c>
      <c r="R100" s="19" t="s">
        <v>283</v>
      </c>
      <c r="S100" s="19" t="s">
        <v>839</v>
      </c>
      <c r="T100" s="19" t="s">
        <v>285</v>
      </c>
      <c r="U100" s="19" t="s">
        <v>286</v>
      </c>
      <c r="V100" s="19">
        <v>90</v>
      </c>
      <c r="W100" s="19" t="s">
        <v>799</v>
      </c>
      <c r="X100" s="20" t="s">
        <v>288</v>
      </c>
      <c r="Y100" s="21" t="s">
        <v>289</v>
      </c>
      <c r="Z100" s="21"/>
      <c r="AA100" s="21"/>
      <c r="AB100" s="21"/>
      <c r="AC100" s="21"/>
      <c r="AD100" s="21"/>
      <c r="AE100" s="21"/>
      <c r="AF100" s="21"/>
      <c r="AG100" s="21"/>
      <c r="AH100" s="22"/>
      <c r="AI100" s="22" t="s">
        <v>48</v>
      </c>
      <c r="AJ100" s="22"/>
      <c r="AK100" s="22"/>
      <c r="AL100" s="22"/>
      <c r="AM100" s="22"/>
      <c r="AN100" s="22"/>
      <c r="AO100" s="22"/>
      <c r="AP100" s="22"/>
      <c r="AQ100" s="22"/>
      <c r="AR100" s="23"/>
      <c r="AS100" s="22"/>
      <c r="AT100" s="22"/>
      <c r="AU100" s="190"/>
      <c r="AV100" s="190">
        <v>2000</v>
      </c>
      <c r="AW100" s="190">
        <v>4000</v>
      </c>
      <c r="AX100" s="190">
        <v>6000</v>
      </c>
      <c r="AY100" s="190">
        <v>6000</v>
      </c>
      <c r="AZ100" s="191"/>
      <c r="BA100" s="191"/>
      <c r="BB100" s="191"/>
      <c r="BC100" s="191"/>
      <c r="BD100" s="24">
        <v>0</v>
      </c>
      <c r="BE100" s="24">
        <v>0</v>
      </c>
      <c r="BF100" s="25" t="s">
        <v>835</v>
      </c>
      <c r="BG100" s="26">
        <f t="shared" si="386"/>
        <v>0</v>
      </c>
      <c r="BH100" s="27">
        <f t="shared" si="407"/>
        <v>0</v>
      </c>
      <c r="BI100" s="25" t="s">
        <v>50</v>
      </c>
      <c r="BJ100" s="25" t="s">
        <v>816</v>
      </c>
      <c r="BK100" s="24">
        <v>0</v>
      </c>
      <c r="BL100" s="24">
        <v>0</v>
      </c>
      <c r="BM100" s="25" t="s">
        <v>836</v>
      </c>
      <c r="BN100" s="27">
        <f t="shared" si="388"/>
        <v>0</v>
      </c>
      <c r="BO100" s="28">
        <f t="shared" si="389"/>
        <v>0</v>
      </c>
      <c r="BP100" s="25" t="s">
        <v>49</v>
      </c>
      <c r="BQ100" s="29"/>
      <c r="BR100" s="30">
        <v>0</v>
      </c>
      <c r="BS100" s="24">
        <v>0</v>
      </c>
      <c r="BT100" s="25" t="s">
        <v>837</v>
      </c>
      <c r="BU100" s="27">
        <f t="shared" si="390"/>
        <v>0</v>
      </c>
      <c r="BV100" s="28">
        <f t="shared" si="391"/>
        <v>0</v>
      </c>
      <c r="BW100" s="25" t="s">
        <v>49</v>
      </c>
      <c r="BX100" s="25"/>
      <c r="BY100" s="24">
        <v>0</v>
      </c>
      <c r="BZ100" s="24">
        <v>0</v>
      </c>
      <c r="CA100" s="25" t="s">
        <v>1398</v>
      </c>
      <c r="CB100" s="27">
        <f t="shared" si="392"/>
        <v>0</v>
      </c>
      <c r="CC100" s="28">
        <f t="shared" si="393"/>
        <v>0</v>
      </c>
      <c r="CD100" s="25" t="s">
        <v>49</v>
      </c>
      <c r="CE100" s="25"/>
      <c r="CF100" s="24">
        <v>0</v>
      </c>
      <c r="CG100" s="24"/>
      <c r="CH100" s="25" t="s">
        <v>1398</v>
      </c>
      <c r="CI100" s="27">
        <f t="shared" si="394"/>
        <v>0</v>
      </c>
      <c r="CJ100" s="28">
        <f t="shared" si="395"/>
        <v>0</v>
      </c>
      <c r="CK100" s="25" t="s">
        <v>50</v>
      </c>
      <c r="CL100" s="25" t="s">
        <v>1382</v>
      </c>
      <c r="CM100" s="24">
        <v>1000</v>
      </c>
      <c r="CN100" s="24"/>
      <c r="CO100" s="25" t="s">
        <v>1399</v>
      </c>
      <c r="CP100" s="27">
        <f t="shared" si="396"/>
        <v>0.25</v>
      </c>
      <c r="CQ100" s="28">
        <f t="shared" si="397"/>
        <v>0</v>
      </c>
      <c r="CR100" s="25" t="s">
        <v>50</v>
      </c>
      <c r="CS100" s="25" t="s">
        <v>1395</v>
      </c>
      <c r="CT100" s="24">
        <v>1000</v>
      </c>
      <c r="CU100" s="24"/>
      <c r="CV100" s="25" t="s">
        <v>1783</v>
      </c>
      <c r="CW100" s="27">
        <v>0.25</v>
      </c>
      <c r="CX100" s="28">
        <f t="shared" si="398"/>
        <v>0</v>
      </c>
      <c r="CY100" s="25" t="s">
        <v>50</v>
      </c>
      <c r="CZ100" s="25" t="s">
        <v>1784</v>
      </c>
      <c r="DA100" s="24">
        <v>1000</v>
      </c>
      <c r="DB100" s="24"/>
      <c r="DC100" s="25" t="s">
        <v>1783</v>
      </c>
      <c r="DD100" s="27">
        <v>0.25</v>
      </c>
      <c r="DE100" s="28">
        <f t="shared" si="399"/>
        <v>0</v>
      </c>
      <c r="DF100" s="25" t="s">
        <v>50</v>
      </c>
      <c r="DG100" s="25" t="s">
        <v>1785</v>
      </c>
      <c r="DH100" s="24">
        <v>1000</v>
      </c>
      <c r="DI100" s="24">
        <v>4231</v>
      </c>
      <c r="DJ100" s="25" t="s">
        <v>1786</v>
      </c>
      <c r="DK100" s="27">
        <v>0.25</v>
      </c>
      <c r="DL100" s="28">
        <f t="shared" si="400"/>
        <v>1.05775</v>
      </c>
      <c r="DM100" s="25" t="s">
        <v>50</v>
      </c>
      <c r="DN100" s="25" t="s">
        <v>1782</v>
      </c>
      <c r="DO100" s="24">
        <v>1000</v>
      </c>
      <c r="DP100" s="24"/>
      <c r="DQ100" s="25"/>
      <c r="DR100" s="27">
        <f t="shared" si="401"/>
        <v>0.25</v>
      </c>
      <c r="DS100" s="28">
        <f t="shared" si="402"/>
        <v>1.05775</v>
      </c>
      <c r="DT100" s="25" t="s">
        <v>49</v>
      </c>
      <c r="DU100" s="25"/>
      <c r="DV100" s="24">
        <v>1000</v>
      </c>
      <c r="DW100" s="24"/>
      <c r="DX100" s="25"/>
      <c r="DY100" s="27">
        <f t="shared" si="403"/>
        <v>0.25</v>
      </c>
      <c r="DZ100" s="28">
        <f t="shared" si="404"/>
        <v>1.05775</v>
      </c>
      <c r="EA100" s="25" t="s">
        <v>49</v>
      </c>
      <c r="EB100" s="25"/>
      <c r="EC100" s="31">
        <v>4000</v>
      </c>
      <c r="ED100" s="24"/>
      <c r="EE100" s="25"/>
      <c r="EF100" s="27">
        <f t="shared" si="405"/>
        <v>1</v>
      </c>
      <c r="EG100" s="28">
        <f t="shared" si="406"/>
        <v>1.05775</v>
      </c>
      <c r="EH100" s="25" t="s">
        <v>49</v>
      </c>
      <c r="EI100" s="25"/>
      <c r="EJ100" s="32">
        <v>2025</v>
      </c>
      <c r="EK100" s="33"/>
      <c r="EL100" s="34" t="str">
        <f>+VLOOKUP(C100,[1]Listas_desplega!$AI$22:$AJ$46,2,0)</f>
        <v>DPI</v>
      </c>
      <c r="EM100" s="34" t="str">
        <f>+VLOOKUP(I100,[1]Listas_desplega!$BY$3:$BZ$7,2,0)</f>
        <v>T_2</v>
      </c>
      <c r="EN100" s="34" t="str">
        <f>+VLOOKUP(J100,[1]Listas_desplega!$BY$10:$BZ$23,2,0)</f>
        <v>T_2_C_2</v>
      </c>
      <c r="EO100" s="34" t="str">
        <f>+VLOOKUP(K100,[1]Listas_desplega!$BY$28:$BZ$54,2,0)</f>
        <v>T_2_C_2_ET_1</v>
      </c>
      <c r="EP100" s="34" t="str">
        <f>+VLOOKUP(L100,[1]Listas_desplega!$BY$58:$BZ$105,2,0)</f>
        <v>T_2_C_2_ET_1_CPT_1</v>
      </c>
      <c r="EQ100" s="35" t="str">
        <f>+VLOOKUP(M100,[1]Listas_desplega!$J$3:$K$11,2,0)</f>
        <v>Eje_E_1</v>
      </c>
    </row>
    <row r="101" spans="1:147" s="36" customFormat="1" ht="44.25" customHeight="1" x14ac:dyDescent="0.3">
      <c r="A101" s="15" t="str">
        <f t="shared" si="311"/>
        <v>30_VPBM_2025</v>
      </c>
      <c r="B101" s="16" t="s">
        <v>44</v>
      </c>
      <c r="C101" s="16" t="s">
        <v>87</v>
      </c>
      <c r="D101" s="16" t="s">
        <v>87</v>
      </c>
      <c r="E101" s="16" t="s">
        <v>158</v>
      </c>
      <c r="F101" s="16" t="s">
        <v>274</v>
      </c>
      <c r="G101" s="17" t="s">
        <v>275</v>
      </c>
      <c r="H101" s="16" t="s">
        <v>539</v>
      </c>
      <c r="I101" s="16" t="s">
        <v>277</v>
      </c>
      <c r="J101" s="16" t="s">
        <v>278</v>
      </c>
      <c r="K101" s="16" t="s">
        <v>279</v>
      </c>
      <c r="L101" s="16" t="s">
        <v>723</v>
      </c>
      <c r="M101" s="16" t="s">
        <v>1372</v>
      </c>
      <c r="N101" s="16" t="s">
        <v>89</v>
      </c>
      <c r="O101" s="22">
        <v>30</v>
      </c>
      <c r="P101" s="19" t="s">
        <v>840</v>
      </c>
      <c r="Q101" s="20" t="s">
        <v>282</v>
      </c>
      <c r="R101" s="19" t="s">
        <v>306</v>
      </c>
      <c r="S101" s="19" t="s">
        <v>841</v>
      </c>
      <c r="T101" s="19" t="s">
        <v>308</v>
      </c>
      <c r="U101" s="19" t="s">
        <v>434</v>
      </c>
      <c r="V101" s="19">
        <v>30</v>
      </c>
      <c r="W101" s="19" t="s">
        <v>799</v>
      </c>
      <c r="X101" s="20" t="s">
        <v>288</v>
      </c>
      <c r="Y101" s="21" t="s">
        <v>289</v>
      </c>
      <c r="Z101" s="21"/>
      <c r="AA101" s="21"/>
      <c r="AB101" s="21"/>
      <c r="AC101" s="21"/>
      <c r="AD101" s="21"/>
      <c r="AE101" s="21"/>
      <c r="AF101" s="21"/>
      <c r="AG101" s="21"/>
      <c r="AH101" s="22"/>
      <c r="AI101" s="22" t="s">
        <v>48</v>
      </c>
      <c r="AJ101" s="22"/>
      <c r="AK101" s="22"/>
      <c r="AL101" s="22"/>
      <c r="AM101" s="22"/>
      <c r="AN101" s="22"/>
      <c r="AO101" s="22"/>
      <c r="AP101" s="22"/>
      <c r="AQ101" s="22"/>
      <c r="AR101" s="23"/>
      <c r="AS101" s="22"/>
      <c r="AT101" s="22"/>
      <c r="AU101" s="190"/>
      <c r="AV101" s="190">
        <v>60000</v>
      </c>
      <c r="AW101" s="190">
        <v>80000</v>
      </c>
      <c r="AX101" s="190">
        <v>100000</v>
      </c>
      <c r="AY101" s="190">
        <v>100000</v>
      </c>
      <c r="AZ101" s="191"/>
      <c r="BA101" s="191"/>
      <c r="BB101" s="191"/>
      <c r="BC101" s="191"/>
      <c r="BD101" s="24">
        <v>0</v>
      </c>
      <c r="BE101" s="24">
        <v>0</v>
      </c>
      <c r="BF101" s="25" t="s">
        <v>830</v>
      </c>
      <c r="BG101" s="27">
        <f>IFERROR(BD101/AW101,0)</f>
        <v>0</v>
      </c>
      <c r="BH101" s="28">
        <f>+IF(BI101="SI",IFERROR((IF(BI101="SI",BE101,0)/AW101),"REVISAR"),0)</f>
        <v>0</v>
      </c>
      <c r="BI101" s="25" t="s">
        <v>50</v>
      </c>
      <c r="BJ101" s="25" t="s">
        <v>816</v>
      </c>
      <c r="BK101" s="24">
        <v>0</v>
      </c>
      <c r="BL101" s="24">
        <v>0</v>
      </c>
      <c r="BM101" s="25" t="s">
        <v>831</v>
      </c>
      <c r="BN101" s="27">
        <f>+IFERROR(BK101/AW101,0)</f>
        <v>0</v>
      </c>
      <c r="BO101" s="28">
        <f>+IF(BP101="SI",IFERROR((IF(BP101="SI",BL101,0)/AW101),"REVISAR"),BH101)</f>
        <v>0</v>
      </c>
      <c r="BP101" s="25" t="s">
        <v>49</v>
      </c>
      <c r="BQ101" s="29"/>
      <c r="BR101" s="30">
        <v>17000</v>
      </c>
      <c r="BS101" s="24">
        <v>2680</v>
      </c>
      <c r="BT101" s="25" t="s">
        <v>91</v>
      </c>
      <c r="BU101" s="27">
        <f>+IFERROR(BR101/AW101,0)</f>
        <v>0.21249999999999999</v>
      </c>
      <c r="BV101" s="28">
        <f>+IF(BW101="SI",IFERROR((IF(BW101="SI",BS101,0)/AW101),"REVISAR"),BO101)</f>
        <v>3.3500000000000002E-2</v>
      </c>
      <c r="BW101" s="25" t="s">
        <v>50</v>
      </c>
      <c r="BX101" s="25" t="s">
        <v>842</v>
      </c>
      <c r="BY101" s="24">
        <v>17000</v>
      </c>
      <c r="BZ101" s="24">
        <v>7260</v>
      </c>
      <c r="CA101" s="25" t="s">
        <v>1400</v>
      </c>
      <c r="CB101" s="27">
        <f>+IFERROR(BY101/AW101,0)</f>
        <v>0.21249999999999999</v>
      </c>
      <c r="CC101" s="28">
        <f>+IF(CD101="SI",IFERROR((IF(CD101="SI",BZ101,0)/AW101),"REVISAR"),BV101)</f>
        <v>9.0749999999999997E-2</v>
      </c>
      <c r="CD101" s="25" t="s">
        <v>50</v>
      </c>
      <c r="CE101" s="25" t="s">
        <v>1401</v>
      </c>
      <c r="CF101" s="24">
        <v>17000</v>
      </c>
      <c r="CG101" s="24">
        <v>14629</v>
      </c>
      <c r="CH101" s="25" t="s">
        <v>1402</v>
      </c>
      <c r="CI101" s="27">
        <f>+IFERROR(CF101/AW101,0)</f>
        <v>0.21249999999999999</v>
      </c>
      <c r="CJ101" s="28">
        <f>+IF(CK101="SI",IFERROR((IF(CK101="SI",CG101,0)/AW101),"REVISAR"),CC101)</f>
        <v>0.18286250000000001</v>
      </c>
      <c r="CK101" s="25" t="s">
        <v>50</v>
      </c>
      <c r="CL101" s="25" t="s">
        <v>1403</v>
      </c>
      <c r="CM101" s="24">
        <v>50000</v>
      </c>
      <c r="CN101" s="24">
        <v>14629</v>
      </c>
      <c r="CO101" s="25" t="s">
        <v>1404</v>
      </c>
      <c r="CP101" s="27">
        <f>+IFERROR(CM101/AW101,0)</f>
        <v>0.625</v>
      </c>
      <c r="CQ101" s="28">
        <f>+IF(CR101="SI",IFERROR((IF(CR101="SI",CN101,0)/AW101),"REVISAR"),CJ101)</f>
        <v>0.18286250000000001</v>
      </c>
      <c r="CR101" s="25" t="s">
        <v>50</v>
      </c>
      <c r="CS101" s="25" t="s">
        <v>1384</v>
      </c>
      <c r="CT101" s="24">
        <v>50000</v>
      </c>
      <c r="CU101" s="24">
        <v>63550</v>
      </c>
      <c r="CV101" s="25" t="s">
        <v>1787</v>
      </c>
      <c r="CW101" s="27">
        <v>0.625</v>
      </c>
      <c r="CX101" s="28">
        <f>+IF(CY101="SI",IFERROR((IF(CY101="SI",CU101,0)/AW101),"REVISAR"),CQ101)</f>
        <v>0.79437500000000005</v>
      </c>
      <c r="CY101" s="25" t="s">
        <v>50</v>
      </c>
      <c r="CZ101" s="25" t="s">
        <v>1788</v>
      </c>
      <c r="DA101" s="24">
        <v>60000</v>
      </c>
      <c r="DB101" s="24">
        <v>46669</v>
      </c>
      <c r="DC101" s="25" t="s">
        <v>1789</v>
      </c>
      <c r="DD101" s="27">
        <v>0.75</v>
      </c>
      <c r="DE101" s="28">
        <f>+IF(DF101="SI",IFERROR((IF(DF101="SI",DB101,0)/AW101),"REVISAR"),CX101)</f>
        <v>0.58336250000000001</v>
      </c>
      <c r="DF101" s="25" t="s">
        <v>50</v>
      </c>
      <c r="DG101" s="25" t="s">
        <v>1766</v>
      </c>
      <c r="DH101" s="24">
        <v>70000</v>
      </c>
      <c r="DI101" s="24">
        <v>51774</v>
      </c>
      <c r="DJ101" s="25" t="s">
        <v>1790</v>
      </c>
      <c r="DK101" s="27">
        <v>0.875</v>
      </c>
      <c r="DL101" s="28">
        <f>+IF(DM101="SI",IFERROR((IF(DM101="SI",DI101,0)/AW101),"REVISAR"),DE101)</f>
        <v>0.64717499999999994</v>
      </c>
      <c r="DM101" s="25" t="s">
        <v>50</v>
      </c>
      <c r="DN101" s="25" t="s">
        <v>1768</v>
      </c>
      <c r="DO101" s="24">
        <v>70000</v>
      </c>
      <c r="DP101" s="24"/>
      <c r="DQ101" s="25"/>
      <c r="DR101" s="27">
        <f>+IFERROR(DO101/AW101,0)</f>
        <v>0.875</v>
      </c>
      <c r="DS101" s="28">
        <f>+IF(DT101="SI",IFERROR((IF(DT101="SI",DP101,0)/AW101),"REVISAR"),DL101)</f>
        <v>0.64717499999999994</v>
      </c>
      <c r="DT101" s="25" t="s">
        <v>49</v>
      </c>
      <c r="DU101" s="25"/>
      <c r="DV101" s="24">
        <v>70000</v>
      </c>
      <c r="DW101" s="24"/>
      <c r="DX101" s="25"/>
      <c r="DY101" s="27">
        <f>+IFERROR(DV101/AW101,0)</f>
        <v>0.875</v>
      </c>
      <c r="DZ101" s="28">
        <f>+IF(EA101="SI",IFERROR((IF(EA101="SI",DW101,0)/AW101),"REVISAR"),DS101)</f>
        <v>0.64717499999999994</v>
      </c>
      <c r="EA101" s="25" t="s">
        <v>49</v>
      </c>
      <c r="EB101" s="25"/>
      <c r="EC101" s="31">
        <v>80000</v>
      </c>
      <c r="ED101" s="24"/>
      <c r="EE101" s="25"/>
      <c r="EF101" s="27">
        <f>+IFERROR(EC101/AW101,0)</f>
        <v>1</v>
      </c>
      <c r="EG101" s="28">
        <f>+IF(EH101="SI",IFERROR((IF(EH101="SI",ED101,0)/AW101),"REVISAR"),DZ101)</f>
        <v>0.64717499999999994</v>
      </c>
      <c r="EH101" s="25" t="s">
        <v>49</v>
      </c>
      <c r="EI101" s="25"/>
      <c r="EJ101" s="32">
        <v>2025</v>
      </c>
      <c r="EK101" s="33"/>
      <c r="EL101" s="34" t="str">
        <f>+VLOOKUP(C101,[1]Listas_desplega!$AI$22:$AJ$46,2,0)</f>
        <v>DPI</v>
      </c>
      <c r="EM101" s="34" t="str">
        <f>+VLOOKUP(I101,[1]Listas_desplega!$BY$3:$BZ$7,2,0)</f>
        <v>T_2</v>
      </c>
      <c r="EN101" s="34" t="str">
        <f>+VLOOKUP(J101,[1]Listas_desplega!$BY$10:$BZ$23,2,0)</f>
        <v>T_2_C_2</v>
      </c>
      <c r="EO101" s="34" t="str">
        <f>+VLOOKUP(K101,[1]Listas_desplega!$BY$28:$BZ$54,2,0)</f>
        <v>T_2_C_2_ET_1</v>
      </c>
      <c r="EP101" s="34" t="str">
        <f>+VLOOKUP(L101,[1]Listas_desplega!$BY$58:$BZ$105,2,0)</f>
        <v>T_2_C_2_ET_1_CPT_1</v>
      </c>
      <c r="EQ101" s="35" t="str">
        <f>+VLOOKUP(M101,[1]Listas_desplega!$J$3:$K$11,2,0)</f>
        <v>Eje_E_1</v>
      </c>
    </row>
    <row r="102" spans="1:147" s="36" customFormat="1" ht="44.25" customHeight="1" x14ac:dyDescent="0.3">
      <c r="A102" s="15" t="str">
        <f t="shared" si="311"/>
        <v>31_VPBM_2025</v>
      </c>
      <c r="B102" s="16" t="s">
        <v>44</v>
      </c>
      <c r="C102" s="16" t="s">
        <v>87</v>
      </c>
      <c r="D102" s="16" t="s">
        <v>87</v>
      </c>
      <c r="E102" s="16" t="s">
        <v>158</v>
      </c>
      <c r="F102" s="16" t="s">
        <v>274</v>
      </c>
      <c r="G102" s="17" t="s">
        <v>275</v>
      </c>
      <c r="H102" s="16" t="s">
        <v>539</v>
      </c>
      <c r="I102" s="16" t="s">
        <v>277</v>
      </c>
      <c r="J102" s="16" t="s">
        <v>278</v>
      </c>
      <c r="K102" s="16" t="s">
        <v>279</v>
      </c>
      <c r="L102" s="16" t="s">
        <v>723</v>
      </c>
      <c r="M102" s="16" t="s">
        <v>1372</v>
      </c>
      <c r="N102" s="16" t="s">
        <v>89</v>
      </c>
      <c r="O102" s="22">
        <v>31</v>
      </c>
      <c r="P102" s="19" t="s">
        <v>843</v>
      </c>
      <c r="Q102" s="20" t="s">
        <v>117</v>
      </c>
      <c r="R102" s="19" t="s">
        <v>283</v>
      </c>
      <c r="S102" s="19" t="s">
        <v>844</v>
      </c>
      <c r="T102" s="19" t="s">
        <v>308</v>
      </c>
      <c r="U102" s="19" t="s">
        <v>434</v>
      </c>
      <c r="V102" s="19">
        <v>30</v>
      </c>
      <c r="W102" s="19" t="s">
        <v>845</v>
      </c>
      <c r="X102" s="20" t="s">
        <v>288</v>
      </c>
      <c r="Y102" s="21" t="s">
        <v>289</v>
      </c>
      <c r="Z102" s="21"/>
      <c r="AA102" s="21"/>
      <c r="AB102" s="21"/>
      <c r="AC102" s="21"/>
      <c r="AD102" s="21"/>
      <c r="AE102" s="21"/>
      <c r="AF102" s="21"/>
      <c r="AG102" s="21"/>
      <c r="AH102" s="22"/>
      <c r="AI102" s="22" t="s">
        <v>48</v>
      </c>
      <c r="AJ102" s="22"/>
      <c r="AK102" s="22"/>
      <c r="AL102" s="22"/>
      <c r="AM102" s="22"/>
      <c r="AN102" s="22"/>
      <c r="AO102" s="22"/>
      <c r="AP102" s="22"/>
      <c r="AQ102" s="22"/>
      <c r="AR102" s="23"/>
      <c r="AS102" s="22"/>
      <c r="AT102" s="22"/>
      <c r="AU102" s="190">
        <v>25</v>
      </c>
      <c r="AV102" s="190">
        <v>50</v>
      </c>
      <c r="AW102" s="190">
        <v>75</v>
      </c>
      <c r="AX102" s="190">
        <v>100</v>
      </c>
      <c r="AY102" s="190">
        <v>100</v>
      </c>
      <c r="AZ102" s="191"/>
      <c r="BA102" s="191"/>
      <c r="BB102" s="191"/>
      <c r="BC102" s="191"/>
      <c r="BD102" s="24">
        <v>0</v>
      </c>
      <c r="BE102" s="24">
        <v>0</v>
      </c>
      <c r="BF102" s="25" t="s">
        <v>830</v>
      </c>
      <c r="BG102" s="26">
        <f t="shared" ref="BG102:BG106" si="408">IFERROR(BD102/AW102,0)</f>
        <v>0</v>
      </c>
      <c r="BH102" s="27">
        <f t="shared" ref="BH102:BH106" si="409">IFERROR(BE102/AW102,0)</f>
        <v>0</v>
      </c>
      <c r="BI102" s="25" t="s">
        <v>50</v>
      </c>
      <c r="BJ102" s="25" t="s">
        <v>816</v>
      </c>
      <c r="BK102" s="24">
        <v>0</v>
      </c>
      <c r="BL102" s="24">
        <v>0</v>
      </c>
      <c r="BM102" s="25" t="s">
        <v>831</v>
      </c>
      <c r="BN102" s="27">
        <f t="shared" ref="BN102:BN106" si="410">+IFERROR(BK102/AW102,0)</f>
        <v>0</v>
      </c>
      <c r="BO102" s="28">
        <f t="shared" ref="BO102:BO106" si="411">+IF(BP102="SI",IFERROR((IF(BP102="SI",BL102,0)/AW102),"REVISAR"),BH102)</f>
        <v>0</v>
      </c>
      <c r="BP102" s="25" t="s">
        <v>49</v>
      </c>
      <c r="BQ102" s="29"/>
      <c r="BR102" s="30">
        <v>30</v>
      </c>
      <c r="BS102" s="24">
        <v>8</v>
      </c>
      <c r="BT102" s="25" t="s">
        <v>846</v>
      </c>
      <c r="BU102" s="27">
        <f t="shared" ref="BU102:BU106" si="412">+IFERROR(BR102/AW102,0)</f>
        <v>0.4</v>
      </c>
      <c r="BV102" s="28">
        <f t="shared" ref="BV102:BV106" si="413">+IF(BW102="SI",IFERROR((IF(BW102="SI",BS102,0)/AW102),"REVISAR"),BO102)</f>
        <v>0.10666666666666667</v>
      </c>
      <c r="BW102" s="25" t="s">
        <v>50</v>
      </c>
      <c r="BX102" s="25" t="s">
        <v>842</v>
      </c>
      <c r="BY102" s="24">
        <v>30</v>
      </c>
      <c r="BZ102" s="24">
        <v>30</v>
      </c>
      <c r="CA102" s="25" t="s">
        <v>1405</v>
      </c>
      <c r="CB102" s="27">
        <f t="shared" ref="CB102:CB106" si="414">+IFERROR(BY102/AW102,0)</f>
        <v>0.4</v>
      </c>
      <c r="CC102" s="28">
        <f t="shared" ref="CC102:CC106" si="415">+IF(CD102="SI",IFERROR((IF(CD102="SI",BZ102,0)/AW102),"REVISAR"),BV102)</f>
        <v>0.4</v>
      </c>
      <c r="CD102" s="25" t="s">
        <v>50</v>
      </c>
      <c r="CE102" s="25" t="s">
        <v>1406</v>
      </c>
      <c r="CF102" s="24">
        <v>30</v>
      </c>
      <c r="CG102" s="24">
        <v>30</v>
      </c>
      <c r="CH102" s="25" t="s">
        <v>1407</v>
      </c>
      <c r="CI102" s="27">
        <f t="shared" ref="CI102:CI106" si="416">+IFERROR(CF102/AW102,0)</f>
        <v>0.4</v>
      </c>
      <c r="CJ102" s="28">
        <f t="shared" ref="CJ102:CJ106" si="417">+IF(CK102="SI",IFERROR((IF(CK102="SI",CG102,0)/AW102),"REVISAR"),CC102)</f>
        <v>0.4</v>
      </c>
      <c r="CK102" s="25" t="s">
        <v>50</v>
      </c>
      <c r="CL102" s="25" t="s">
        <v>1382</v>
      </c>
      <c r="CM102" s="24">
        <v>30</v>
      </c>
      <c r="CN102" s="24">
        <v>30</v>
      </c>
      <c r="CO102" s="25" t="s">
        <v>1408</v>
      </c>
      <c r="CP102" s="27">
        <f t="shared" ref="CP102:CP106" si="418">+IFERROR(CM102/AW102,0)</f>
        <v>0.4</v>
      </c>
      <c r="CQ102" s="28">
        <f t="shared" ref="CQ102:CQ106" si="419">+IF(CR102="SI",IFERROR((IF(CR102="SI",CN102,0)/AW102),"REVISAR"),CJ102)</f>
        <v>0.4</v>
      </c>
      <c r="CR102" s="25" t="s">
        <v>50</v>
      </c>
      <c r="CS102" s="25" t="s">
        <v>1409</v>
      </c>
      <c r="CT102" s="24">
        <v>30</v>
      </c>
      <c r="CU102" s="24">
        <v>30</v>
      </c>
      <c r="CV102" s="25" t="s">
        <v>1791</v>
      </c>
      <c r="CW102" s="27">
        <v>0.4</v>
      </c>
      <c r="CX102" s="28">
        <f t="shared" ref="CX102:CX106" si="420">+IF(CY102="SI",IFERROR((IF(CY102="SI",CU102,0)/AW102),"REVISAR"),CQ102)</f>
        <v>0.4</v>
      </c>
      <c r="CY102" s="25" t="s">
        <v>50</v>
      </c>
      <c r="CZ102" s="25" t="s">
        <v>1792</v>
      </c>
      <c r="DA102" s="24">
        <v>30</v>
      </c>
      <c r="DB102" s="24">
        <v>40</v>
      </c>
      <c r="DC102" s="25" t="s">
        <v>1793</v>
      </c>
      <c r="DD102" s="27">
        <v>0.4</v>
      </c>
      <c r="DE102" s="28">
        <f t="shared" ref="DE102:DE106" si="421">+IF(DF102="SI",IFERROR((IF(DF102="SI",DB102,0)/AW102),"REVISAR"),CX102)</f>
        <v>0.53333333333333333</v>
      </c>
      <c r="DF102" s="25" t="s">
        <v>50</v>
      </c>
      <c r="DG102" s="25" t="s">
        <v>1794</v>
      </c>
      <c r="DH102" s="24">
        <v>50</v>
      </c>
      <c r="DI102" s="24">
        <v>50</v>
      </c>
      <c r="DJ102" s="25" t="s">
        <v>1795</v>
      </c>
      <c r="DK102" s="27">
        <v>0.66666666666666663</v>
      </c>
      <c r="DL102" s="28">
        <f t="shared" ref="DL102:DL106" si="422">+IF(DM102="SI",IFERROR((IF(DM102="SI",DI102,0)/AW102),"REVISAR"),DE102)</f>
        <v>0.66666666666666663</v>
      </c>
      <c r="DM102" s="25" t="s">
        <v>50</v>
      </c>
      <c r="DN102" s="25" t="s">
        <v>1768</v>
      </c>
      <c r="DO102" s="24">
        <v>50</v>
      </c>
      <c r="DP102" s="24"/>
      <c r="DQ102" s="25"/>
      <c r="DR102" s="27">
        <f t="shared" ref="DR102:DR106" si="423">+IFERROR(DO102/AW102,0)</f>
        <v>0.66666666666666663</v>
      </c>
      <c r="DS102" s="28">
        <f t="shared" ref="DS102:DS106" si="424">+IF(DT102="SI",IFERROR((IF(DT102="SI",DP102,0)/AW102),"REVISAR"),DL102)</f>
        <v>0.66666666666666663</v>
      </c>
      <c r="DT102" s="25" t="s">
        <v>49</v>
      </c>
      <c r="DU102" s="25"/>
      <c r="DV102" s="24">
        <v>50</v>
      </c>
      <c r="DW102" s="24"/>
      <c r="DX102" s="25"/>
      <c r="DY102" s="27">
        <f t="shared" ref="DY102:DY106" si="425">+IFERROR(DV102/AW102,0)</f>
        <v>0.66666666666666663</v>
      </c>
      <c r="DZ102" s="28">
        <f t="shared" ref="DZ102:DZ106" si="426">+IF(EA102="SI",IFERROR((IF(EA102="SI",DW102,0)/AW102),"REVISAR"),DS102)</f>
        <v>0.66666666666666663</v>
      </c>
      <c r="EA102" s="25" t="s">
        <v>49</v>
      </c>
      <c r="EB102" s="25"/>
      <c r="EC102" s="31">
        <v>75</v>
      </c>
      <c r="ED102" s="24"/>
      <c r="EE102" s="25"/>
      <c r="EF102" s="27">
        <f t="shared" ref="EF102:EF106" si="427">+IFERROR(EC102/AW102,0)</f>
        <v>1</v>
      </c>
      <c r="EG102" s="28">
        <f t="shared" ref="EG102:EG106" si="428">+IF(EH102="SI",IFERROR((IF(EH102="SI",ED102,0)/AW102),"REVISAR"),DZ102)</f>
        <v>0.66666666666666663</v>
      </c>
      <c r="EH102" s="25" t="s">
        <v>49</v>
      </c>
      <c r="EI102" s="25"/>
      <c r="EJ102" s="32">
        <v>2025</v>
      </c>
      <c r="EK102" s="33"/>
      <c r="EL102" s="34" t="str">
        <f>+VLOOKUP(C102,[1]Listas_desplega!$AI$22:$AJ$46,2,0)</f>
        <v>DPI</v>
      </c>
      <c r="EM102" s="34" t="str">
        <f>+VLOOKUP(I102,[1]Listas_desplega!$BY$3:$BZ$7,2,0)</f>
        <v>T_2</v>
      </c>
      <c r="EN102" s="34" t="str">
        <f>+VLOOKUP(J102,[1]Listas_desplega!$BY$10:$BZ$23,2,0)</f>
        <v>T_2_C_2</v>
      </c>
      <c r="EO102" s="34" t="str">
        <f>+VLOOKUP(K102,[1]Listas_desplega!$BY$28:$BZ$54,2,0)</f>
        <v>T_2_C_2_ET_1</v>
      </c>
      <c r="EP102" s="34" t="str">
        <f>+VLOOKUP(L102,[1]Listas_desplega!$BY$58:$BZ$105,2,0)</f>
        <v>T_2_C_2_ET_1_CPT_1</v>
      </c>
      <c r="EQ102" s="35" t="str">
        <f>+VLOOKUP(M102,[1]Listas_desplega!$J$3:$K$11,2,0)</f>
        <v>Eje_E_1</v>
      </c>
    </row>
    <row r="103" spans="1:147" s="36" customFormat="1" ht="44.25" customHeight="1" x14ac:dyDescent="0.3">
      <c r="A103" s="15" t="str">
        <f t="shared" si="311"/>
        <v>32_VPBM_2025</v>
      </c>
      <c r="B103" s="16" t="s">
        <v>44</v>
      </c>
      <c r="C103" s="16" t="s">
        <v>87</v>
      </c>
      <c r="D103" s="16" t="s">
        <v>87</v>
      </c>
      <c r="E103" s="16" t="s">
        <v>158</v>
      </c>
      <c r="F103" s="16" t="s">
        <v>274</v>
      </c>
      <c r="G103" s="17" t="s">
        <v>275</v>
      </c>
      <c r="H103" s="16" t="s">
        <v>539</v>
      </c>
      <c r="I103" s="16" t="s">
        <v>277</v>
      </c>
      <c r="J103" s="16" t="s">
        <v>278</v>
      </c>
      <c r="K103" s="16" t="s">
        <v>279</v>
      </c>
      <c r="L103" s="16" t="s">
        <v>723</v>
      </c>
      <c r="M103" s="16" t="s">
        <v>1372</v>
      </c>
      <c r="N103" s="16" t="s">
        <v>89</v>
      </c>
      <c r="O103" s="22">
        <v>32</v>
      </c>
      <c r="P103" s="19" t="s">
        <v>847</v>
      </c>
      <c r="Q103" s="20" t="s">
        <v>117</v>
      </c>
      <c r="R103" s="19" t="s">
        <v>283</v>
      </c>
      <c r="S103" s="19" t="s">
        <v>848</v>
      </c>
      <c r="T103" s="19" t="s">
        <v>308</v>
      </c>
      <c r="U103" s="19" t="s">
        <v>434</v>
      </c>
      <c r="V103" s="19">
        <v>30</v>
      </c>
      <c r="W103" s="19" t="s">
        <v>845</v>
      </c>
      <c r="X103" s="20" t="s">
        <v>288</v>
      </c>
      <c r="Y103" s="21" t="s">
        <v>289</v>
      </c>
      <c r="Z103" s="21"/>
      <c r="AA103" s="21"/>
      <c r="AB103" s="21"/>
      <c r="AC103" s="21"/>
      <c r="AD103" s="21"/>
      <c r="AE103" s="21"/>
      <c r="AF103" s="21"/>
      <c r="AG103" s="21"/>
      <c r="AH103" s="22"/>
      <c r="AI103" s="22" t="s">
        <v>48</v>
      </c>
      <c r="AJ103" s="22"/>
      <c r="AK103" s="22"/>
      <c r="AL103" s="22"/>
      <c r="AM103" s="22"/>
      <c r="AN103" s="22"/>
      <c r="AO103" s="22"/>
      <c r="AP103" s="22"/>
      <c r="AQ103" s="22"/>
      <c r="AR103" s="23"/>
      <c r="AS103" s="22"/>
      <c r="AT103" s="22"/>
      <c r="AU103" s="190">
        <v>25</v>
      </c>
      <c r="AV103" s="190">
        <v>50</v>
      </c>
      <c r="AW103" s="190">
        <v>75</v>
      </c>
      <c r="AX103" s="190">
        <v>100</v>
      </c>
      <c r="AY103" s="190">
        <v>100</v>
      </c>
      <c r="AZ103" s="191"/>
      <c r="BA103" s="191"/>
      <c r="BB103" s="191"/>
      <c r="BC103" s="191"/>
      <c r="BD103" s="24">
        <v>0</v>
      </c>
      <c r="BE103" s="24">
        <v>0</v>
      </c>
      <c r="BF103" s="25" t="s">
        <v>830</v>
      </c>
      <c r="BG103" s="26">
        <f t="shared" si="408"/>
        <v>0</v>
      </c>
      <c r="BH103" s="27">
        <f t="shared" si="409"/>
        <v>0</v>
      </c>
      <c r="BI103" s="25" t="s">
        <v>50</v>
      </c>
      <c r="BJ103" s="25" t="s">
        <v>816</v>
      </c>
      <c r="BK103" s="24">
        <v>0</v>
      </c>
      <c r="BL103" s="24">
        <v>0</v>
      </c>
      <c r="BM103" s="25" t="s">
        <v>831</v>
      </c>
      <c r="BN103" s="27">
        <f t="shared" si="410"/>
        <v>0</v>
      </c>
      <c r="BO103" s="28">
        <f t="shared" si="411"/>
        <v>0</v>
      </c>
      <c r="BP103" s="25" t="s">
        <v>49</v>
      </c>
      <c r="BQ103" s="29"/>
      <c r="BR103" s="30">
        <v>30</v>
      </c>
      <c r="BS103" s="24">
        <v>11.5</v>
      </c>
      <c r="BT103" s="25" t="s">
        <v>849</v>
      </c>
      <c r="BU103" s="27">
        <f t="shared" si="412"/>
        <v>0.4</v>
      </c>
      <c r="BV103" s="28">
        <f t="shared" si="413"/>
        <v>0.15333333333333332</v>
      </c>
      <c r="BW103" s="25" t="s">
        <v>50</v>
      </c>
      <c r="BX103" s="25" t="s">
        <v>842</v>
      </c>
      <c r="BY103" s="24">
        <v>30</v>
      </c>
      <c r="BZ103" s="24">
        <v>30</v>
      </c>
      <c r="CA103" s="25" t="s">
        <v>1410</v>
      </c>
      <c r="CB103" s="27">
        <f t="shared" si="414"/>
        <v>0.4</v>
      </c>
      <c r="CC103" s="28">
        <f t="shared" si="415"/>
        <v>0.4</v>
      </c>
      <c r="CD103" s="25" t="s">
        <v>50</v>
      </c>
      <c r="CE103" s="25" t="s">
        <v>1411</v>
      </c>
      <c r="CF103" s="24">
        <v>30</v>
      </c>
      <c r="CG103" s="24">
        <v>30</v>
      </c>
      <c r="CH103" s="25" t="s">
        <v>1412</v>
      </c>
      <c r="CI103" s="27">
        <f t="shared" si="416"/>
        <v>0.4</v>
      </c>
      <c r="CJ103" s="28">
        <f t="shared" si="417"/>
        <v>0.4</v>
      </c>
      <c r="CK103" s="25" t="s">
        <v>50</v>
      </c>
      <c r="CL103" s="25" t="s">
        <v>1413</v>
      </c>
      <c r="CM103" s="24">
        <v>30</v>
      </c>
      <c r="CN103" s="24">
        <v>30</v>
      </c>
      <c r="CO103" s="25" t="s">
        <v>1414</v>
      </c>
      <c r="CP103" s="27">
        <f t="shared" si="418"/>
        <v>0.4</v>
      </c>
      <c r="CQ103" s="28">
        <f t="shared" si="419"/>
        <v>0.4</v>
      </c>
      <c r="CR103" s="25" t="s">
        <v>50</v>
      </c>
      <c r="CS103" s="25" t="s">
        <v>1409</v>
      </c>
      <c r="CT103" s="24">
        <v>30</v>
      </c>
      <c r="CU103" s="24">
        <v>30</v>
      </c>
      <c r="CV103" s="25" t="s">
        <v>1796</v>
      </c>
      <c r="CW103" s="27">
        <v>0.4</v>
      </c>
      <c r="CX103" s="28">
        <f t="shared" si="420"/>
        <v>0.4</v>
      </c>
      <c r="CY103" s="25" t="s">
        <v>50</v>
      </c>
      <c r="CZ103" s="25" t="s">
        <v>1784</v>
      </c>
      <c r="DA103" s="24">
        <v>30</v>
      </c>
      <c r="DB103" s="24">
        <v>30</v>
      </c>
      <c r="DC103" s="25" t="s">
        <v>1797</v>
      </c>
      <c r="DD103" s="27">
        <v>0.4</v>
      </c>
      <c r="DE103" s="28">
        <f t="shared" si="421"/>
        <v>0.4</v>
      </c>
      <c r="DF103" s="25" t="s">
        <v>50</v>
      </c>
      <c r="DG103" s="25" t="s">
        <v>1785</v>
      </c>
      <c r="DH103" s="24">
        <v>50</v>
      </c>
      <c r="DI103" s="24">
        <v>40</v>
      </c>
      <c r="DJ103" s="25" t="s">
        <v>1798</v>
      </c>
      <c r="DK103" s="27">
        <v>0.66666666666666663</v>
      </c>
      <c r="DL103" s="28">
        <f t="shared" si="422"/>
        <v>0.53333333333333333</v>
      </c>
      <c r="DM103" s="25" t="s">
        <v>50</v>
      </c>
      <c r="DN103" s="25" t="s">
        <v>1799</v>
      </c>
      <c r="DO103" s="24">
        <v>50</v>
      </c>
      <c r="DP103" s="24"/>
      <c r="DQ103" s="25"/>
      <c r="DR103" s="27">
        <f t="shared" si="423"/>
        <v>0.66666666666666663</v>
      </c>
      <c r="DS103" s="28">
        <f t="shared" si="424"/>
        <v>0.53333333333333333</v>
      </c>
      <c r="DT103" s="25" t="s">
        <v>49</v>
      </c>
      <c r="DU103" s="25"/>
      <c r="DV103" s="24">
        <v>50</v>
      </c>
      <c r="DW103" s="24"/>
      <c r="DX103" s="25"/>
      <c r="DY103" s="27">
        <f t="shared" si="425"/>
        <v>0.66666666666666663</v>
      </c>
      <c r="DZ103" s="28">
        <f t="shared" si="426"/>
        <v>0.53333333333333333</v>
      </c>
      <c r="EA103" s="25" t="s">
        <v>49</v>
      </c>
      <c r="EB103" s="25"/>
      <c r="EC103" s="31">
        <v>75</v>
      </c>
      <c r="ED103" s="24"/>
      <c r="EE103" s="25"/>
      <c r="EF103" s="27">
        <f t="shared" si="427"/>
        <v>1</v>
      </c>
      <c r="EG103" s="28">
        <f t="shared" si="428"/>
        <v>0.53333333333333333</v>
      </c>
      <c r="EH103" s="25" t="s">
        <v>49</v>
      </c>
      <c r="EI103" s="25"/>
      <c r="EJ103" s="32">
        <v>2025</v>
      </c>
      <c r="EK103" s="33"/>
      <c r="EL103" s="34" t="str">
        <f>+VLOOKUP(C103,[1]Listas_desplega!$AI$22:$AJ$46,2,0)</f>
        <v>DPI</v>
      </c>
      <c r="EM103" s="34" t="str">
        <f>+VLOOKUP(I103,[1]Listas_desplega!$BY$3:$BZ$7,2,0)</f>
        <v>T_2</v>
      </c>
      <c r="EN103" s="34" t="str">
        <f>+VLOOKUP(J103,[1]Listas_desplega!$BY$10:$BZ$23,2,0)</f>
        <v>T_2_C_2</v>
      </c>
      <c r="EO103" s="34" t="str">
        <f>+VLOOKUP(K103,[1]Listas_desplega!$BY$28:$BZ$54,2,0)</f>
        <v>T_2_C_2_ET_1</v>
      </c>
      <c r="EP103" s="34" t="str">
        <f>+VLOOKUP(L103,[1]Listas_desplega!$BY$58:$BZ$105,2,0)</f>
        <v>T_2_C_2_ET_1_CPT_1</v>
      </c>
      <c r="EQ103" s="35" t="str">
        <f>+VLOOKUP(M103,[1]Listas_desplega!$J$3:$K$11,2,0)</f>
        <v>Eje_E_1</v>
      </c>
    </row>
    <row r="104" spans="1:147" s="36" customFormat="1" ht="44.25" customHeight="1" x14ac:dyDescent="0.3">
      <c r="A104" s="15" t="str">
        <f t="shared" si="311"/>
        <v>36_VPBM_2025</v>
      </c>
      <c r="B104" s="16" t="s">
        <v>44</v>
      </c>
      <c r="C104" s="16" t="s">
        <v>87</v>
      </c>
      <c r="D104" s="16" t="s">
        <v>87</v>
      </c>
      <c r="E104" s="16" t="s">
        <v>158</v>
      </c>
      <c r="F104" s="16" t="s">
        <v>274</v>
      </c>
      <c r="G104" s="17" t="s">
        <v>275</v>
      </c>
      <c r="H104" s="16" t="s">
        <v>539</v>
      </c>
      <c r="I104" s="16" t="s">
        <v>277</v>
      </c>
      <c r="J104" s="16" t="s">
        <v>278</v>
      </c>
      <c r="K104" s="16" t="s">
        <v>279</v>
      </c>
      <c r="L104" s="16" t="s">
        <v>723</v>
      </c>
      <c r="M104" s="16" t="s">
        <v>1372</v>
      </c>
      <c r="N104" s="16" t="s">
        <v>1373</v>
      </c>
      <c r="O104" s="22">
        <v>36</v>
      </c>
      <c r="P104" s="19" t="s">
        <v>850</v>
      </c>
      <c r="Q104" s="20" t="s">
        <v>282</v>
      </c>
      <c r="R104" s="19" t="s">
        <v>283</v>
      </c>
      <c r="S104" s="19" t="s">
        <v>851</v>
      </c>
      <c r="T104" s="19" t="s">
        <v>285</v>
      </c>
      <c r="U104" s="19" t="s">
        <v>434</v>
      </c>
      <c r="V104" s="19">
        <v>30</v>
      </c>
      <c r="W104" s="19" t="s">
        <v>852</v>
      </c>
      <c r="X104" s="20" t="s">
        <v>288</v>
      </c>
      <c r="Y104" s="21" t="s">
        <v>289</v>
      </c>
      <c r="Z104" s="21"/>
      <c r="AA104" s="21"/>
      <c r="AB104" s="21"/>
      <c r="AC104" s="21"/>
      <c r="AD104" s="21" t="s">
        <v>48</v>
      </c>
      <c r="AE104" s="21" t="s">
        <v>48</v>
      </c>
      <c r="AF104" s="21"/>
      <c r="AG104" s="21"/>
      <c r="AH104" s="22"/>
      <c r="AI104" s="22" t="s">
        <v>48</v>
      </c>
      <c r="AJ104" s="22"/>
      <c r="AK104" s="22"/>
      <c r="AL104" s="22"/>
      <c r="AM104" s="22"/>
      <c r="AN104" s="22"/>
      <c r="AO104" s="22"/>
      <c r="AP104" s="22"/>
      <c r="AQ104" s="22"/>
      <c r="AR104" s="23"/>
      <c r="AS104" s="22"/>
      <c r="AT104" s="22"/>
      <c r="AU104" s="210" t="s">
        <v>66</v>
      </c>
      <c r="AV104" s="210">
        <v>20</v>
      </c>
      <c r="AW104" s="210">
        <v>25</v>
      </c>
      <c r="AX104" s="210">
        <v>30</v>
      </c>
      <c r="AY104" s="210">
        <v>30</v>
      </c>
      <c r="AZ104" s="211"/>
      <c r="BA104" s="211"/>
      <c r="BB104" s="211"/>
      <c r="BC104" s="211"/>
      <c r="BD104" s="24">
        <v>0</v>
      </c>
      <c r="BE104" s="24">
        <v>0</v>
      </c>
      <c r="BF104" s="25" t="s">
        <v>830</v>
      </c>
      <c r="BG104" s="26">
        <f t="shared" si="408"/>
        <v>0</v>
      </c>
      <c r="BH104" s="27">
        <f t="shared" si="409"/>
        <v>0</v>
      </c>
      <c r="BI104" s="25" t="s">
        <v>50</v>
      </c>
      <c r="BJ104" s="25" t="s">
        <v>816</v>
      </c>
      <c r="BK104" s="24">
        <v>0</v>
      </c>
      <c r="BL104" s="24">
        <v>0</v>
      </c>
      <c r="BM104" s="25" t="s">
        <v>831</v>
      </c>
      <c r="BN104" s="27">
        <f t="shared" si="410"/>
        <v>0</v>
      </c>
      <c r="BO104" s="28">
        <f t="shared" si="411"/>
        <v>0</v>
      </c>
      <c r="BP104" s="25" t="s">
        <v>49</v>
      </c>
      <c r="BQ104" s="29"/>
      <c r="BR104" s="30">
        <v>10</v>
      </c>
      <c r="BS104" s="24">
        <v>0</v>
      </c>
      <c r="BT104" s="25" t="s">
        <v>1415</v>
      </c>
      <c r="BU104" s="27">
        <f t="shared" si="412"/>
        <v>0.4</v>
      </c>
      <c r="BV104" s="28">
        <f t="shared" si="413"/>
        <v>0</v>
      </c>
      <c r="BW104" s="25" t="s">
        <v>50</v>
      </c>
      <c r="BX104" s="25" t="s">
        <v>842</v>
      </c>
      <c r="BY104" s="24">
        <v>10</v>
      </c>
      <c r="BZ104" s="24">
        <v>10</v>
      </c>
      <c r="CA104" s="25" t="s">
        <v>1416</v>
      </c>
      <c r="CB104" s="27">
        <f t="shared" si="414"/>
        <v>0.4</v>
      </c>
      <c r="CC104" s="28">
        <f t="shared" si="415"/>
        <v>0.4</v>
      </c>
      <c r="CD104" s="25" t="s">
        <v>50</v>
      </c>
      <c r="CE104" s="25" t="s">
        <v>1417</v>
      </c>
      <c r="CF104" s="24">
        <v>10</v>
      </c>
      <c r="CG104" s="24">
        <v>10</v>
      </c>
      <c r="CH104" s="25" t="s">
        <v>1418</v>
      </c>
      <c r="CI104" s="27">
        <f t="shared" si="416"/>
        <v>0.4</v>
      </c>
      <c r="CJ104" s="28">
        <f t="shared" si="417"/>
        <v>0.4</v>
      </c>
      <c r="CK104" s="25" t="s">
        <v>50</v>
      </c>
      <c r="CL104" s="25" t="s">
        <v>1382</v>
      </c>
      <c r="CM104" s="24">
        <v>15</v>
      </c>
      <c r="CN104" s="24">
        <v>33</v>
      </c>
      <c r="CO104" s="25" t="s">
        <v>1419</v>
      </c>
      <c r="CP104" s="27">
        <f t="shared" si="418"/>
        <v>0.6</v>
      </c>
      <c r="CQ104" s="28">
        <f t="shared" si="419"/>
        <v>1.32</v>
      </c>
      <c r="CR104" s="25" t="s">
        <v>50</v>
      </c>
      <c r="CS104" s="25" t="s">
        <v>1420</v>
      </c>
      <c r="CT104" s="24">
        <v>15</v>
      </c>
      <c r="CU104" s="24">
        <v>33</v>
      </c>
      <c r="CV104" s="25" t="s">
        <v>1800</v>
      </c>
      <c r="CW104" s="27">
        <v>0.6</v>
      </c>
      <c r="CX104" s="28">
        <f t="shared" si="420"/>
        <v>1.32</v>
      </c>
      <c r="CY104" s="25" t="s">
        <v>50</v>
      </c>
      <c r="CZ104" s="25" t="s">
        <v>1801</v>
      </c>
      <c r="DA104" s="24">
        <v>15</v>
      </c>
      <c r="DB104" s="24">
        <v>33</v>
      </c>
      <c r="DC104" s="25" t="s">
        <v>1802</v>
      </c>
      <c r="DD104" s="27">
        <v>0.6</v>
      </c>
      <c r="DE104" s="28">
        <f t="shared" si="421"/>
        <v>1.32</v>
      </c>
      <c r="DF104" s="25" t="s">
        <v>50</v>
      </c>
      <c r="DG104" s="25" t="s">
        <v>1803</v>
      </c>
      <c r="DH104" s="24">
        <v>20</v>
      </c>
      <c r="DI104" s="24">
        <v>31</v>
      </c>
      <c r="DJ104" s="25" t="s">
        <v>1804</v>
      </c>
      <c r="DK104" s="27">
        <v>0.8</v>
      </c>
      <c r="DL104" s="28">
        <f t="shared" si="422"/>
        <v>1.24</v>
      </c>
      <c r="DM104" s="25" t="s">
        <v>50</v>
      </c>
      <c r="DN104" s="25" t="s">
        <v>1805</v>
      </c>
      <c r="DO104" s="24">
        <v>20</v>
      </c>
      <c r="DP104" s="24"/>
      <c r="DQ104" s="25"/>
      <c r="DR104" s="27">
        <f t="shared" si="423"/>
        <v>0.8</v>
      </c>
      <c r="DS104" s="28">
        <f t="shared" si="424"/>
        <v>1.24</v>
      </c>
      <c r="DT104" s="25" t="s">
        <v>49</v>
      </c>
      <c r="DU104" s="25"/>
      <c r="DV104" s="24">
        <v>20</v>
      </c>
      <c r="DW104" s="24"/>
      <c r="DX104" s="25"/>
      <c r="DY104" s="27">
        <f t="shared" si="425"/>
        <v>0.8</v>
      </c>
      <c r="DZ104" s="28">
        <f t="shared" si="426"/>
        <v>1.24</v>
      </c>
      <c r="EA104" s="25" t="s">
        <v>49</v>
      </c>
      <c r="EB104" s="25"/>
      <c r="EC104" s="31">
        <v>25</v>
      </c>
      <c r="ED104" s="24"/>
      <c r="EE104" s="25"/>
      <c r="EF104" s="27">
        <f t="shared" si="427"/>
        <v>1</v>
      </c>
      <c r="EG104" s="28">
        <f t="shared" si="428"/>
        <v>1.24</v>
      </c>
      <c r="EH104" s="25" t="s">
        <v>49</v>
      </c>
      <c r="EI104" s="25"/>
      <c r="EJ104" s="32">
        <v>2025</v>
      </c>
      <c r="EK104" s="33"/>
      <c r="EL104" s="34" t="str">
        <f>+VLOOKUP(C104,[1]Listas_desplega!$AI$22:$AJ$46,2,0)</f>
        <v>DPI</v>
      </c>
      <c r="EM104" s="34" t="str">
        <f>+VLOOKUP(I104,[1]Listas_desplega!$BY$3:$BZ$7,2,0)</f>
        <v>T_2</v>
      </c>
      <c r="EN104" s="34" t="str">
        <f>+VLOOKUP(J104,[1]Listas_desplega!$BY$10:$BZ$23,2,0)</f>
        <v>T_2_C_2</v>
      </c>
      <c r="EO104" s="34" t="str">
        <f>+VLOOKUP(K104,[1]Listas_desplega!$BY$28:$BZ$54,2,0)</f>
        <v>T_2_C_2_ET_1</v>
      </c>
      <c r="EP104" s="34" t="str">
        <f>+VLOOKUP(L104,[1]Listas_desplega!$BY$58:$BZ$105,2,0)</f>
        <v>T_2_C_2_ET_1_CPT_1</v>
      </c>
      <c r="EQ104" s="35" t="str">
        <f>+VLOOKUP(M104,[1]Listas_desplega!$J$3:$K$11,2,0)</f>
        <v>Eje_E_1</v>
      </c>
    </row>
    <row r="105" spans="1:147" s="36" customFormat="1" ht="44.25" customHeight="1" x14ac:dyDescent="0.3">
      <c r="A105" s="15" t="str">
        <f t="shared" si="311"/>
        <v>37_VPBM_2025</v>
      </c>
      <c r="B105" s="16" t="s">
        <v>44</v>
      </c>
      <c r="C105" s="16" t="s">
        <v>87</v>
      </c>
      <c r="D105" s="16" t="s">
        <v>87</v>
      </c>
      <c r="E105" s="16" t="s">
        <v>158</v>
      </c>
      <c r="F105" s="16" t="s">
        <v>274</v>
      </c>
      <c r="G105" s="17" t="s">
        <v>275</v>
      </c>
      <c r="H105" s="16" t="s">
        <v>539</v>
      </c>
      <c r="I105" s="16" t="s">
        <v>277</v>
      </c>
      <c r="J105" s="16" t="s">
        <v>278</v>
      </c>
      <c r="K105" s="16" t="s">
        <v>279</v>
      </c>
      <c r="L105" s="16" t="s">
        <v>723</v>
      </c>
      <c r="M105" s="16" t="s">
        <v>1372</v>
      </c>
      <c r="N105" s="16" t="s">
        <v>89</v>
      </c>
      <c r="O105" s="22">
        <v>37</v>
      </c>
      <c r="P105" s="19" t="s">
        <v>853</v>
      </c>
      <c r="Q105" s="20" t="s">
        <v>282</v>
      </c>
      <c r="R105" s="19" t="s">
        <v>283</v>
      </c>
      <c r="S105" s="19" t="s">
        <v>854</v>
      </c>
      <c r="T105" s="19" t="s">
        <v>308</v>
      </c>
      <c r="U105" s="19" t="s">
        <v>286</v>
      </c>
      <c r="V105" s="19">
        <v>30</v>
      </c>
      <c r="W105" s="19" t="s">
        <v>71</v>
      </c>
      <c r="X105" s="20" t="s">
        <v>288</v>
      </c>
      <c r="Y105" s="21" t="s">
        <v>289</v>
      </c>
      <c r="Z105" s="21"/>
      <c r="AA105" s="21"/>
      <c r="AB105" s="21"/>
      <c r="AC105" s="21"/>
      <c r="AD105" s="21"/>
      <c r="AE105" s="21"/>
      <c r="AF105" s="21"/>
      <c r="AG105" s="21"/>
      <c r="AH105" s="22"/>
      <c r="AI105" s="22" t="s">
        <v>48</v>
      </c>
      <c r="AJ105" s="22"/>
      <c r="AK105" s="22"/>
      <c r="AL105" s="22" t="s">
        <v>48</v>
      </c>
      <c r="AM105" s="22"/>
      <c r="AN105" s="22"/>
      <c r="AO105" s="22"/>
      <c r="AP105" s="22"/>
      <c r="AQ105" s="22"/>
      <c r="AR105" s="23"/>
      <c r="AS105" s="22"/>
      <c r="AT105" s="22"/>
      <c r="AU105" s="190" t="s">
        <v>66</v>
      </c>
      <c r="AV105" s="190">
        <v>60</v>
      </c>
      <c r="AW105" s="190">
        <v>70</v>
      </c>
      <c r="AX105" s="190">
        <v>80</v>
      </c>
      <c r="AY105" s="190">
        <v>80</v>
      </c>
      <c r="AZ105" s="191"/>
      <c r="BA105" s="191"/>
      <c r="BB105" s="191"/>
      <c r="BC105" s="191"/>
      <c r="BD105" s="24">
        <v>0</v>
      </c>
      <c r="BE105" s="24">
        <v>0</v>
      </c>
      <c r="BF105" s="25" t="s">
        <v>835</v>
      </c>
      <c r="BG105" s="26">
        <f t="shared" si="408"/>
        <v>0</v>
      </c>
      <c r="BH105" s="27">
        <f t="shared" si="409"/>
        <v>0</v>
      </c>
      <c r="BI105" s="25" t="s">
        <v>50</v>
      </c>
      <c r="BJ105" s="25" t="s">
        <v>816</v>
      </c>
      <c r="BK105" s="24">
        <v>0</v>
      </c>
      <c r="BL105" s="24">
        <v>0</v>
      </c>
      <c r="BM105" s="25" t="s">
        <v>836</v>
      </c>
      <c r="BN105" s="27">
        <f t="shared" si="410"/>
        <v>0</v>
      </c>
      <c r="BO105" s="28">
        <f t="shared" si="411"/>
        <v>0</v>
      </c>
      <c r="BP105" s="25" t="s">
        <v>49</v>
      </c>
      <c r="BQ105" s="29"/>
      <c r="BR105" s="30">
        <v>0</v>
      </c>
      <c r="BS105" s="24">
        <v>0</v>
      </c>
      <c r="BT105" s="25" t="s">
        <v>837</v>
      </c>
      <c r="BU105" s="27">
        <f t="shared" si="412"/>
        <v>0</v>
      </c>
      <c r="BV105" s="28">
        <f t="shared" si="413"/>
        <v>0</v>
      </c>
      <c r="BW105" s="25" t="s">
        <v>49</v>
      </c>
      <c r="BX105" s="25"/>
      <c r="BY105" s="24">
        <v>0</v>
      </c>
      <c r="BZ105" s="24">
        <v>0</v>
      </c>
      <c r="CA105" s="25" t="s">
        <v>1396</v>
      </c>
      <c r="CB105" s="27">
        <f t="shared" si="414"/>
        <v>0</v>
      </c>
      <c r="CC105" s="28">
        <f t="shared" si="415"/>
        <v>0</v>
      </c>
      <c r="CD105" s="25" t="s">
        <v>49</v>
      </c>
      <c r="CE105" s="25"/>
      <c r="CF105" s="24">
        <v>0</v>
      </c>
      <c r="CG105" s="24">
        <v>0</v>
      </c>
      <c r="CH105" s="25" t="s">
        <v>1396</v>
      </c>
      <c r="CI105" s="27">
        <f t="shared" si="416"/>
        <v>0</v>
      </c>
      <c r="CJ105" s="28">
        <f t="shared" si="417"/>
        <v>0</v>
      </c>
      <c r="CK105" s="25" t="s">
        <v>50</v>
      </c>
      <c r="CL105" s="25" t="s">
        <v>1382</v>
      </c>
      <c r="CM105" s="24">
        <v>30</v>
      </c>
      <c r="CN105" s="24">
        <v>69</v>
      </c>
      <c r="CO105" s="25" t="s">
        <v>1421</v>
      </c>
      <c r="CP105" s="27">
        <f t="shared" si="418"/>
        <v>0.42857142857142855</v>
      </c>
      <c r="CQ105" s="28">
        <f t="shared" si="419"/>
        <v>0.98571428571428577</v>
      </c>
      <c r="CR105" s="25" t="s">
        <v>50</v>
      </c>
      <c r="CS105" s="25" t="s">
        <v>1422</v>
      </c>
      <c r="CT105" s="24">
        <v>30</v>
      </c>
      <c r="CU105" s="24">
        <v>0.69</v>
      </c>
      <c r="CV105" s="25" t="s">
        <v>1806</v>
      </c>
      <c r="CW105" s="27">
        <v>0.42857142857142855</v>
      </c>
      <c r="CX105" s="28">
        <f t="shared" si="420"/>
        <v>9.857142857142856E-3</v>
      </c>
      <c r="CY105" s="25" t="s">
        <v>50</v>
      </c>
      <c r="CZ105" s="25" t="s">
        <v>1807</v>
      </c>
      <c r="DA105" s="24">
        <v>30</v>
      </c>
      <c r="DB105" s="24">
        <v>69</v>
      </c>
      <c r="DC105" s="25" t="s">
        <v>1808</v>
      </c>
      <c r="DD105" s="27">
        <v>0.42857142857142855</v>
      </c>
      <c r="DE105" s="28">
        <f t="shared" si="421"/>
        <v>0.98571428571428577</v>
      </c>
      <c r="DF105" s="25" t="s">
        <v>50</v>
      </c>
      <c r="DG105" s="25" t="s">
        <v>1803</v>
      </c>
      <c r="DH105" s="24">
        <v>30</v>
      </c>
      <c r="DI105" s="24">
        <v>69</v>
      </c>
      <c r="DJ105" s="25" t="s">
        <v>1809</v>
      </c>
      <c r="DK105" s="27">
        <v>0.42857142857142855</v>
      </c>
      <c r="DL105" s="28">
        <f t="shared" si="422"/>
        <v>0.98571428571428577</v>
      </c>
      <c r="DM105" s="25" t="s">
        <v>50</v>
      </c>
      <c r="DN105" s="25" t="s">
        <v>1810</v>
      </c>
      <c r="DO105" s="24">
        <v>30</v>
      </c>
      <c r="DP105" s="24"/>
      <c r="DQ105" s="25"/>
      <c r="DR105" s="27">
        <f t="shared" si="423"/>
        <v>0.42857142857142855</v>
      </c>
      <c r="DS105" s="28">
        <f t="shared" si="424"/>
        <v>0.98571428571428577</v>
      </c>
      <c r="DT105" s="25" t="s">
        <v>49</v>
      </c>
      <c r="DU105" s="25"/>
      <c r="DV105" s="24">
        <v>30</v>
      </c>
      <c r="DW105" s="24"/>
      <c r="DX105" s="25"/>
      <c r="DY105" s="27">
        <f t="shared" si="425"/>
        <v>0.42857142857142855</v>
      </c>
      <c r="DZ105" s="28">
        <f t="shared" si="426"/>
        <v>0.98571428571428577</v>
      </c>
      <c r="EA105" s="25" t="s">
        <v>49</v>
      </c>
      <c r="EB105" s="25"/>
      <c r="EC105" s="31">
        <v>70</v>
      </c>
      <c r="ED105" s="24"/>
      <c r="EE105" s="25"/>
      <c r="EF105" s="27">
        <f t="shared" si="427"/>
        <v>1</v>
      </c>
      <c r="EG105" s="28">
        <f t="shared" si="428"/>
        <v>0.98571428571428577</v>
      </c>
      <c r="EH105" s="25" t="s">
        <v>49</v>
      </c>
      <c r="EI105" s="25"/>
      <c r="EJ105" s="32">
        <v>2025</v>
      </c>
      <c r="EK105" s="33"/>
      <c r="EL105" s="34" t="str">
        <f>+VLOOKUP(C105,[1]Listas_desplega!$AI$22:$AJ$46,2,0)</f>
        <v>DPI</v>
      </c>
      <c r="EM105" s="34" t="str">
        <f>+VLOOKUP(I105,[1]Listas_desplega!$BY$3:$BZ$7,2,0)</f>
        <v>T_2</v>
      </c>
      <c r="EN105" s="34" t="str">
        <f>+VLOOKUP(J105,[1]Listas_desplega!$BY$10:$BZ$23,2,0)</f>
        <v>T_2_C_2</v>
      </c>
      <c r="EO105" s="34" t="str">
        <f>+VLOOKUP(K105,[1]Listas_desplega!$BY$28:$BZ$54,2,0)</f>
        <v>T_2_C_2_ET_1</v>
      </c>
      <c r="EP105" s="34" t="str">
        <f>+VLOOKUP(L105,[1]Listas_desplega!$BY$58:$BZ$105,2,0)</f>
        <v>T_2_C_2_ET_1_CPT_1</v>
      </c>
      <c r="EQ105" s="35" t="str">
        <f>+VLOOKUP(M105,[1]Listas_desplega!$J$3:$K$11,2,0)</f>
        <v>Eje_E_1</v>
      </c>
    </row>
    <row r="106" spans="1:147" s="36" customFormat="1" ht="44.25" customHeight="1" x14ac:dyDescent="0.3">
      <c r="A106" s="15" t="str">
        <f t="shared" si="311"/>
        <v>471_VPBM_2025</v>
      </c>
      <c r="B106" s="16" t="s">
        <v>44</v>
      </c>
      <c r="C106" s="16" t="s">
        <v>87</v>
      </c>
      <c r="D106" s="16" t="s">
        <v>87</v>
      </c>
      <c r="E106" s="16" t="s">
        <v>158</v>
      </c>
      <c r="F106" s="16" t="s">
        <v>274</v>
      </c>
      <c r="G106" s="17" t="s">
        <v>275</v>
      </c>
      <c r="H106" s="16" t="s">
        <v>539</v>
      </c>
      <c r="I106" s="16" t="s">
        <v>277</v>
      </c>
      <c r="J106" s="16" t="s">
        <v>278</v>
      </c>
      <c r="K106" s="16" t="s">
        <v>279</v>
      </c>
      <c r="L106" s="16" t="s">
        <v>723</v>
      </c>
      <c r="M106" s="16" t="s">
        <v>1372</v>
      </c>
      <c r="N106" s="16" t="s">
        <v>1373</v>
      </c>
      <c r="O106" s="22">
        <v>471</v>
      </c>
      <c r="P106" s="19" t="s">
        <v>855</v>
      </c>
      <c r="Q106" s="20" t="s">
        <v>282</v>
      </c>
      <c r="R106" s="19" t="s">
        <v>283</v>
      </c>
      <c r="S106" s="19" t="s">
        <v>856</v>
      </c>
      <c r="T106" s="19" t="s">
        <v>308</v>
      </c>
      <c r="U106" s="19" t="s">
        <v>286</v>
      </c>
      <c r="V106" s="19">
        <v>15</v>
      </c>
      <c r="W106" s="19" t="s">
        <v>857</v>
      </c>
      <c r="X106" s="20" t="s">
        <v>405</v>
      </c>
      <c r="Y106" s="21" t="s">
        <v>289</v>
      </c>
      <c r="Z106" s="21"/>
      <c r="AA106" s="21"/>
      <c r="AB106" s="21"/>
      <c r="AC106" s="21"/>
      <c r="AD106" s="21"/>
      <c r="AE106" s="21"/>
      <c r="AF106" s="21" t="s">
        <v>48</v>
      </c>
      <c r="AG106" s="21"/>
      <c r="AH106" s="22"/>
      <c r="AI106" s="22" t="s">
        <v>48</v>
      </c>
      <c r="AJ106" s="22"/>
      <c r="AK106" s="22"/>
      <c r="AL106" s="22"/>
      <c r="AM106" s="22"/>
      <c r="AN106" s="22"/>
      <c r="AO106" s="22"/>
      <c r="AP106" s="22"/>
      <c r="AQ106" s="22"/>
      <c r="AR106" s="23"/>
      <c r="AS106" s="22"/>
      <c r="AT106" s="41"/>
      <c r="AU106" s="190">
        <v>15</v>
      </c>
      <c r="AV106" s="190">
        <v>25</v>
      </c>
      <c r="AW106" s="190">
        <v>50</v>
      </c>
      <c r="AX106" s="190">
        <v>10</v>
      </c>
      <c r="AY106" s="190">
        <v>100</v>
      </c>
      <c r="AZ106" s="191"/>
      <c r="BA106" s="191"/>
      <c r="BB106" s="191"/>
      <c r="BC106" s="191"/>
      <c r="BD106" s="24">
        <v>0</v>
      </c>
      <c r="BE106" s="24">
        <v>0</v>
      </c>
      <c r="BF106" s="25" t="s">
        <v>858</v>
      </c>
      <c r="BG106" s="26">
        <f t="shared" si="408"/>
        <v>0</v>
      </c>
      <c r="BH106" s="27">
        <f t="shared" si="409"/>
        <v>0</v>
      </c>
      <c r="BI106" s="25" t="s">
        <v>50</v>
      </c>
      <c r="BJ106" s="25" t="s">
        <v>859</v>
      </c>
      <c r="BK106" s="24">
        <v>0</v>
      </c>
      <c r="BL106" s="24">
        <v>0</v>
      </c>
      <c r="BM106" s="25" t="s">
        <v>860</v>
      </c>
      <c r="BN106" s="27">
        <f t="shared" si="410"/>
        <v>0</v>
      </c>
      <c r="BO106" s="28">
        <f t="shared" si="411"/>
        <v>0</v>
      </c>
      <c r="BP106" s="25" t="s">
        <v>50</v>
      </c>
      <c r="BQ106" s="29" t="s">
        <v>861</v>
      </c>
      <c r="BR106" s="30">
        <v>0</v>
      </c>
      <c r="BS106" s="24">
        <v>0</v>
      </c>
      <c r="BT106" s="25" t="s">
        <v>862</v>
      </c>
      <c r="BU106" s="27">
        <f t="shared" si="412"/>
        <v>0</v>
      </c>
      <c r="BV106" s="28">
        <f t="shared" si="413"/>
        <v>0</v>
      </c>
      <c r="BW106" s="25" t="s">
        <v>396</v>
      </c>
      <c r="BX106" s="25" t="s">
        <v>863</v>
      </c>
      <c r="BY106" s="24">
        <v>0</v>
      </c>
      <c r="BZ106" s="24">
        <v>0</v>
      </c>
      <c r="CA106" s="25" t="s">
        <v>1423</v>
      </c>
      <c r="CB106" s="27">
        <f t="shared" si="414"/>
        <v>0</v>
      </c>
      <c r="CC106" s="28">
        <f t="shared" si="415"/>
        <v>0</v>
      </c>
      <c r="CD106" s="25" t="s">
        <v>50</v>
      </c>
      <c r="CE106" s="25" t="s">
        <v>1424</v>
      </c>
      <c r="CF106" s="24">
        <v>0</v>
      </c>
      <c r="CG106" s="24">
        <v>0</v>
      </c>
      <c r="CH106" s="25" t="s">
        <v>1425</v>
      </c>
      <c r="CI106" s="27">
        <f t="shared" si="416"/>
        <v>0</v>
      </c>
      <c r="CJ106" s="28">
        <f t="shared" si="417"/>
        <v>0</v>
      </c>
      <c r="CK106" s="25" t="s">
        <v>50</v>
      </c>
      <c r="CL106" s="25" t="s">
        <v>1426</v>
      </c>
      <c r="CM106" s="24">
        <v>25</v>
      </c>
      <c r="CN106" s="24">
        <v>0.05</v>
      </c>
      <c r="CO106" s="25" t="s">
        <v>1427</v>
      </c>
      <c r="CP106" s="27">
        <f t="shared" si="418"/>
        <v>0.5</v>
      </c>
      <c r="CQ106" s="28">
        <f t="shared" si="419"/>
        <v>1E-3</v>
      </c>
      <c r="CR106" s="25" t="s">
        <v>50</v>
      </c>
      <c r="CS106" s="25" t="s">
        <v>1428</v>
      </c>
      <c r="CT106" s="24">
        <v>25</v>
      </c>
      <c r="CU106" s="24">
        <v>0.05</v>
      </c>
      <c r="CV106" s="25" t="s">
        <v>1811</v>
      </c>
      <c r="CW106" s="27">
        <v>0.5</v>
      </c>
      <c r="CX106" s="28">
        <f t="shared" si="420"/>
        <v>1E-3</v>
      </c>
      <c r="CY106" s="25" t="s">
        <v>50</v>
      </c>
      <c r="CZ106" s="25" t="s">
        <v>1812</v>
      </c>
      <c r="DA106" s="24">
        <v>25</v>
      </c>
      <c r="DB106" s="24">
        <v>0.05</v>
      </c>
      <c r="DC106" s="25" t="s">
        <v>1813</v>
      </c>
      <c r="DD106" s="27">
        <v>0.5</v>
      </c>
      <c r="DE106" s="28">
        <f t="shared" si="421"/>
        <v>1E-3</v>
      </c>
      <c r="DF106" s="25" t="s">
        <v>50</v>
      </c>
      <c r="DG106" s="25" t="s">
        <v>1814</v>
      </c>
      <c r="DH106" s="24">
        <v>25</v>
      </c>
      <c r="DI106" s="24">
        <v>0.05</v>
      </c>
      <c r="DJ106" s="25" t="s">
        <v>1815</v>
      </c>
      <c r="DK106" s="27">
        <v>0.5</v>
      </c>
      <c r="DL106" s="28">
        <f t="shared" si="422"/>
        <v>1E-3</v>
      </c>
      <c r="DM106" s="25" t="s">
        <v>396</v>
      </c>
      <c r="DN106" s="25" t="s">
        <v>1816</v>
      </c>
      <c r="DO106" s="24">
        <v>25</v>
      </c>
      <c r="DP106" s="24"/>
      <c r="DQ106" s="25"/>
      <c r="DR106" s="27">
        <f t="shared" si="423"/>
        <v>0.5</v>
      </c>
      <c r="DS106" s="28">
        <f t="shared" si="424"/>
        <v>1E-3</v>
      </c>
      <c r="DT106" s="25" t="s">
        <v>49</v>
      </c>
      <c r="DU106" s="25"/>
      <c r="DV106" s="24">
        <v>25</v>
      </c>
      <c r="DW106" s="24"/>
      <c r="DX106" s="25"/>
      <c r="DY106" s="27">
        <f t="shared" si="425"/>
        <v>0.5</v>
      </c>
      <c r="DZ106" s="28">
        <f t="shared" si="426"/>
        <v>1E-3</v>
      </c>
      <c r="EA106" s="25" t="s">
        <v>49</v>
      </c>
      <c r="EB106" s="25"/>
      <c r="EC106" s="31">
        <v>50</v>
      </c>
      <c r="ED106" s="24"/>
      <c r="EE106" s="25"/>
      <c r="EF106" s="27">
        <f t="shared" si="427"/>
        <v>1</v>
      </c>
      <c r="EG106" s="28">
        <f t="shared" si="428"/>
        <v>1E-3</v>
      </c>
      <c r="EH106" s="25" t="s">
        <v>49</v>
      </c>
      <c r="EI106" s="25"/>
      <c r="EJ106" s="32">
        <v>2025</v>
      </c>
      <c r="EK106" s="33"/>
      <c r="EL106" s="34" t="str">
        <f>+VLOOKUP(C106,[1]Listas_desplega!$AI$22:$AJ$46,2,0)</f>
        <v>DPI</v>
      </c>
      <c r="EM106" s="34" t="str">
        <f>+VLOOKUP(I106,[1]Listas_desplega!$BY$3:$BZ$7,2,0)</f>
        <v>T_2</v>
      </c>
      <c r="EN106" s="34" t="str">
        <f>+VLOOKUP(J106,[1]Listas_desplega!$BY$10:$BZ$23,2,0)</f>
        <v>T_2_C_2</v>
      </c>
      <c r="EO106" s="34" t="str">
        <f>+VLOOKUP(K106,[1]Listas_desplega!$BY$28:$BZ$54,2,0)</f>
        <v>T_2_C_2_ET_1</v>
      </c>
      <c r="EP106" s="34" t="str">
        <f>+VLOOKUP(L106,[1]Listas_desplega!$BY$58:$BZ$105,2,0)</f>
        <v>T_2_C_2_ET_1_CPT_1</v>
      </c>
      <c r="EQ106" s="35" t="str">
        <f>+VLOOKUP(M106,[1]Listas_desplega!$J$3:$K$11,2,0)</f>
        <v>Eje_E_1</v>
      </c>
    </row>
    <row r="107" spans="1:147" s="36" customFormat="1" ht="44.25" customHeight="1" x14ac:dyDescent="0.3">
      <c r="A107" s="15" t="str">
        <f t="shared" si="311"/>
        <v>51_TRANSVERSALES_2025</v>
      </c>
      <c r="B107" s="16" t="s">
        <v>93</v>
      </c>
      <c r="C107" s="16" t="s">
        <v>94</v>
      </c>
      <c r="D107" s="16" t="s">
        <v>95</v>
      </c>
      <c r="E107" s="16" t="s">
        <v>160</v>
      </c>
      <c r="F107" s="16" t="s">
        <v>864</v>
      </c>
      <c r="G107" s="17" t="s">
        <v>865</v>
      </c>
      <c r="H107" s="16"/>
      <c r="I107" s="16" t="s">
        <v>627</v>
      </c>
      <c r="J107" s="16" t="s">
        <v>628</v>
      </c>
      <c r="K107" s="16" t="s">
        <v>629</v>
      </c>
      <c r="L107" s="16" t="s">
        <v>713</v>
      </c>
      <c r="M107" s="16" t="s">
        <v>96</v>
      </c>
      <c r="N107" s="16" t="s">
        <v>97</v>
      </c>
      <c r="O107" s="22">
        <v>51</v>
      </c>
      <c r="P107" s="19" t="s">
        <v>866</v>
      </c>
      <c r="Q107" s="20" t="s">
        <v>305</v>
      </c>
      <c r="R107" s="19" t="s">
        <v>593</v>
      </c>
      <c r="S107" s="19" t="s">
        <v>867</v>
      </c>
      <c r="T107" s="19" t="s">
        <v>308</v>
      </c>
      <c r="U107" s="19" t="s">
        <v>286</v>
      </c>
      <c r="V107" s="19">
        <v>0</v>
      </c>
      <c r="W107" s="19" t="s">
        <v>868</v>
      </c>
      <c r="X107" s="20" t="s">
        <v>288</v>
      </c>
      <c r="Y107" s="21"/>
      <c r="Z107" s="21"/>
      <c r="AA107" s="21"/>
      <c r="AB107" s="21"/>
      <c r="AC107" s="21"/>
      <c r="AD107" s="21"/>
      <c r="AE107" s="21"/>
      <c r="AF107" s="21"/>
      <c r="AG107" s="21"/>
      <c r="AH107" s="22"/>
      <c r="AI107" s="22"/>
      <c r="AJ107" s="22"/>
      <c r="AK107" s="22"/>
      <c r="AL107" s="22"/>
      <c r="AM107" s="22"/>
      <c r="AN107" s="22"/>
      <c r="AO107" s="22"/>
      <c r="AP107" s="22"/>
      <c r="AQ107" s="22"/>
      <c r="AR107" s="23"/>
      <c r="AS107" s="22"/>
      <c r="AT107" s="207"/>
      <c r="AU107" s="190"/>
      <c r="AV107" s="190">
        <v>90</v>
      </c>
      <c r="AW107" s="190">
        <v>90</v>
      </c>
      <c r="AX107" s="190">
        <v>90</v>
      </c>
      <c r="AY107" s="207">
        <v>90</v>
      </c>
      <c r="AZ107" s="212"/>
      <c r="BA107" s="212"/>
      <c r="BB107" s="212"/>
      <c r="BC107" s="212"/>
      <c r="BD107" s="24"/>
      <c r="BE107" s="24"/>
      <c r="BF107" s="25"/>
      <c r="BG107" s="27">
        <f>IFERROR(BD107/AW107,0)</f>
        <v>0</v>
      </c>
      <c r="BH107" s="28">
        <f>+IF(BI107="SI",IFERROR((IF(BI107="SI",BE107,0)/AW107),"REVISAR"),0)</f>
        <v>0</v>
      </c>
      <c r="BI107" s="25" t="s">
        <v>49</v>
      </c>
      <c r="BJ107" s="25"/>
      <c r="BK107" s="24"/>
      <c r="BL107" s="24"/>
      <c r="BM107" s="25"/>
      <c r="BN107" s="27">
        <f>IFERROR(BK107/AW107,0)</f>
        <v>0</v>
      </c>
      <c r="BO107" s="28">
        <f>+IF(BP107="SI",IFERROR((IF(BP107="SI",BL107,0)/AW107),"REVISAR"),BH107)</f>
        <v>0</v>
      </c>
      <c r="BP107" s="25" t="s">
        <v>49</v>
      </c>
      <c r="BQ107" s="29"/>
      <c r="BR107" s="30"/>
      <c r="BS107" s="24"/>
      <c r="BT107" s="25"/>
      <c r="BU107" s="27">
        <f>IFERROR(BR107/AW107,0)</f>
        <v>0</v>
      </c>
      <c r="BV107" s="28">
        <f>+IF(BW107="SI",IFERROR((IF(BW107="SI",BS107,0)/AW107),"REVISAR"),BO107)</f>
        <v>0</v>
      </c>
      <c r="BW107" s="25" t="s">
        <v>49</v>
      </c>
      <c r="BX107" s="25"/>
      <c r="BY107" s="24"/>
      <c r="BZ107" s="24">
        <v>0</v>
      </c>
      <c r="CA107" s="25" t="s">
        <v>100</v>
      </c>
      <c r="CB107" s="27">
        <f>IFERROR(BY107/AW107,0)</f>
        <v>0</v>
      </c>
      <c r="CC107" s="28">
        <f>+IF(CD107="SI",IFERROR((IF(CD107="SI",BZ107,0)/AW107),"REVISAR"),BV107)</f>
        <v>0</v>
      </c>
      <c r="CD107" s="25" t="s">
        <v>50</v>
      </c>
      <c r="CE107" s="25" t="s">
        <v>1429</v>
      </c>
      <c r="CF107" s="24"/>
      <c r="CG107" s="24">
        <v>0</v>
      </c>
      <c r="CH107" s="25" t="s">
        <v>100</v>
      </c>
      <c r="CI107" s="27">
        <f>IFERROR(CF107/AW107,0)</f>
        <v>0</v>
      </c>
      <c r="CJ107" s="28">
        <f>+IF(CK107="SI",IFERROR((IF(CK107="SI",CG107,0)/AW107),"REVISAR"),CC107)</f>
        <v>0</v>
      </c>
      <c r="CK107" s="25" t="s">
        <v>50</v>
      </c>
      <c r="CL107" s="25" t="s">
        <v>1430</v>
      </c>
      <c r="CM107" s="24">
        <v>90</v>
      </c>
      <c r="CN107" s="24">
        <v>92</v>
      </c>
      <c r="CO107" s="25" t="s">
        <v>1431</v>
      </c>
      <c r="CP107" s="27">
        <f>IFERROR(CM107/AW107,0)</f>
        <v>1</v>
      </c>
      <c r="CQ107" s="28">
        <f>+IF(CR107="SI",IFERROR((IF(CR107="SI",CN107,0)/AW107),"REVISAR"),CJ107)</f>
        <v>1.0222222222222221</v>
      </c>
      <c r="CR107" s="25" t="s">
        <v>50</v>
      </c>
      <c r="CS107" s="25" t="s">
        <v>1432</v>
      </c>
      <c r="CT107" s="24">
        <v>90</v>
      </c>
      <c r="CU107" s="24">
        <v>92</v>
      </c>
      <c r="CV107" s="25" t="s">
        <v>100</v>
      </c>
      <c r="CW107" s="27">
        <f>IFERROR(CT107/AW107,0)</f>
        <v>1</v>
      </c>
      <c r="CX107" s="28">
        <f>+IF(CY107="SI",IFERROR((IF(CY107="SI",CU107,0)/AW107),"REVISAR"),CQ107)</f>
        <v>1.0222222222222221</v>
      </c>
      <c r="CY107" s="25" t="s">
        <v>50</v>
      </c>
      <c r="CZ107" s="25" t="s">
        <v>1817</v>
      </c>
      <c r="DA107" s="24">
        <v>90</v>
      </c>
      <c r="DB107" s="24">
        <v>92</v>
      </c>
      <c r="DC107" s="25" t="s">
        <v>100</v>
      </c>
      <c r="DD107" s="27">
        <f>IFERROR(DA107/AW107,0)</f>
        <v>1</v>
      </c>
      <c r="DE107" s="28">
        <f>+IF(DF107="SI",IFERROR((IF(DF107="SI",DB107,0)/AW107),"REVISAR"),CX107)</f>
        <v>1.0222222222222221</v>
      </c>
      <c r="DF107" s="25" t="s">
        <v>50</v>
      </c>
      <c r="DG107" s="25" t="s">
        <v>1818</v>
      </c>
      <c r="DH107" s="24">
        <v>90</v>
      </c>
      <c r="DI107" s="24">
        <v>92</v>
      </c>
      <c r="DJ107" s="25"/>
      <c r="DK107" s="27">
        <f>IFERROR(DH107/AW107,0)</f>
        <v>1</v>
      </c>
      <c r="DL107" s="28">
        <f>+IF(DM107="SI",IFERROR((IF(DM107="SI",DI107,0)/AW107),"REVISAR"),DE107)</f>
        <v>1.0222222222222221</v>
      </c>
      <c r="DM107" s="25" t="s">
        <v>50</v>
      </c>
      <c r="DN107" s="25" t="s">
        <v>1819</v>
      </c>
      <c r="DO107" s="24"/>
      <c r="DP107" s="24"/>
      <c r="DQ107" s="25"/>
      <c r="DR107" s="27">
        <f>IFERROR(DO107/AW107,0)</f>
        <v>0</v>
      </c>
      <c r="DS107" s="28">
        <f>+IF(DT107="SI",IFERROR((IF(DT107="SI",DP107,0)/AW107),"REVISAR"),DL107)</f>
        <v>1.0222222222222221</v>
      </c>
      <c r="DT107" s="25" t="s">
        <v>49</v>
      </c>
      <c r="DU107" s="25"/>
      <c r="DV107" s="24"/>
      <c r="DW107" s="24"/>
      <c r="DX107" s="25"/>
      <c r="DY107" s="27">
        <f>IFERROR(DV107/AW107,0)</f>
        <v>0</v>
      </c>
      <c r="DZ107" s="28">
        <f>+IF(EA107="SI",IFERROR((IF(EA107="SI",DW107,0)/AW107),"REVISAR"),DS107)</f>
        <v>1.0222222222222221</v>
      </c>
      <c r="EA107" s="25" t="s">
        <v>49</v>
      </c>
      <c r="EB107" s="25"/>
      <c r="EC107" s="31">
        <v>90</v>
      </c>
      <c r="ED107" s="24"/>
      <c r="EE107" s="25"/>
      <c r="EF107" s="27">
        <f>IFERROR(EC107/AW107,0)</f>
        <v>1</v>
      </c>
      <c r="EG107" s="28">
        <f>+IF(EH107="SI",IFERROR((IF(EH107="SI",ED107,0)/AW107),"REVISAR"),DZ107)</f>
        <v>1.0222222222222221</v>
      </c>
      <c r="EH107" s="25" t="s">
        <v>49</v>
      </c>
      <c r="EI107" s="25"/>
      <c r="EJ107" s="32">
        <v>2025</v>
      </c>
      <c r="EK107" s="33"/>
      <c r="EL107" s="34" t="str">
        <f>+VLOOKUP(C107,[1]Listas_desplega!$AI$22:$AJ$46,2,0)</f>
        <v>D_MEN</v>
      </c>
      <c r="EM107" s="34" t="str">
        <f>+VLOOKUP(I107,[1]Listas_desplega!$BY$3:$BZ$7,2,0)</f>
        <v>T_5</v>
      </c>
      <c r="EN107" s="34" t="str">
        <f>+VLOOKUP(J107,[1]Listas_desplega!$BY$10:$BZ$23,2,0)</f>
        <v>T_5_C_1</v>
      </c>
      <c r="EO107" s="34" t="str">
        <f>+VLOOKUP(K107,[1]Listas_desplega!$BY$28:$BZ$54,2,0)</f>
        <v>T_5_C_1_ET_1</v>
      </c>
      <c r="EP107" s="34" t="str">
        <f>+VLOOKUP(L107,[1]Listas_desplega!$BY$58:$BZ$105,2,0)</f>
        <v>T_5_C_1_ET_1_CPT_2</v>
      </c>
      <c r="EQ107" s="35" t="str">
        <f>+VLOOKUP(M107,[1]Listas_desplega!$J$3:$K$11,2,0)</f>
        <v>Eje_E_9</v>
      </c>
    </row>
    <row r="108" spans="1:147" s="36" customFormat="1" ht="44.25" customHeight="1" x14ac:dyDescent="0.3">
      <c r="A108" s="15" t="str">
        <f t="shared" si="311"/>
        <v>52_TRANSVERSALES_2025</v>
      </c>
      <c r="B108" s="16" t="s">
        <v>93</v>
      </c>
      <c r="C108" s="16" t="s">
        <v>94</v>
      </c>
      <c r="D108" s="16" t="s">
        <v>95</v>
      </c>
      <c r="E108" s="16" t="s">
        <v>160</v>
      </c>
      <c r="F108" s="16" t="s">
        <v>864</v>
      </c>
      <c r="G108" s="17" t="s">
        <v>865</v>
      </c>
      <c r="H108" s="16"/>
      <c r="I108" s="16" t="s">
        <v>627</v>
      </c>
      <c r="J108" s="16" t="s">
        <v>628</v>
      </c>
      <c r="K108" s="16" t="s">
        <v>629</v>
      </c>
      <c r="L108" s="16" t="s">
        <v>713</v>
      </c>
      <c r="M108" s="16" t="s">
        <v>96</v>
      </c>
      <c r="N108" s="16" t="s">
        <v>97</v>
      </c>
      <c r="O108" s="22">
        <v>52</v>
      </c>
      <c r="P108" s="19" t="s">
        <v>869</v>
      </c>
      <c r="Q108" s="20" t="s">
        <v>282</v>
      </c>
      <c r="R108" s="19" t="s">
        <v>870</v>
      </c>
      <c r="S108" s="19" t="s">
        <v>871</v>
      </c>
      <c r="T108" s="19" t="s">
        <v>872</v>
      </c>
      <c r="U108" s="19" t="s">
        <v>434</v>
      </c>
      <c r="V108" s="19">
        <v>0</v>
      </c>
      <c r="W108" s="19" t="s">
        <v>873</v>
      </c>
      <c r="X108" s="20" t="s">
        <v>288</v>
      </c>
      <c r="Y108" s="21"/>
      <c r="Z108" s="21"/>
      <c r="AA108" s="21"/>
      <c r="AB108" s="21"/>
      <c r="AC108" s="21"/>
      <c r="AD108" s="21"/>
      <c r="AE108" s="21"/>
      <c r="AF108" s="21"/>
      <c r="AG108" s="21"/>
      <c r="AH108" s="22"/>
      <c r="AI108" s="22"/>
      <c r="AJ108" s="22"/>
      <c r="AK108" s="22"/>
      <c r="AL108" s="22"/>
      <c r="AM108" s="22"/>
      <c r="AN108" s="22"/>
      <c r="AO108" s="22"/>
      <c r="AP108" s="22"/>
      <c r="AQ108" s="22"/>
      <c r="AR108" s="23"/>
      <c r="AS108" s="22"/>
      <c r="AT108" s="207"/>
      <c r="AU108" s="190"/>
      <c r="AV108" s="190">
        <v>1550000</v>
      </c>
      <c r="AW108" s="190">
        <v>1700000</v>
      </c>
      <c r="AX108" s="190">
        <v>2000000</v>
      </c>
      <c r="AY108" s="207">
        <v>2000000</v>
      </c>
      <c r="AZ108" s="212"/>
      <c r="BA108" s="212"/>
      <c r="BB108" s="212"/>
      <c r="BC108" s="212"/>
      <c r="BD108" s="24"/>
      <c r="BE108" s="24"/>
      <c r="BF108" s="25"/>
      <c r="BG108" s="27">
        <f>IFERROR(BD108/AW108,0)</f>
        <v>0</v>
      </c>
      <c r="BH108" s="28">
        <f>+IF(BI108="SI",IFERROR((IF(BI108="SI",BE108,0)/AW108),"REVISAR"),0)</f>
        <v>0</v>
      </c>
      <c r="BI108" s="25" t="s">
        <v>49</v>
      </c>
      <c r="BJ108" s="25"/>
      <c r="BK108" s="24"/>
      <c r="BL108" s="24"/>
      <c r="BM108" s="25"/>
      <c r="BN108" s="27">
        <f>+IFERROR(BK108/AW108,0)</f>
        <v>0</v>
      </c>
      <c r="BO108" s="28">
        <f>+IF(BP108="SI",IFERROR((IF(BP108="SI",BL108,0)/AW108),"REVISAR"),BH108)</f>
        <v>0</v>
      </c>
      <c r="BP108" s="25" t="s">
        <v>49</v>
      </c>
      <c r="BQ108" s="29"/>
      <c r="BR108" s="30">
        <v>425000</v>
      </c>
      <c r="BS108" s="24">
        <v>549427</v>
      </c>
      <c r="BT108" s="25" t="s">
        <v>874</v>
      </c>
      <c r="BU108" s="27">
        <f>+IFERROR(BR108/AW108,0)</f>
        <v>0.25</v>
      </c>
      <c r="BV108" s="28">
        <f>+IF(BW108="SI",IFERROR((IF(BW108="SI",BS108,0)/AW108),"REVISAR"),BO108)</f>
        <v>0.32319235294117649</v>
      </c>
      <c r="BW108" s="25" t="s">
        <v>50</v>
      </c>
      <c r="BX108" s="25" t="s">
        <v>875</v>
      </c>
      <c r="BY108" s="24">
        <v>425000</v>
      </c>
      <c r="BZ108" s="24">
        <v>549427</v>
      </c>
      <c r="CA108" s="25" t="s">
        <v>100</v>
      </c>
      <c r="CB108" s="27">
        <f>+IFERROR(BY108/AW108,0)</f>
        <v>0.25</v>
      </c>
      <c r="CC108" s="28">
        <f>+IF(CD108="SI",IFERROR((IF(CD108="SI",BZ108,0)/AW108),"REVISAR"),BV108)</f>
        <v>0.32319235294117649</v>
      </c>
      <c r="CD108" s="25" t="s">
        <v>50</v>
      </c>
      <c r="CE108" s="25" t="s">
        <v>1429</v>
      </c>
      <c r="CF108" s="24">
        <v>425000</v>
      </c>
      <c r="CG108" s="24">
        <f>+BZ108</f>
        <v>549427</v>
      </c>
      <c r="CH108" s="25" t="s">
        <v>100</v>
      </c>
      <c r="CI108" s="27">
        <f>+IFERROR(CF108/AW108,0)</f>
        <v>0.25</v>
      </c>
      <c r="CJ108" s="28">
        <f>+IF(CK108="SI",IFERROR((IF(CK108="SI",CG108,0)/AW108),"REVISAR"),CC108)</f>
        <v>0.32319235294117649</v>
      </c>
      <c r="CK108" s="25" t="s">
        <v>50</v>
      </c>
      <c r="CL108" s="25" t="s">
        <v>1430</v>
      </c>
      <c r="CM108" s="24">
        <v>850000</v>
      </c>
      <c r="CN108" s="24">
        <v>1054193</v>
      </c>
      <c r="CO108" s="25" t="s">
        <v>1820</v>
      </c>
      <c r="CP108" s="27">
        <f>+IFERROR(CM108/AW108,0)</f>
        <v>0.5</v>
      </c>
      <c r="CQ108" s="28">
        <f>+IF(CR108="SI",IFERROR((IF(CR108="SI",CN108,0)/AW108),"REVISAR"),CJ108)</f>
        <v>0.62011352941176467</v>
      </c>
      <c r="CR108" s="25" t="s">
        <v>50</v>
      </c>
      <c r="CS108" s="25" t="s">
        <v>1821</v>
      </c>
      <c r="CT108" s="24">
        <v>850000</v>
      </c>
      <c r="CU108" s="24">
        <v>1054193</v>
      </c>
      <c r="CV108" s="25" t="s">
        <v>100</v>
      </c>
      <c r="CW108" s="27">
        <f>+IFERROR(CT108/AW108,0)</f>
        <v>0.5</v>
      </c>
      <c r="CX108" s="28">
        <f>+IF(CY108="SI",IFERROR((IF(CY108="SI",CU108,0)/AW108),"REVISAR"),CQ108)</f>
        <v>0.62011352941176467</v>
      </c>
      <c r="CY108" s="25" t="s">
        <v>50</v>
      </c>
      <c r="CZ108" s="25" t="s">
        <v>1817</v>
      </c>
      <c r="DA108" s="24">
        <v>850000</v>
      </c>
      <c r="DB108" s="24">
        <v>1054193</v>
      </c>
      <c r="DC108" s="25" t="s">
        <v>100</v>
      </c>
      <c r="DD108" s="27">
        <f>+IFERROR(DA108/AW108,0)</f>
        <v>0.5</v>
      </c>
      <c r="DE108" s="28">
        <f>+IF(DF108="SI",IFERROR((IF(DF108="SI",DB108,0)/AW108),"REVISAR"),CX108)</f>
        <v>0.62011352941176467</v>
      </c>
      <c r="DF108" s="25" t="s">
        <v>50</v>
      </c>
      <c r="DG108" s="25" t="s">
        <v>1818</v>
      </c>
      <c r="DH108" s="56">
        <v>1275000</v>
      </c>
      <c r="DI108" s="56">
        <v>2243950</v>
      </c>
      <c r="DJ108" s="25" t="s">
        <v>1822</v>
      </c>
      <c r="DK108" s="27">
        <f>+IFERROR(DH108/AW108,0)</f>
        <v>0.75</v>
      </c>
      <c r="DL108" s="28">
        <f>+IF(DM108="SI",IFERROR((IF(DM108="SI",DI108,0)/AW108),"REVISAR"),DE108)</f>
        <v>1.3199705882352941</v>
      </c>
      <c r="DM108" s="25" t="s">
        <v>50</v>
      </c>
      <c r="DN108" s="25" t="s">
        <v>1823</v>
      </c>
      <c r="DO108" s="24">
        <v>1275000</v>
      </c>
      <c r="DP108" s="24"/>
      <c r="DQ108" s="25"/>
      <c r="DR108" s="27">
        <f>+IFERROR(DO108/AW108,0)</f>
        <v>0.75</v>
      </c>
      <c r="DS108" s="28">
        <f>+IF(DT108="SI",IFERROR((IF(DT108="SI",DP108,0)/AW108),"REVISAR"),DL108)</f>
        <v>1.3199705882352941</v>
      </c>
      <c r="DT108" s="25" t="s">
        <v>49</v>
      </c>
      <c r="DU108" s="25"/>
      <c r="DV108" s="24">
        <v>1275000</v>
      </c>
      <c r="DW108" s="24"/>
      <c r="DX108" s="25"/>
      <c r="DY108" s="27">
        <f>+IFERROR(DV108/AW108,0)</f>
        <v>0.75</v>
      </c>
      <c r="DZ108" s="28">
        <f>+IF(EA108="SI",IFERROR((IF(EA108="SI",DW108,0)/AW108),"REVISAR"),DS108)</f>
        <v>1.3199705882352941</v>
      </c>
      <c r="EA108" s="25" t="s">
        <v>49</v>
      </c>
      <c r="EB108" s="25"/>
      <c r="EC108" s="31">
        <v>1700000</v>
      </c>
      <c r="ED108" s="24"/>
      <c r="EE108" s="25"/>
      <c r="EF108" s="27">
        <f>+IFERROR(EC108/AW108,0)</f>
        <v>1</v>
      </c>
      <c r="EG108" s="28">
        <f>+IF(EH108="SI",IFERROR((IF(EH108="SI",ED108,0)/AW108),"REVISAR"),DZ108)</f>
        <v>1.3199705882352941</v>
      </c>
      <c r="EH108" s="25" t="s">
        <v>49</v>
      </c>
      <c r="EI108" s="25"/>
      <c r="EJ108" s="32">
        <v>2025</v>
      </c>
      <c r="EK108" s="33"/>
      <c r="EL108" s="34" t="str">
        <f>+VLOOKUP(C108,[1]Listas_desplega!$AI$22:$AJ$46,2,0)</f>
        <v>D_MEN</v>
      </c>
      <c r="EM108" s="34" t="str">
        <f>+VLOOKUP(I108,[1]Listas_desplega!$BY$3:$BZ$7,2,0)</f>
        <v>T_5</v>
      </c>
      <c r="EN108" s="34" t="str">
        <f>+VLOOKUP(J108,[1]Listas_desplega!$BY$10:$BZ$23,2,0)</f>
        <v>T_5_C_1</v>
      </c>
      <c r="EO108" s="34" t="str">
        <f>+VLOOKUP(K108,[1]Listas_desplega!$BY$28:$BZ$54,2,0)</f>
        <v>T_5_C_1_ET_1</v>
      </c>
      <c r="EP108" s="34" t="str">
        <f>+VLOOKUP(L108,[1]Listas_desplega!$BY$58:$BZ$105,2,0)</f>
        <v>T_5_C_1_ET_1_CPT_2</v>
      </c>
      <c r="EQ108" s="35" t="str">
        <f>+VLOOKUP(M108,[1]Listas_desplega!$J$3:$K$11,2,0)</f>
        <v>Eje_E_9</v>
      </c>
    </row>
    <row r="109" spans="1:147" s="36" customFormat="1" ht="44.25" customHeight="1" x14ac:dyDescent="0.3">
      <c r="A109" s="15" t="str">
        <f t="shared" si="311"/>
        <v>53_TRANSVERSALES_2025</v>
      </c>
      <c r="B109" s="16" t="s">
        <v>93</v>
      </c>
      <c r="C109" s="16" t="s">
        <v>94</v>
      </c>
      <c r="D109" s="16" t="s">
        <v>98</v>
      </c>
      <c r="E109" s="16" t="s">
        <v>159</v>
      </c>
      <c r="F109" s="16" t="s">
        <v>864</v>
      </c>
      <c r="G109" s="17" t="s">
        <v>876</v>
      </c>
      <c r="H109" s="16"/>
      <c r="I109" s="16" t="s">
        <v>277</v>
      </c>
      <c r="J109" s="16" t="s">
        <v>601</v>
      </c>
      <c r="K109" s="16" t="s">
        <v>877</v>
      </c>
      <c r="L109" s="16" t="s">
        <v>878</v>
      </c>
      <c r="M109" s="16" t="s">
        <v>96</v>
      </c>
      <c r="N109" s="16" t="s">
        <v>99</v>
      </c>
      <c r="O109" s="22">
        <v>53</v>
      </c>
      <c r="P109" s="19" t="s">
        <v>879</v>
      </c>
      <c r="Q109" s="20" t="s">
        <v>282</v>
      </c>
      <c r="R109" s="19" t="s">
        <v>485</v>
      </c>
      <c r="S109" s="19" t="s">
        <v>880</v>
      </c>
      <c r="T109" s="19" t="s">
        <v>285</v>
      </c>
      <c r="U109" s="19" t="s">
        <v>881</v>
      </c>
      <c r="V109" s="19">
        <v>0</v>
      </c>
      <c r="W109" s="19" t="s">
        <v>882</v>
      </c>
      <c r="X109" s="20" t="s">
        <v>288</v>
      </c>
      <c r="Y109" s="21"/>
      <c r="Z109" s="21"/>
      <c r="AA109" s="21"/>
      <c r="AB109" s="21"/>
      <c r="AC109" s="21"/>
      <c r="AD109" s="21"/>
      <c r="AE109" s="21"/>
      <c r="AF109" s="21"/>
      <c r="AG109" s="21"/>
      <c r="AH109" s="22"/>
      <c r="AI109" s="22"/>
      <c r="AJ109" s="22"/>
      <c r="AK109" s="22"/>
      <c r="AL109" s="22"/>
      <c r="AM109" s="22"/>
      <c r="AN109" s="22"/>
      <c r="AO109" s="22"/>
      <c r="AP109" s="22"/>
      <c r="AQ109" s="22"/>
      <c r="AR109" s="23"/>
      <c r="AS109" s="22"/>
      <c r="AT109" s="207">
        <v>0</v>
      </c>
      <c r="AU109" s="190"/>
      <c r="AV109" s="190">
        <v>4</v>
      </c>
      <c r="AW109" s="190">
        <v>4</v>
      </c>
      <c r="AX109" s="190">
        <v>3</v>
      </c>
      <c r="AY109" s="207">
        <v>11</v>
      </c>
      <c r="AZ109" s="212"/>
      <c r="BA109" s="212"/>
      <c r="BB109" s="212"/>
      <c r="BC109" s="212"/>
      <c r="BD109" s="24">
        <v>0</v>
      </c>
      <c r="BE109" s="24"/>
      <c r="BF109" s="25"/>
      <c r="BG109" s="26">
        <f t="shared" ref="BG109:BG111" si="429">IFERROR(BD109/AW109,0)</f>
        <v>0</v>
      </c>
      <c r="BH109" s="27">
        <f t="shared" ref="BH109:BH111" si="430">IFERROR(BE109/AW109,0)</f>
        <v>0</v>
      </c>
      <c r="BI109" s="25" t="s">
        <v>49</v>
      </c>
      <c r="BJ109" s="25"/>
      <c r="BK109" s="24">
        <v>0</v>
      </c>
      <c r="BL109" s="24"/>
      <c r="BM109" s="25" t="s">
        <v>100</v>
      </c>
      <c r="BN109" s="27">
        <f t="shared" ref="BN109:BN111" si="431">+IFERROR(BK109/AW109,0)</f>
        <v>0</v>
      </c>
      <c r="BO109" s="28">
        <f t="shared" ref="BO109:BO111" si="432">+IF(BP109="SI",IFERROR((IF(BP109="SI",BL109,0)/AW109),"REVISAR"),BH109)</f>
        <v>0</v>
      </c>
      <c r="BP109" s="25" t="s">
        <v>50</v>
      </c>
      <c r="BQ109" s="29" t="s">
        <v>103</v>
      </c>
      <c r="BR109" s="30">
        <v>0</v>
      </c>
      <c r="BS109" s="63">
        <v>0.9</v>
      </c>
      <c r="BT109" s="64" t="s">
        <v>102</v>
      </c>
      <c r="BU109" s="27">
        <f t="shared" ref="BU109:BU111" si="433">+IFERROR(BR109/AW109,0)</f>
        <v>0</v>
      </c>
      <c r="BV109" s="28">
        <f t="shared" ref="BV109:BV111" si="434">+IF(BW109="SI",IFERROR((IF(BW109="SI",BS109,0)/AW109),"REVISAR"),BO109)</f>
        <v>0.22500000000000001</v>
      </c>
      <c r="BW109" s="25" t="s">
        <v>50</v>
      </c>
      <c r="BX109" s="25" t="s">
        <v>883</v>
      </c>
      <c r="BY109" s="24">
        <v>1</v>
      </c>
      <c r="BZ109" s="24">
        <v>1</v>
      </c>
      <c r="CA109" s="25" t="s">
        <v>1433</v>
      </c>
      <c r="CB109" s="27">
        <f t="shared" ref="CB109:CB111" si="435">+IFERROR(BY109/AW109,0)</f>
        <v>0.25</v>
      </c>
      <c r="CC109" s="28">
        <f t="shared" ref="CC109:CC111" si="436">+IF(CD109="SI",IFERROR((IF(CD109="SI",BZ109,0)/AW109),"REVISAR"),BV109)</f>
        <v>0.25</v>
      </c>
      <c r="CD109" s="25" t="s">
        <v>50</v>
      </c>
      <c r="CE109" s="25" t="s">
        <v>1434</v>
      </c>
      <c r="CF109" s="24">
        <v>1</v>
      </c>
      <c r="CG109" s="24">
        <v>2</v>
      </c>
      <c r="CH109" s="25" t="s">
        <v>1435</v>
      </c>
      <c r="CI109" s="27">
        <f t="shared" ref="CI109:CI111" si="437">+IFERROR(CF109/AW109,0)</f>
        <v>0.25</v>
      </c>
      <c r="CJ109" s="28">
        <f t="shared" ref="CJ109:CJ111" si="438">+IF(CK109="SI",IFERROR((IF(CK109="SI",CG109,0)/AW109),"REVISAR"),CC109)</f>
        <v>0.5</v>
      </c>
      <c r="CK109" s="25" t="s">
        <v>50</v>
      </c>
      <c r="CL109" s="25" t="s">
        <v>1436</v>
      </c>
      <c r="CM109" s="24">
        <v>1</v>
      </c>
      <c r="CN109" s="24">
        <v>2</v>
      </c>
      <c r="CO109" s="25" t="s">
        <v>119</v>
      </c>
      <c r="CP109" s="27">
        <f t="shared" ref="CP109:CP111" si="439">+IFERROR(CM109/AW109,0)</f>
        <v>0.25</v>
      </c>
      <c r="CQ109" s="28">
        <f t="shared" ref="CQ109:CQ111" si="440">+IF(CR109="SI",IFERROR((IF(CR109="SI",CN109,0)/AW109),"REVISAR"),CJ109)</f>
        <v>0.5</v>
      </c>
      <c r="CR109" s="25" t="s">
        <v>50</v>
      </c>
      <c r="CS109" s="25" t="s">
        <v>1437</v>
      </c>
      <c r="CT109" s="24">
        <v>1</v>
      </c>
      <c r="CU109" s="24">
        <v>1</v>
      </c>
      <c r="CV109" s="25" t="s">
        <v>100</v>
      </c>
      <c r="CW109" s="27">
        <f t="shared" ref="CW109:CW111" si="441">+IFERROR(CT109/AW109,0)</f>
        <v>0.25</v>
      </c>
      <c r="CX109" s="28">
        <f t="shared" ref="CX109:CX111" si="442">+IF(CY109="SI",IFERROR((IF(CY109="SI",CU109,0)/AW109),"REVISAR"),CQ109)</f>
        <v>0.25</v>
      </c>
      <c r="CY109" s="25" t="s">
        <v>50</v>
      </c>
      <c r="CZ109" s="25" t="s">
        <v>1824</v>
      </c>
      <c r="DA109" s="24">
        <v>2</v>
      </c>
      <c r="DB109" s="24">
        <v>2</v>
      </c>
      <c r="DC109" s="25" t="s">
        <v>1825</v>
      </c>
      <c r="DD109" s="27">
        <f t="shared" ref="DD109:DD111" si="443">+IFERROR(DA109/AW109,0)</f>
        <v>0.5</v>
      </c>
      <c r="DE109" s="28">
        <f t="shared" ref="DE109:DE111" si="444">+IF(DF109="SI",IFERROR((IF(DF109="SI",DB109,0)/AW109),"REVISAR"),CX109)</f>
        <v>0.5</v>
      </c>
      <c r="DF109" s="25" t="s">
        <v>50</v>
      </c>
      <c r="DG109" s="25" t="s">
        <v>1826</v>
      </c>
      <c r="DH109" s="24">
        <v>2</v>
      </c>
      <c r="DI109" s="24">
        <v>2</v>
      </c>
      <c r="DJ109" s="25" t="s">
        <v>119</v>
      </c>
      <c r="DK109" s="27">
        <f t="shared" ref="DK109:DK111" si="445">+IFERROR(DH109/AW109,0)</f>
        <v>0.5</v>
      </c>
      <c r="DL109" s="28">
        <f t="shared" ref="DL109:DL111" si="446">+IF(DM109="SI",IFERROR((IF(DM109="SI",DI109,0)/AW109),"REVISAR"),DE109)</f>
        <v>0.5</v>
      </c>
      <c r="DM109" s="25" t="s">
        <v>50</v>
      </c>
      <c r="DN109" s="25" t="s">
        <v>1827</v>
      </c>
      <c r="DO109" s="24">
        <v>2</v>
      </c>
      <c r="DP109" s="24"/>
      <c r="DQ109" s="25"/>
      <c r="DR109" s="27">
        <f t="shared" ref="DR109:DR111" si="447">+IFERROR(DO109/AW109,0)</f>
        <v>0.5</v>
      </c>
      <c r="DS109" s="28">
        <f t="shared" ref="DS109:DS111" si="448">+IF(DT109="SI",IFERROR((IF(DT109="SI",DP109,0)/AW109),"REVISAR"),DL109)</f>
        <v>0.5</v>
      </c>
      <c r="DT109" s="25" t="s">
        <v>49</v>
      </c>
      <c r="DU109" s="25"/>
      <c r="DV109" s="24">
        <v>2</v>
      </c>
      <c r="DW109" s="24"/>
      <c r="DX109" s="25"/>
      <c r="DY109" s="27">
        <f t="shared" ref="DY109:DY111" si="449">+IFERROR(DV109/AW109,0)</f>
        <v>0.5</v>
      </c>
      <c r="DZ109" s="28">
        <f t="shared" ref="DZ109:DZ111" si="450">+IF(EA109="SI",IFERROR((IF(EA109="SI",DW109,0)/AW109),"REVISAR"),DS109)</f>
        <v>0.5</v>
      </c>
      <c r="EA109" s="25" t="s">
        <v>49</v>
      </c>
      <c r="EB109" s="25"/>
      <c r="EC109" s="31">
        <v>4</v>
      </c>
      <c r="ED109" s="24"/>
      <c r="EE109" s="25"/>
      <c r="EF109" s="27">
        <f t="shared" ref="EF109:EF111" si="451">+IFERROR(EC109/AW109,0)</f>
        <v>1</v>
      </c>
      <c r="EG109" s="28">
        <f t="shared" ref="EG109:EG111" si="452">+IF(EH109="SI",IFERROR((IF(EH109="SI",ED109,0)/AW109),"REVISAR"),DZ109)</f>
        <v>0.5</v>
      </c>
      <c r="EH109" s="25" t="s">
        <v>49</v>
      </c>
      <c r="EI109" s="25"/>
      <c r="EJ109" s="32">
        <v>2025</v>
      </c>
      <c r="EK109" s="33"/>
      <c r="EL109" s="34" t="str">
        <f>+VLOOKUP(C109,[1]Listas_desplega!$AI$22:$AJ$46,2,0)</f>
        <v>D_MEN</v>
      </c>
      <c r="EM109" s="34" t="str">
        <f>+VLOOKUP(I109,[1]Listas_desplega!$BY$3:$BZ$7,2,0)</f>
        <v>T_2</v>
      </c>
      <c r="EN109" s="34" t="str">
        <f>+VLOOKUP(J109,[1]Listas_desplega!$BY$10:$BZ$23,2,0)</f>
        <v>T_2_C_1</v>
      </c>
      <c r="EO109" s="34" t="str">
        <f>+VLOOKUP(K109,[1]Listas_desplega!$BY$28:$BZ$54,2,0)</f>
        <v>T_2_C_1_ET_3</v>
      </c>
      <c r="EP109" s="34" t="str">
        <f>+VLOOKUP(L109,[1]Listas_desplega!$BY$58:$BZ$105,2,0)</f>
        <v>T_2_C_1_ET_3_CPT_1</v>
      </c>
      <c r="EQ109" s="35" t="str">
        <f>+VLOOKUP(M109,[1]Listas_desplega!$J$3:$K$11,2,0)</f>
        <v>Eje_E_9</v>
      </c>
    </row>
    <row r="110" spans="1:147" s="36" customFormat="1" ht="44.25" customHeight="1" x14ac:dyDescent="0.3">
      <c r="A110" s="15" t="str">
        <f t="shared" si="311"/>
        <v>54_TRANSVERSALES_2025</v>
      </c>
      <c r="B110" s="65" t="s">
        <v>93</v>
      </c>
      <c r="C110" s="16" t="s">
        <v>94</v>
      </c>
      <c r="D110" s="16" t="s">
        <v>98</v>
      </c>
      <c r="E110" s="65" t="s">
        <v>159</v>
      </c>
      <c r="F110" s="65" t="s">
        <v>864</v>
      </c>
      <c r="G110" s="66" t="s">
        <v>876</v>
      </c>
      <c r="H110" s="65"/>
      <c r="I110" s="65" t="s">
        <v>277</v>
      </c>
      <c r="J110" s="65" t="s">
        <v>601</v>
      </c>
      <c r="K110" s="65" t="s">
        <v>877</v>
      </c>
      <c r="L110" s="65" t="s">
        <v>878</v>
      </c>
      <c r="M110" s="65" t="s">
        <v>96</v>
      </c>
      <c r="N110" s="16" t="s">
        <v>106</v>
      </c>
      <c r="O110" s="67">
        <v>54</v>
      </c>
      <c r="P110" s="68" t="s">
        <v>884</v>
      </c>
      <c r="Q110" s="69" t="s">
        <v>282</v>
      </c>
      <c r="R110" s="66" t="s">
        <v>485</v>
      </c>
      <c r="S110" s="19" t="s">
        <v>885</v>
      </c>
      <c r="T110" s="19" t="s">
        <v>285</v>
      </c>
      <c r="U110" s="19" t="s">
        <v>487</v>
      </c>
      <c r="V110" s="68">
        <v>0</v>
      </c>
      <c r="W110" s="68" t="s">
        <v>886</v>
      </c>
      <c r="X110" s="20" t="s">
        <v>288</v>
      </c>
      <c r="Y110" s="65"/>
      <c r="Z110" s="69"/>
      <c r="AA110" s="69"/>
      <c r="AB110" s="69"/>
      <c r="AC110" s="69"/>
      <c r="AD110" s="69"/>
      <c r="AE110" s="65"/>
      <c r="AF110" s="65"/>
      <c r="AG110" s="65"/>
      <c r="AH110" s="69"/>
      <c r="AI110" s="69"/>
      <c r="AJ110" s="69"/>
      <c r="AK110" s="69"/>
      <c r="AL110" s="69"/>
      <c r="AM110" s="69"/>
      <c r="AN110" s="69"/>
      <c r="AO110" s="69"/>
      <c r="AP110" s="69"/>
      <c r="AQ110" s="69"/>
      <c r="AR110" s="70"/>
      <c r="AS110" s="69"/>
      <c r="AT110" s="65">
        <v>0</v>
      </c>
      <c r="AU110" s="65"/>
      <c r="AV110" s="69">
        <v>500</v>
      </c>
      <c r="AW110" s="69">
        <v>100</v>
      </c>
      <c r="AX110" s="69">
        <v>100</v>
      </c>
      <c r="AY110" s="69">
        <v>700</v>
      </c>
      <c r="AZ110" s="71"/>
      <c r="BA110" s="71"/>
      <c r="BB110" s="71"/>
      <c r="BC110" s="71"/>
      <c r="BD110" s="72"/>
      <c r="BE110" s="72"/>
      <c r="BF110" s="73"/>
      <c r="BG110" s="26">
        <f t="shared" si="429"/>
        <v>0</v>
      </c>
      <c r="BH110" s="27">
        <f t="shared" si="430"/>
        <v>0</v>
      </c>
      <c r="BI110" s="25" t="s">
        <v>49</v>
      </c>
      <c r="BJ110" s="73"/>
      <c r="BK110" s="72">
        <v>9</v>
      </c>
      <c r="BL110" s="72">
        <v>100</v>
      </c>
      <c r="BM110" s="73" t="s">
        <v>887</v>
      </c>
      <c r="BN110" s="27">
        <f t="shared" si="431"/>
        <v>0.09</v>
      </c>
      <c r="BO110" s="28">
        <f t="shared" si="432"/>
        <v>1</v>
      </c>
      <c r="BP110" s="25" t="s">
        <v>50</v>
      </c>
      <c r="BQ110" s="29" t="s">
        <v>123</v>
      </c>
      <c r="BR110" s="74">
        <v>18</v>
      </c>
      <c r="BS110" s="75">
        <v>33</v>
      </c>
      <c r="BT110" s="76" t="s">
        <v>888</v>
      </c>
      <c r="BU110" s="27">
        <f t="shared" si="433"/>
        <v>0.18</v>
      </c>
      <c r="BV110" s="28">
        <f t="shared" si="434"/>
        <v>0.33</v>
      </c>
      <c r="BW110" s="25" t="s">
        <v>50</v>
      </c>
      <c r="BX110" s="73" t="s">
        <v>142</v>
      </c>
      <c r="BY110" s="72">
        <v>27</v>
      </c>
      <c r="BZ110" s="72">
        <v>33</v>
      </c>
      <c r="CA110" s="135" t="s">
        <v>1438</v>
      </c>
      <c r="CB110" s="27">
        <f t="shared" si="435"/>
        <v>0.27</v>
      </c>
      <c r="CC110" s="28">
        <f t="shared" si="436"/>
        <v>0.33</v>
      </c>
      <c r="CD110" s="25" t="s">
        <v>50</v>
      </c>
      <c r="CE110" s="73" t="s">
        <v>1439</v>
      </c>
      <c r="CF110" s="72">
        <v>36</v>
      </c>
      <c r="CG110" s="72">
        <v>40</v>
      </c>
      <c r="CH110" s="73" t="s">
        <v>1440</v>
      </c>
      <c r="CI110" s="27">
        <f t="shared" si="437"/>
        <v>0.36</v>
      </c>
      <c r="CJ110" s="28">
        <f t="shared" si="438"/>
        <v>0.4</v>
      </c>
      <c r="CK110" s="25" t="s">
        <v>50</v>
      </c>
      <c r="CL110" s="73" t="s">
        <v>1441</v>
      </c>
      <c r="CM110" s="72">
        <v>45</v>
      </c>
      <c r="CN110" s="72">
        <v>45</v>
      </c>
      <c r="CO110" s="73" t="s">
        <v>1442</v>
      </c>
      <c r="CP110" s="27">
        <f t="shared" si="439"/>
        <v>0.45</v>
      </c>
      <c r="CQ110" s="28">
        <f t="shared" si="440"/>
        <v>0.45</v>
      </c>
      <c r="CR110" s="25" t="s">
        <v>50</v>
      </c>
      <c r="CS110" s="73" t="s">
        <v>1443</v>
      </c>
      <c r="CT110" s="77">
        <v>54</v>
      </c>
      <c r="CU110" s="72">
        <v>54</v>
      </c>
      <c r="CV110" s="73" t="s">
        <v>1828</v>
      </c>
      <c r="CW110" s="27">
        <f t="shared" si="441"/>
        <v>0.54</v>
      </c>
      <c r="CX110" s="28">
        <f t="shared" si="442"/>
        <v>0.54</v>
      </c>
      <c r="CY110" s="25" t="s">
        <v>50</v>
      </c>
      <c r="CZ110" s="73" t="s">
        <v>1829</v>
      </c>
      <c r="DA110" s="72">
        <v>63</v>
      </c>
      <c r="DB110" s="72">
        <v>63</v>
      </c>
      <c r="DC110" s="73" t="s">
        <v>1830</v>
      </c>
      <c r="DD110" s="27">
        <f t="shared" si="443"/>
        <v>0.63</v>
      </c>
      <c r="DE110" s="28">
        <f t="shared" si="444"/>
        <v>0.63</v>
      </c>
      <c r="DF110" s="25" t="s">
        <v>50</v>
      </c>
      <c r="DG110" s="73" t="s">
        <v>1831</v>
      </c>
      <c r="DH110" s="72">
        <v>72</v>
      </c>
      <c r="DI110" s="72">
        <v>72</v>
      </c>
      <c r="DJ110" s="73" t="s">
        <v>1832</v>
      </c>
      <c r="DK110" s="27">
        <f t="shared" si="445"/>
        <v>0.72</v>
      </c>
      <c r="DL110" s="28">
        <f t="shared" si="446"/>
        <v>0.72</v>
      </c>
      <c r="DM110" s="25" t="s">
        <v>50</v>
      </c>
      <c r="DN110" s="73" t="s">
        <v>1833</v>
      </c>
      <c r="DO110" s="72">
        <v>81</v>
      </c>
      <c r="DP110" s="72"/>
      <c r="DQ110" s="73"/>
      <c r="DR110" s="27">
        <f t="shared" si="447"/>
        <v>0.81</v>
      </c>
      <c r="DS110" s="28">
        <f t="shared" si="448"/>
        <v>0.72</v>
      </c>
      <c r="DT110" s="25" t="s">
        <v>49</v>
      </c>
      <c r="DU110" s="73"/>
      <c r="DV110" s="72">
        <v>90</v>
      </c>
      <c r="DW110" s="72"/>
      <c r="DX110" s="73"/>
      <c r="DY110" s="27">
        <f t="shared" si="449"/>
        <v>0.9</v>
      </c>
      <c r="DZ110" s="28">
        <f t="shared" si="450"/>
        <v>0.72</v>
      </c>
      <c r="EA110" s="25" t="s">
        <v>49</v>
      </c>
      <c r="EB110" s="73"/>
      <c r="EC110" s="77">
        <v>100</v>
      </c>
      <c r="ED110" s="72"/>
      <c r="EE110" s="73"/>
      <c r="EF110" s="27">
        <f t="shared" si="451"/>
        <v>1</v>
      </c>
      <c r="EG110" s="28">
        <f t="shared" si="452"/>
        <v>0.72</v>
      </c>
      <c r="EH110" s="25" t="s">
        <v>49</v>
      </c>
      <c r="EI110" s="73"/>
      <c r="EJ110" s="32">
        <v>2025</v>
      </c>
      <c r="EK110" s="33"/>
      <c r="EL110" s="34" t="str">
        <f>+VLOOKUP(C110,[1]Listas_desplega!$AI$22:$AJ$46,2,0)</f>
        <v>D_MEN</v>
      </c>
      <c r="EM110" s="34" t="str">
        <f>+VLOOKUP(I110,[1]Listas_desplega!$BY$3:$BZ$7,2,0)</f>
        <v>T_2</v>
      </c>
      <c r="EN110" s="34" t="str">
        <f>+VLOOKUP(J110,[1]Listas_desplega!$BY$10:$BZ$23,2,0)</f>
        <v>T_2_C_1</v>
      </c>
      <c r="EO110" s="34" t="str">
        <f>+VLOOKUP(K110,[1]Listas_desplega!$BY$28:$BZ$54,2,0)</f>
        <v>T_2_C_1_ET_3</v>
      </c>
      <c r="EP110" s="34" t="str">
        <f>+VLOOKUP(L110,[1]Listas_desplega!$BY$58:$BZ$105,2,0)</f>
        <v>T_2_C_1_ET_3_CPT_1</v>
      </c>
      <c r="EQ110" s="35" t="str">
        <f>+VLOOKUP(M110,[1]Listas_desplega!$J$3:$K$11,2,0)</f>
        <v>Eje_E_9</v>
      </c>
    </row>
    <row r="111" spans="1:147" s="36" customFormat="1" ht="44.25" customHeight="1" x14ac:dyDescent="0.3">
      <c r="A111" s="15" t="str">
        <f t="shared" si="311"/>
        <v>55_TRANSVERSALES_2025</v>
      </c>
      <c r="B111" s="65" t="s">
        <v>93</v>
      </c>
      <c r="C111" s="16" t="s">
        <v>94</v>
      </c>
      <c r="D111" s="16" t="s">
        <v>98</v>
      </c>
      <c r="E111" s="65" t="s">
        <v>159</v>
      </c>
      <c r="F111" s="65" t="s">
        <v>864</v>
      </c>
      <c r="G111" s="66" t="s">
        <v>876</v>
      </c>
      <c r="H111" s="65"/>
      <c r="I111" s="65" t="s">
        <v>277</v>
      </c>
      <c r="J111" s="65" t="s">
        <v>601</v>
      </c>
      <c r="K111" s="65" t="s">
        <v>877</v>
      </c>
      <c r="L111" s="65" t="s">
        <v>878</v>
      </c>
      <c r="M111" s="65" t="s">
        <v>96</v>
      </c>
      <c r="N111" s="65" t="s">
        <v>107</v>
      </c>
      <c r="O111" s="67">
        <v>55</v>
      </c>
      <c r="P111" s="68" t="s">
        <v>889</v>
      </c>
      <c r="Q111" s="69" t="s">
        <v>282</v>
      </c>
      <c r="R111" s="66" t="s">
        <v>485</v>
      </c>
      <c r="S111" s="19" t="s">
        <v>890</v>
      </c>
      <c r="T111" s="19" t="s">
        <v>285</v>
      </c>
      <c r="U111" s="19" t="s">
        <v>487</v>
      </c>
      <c r="V111" s="68">
        <v>0</v>
      </c>
      <c r="W111" s="68" t="s">
        <v>891</v>
      </c>
      <c r="X111" s="20" t="s">
        <v>288</v>
      </c>
      <c r="Y111" s="78"/>
      <c r="Z111" s="78"/>
      <c r="AA111" s="78"/>
      <c r="AB111" s="78"/>
      <c r="AC111" s="78"/>
      <c r="AD111" s="78"/>
      <c r="AE111" s="78"/>
      <c r="AF111" s="78"/>
      <c r="AG111" s="78"/>
      <c r="AH111" s="69"/>
      <c r="AI111" s="69"/>
      <c r="AJ111" s="69"/>
      <c r="AK111" s="69"/>
      <c r="AL111" s="69"/>
      <c r="AM111" s="69"/>
      <c r="AN111" s="69"/>
      <c r="AO111" s="69"/>
      <c r="AP111" s="69"/>
      <c r="AQ111" s="69"/>
      <c r="AR111" s="79"/>
      <c r="AS111" s="69"/>
      <c r="AT111" s="80">
        <v>1207200000</v>
      </c>
      <c r="AU111" s="67">
        <v>6886979966</v>
      </c>
      <c r="AV111" s="81">
        <v>5880000000</v>
      </c>
      <c r="AW111" s="81">
        <v>3045779205</v>
      </c>
      <c r="AX111" s="81">
        <v>6482700000</v>
      </c>
      <c r="AY111" s="81">
        <v>23502659171</v>
      </c>
      <c r="AZ111" s="65"/>
      <c r="BA111" s="65"/>
      <c r="BB111" s="65"/>
      <c r="BC111" s="65"/>
      <c r="BD111" s="82">
        <v>0</v>
      </c>
      <c r="BE111" s="82"/>
      <c r="BF111" s="83"/>
      <c r="BG111" s="26">
        <f t="shared" si="429"/>
        <v>0</v>
      </c>
      <c r="BH111" s="27">
        <f t="shared" si="430"/>
        <v>0</v>
      </c>
      <c r="BI111" s="25" t="s">
        <v>49</v>
      </c>
      <c r="BJ111" s="83"/>
      <c r="BK111" s="82">
        <v>276889018.63636363</v>
      </c>
      <c r="BL111" s="82">
        <v>135011531.28</v>
      </c>
      <c r="BM111" s="83" t="s">
        <v>108</v>
      </c>
      <c r="BN111" s="27">
        <f t="shared" si="431"/>
        <v>9.0909090909090912E-2</v>
      </c>
      <c r="BO111" s="28">
        <f t="shared" si="432"/>
        <v>4.4327419091430828E-2</v>
      </c>
      <c r="BP111" s="25" t="s">
        <v>50</v>
      </c>
      <c r="BQ111" s="29" t="s">
        <v>123</v>
      </c>
      <c r="BR111" s="84">
        <v>553778037.27272725</v>
      </c>
      <c r="BS111" s="63">
        <v>1276525871.7</v>
      </c>
      <c r="BT111" s="64" t="s">
        <v>109</v>
      </c>
      <c r="BU111" s="27">
        <f t="shared" si="433"/>
        <v>0.18181818181818182</v>
      </c>
      <c r="BV111" s="28">
        <f t="shared" si="434"/>
        <v>0.41911306952402677</v>
      </c>
      <c r="BW111" s="25" t="s">
        <v>50</v>
      </c>
      <c r="BX111" s="83" t="s">
        <v>127</v>
      </c>
      <c r="BY111" s="82">
        <v>830667055.90909088</v>
      </c>
      <c r="BZ111" s="82">
        <v>1545655345</v>
      </c>
      <c r="CA111" s="83" t="s">
        <v>1444</v>
      </c>
      <c r="CB111" s="27">
        <f t="shared" si="435"/>
        <v>0.27272727272727271</v>
      </c>
      <c r="CC111" s="28">
        <f t="shared" si="436"/>
        <v>0.50747452161424811</v>
      </c>
      <c r="CD111" s="25" t="s">
        <v>50</v>
      </c>
      <c r="CE111" s="83" t="s">
        <v>1445</v>
      </c>
      <c r="CF111" s="82">
        <v>1107556074.5454545</v>
      </c>
      <c r="CG111" s="82">
        <v>1926840058</v>
      </c>
      <c r="CH111" s="83" t="s">
        <v>1446</v>
      </c>
      <c r="CI111" s="27">
        <f t="shared" si="437"/>
        <v>0.36363636363636365</v>
      </c>
      <c r="CJ111" s="28">
        <f t="shared" si="438"/>
        <v>0.63262630949639043</v>
      </c>
      <c r="CK111" s="25" t="s">
        <v>50</v>
      </c>
      <c r="CL111" s="83" t="s">
        <v>1447</v>
      </c>
      <c r="CM111" s="82">
        <v>1384445093.181818</v>
      </c>
      <c r="CN111" s="82">
        <v>2067274291.77</v>
      </c>
      <c r="CO111" s="83" t="s">
        <v>1448</v>
      </c>
      <c r="CP111" s="27">
        <f t="shared" si="439"/>
        <v>0.45454545454545447</v>
      </c>
      <c r="CQ111" s="28">
        <f t="shared" si="440"/>
        <v>0.67873412766635521</v>
      </c>
      <c r="CR111" s="25" t="s">
        <v>50</v>
      </c>
      <c r="CS111" s="83" t="s">
        <v>1443</v>
      </c>
      <c r="CT111" s="82">
        <v>1661334111.8181818</v>
      </c>
      <c r="CU111" s="82">
        <v>4285607502</v>
      </c>
      <c r="CV111" s="83" t="s">
        <v>1834</v>
      </c>
      <c r="CW111" s="27">
        <f t="shared" si="441"/>
        <v>0.54545454545454541</v>
      </c>
      <c r="CX111" s="28">
        <f t="shared" si="442"/>
        <v>1.4070644040660196</v>
      </c>
      <c r="CY111" s="25" t="s">
        <v>50</v>
      </c>
      <c r="CZ111" s="83" t="s">
        <v>1835</v>
      </c>
      <c r="DA111" s="82">
        <v>1938223130.4545455</v>
      </c>
      <c r="DB111" s="82">
        <v>4510552392</v>
      </c>
      <c r="DC111" s="83" t="s">
        <v>1836</v>
      </c>
      <c r="DD111" s="27">
        <f t="shared" si="443"/>
        <v>0.63636363636363635</v>
      </c>
      <c r="DE111" s="28">
        <f t="shared" si="444"/>
        <v>1.4809190320149948</v>
      </c>
      <c r="DF111" s="25" t="s">
        <v>50</v>
      </c>
      <c r="DG111" s="83" t="s">
        <v>1837</v>
      </c>
      <c r="DH111" s="82">
        <v>2215112149.090909</v>
      </c>
      <c r="DI111" s="82">
        <v>4827233073</v>
      </c>
      <c r="DJ111" s="83" t="s">
        <v>1838</v>
      </c>
      <c r="DK111" s="27">
        <f t="shared" si="445"/>
        <v>0.72727272727272729</v>
      </c>
      <c r="DL111" s="28">
        <f t="shared" si="446"/>
        <v>1.5848926491702147</v>
      </c>
      <c r="DM111" s="25" t="s">
        <v>50</v>
      </c>
      <c r="DN111" s="83" t="s">
        <v>1839</v>
      </c>
      <c r="DO111" s="82">
        <v>2492001167.7272725</v>
      </c>
      <c r="DP111" s="82"/>
      <c r="DQ111" s="83"/>
      <c r="DR111" s="27">
        <f t="shared" si="447"/>
        <v>0.81818181818181812</v>
      </c>
      <c r="DS111" s="28">
        <f t="shared" si="448"/>
        <v>1.5848926491702147</v>
      </c>
      <c r="DT111" s="25" t="s">
        <v>49</v>
      </c>
      <c r="DU111" s="83"/>
      <c r="DV111" s="82">
        <v>2768890186.363636</v>
      </c>
      <c r="DW111" s="82"/>
      <c r="DX111" s="83"/>
      <c r="DY111" s="27">
        <f t="shared" si="449"/>
        <v>0.90909090909090895</v>
      </c>
      <c r="DZ111" s="28">
        <f t="shared" si="450"/>
        <v>1.5848926491702147</v>
      </c>
      <c r="EA111" s="25" t="s">
        <v>49</v>
      </c>
      <c r="EB111" s="83"/>
      <c r="EC111" s="85">
        <v>3045779205</v>
      </c>
      <c r="ED111" s="82"/>
      <c r="EE111" s="83"/>
      <c r="EF111" s="27">
        <f t="shared" si="451"/>
        <v>1</v>
      </c>
      <c r="EG111" s="28">
        <f t="shared" si="452"/>
        <v>1.5848926491702147</v>
      </c>
      <c r="EH111" s="25" t="s">
        <v>49</v>
      </c>
      <c r="EI111" s="83"/>
      <c r="EJ111" s="32">
        <v>2025</v>
      </c>
      <c r="EK111" s="33"/>
      <c r="EL111" s="34" t="str">
        <f>+VLOOKUP(C111,[1]Listas_desplega!$AI$22:$AJ$46,2,0)</f>
        <v>D_MEN</v>
      </c>
      <c r="EM111" s="34" t="str">
        <f>+VLOOKUP(I111,[1]Listas_desplega!$BY$3:$BZ$7,2,0)</f>
        <v>T_2</v>
      </c>
      <c r="EN111" s="34" t="str">
        <f>+VLOOKUP(J111,[1]Listas_desplega!$BY$10:$BZ$23,2,0)</f>
        <v>T_2_C_1</v>
      </c>
      <c r="EO111" s="34" t="str">
        <f>+VLOOKUP(K111,[1]Listas_desplega!$BY$28:$BZ$54,2,0)</f>
        <v>T_2_C_1_ET_3</v>
      </c>
      <c r="EP111" s="34" t="str">
        <f>+VLOOKUP(L111,[1]Listas_desplega!$BY$58:$BZ$105,2,0)</f>
        <v>T_2_C_1_ET_3_CPT_1</v>
      </c>
      <c r="EQ111" s="35" t="str">
        <f>+VLOOKUP(M111,[1]Listas_desplega!$J$3:$K$11,2,0)</f>
        <v>Eje_E_9</v>
      </c>
    </row>
    <row r="112" spans="1:147" s="36" customFormat="1" ht="44.25" customHeight="1" x14ac:dyDescent="0.3">
      <c r="A112" s="15" t="str">
        <f t="shared" si="311"/>
        <v>56_TRANSVERSALES_2025</v>
      </c>
      <c r="B112" s="16" t="s">
        <v>93</v>
      </c>
      <c r="C112" s="16" t="s">
        <v>94</v>
      </c>
      <c r="D112" s="16" t="s">
        <v>98</v>
      </c>
      <c r="E112" s="16" t="s">
        <v>159</v>
      </c>
      <c r="F112" s="16" t="s">
        <v>864</v>
      </c>
      <c r="G112" s="17" t="s">
        <v>876</v>
      </c>
      <c r="H112" s="16"/>
      <c r="I112" s="16" t="s">
        <v>277</v>
      </c>
      <c r="J112" s="16" t="s">
        <v>601</v>
      </c>
      <c r="K112" s="16" t="s">
        <v>877</v>
      </c>
      <c r="L112" s="16" t="s">
        <v>878</v>
      </c>
      <c r="M112" s="16" t="s">
        <v>96</v>
      </c>
      <c r="N112" s="16" t="s">
        <v>110</v>
      </c>
      <c r="O112" s="22">
        <v>56</v>
      </c>
      <c r="P112" s="16" t="s">
        <v>892</v>
      </c>
      <c r="Q112" s="22" t="s">
        <v>117</v>
      </c>
      <c r="R112" s="16" t="s">
        <v>593</v>
      </c>
      <c r="S112" s="16" t="s">
        <v>893</v>
      </c>
      <c r="T112" s="19" t="s">
        <v>308</v>
      </c>
      <c r="U112" s="16" t="s">
        <v>286</v>
      </c>
      <c r="V112" s="16">
        <v>0</v>
      </c>
      <c r="W112" s="16" t="s">
        <v>894</v>
      </c>
      <c r="X112" s="20" t="s">
        <v>288</v>
      </c>
      <c r="Y112" s="16"/>
      <c r="Z112" s="22"/>
      <c r="AA112" s="22"/>
      <c r="AB112" s="22"/>
      <c r="AC112" s="22"/>
      <c r="AD112" s="22"/>
      <c r="AE112" s="16"/>
      <c r="AF112" s="16"/>
      <c r="AG112" s="16"/>
      <c r="AH112" s="22"/>
      <c r="AI112" s="22"/>
      <c r="AJ112" s="22"/>
      <c r="AK112" s="22"/>
      <c r="AL112" s="22"/>
      <c r="AM112" s="22"/>
      <c r="AN112" s="22"/>
      <c r="AO112" s="22"/>
      <c r="AP112" s="22"/>
      <c r="AQ112" s="22"/>
      <c r="AR112" s="86"/>
      <c r="AS112" s="22"/>
      <c r="AT112" s="22">
        <v>0</v>
      </c>
      <c r="AU112" s="16">
        <v>100</v>
      </c>
      <c r="AV112" s="22">
        <v>100</v>
      </c>
      <c r="AW112" s="22">
        <v>100</v>
      </c>
      <c r="AX112" s="22">
        <v>100</v>
      </c>
      <c r="AY112" s="22">
        <v>100</v>
      </c>
      <c r="AZ112" s="87"/>
      <c r="BA112" s="87"/>
      <c r="BB112" s="87"/>
      <c r="BC112" s="87"/>
      <c r="BD112" s="88"/>
      <c r="BE112" s="88"/>
      <c r="BF112" s="89"/>
      <c r="BG112" s="27">
        <f>IFERROR(BD112/AW112,0)</f>
        <v>0</v>
      </c>
      <c r="BH112" s="28">
        <f>+IF(BI112="SI",IFERROR((IF(BI112="SI",BE112,0)/AW112),"REVISAR"),0)</f>
        <v>0</v>
      </c>
      <c r="BI112" s="25" t="s">
        <v>49</v>
      </c>
      <c r="BJ112" s="89"/>
      <c r="BK112" s="88"/>
      <c r="BL112" s="88"/>
      <c r="BM112" s="89" t="s">
        <v>100</v>
      </c>
      <c r="BN112" s="27">
        <f>IFERROR(BK112/AW112,0)</f>
        <v>0</v>
      </c>
      <c r="BO112" s="28">
        <f>+IF(BP112="SI",IFERROR((IF(BP112="SI",BL112,0)/AW112),"REVISAR"),BH112)</f>
        <v>0</v>
      </c>
      <c r="BP112" s="25" t="s">
        <v>50</v>
      </c>
      <c r="BQ112" s="29" t="s">
        <v>103</v>
      </c>
      <c r="BR112" s="90"/>
      <c r="BS112" s="75"/>
      <c r="BT112" s="64" t="s">
        <v>100</v>
      </c>
      <c r="BU112" s="27">
        <f>IFERROR(BR112/AW112,0)</f>
        <v>0</v>
      </c>
      <c r="BV112" s="28">
        <f>+IF(BW112="SI",IFERROR((IF(BW112="SI",BS112,0)/AW112),"REVISAR"),BO112)</f>
        <v>0</v>
      </c>
      <c r="BW112" s="25" t="s">
        <v>50</v>
      </c>
      <c r="BX112" s="89" t="s">
        <v>105</v>
      </c>
      <c r="BY112" s="88"/>
      <c r="BZ112" s="88"/>
      <c r="CA112" s="89" t="s">
        <v>100</v>
      </c>
      <c r="CB112" s="27">
        <f>IFERROR(BY112/AW112,0)</f>
        <v>0</v>
      </c>
      <c r="CC112" s="28">
        <f>+IF(CD112="SI",IFERROR((IF(CD112="SI",BZ112,0)/AW112),"REVISAR"),BV112)</f>
        <v>0</v>
      </c>
      <c r="CD112" s="25" t="s">
        <v>50</v>
      </c>
      <c r="CE112" s="89" t="s">
        <v>1429</v>
      </c>
      <c r="CF112" s="88"/>
      <c r="CG112" s="88"/>
      <c r="CH112" s="89" t="s">
        <v>119</v>
      </c>
      <c r="CI112" s="27">
        <f>IFERROR(CF112/AW112,0)</f>
        <v>0</v>
      </c>
      <c r="CJ112" s="28">
        <f>+IF(CK112="SI",IFERROR((IF(CK112="SI",CG112,0)/AW112),"REVISAR"),CC112)</f>
        <v>0</v>
      </c>
      <c r="CK112" s="25" t="s">
        <v>50</v>
      </c>
      <c r="CL112" s="89" t="s">
        <v>1430</v>
      </c>
      <c r="CM112" s="88">
        <v>50</v>
      </c>
      <c r="CN112" s="88">
        <v>50</v>
      </c>
      <c r="CO112" s="89" t="s">
        <v>1449</v>
      </c>
      <c r="CP112" s="27">
        <f>IFERROR(CM112/AW112,0)</f>
        <v>0.5</v>
      </c>
      <c r="CQ112" s="28">
        <f>+IF(CR112="SI",IFERROR((IF(CR112="SI",CN112,0)/AW112),"REVISAR"),CJ112)</f>
        <v>0.5</v>
      </c>
      <c r="CR112" s="25" t="s">
        <v>50</v>
      </c>
      <c r="CS112" s="89" t="s">
        <v>1443</v>
      </c>
      <c r="CT112" s="88">
        <v>50</v>
      </c>
      <c r="CU112" s="88">
        <v>50</v>
      </c>
      <c r="CV112" s="89" t="s">
        <v>100</v>
      </c>
      <c r="CW112" s="27">
        <f>IFERROR(CT112/AW112,0)</f>
        <v>0.5</v>
      </c>
      <c r="CX112" s="28">
        <f>+IF(CY112="SI",IFERROR((IF(CY112="SI",CU112,0)/AW112),"REVISAR"),CQ112)</f>
        <v>0.5</v>
      </c>
      <c r="CY112" s="25" t="s">
        <v>50</v>
      </c>
      <c r="CZ112" s="89" t="s">
        <v>1817</v>
      </c>
      <c r="DA112" s="88">
        <v>50</v>
      </c>
      <c r="DB112" s="88">
        <v>50</v>
      </c>
      <c r="DC112" s="89" t="s">
        <v>119</v>
      </c>
      <c r="DD112" s="27">
        <f>IFERROR(DA112/AW112,0)</f>
        <v>0.5</v>
      </c>
      <c r="DE112" s="28">
        <f>+IF(DF112="SI",IFERROR((IF(DF112="SI",DB112,0)/AW112),"REVISAR"),CX112)</f>
        <v>0.5</v>
      </c>
      <c r="DF112" s="25" t="s">
        <v>50</v>
      </c>
      <c r="DG112" s="89" t="s">
        <v>1818</v>
      </c>
      <c r="DH112" s="88">
        <v>50</v>
      </c>
      <c r="DI112" s="88">
        <v>50</v>
      </c>
      <c r="DJ112" s="89" t="s">
        <v>119</v>
      </c>
      <c r="DK112" s="27">
        <f>IFERROR(DH112/AW112,0)</f>
        <v>0.5</v>
      </c>
      <c r="DL112" s="28">
        <f>+IF(DM112="SI",IFERROR((IF(DM112="SI",DI112,0)/AW112),"REVISAR"),DE112)</f>
        <v>0.5</v>
      </c>
      <c r="DM112" s="25" t="s">
        <v>50</v>
      </c>
      <c r="DN112" s="89" t="s">
        <v>1819</v>
      </c>
      <c r="DO112" s="88"/>
      <c r="DP112" s="88"/>
      <c r="DQ112" s="89"/>
      <c r="DR112" s="27">
        <f>IFERROR(DO112/AW112,0)</f>
        <v>0</v>
      </c>
      <c r="DS112" s="28">
        <f>+IF(DT112="SI",IFERROR((IF(DT112="SI",DP112,0)/AW112),"REVISAR"),DL112)</f>
        <v>0.5</v>
      </c>
      <c r="DT112" s="25" t="s">
        <v>49</v>
      </c>
      <c r="DU112" s="89"/>
      <c r="DV112" s="88"/>
      <c r="DW112" s="88"/>
      <c r="DX112" s="89"/>
      <c r="DY112" s="27">
        <f>IFERROR(DV112/AW112,0)</f>
        <v>0</v>
      </c>
      <c r="DZ112" s="28">
        <f>+IF(EA112="SI",IFERROR((IF(EA112="SI",DW112,0)/AW112),"REVISAR"),DS112)</f>
        <v>0.5</v>
      </c>
      <c r="EA112" s="25" t="s">
        <v>49</v>
      </c>
      <c r="EB112" s="89"/>
      <c r="EC112" s="91">
        <v>100</v>
      </c>
      <c r="ED112" s="88"/>
      <c r="EE112" s="89"/>
      <c r="EF112" s="27">
        <f>IFERROR(EC112/AW112,0)</f>
        <v>1</v>
      </c>
      <c r="EG112" s="28">
        <f>+IF(EH112="SI",IFERROR((IF(EH112="SI",ED112,0)/AW112),"REVISAR"),DZ112)</f>
        <v>0.5</v>
      </c>
      <c r="EH112" s="25" t="s">
        <v>49</v>
      </c>
      <c r="EI112" s="89"/>
      <c r="EJ112" s="32">
        <v>2025</v>
      </c>
      <c r="EK112" s="33"/>
      <c r="EL112" s="34" t="str">
        <f>+VLOOKUP(C112,[1]Listas_desplega!$AI$22:$AJ$46,2,0)</f>
        <v>D_MEN</v>
      </c>
      <c r="EM112" s="34" t="str">
        <f>+VLOOKUP(I112,[1]Listas_desplega!$BY$3:$BZ$7,2,0)</f>
        <v>T_2</v>
      </c>
      <c r="EN112" s="34" t="str">
        <f>+VLOOKUP(J112,[1]Listas_desplega!$BY$10:$BZ$23,2,0)</f>
        <v>T_2_C_1</v>
      </c>
      <c r="EO112" s="34" t="str">
        <f>+VLOOKUP(K112,[1]Listas_desplega!$BY$28:$BZ$54,2,0)</f>
        <v>T_2_C_1_ET_3</v>
      </c>
      <c r="EP112" s="34" t="str">
        <f>+VLOOKUP(L112,[1]Listas_desplega!$BY$58:$BZ$105,2,0)</f>
        <v>T_2_C_1_ET_3_CPT_1</v>
      </c>
      <c r="EQ112" s="35" t="str">
        <f>+VLOOKUP(M112,[1]Listas_desplega!$J$3:$K$11,2,0)</f>
        <v>Eje_E_9</v>
      </c>
    </row>
    <row r="113" spans="1:147" s="36" customFormat="1" ht="44.25" customHeight="1" x14ac:dyDescent="0.3">
      <c r="A113" s="15" t="str">
        <f t="shared" si="311"/>
        <v>58_TRANSVERSALES_2025</v>
      </c>
      <c r="B113" s="16" t="s">
        <v>93</v>
      </c>
      <c r="C113" s="16" t="s">
        <v>94</v>
      </c>
      <c r="D113" s="16" t="s">
        <v>98</v>
      </c>
      <c r="E113" s="16" t="s">
        <v>159</v>
      </c>
      <c r="F113" s="16" t="s">
        <v>864</v>
      </c>
      <c r="G113" s="17" t="s">
        <v>876</v>
      </c>
      <c r="H113" s="16"/>
      <c r="I113" s="16" t="s">
        <v>277</v>
      </c>
      <c r="J113" s="16" t="s">
        <v>601</v>
      </c>
      <c r="K113" s="16" t="s">
        <v>877</v>
      </c>
      <c r="L113" s="16" t="s">
        <v>878</v>
      </c>
      <c r="M113" s="16" t="s">
        <v>96</v>
      </c>
      <c r="N113" s="16" t="s">
        <v>111</v>
      </c>
      <c r="O113" s="22">
        <v>58</v>
      </c>
      <c r="P113" s="19" t="s">
        <v>895</v>
      </c>
      <c r="Q113" s="20" t="s">
        <v>282</v>
      </c>
      <c r="R113" s="16" t="s">
        <v>485</v>
      </c>
      <c r="S113" s="19" t="s">
        <v>896</v>
      </c>
      <c r="T113" s="19" t="s">
        <v>285</v>
      </c>
      <c r="U113" s="19" t="s">
        <v>897</v>
      </c>
      <c r="V113" s="19">
        <v>0</v>
      </c>
      <c r="W113" s="19" t="s">
        <v>898</v>
      </c>
      <c r="X113" s="20" t="s">
        <v>288</v>
      </c>
      <c r="Y113" s="21"/>
      <c r="Z113" s="21"/>
      <c r="AA113" s="21"/>
      <c r="AB113" s="21"/>
      <c r="AC113" s="21"/>
      <c r="AD113" s="21"/>
      <c r="AE113" s="21"/>
      <c r="AF113" s="21"/>
      <c r="AG113" s="21"/>
      <c r="AH113" s="22"/>
      <c r="AI113" s="22"/>
      <c r="AJ113" s="22"/>
      <c r="AK113" s="22"/>
      <c r="AL113" s="22"/>
      <c r="AM113" s="22"/>
      <c r="AN113" s="22"/>
      <c r="AO113" s="22"/>
      <c r="AP113" s="22"/>
      <c r="AQ113" s="22"/>
      <c r="AR113" s="23"/>
      <c r="AS113" s="22"/>
      <c r="AT113" s="92">
        <v>0</v>
      </c>
      <c r="AU113" s="93"/>
      <c r="AV113" s="93">
        <v>6</v>
      </c>
      <c r="AW113" s="93">
        <v>6</v>
      </c>
      <c r="AX113" s="93">
        <v>6</v>
      </c>
      <c r="AY113" s="93">
        <v>18</v>
      </c>
      <c r="AZ113" s="16"/>
      <c r="BA113" s="16"/>
      <c r="BB113" s="16"/>
      <c r="BC113" s="16"/>
      <c r="BD113" s="24"/>
      <c r="BE113" s="24"/>
      <c r="BF113" s="25"/>
      <c r="BG113" s="26">
        <f>IFERROR(BD113/AW113,0)</f>
        <v>0</v>
      </c>
      <c r="BH113" s="27">
        <f>IFERROR(BE113/AW113,0)</f>
        <v>0</v>
      </c>
      <c r="BI113" s="25" t="s">
        <v>49</v>
      </c>
      <c r="BJ113" s="25"/>
      <c r="BK113" s="24">
        <v>1</v>
      </c>
      <c r="BL113" s="24">
        <v>1</v>
      </c>
      <c r="BM113" s="25" t="s">
        <v>899</v>
      </c>
      <c r="BN113" s="27">
        <f>+IFERROR(BK113/AW113,0)</f>
        <v>0.16666666666666666</v>
      </c>
      <c r="BO113" s="28">
        <f>+IF(BP113="SI",IFERROR((IF(BP113="SI",BL113,0)/AW113),"REVISAR"),BH113)</f>
        <v>0.16666666666666666</v>
      </c>
      <c r="BP113" s="25" t="s">
        <v>50</v>
      </c>
      <c r="BQ113" s="29" t="s">
        <v>129</v>
      </c>
      <c r="BR113" s="30">
        <v>1</v>
      </c>
      <c r="BS113" s="63"/>
      <c r="BT113" s="64" t="s">
        <v>100</v>
      </c>
      <c r="BU113" s="27">
        <f>+IFERROR(BR113/AW113,0)</f>
        <v>0.16666666666666666</v>
      </c>
      <c r="BV113" s="28">
        <f>+IF(BW113="SI",IFERROR((IF(BW113="SI",BS113,0)/AW113),"REVISAR"),BO113)</f>
        <v>0</v>
      </c>
      <c r="BW113" s="25" t="s">
        <v>50</v>
      </c>
      <c r="BX113" s="25" t="s">
        <v>105</v>
      </c>
      <c r="BY113" s="24">
        <v>2</v>
      </c>
      <c r="BZ113" s="24">
        <v>2</v>
      </c>
      <c r="CA113" s="25" t="s">
        <v>1450</v>
      </c>
      <c r="CB113" s="27">
        <f>+IFERROR(BY113/AW113,0)</f>
        <v>0.33333333333333331</v>
      </c>
      <c r="CC113" s="28">
        <f>+IF(CD113="SI",IFERROR((IF(CD113="SI",BZ113,0)/AW113),"REVISAR"),BV113)</f>
        <v>0.33333333333333331</v>
      </c>
      <c r="CD113" s="25" t="s">
        <v>50</v>
      </c>
      <c r="CE113" s="25" t="s">
        <v>1451</v>
      </c>
      <c r="CF113" s="24">
        <v>2</v>
      </c>
      <c r="CG113" s="24">
        <v>2</v>
      </c>
      <c r="CH113" s="25" t="s">
        <v>1452</v>
      </c>
      <c r="CI113" s="27">
        <f>+IFERROR(CF113/AW113,0)</f>
        <v>0.33333333333333331</v>
      </c>
      <c r="CJ113" s="28">
        <f>+IF(CK113="SI",IFERROR((IF(CK113="SI",CG113,0)/AW113),"REVISAR"),CC113)</f>
        <v>0.33333333333333331</v>
      </c>
      <c r="CK113" s="25" t="s">
        <v>50</v>
      </c>
      <c r="CL113" s="25" t="s">
        <v>1436</v>
      </c>
      <c r="CM113" s="24">
        <v>3</v>
      </c>
      <c r="CN113" s="24">
        <v>3</v>
      </c>
      <c r="CO113" s="25" t="s">
        <v>1453</v>
      </c>
      <c r="CP113" s="27">
        <f>+IFERROR(CM113/AW113,0)</f>
        <v>0.5</v>
      </c>
      <c r="CQ113" s="28">
        <f>+IF(CR113="SI",IFERROR((IF(CR113="SI",CN113,0)/AW113),"REVISAR"),CJ113)</f>
        <v>0.5</v>
      </c>
      <c r="CR113" s="25" t="s">
        <v>50</v>
      </c>
      <c r="CS113" s="25" t="s">
        <v>1443</v>
      </c>
      <c r="CT113" s="24">
        <v>3</v>
      </c>
      <c r="CU113" s="24">
        <v>2</v>
      </c>
      <c r="CV113" s="25" t="s">
        <v>1840</v>
      </c>
      <c r="CW113" s="27">
        <f>+IFERROR(CT113/AW113,0)</f>
        <v>0.5</v>
      </c>
      <c r="CX113" s="28">
        <f>+IF(CY113="SI",IFERROR((IF(CY113="SI",CU113,0)/AW113),"REVISAR"),CQ113)</f>
        <v>0.33333333333333331</v>
      </c>
      <c r="CY113" s="25" t="s">
        <v>50</v>
      </c>
      <c r="CZ113" s="25" t="s">
        <v>1841</v>
      </c>
      <c r="DA113" s="24">
        <v>4</v>
      </c>
      <c r="DB113" s="24">
        <v>5</v>
      </c>
      <c r="DC113" s="25" t="s">
        <v>119</v>
      </c>
      <c r="DD113" s="27">
        <f>+IFERROR(DA113/AW113,0)</f>
        <v>0.66666666666666663</v>
      </c>
      <c r="DE113" s="28">
        <f>+IF(DF113="SI",IFERROR((IF(DF113="SI",DB113,0)/AW113),"REVISAR"),CX113)</f>
        <v>0.83333333333333337</v>
      </c>
      <c r="DF113" s="25" t="s">
        <v>50</v>
      </c>
      <c r="DG113" s="25" t="s">
        <v>1831</v>
      </c>
      <c r="DH113" s="24">
        <v>4</v>
      </c>
      <c r="DI113" s="24">
        <v>3</v>
      </c>
      <c r="DJ113" s="25" t="s">
        <v>1842</v>
      </c>
      <c r="DK113" s="27">
        <f>+IFERROR(DH113/AW113,0)</f>
        <v>0.66666666666666663</v>
      </c>
      <c r="DL113" s="28">
        <f>+IF(DM113="SI",IFERROR((IF(DM113="SI",DI113,0)/AW113),"REVISAR"),DE113)</f>
        <v>0.5</v>
      </c>
      <c r="DM113" s="25" t="s">
        <v>50</v>
      </c>
      <c r="DN113" s="25" t="s">
        <v>1843</v>
      </c>
      <c r="DO113" s="24">
        <v>5</v>
      </c>
      <c r="DP113" s="24"/>
      <c r="DQ113" s="25"/>
      <c r="DR113" s="27">
        <f>+IFERROR(DO113/AW113,0)</f>
        <v>0.83333333333333337</v>
      </c>
      <c r="DS113" s="28">
        <f>+IF(DT113="SI",IFERROR((IF(DT113="SI",DP113,0)/AW113),"REVISAR"),DL113)</f>
        <v>0.5</v>
      </c>
      <c r="DT113" s="25" t="s">
        <v>49</v>
      </c>
      <c r="DU113" s="25"/>
      <c r="DV113" s="24">
        <v>5</v>
      </c>
      <c r="DW113" s="24"/>
      <c r="DX113" s="25"/>
      <c r="DY113" s="27">
        <f>+IFERROR(DV113/AW113,0)</f>
        <v>0.83333333333333337</v>
      </c>
      <c r="DZ113" s="28">
        <f>+IF(EA113="SI",IFERROR((IF(EA113="SI",DW113,0)/AW113),"REVISAR"),DS113)</f>
        <v>0.5</v>
      </c>
      <c r="EA113" s="25" t="s">
        <v>49</v>
      </c>
      <c r="EB113" s="25"/>
      <c r="EC113" s="31">
        <v>6</v>
      </c>
      <c r="ED113" s="24"/>
      <c r="EE113" s="25"/>
      <c r="EF113" s="27">
        <f>+IFERROR(EC113/AW113,0)</f>
        <v>1</v>
      </c>
      <c r="EG113" s="28">
        <f>+IF(EH113="SI",IFERROR((IF(EH113="SI",ED113,0)/AW113),"REVISAR"),DZ113)</f>
        <v>0.5</v>
      </c>
      <c r="EH113" s="25" t="s">
        <v>49</v>
      </c>
      <c r="EI113" s="25"/>
      <c r="EJ113" s="32">
        <v>2025</v>
      </c>
      <c r="EK113" s="33"/>
      <c r="EL113" s="34" t="str">
        <f>+VLOOKUP(C113,[1]Listas_desplega!$AI$22:$AJ$46,2,0)</f>
        <v>D_MEN</v>
      </c>
      <c r="EM113" s="34" t="str">
        <f>+VLOOKUP(I113,[1]Listas_desplega!$BY$3:$BZ$7,2,0)</f>
        <v>T_2</v>
      </c>
      <c r="EN113" s="34" t="str">
        <f>+VLOOKUP(J113,[1]Listas_desplega!$BY$10:$BZ$23,2,0)</f>
        <v>T_2_C_1</v>
      </c>
      <c r="EO113" s="34" t="str">
        <f>+VLOOKUP(K113,[1]Listas_desplega!$BY$28:$BZ$54,2,0)</f>
        <v>T_2_C_1_ET_3</v>
      </c>
      <c r="EP113" s="34" t="str">
        <f>+VLOOKUP(L113,[1]Listas_desplega!$BY$58:$BZ$105,2,0)</f>
        <v>T_2_C_1_ET_3_CPT_1</v>
      </c>
      <c r="EQ113" s="35" t="str">
        <f>+VLOOKUP(M113,[1]Listas_desplega!$J$3:$K$11,2,0)</f>
        <v>Eje_E_9</v>
      </c>
    </row>
    <row r="114" spans="1:147" s="36" customFormat="1" ht="44.25" customHeight="1" x14ac:dyDescent="0.3">
      <c r="A114" s="15" t="str">
        <f t="shared" si="311"/>
        <v>124_TRANSVERSALES_2025</v>
      </c>
      <c r="B114" s="16" t="s">
        <v>93</v>
      </c>
      <c r="C114" s="16" t="s">
        <v>94</v>
      </c>
      <c r="D114" s="16" t="s">
        <v>112</v>
      </c>
      <c r="E114" s="16" t="s">
        <v>159</v>
      </c>
      <c r="F114" s="16" t="s">
        <v>274</v>
      </c>
      <c r="G114" s="17" t="s">
        <v>900</v>
      </c>
      <c r="H114" s="16"/>
      <c r="I114" s="16" t="s">
        <v>627</v>
      </c>
      <c r="J114" s="16" t="s">
        <v>628</v>
      </c>
      <c r="K114" s="16" t="s">
        <v>629</v>
      </c>
      <c r="L114" s="16" t="s">
        <v>713</v>
      </c>
      <c r="M114" s="16" t="s">
        <v>96</v>
      </c>
      <c r="N114" s="16" t="s">
        <v>113</v>
      </c>
      <c r="O114" s="22">
        <v>124</v>
      </c>
      <c r="P114" s="19" t="s">
        <v>901</v>
      </c>
      <c r="Q114" s="20" t="s">
        <v>117</v>
      </c>
      <c r="R114" s="19" t="s">
        <v>752</v>
      </c>
      <c r="S114" s="21" t="s">
        <v>902</v>
      </c>
      <c r="T114" s="19" t="s">
        <v>308</v>
      </c>
      <c r="U114" s="19" t="s">
        <v>434</v>
      </c>
      <c r="V114" s="19">
        <v>0</v>
      </c>
      <c r="W114" s="19" t="s">
        <v>903</v>
      </c>
      <c r="X114" s="20" t="s">
        <v>288</v>
      </c>
      <c r="Y114" s="21"/>
      <c r="Z114" s="21"/>
      <c r="AA114" s="21"/>
      <c r="AB114" s="21"/>
      <c r="AC114" s="21"/>
      <c r="AD114" s="21"/>
      <c r="AE114" s="21"/>
      <c r="AF114" s="21"/>
      <c r="AG114" s="21"/>
      <c r="AH114" s="22"/>
      <c r="AI114" s="22"/>
      <c r="AJ114" s="22"/>
      <c r="AK114" s="22"/>
      <c r="AL114" s="22"/>
      <c r="AM114" s="22"/>
      <c r="AN114" s="22"/>
      <c r="AO114" s="22"/>
      <c r="AP114" s="22"/>
      <c r="AQ114" s="22"/>
      <c r="AR114" s="23"/>
      <c r="AS114" s="22"/>
      <c r="AT114" s="94"/>
      <c r="AU114" s="95"/>
      <c r="AV114" s="95"/>
      <c r="AW114" s="95">
        <v>100</v>
      </c>
      <c r="AX114" s="95">
        <v>100</v>
      </c>
      <c r="AY114" s="95">
        <v>100</v>
      </c>
      <c r="AZ114" s="191"/>
      <c r="BA114" s="191"/>
      <c r="BB114" s="191"/>
      <c r="BC114" s="191"/>
      <c r="BD114" s="24"/>
      <c r="BE114" s="24"/>
      <c r="BF114" s="25"/>
      <c r="BG114" s="27">
        <f t="shared" ref="BG114:BG117" si="453">IFERROR(BD114/AW114,0)</f>
        <v>0</v>
      </c>
      <c r="BH114" s="28">
        <f t="shared" ref="BH114:BH117" si="454">+IF(BI114="SI",IFERROR((IF(BI114="SI",BE114,0)/AW114),"REVISAR"),0)</f>
        <v>0</v>
      </c>
      <c r="BI114" s="25" t="s">
        <v>49</v>
      </c>
      <c r="BJ114" s="25"/>
      <c r="BK114" s="96"/>
      <c r="BL114" s="24"/>
      <c r="BM114" s="25"/>
      <c r="BN114" s="27">
        <f t="shared" ref="BN114:BN117" si="455">IFERROR(BK114/AW114,0)</f>
        <v>0</v>
      </c>
      <c r="BO114" s="28">
        <f t="shared" ref="BO114:BO117" si="456">+IF(BP114="SI",IFERROR((IF(BP114="SI",BL114,0)/AW114),"REVISAR"),BH114)</f>
        <v>0</v>
      </c>
      <c r="BP114" s="25" t="s">
        <v>49</v>
      </c>
      <c r="BQ114" s="29"/>
      <c r="BR114" s="30">
        <v>100</v>
      </c>
      <c r="BS114" s="24">
        <v>100</v>
      </c>
      <c r="BT114" s="25" t="s">
        <v>904</v>
      </c>
      <c r="BU114" s="27">
        <f t="shared" ref="BU114:BU117" si="457">IFERROR(BR114/AW114,0)</f>
        <v>1</v>
      </c>
      <c r="BV114" s="28">
        <f t="shared" ref="BV114:BV117" si="458">+IF(BW114="SI",IFERROR((IF(BW114="SI",BS114,0)/AW114),"REVISAR"),BO114)</f>
        <v>1</v>
      </c>
      <c r="BW114" s="25" t="s">
        <v>50</v>
      </c>
      <c r="BX114" s="25" t="s">
        <v>905</v>
      </c>
      <c r="BY114" s="136">
        <v>100</v>
      </c>
      <c r="BZ114" s="24">
        <v>100</v>
      </c>
      <c r="CA114" s="25" t="s">
        <v>100</v>
      </c>
      <c r="CB114" s="27">
        <f t="shared" ref="CB114:CB117" si="459">IFERROR(BY114/AW114,0)</f>
        <v>1</v>
      </c>
      <c r="CC114" s="28">
        <f t="shared" ref="CC114:CC117" si="460">+IF(CD114="SI",IFERROR((IF(CD114="SI",BZ114,0)/AW114),"REVISAR"),BV114)</f>
        <v>1</v>
      </c>
      <c r="CD114" s="25" t="s">
        <v>50</v>
      </c>
      <c r="CE114" s="25" t="s">
        <v>1429</v>
      </c>
      <c r="CF114" s="96"/>
      <c r="CG114" s="24"/>
      <c r="CH114" s="25" t="s">
        <v>100</v>
      </c>
      <c r="CI114" s="27">
        <f t="shared" ref="CI114:CI117" si="461">IFERROR(CF114/AW114,0)</f>
        <v>0</v>
      </c>
      <c r="CJ114" s="28">
        <f t="shared" ref="CJ114:CJ117" si="462">+IF(CK114="SI",IFERROR((IF(CK114="SI",CG114,0)/AW114),"REVISAR"),CC114)</f>
        <v>0</v>
      </c>
      <c r="CK114" s="25" t="s">
        <v>50</v>
      </c>
      <c r="CL114" s="25" t="s">
        <v>1430</v>
      </c>
      <c r="CM114" s="136">
        <v>100</v>
      </c>
      <c r="CN114" s="24">
        <v>100</v>
      </c>
      <c r="CO114" s="25" t="s">
        <v>1454</v>
      </c>
      <c r="CP114" s="27">
        <f t="shared" ref="CP114:CP117" si="463">IFERROR(CM114/AW114,0)</f>
        <v>1</v>
      </c>
      <c r="CQ114" s="28">
        <f t="shared" ref="CQ114:CQ117" si="464">+IF(CR114="SI",IFERROR((IF(CR114="SI",CN114,0)/AW114),"REVISAR"),CJ114)</f>
        <v>1</v>
      </c>
      <c r="CR114" s="25" t="s">
        <v>50</v>
      </c>
      <c r="CS114" s="25" t="s">
        <v>1455</v>
      </c>
      <c r="CT114" s="24">
        <v>100</v>
      </c>
      <c r="CU114" s="24">
        <v>100</v>
      </c>
      <c r="CV114" s="25" t="s">
        <v>104</v>
      </c>
      <c r="CW114" s="27">
        <f t="shared" ref="CW114:CW117" si="465">IFERROR(CT114/AW114,0)</f>
        <v>1</v>
      </c>
      <c r="CX114" s="28">
        <f t="shared" ref="CX114:CX117" si="466">+IF(CY114="SI",IFERROR((IF(CY114="SI",CU114,0)/AW114),"REVISAR"),CQ114)</f>
        <v>1</v>
      </c>
      <c r="CY114" s="25" t="s">
        <v>50</v>
      </c>
      <c r="CZ114" s="25" t="s">
        <v>1817</v>
      </c>
      <c r="DA114" s="24">
        <v>100</v>
      </c>
      <c r="DB114" s="24">
        <v>100</v>
      </c>
      <c r="DC114" s="25" t="s">
        <v>100</v>
      </c>
      <c r="DD114" s="27">
        <f t="shared" ref="DD114:DD117" si="467">IFERROR(DA114/AW114,0)</f>
        <v>1</v>
      </c>
      <c r="DE114" s="28">
        <f t="shared" ref="DE114:DE117" si="468">+IF(DF114="SI",IFERROR((IF(DF114="SI",DB114,0)/AW114),"REVISAR"),CX114)</f>
        <v>1</v>
      </c>
      <c r="DF114" s="25" t="s">
        <v>50</v>
      </c>
      <c r="DG114" s="25" t="s">
        <v>1818</v>
      </c>
      <c r="DH114" s="24">
        <v>100</v>
      </c>
      <c r="DI114" s="24">
        <v>100</v>
      </c>
      <c r="DJ114" s="25" t="s">
        <v>1844</v>
      </c>
      <c r="DK114" s="27">
        <f t="shared" ref="DK114:DK117" si="469">IFERROR(DH114/AW114,0)</f>
        <v>1</v>
      </c>
      <c r="DL114" s="28">
        <f t="shared" ref="DL114:DL117" si="470">+IF(DM114="SI",IFERROR((IF(DM114="SI",DI114,0)/AW114),"REVISAR"),DE114)</f>
        <v>1</v>
      </c>
      <c r="DM114" s="25" t="s">
        <v>50</v>
      </c>
      <c r="DN114" s="25" t="s">
        <v>1845</v>
      </c>
      <c r="DO114" s="96"/>
      <c r="DP114" s="24"/>
      <c r="DQ114" s="25"/>
      <c r="DR114" s="27">
        <f t="shared" ref="DR114:DR117" si="471">IFERROR(DO114/AW114,0)</f>
        <v>0</v>
      </c>
      <c r="DS114" s="28">
        <f t="shared" ref="DS114:DS117" si="472">+IF(DT114="SI",IFERROR((IF(DT114="SI",DP114,0)/AW114),"REVISAR"),DL114)</f>
        <v>1</v>
      </c>
      <c r="DT114" s="25" t="s">
        <v>49</v>
      </c>
      <c r="DU114" s="25"/>
      <c r="DV114" s="96"/>
      <c r="DW114" s="24"/>
      <c r="DX114" s="25"/>
      <c r="DY114" s="27">
        <f t="shared" ref="DY114:DY117" si="473">IFERROR(DV114/AW114,0)</f>
        <v>0</v>
      </c>
      <c r="DZ114" s="28">
        <f t="shared" ref="DZ114:DZ117" si="474">+IF(EA114="SI",IFERROR((IF(EA114="SI",DW114,0)/AW114),"REVISAR"),DS114)</f>
        <v>1</v>
      </c>
      <c r="EA114" s="25" t="s">
        <v>49</v>
      </c>
      <c r="EB114" s="25"/>
      <c r="EC114" s="96">
        <v>100</v>
      </c>
      <c r="ED114" s="24"/>
      <c r="EE114" s="25"/>
      <c r="EF114" s="27">
        <f t="shared" ref="EF114:EF117" si="475">IFERROR(EC114/AW114,0)</f>
        <v>1</v>
      </c>
      <c r="EG114" s="28">
        <f t="shared" ref="EG114:EG117" si="476">+IF(EH114="SI",IFERROR((IF(EH114="SI",ED114,0)/AW114),"REVISAR"),DZ114)</f>
        <v>1</v>
      </c>
      <c r="EH114" s="25" t="s">
        <v>49</v>
      </c>
      <c r="EI114" s="25"/>
      <c r="EJ114" s="32">
        <v>2025</v>
      </c>
      <c r="EK114" s="33"/>
      <c r="EL114" s="34" t="str">
        <f>+VLOOKUP(C114,[1]Listas_desplega!$AI$22:$AJ$46,2,0)</f>
        <v>D_MEN</v>
      </c>
      <c r="EM114" s="34" t="str">
        <f>+VLOOKUP(I114,[1]Listas_desplega!$BY$3:$BZ$7,2,0)</f>
        <v>T_5</v>
      </c>
      <c r="EN114" s="34" t="str">
        <f>+VLOOKUP(J114,[1]Listas_desplega!$BY$10:$BZ$23,2,0)</f>
        <v>T_5_C_1</v>
      </c>
      <c r="EO114" s="34" t="str">
        <f>+VLOOKUP(K114,[1]Listas_desplega!$BY$28:$BZ$54,2,0)</f>
        <v>T_5_C_1_ET_1</v>
      </c>
      <c r="EP114" s="34" t="str">
        <f>+VLOOKUP(L114,[1]Listas_desplega!$BY$58:$BZ$105,2,0)</f>
        <v>T_5_C_1_ET_1_CPT_2</v>
      </c>
      <c r="EQ114" s="35" t="str">
        <f>+VLOOKUP(M114,[1]Listas_desplega!$J$3:$K$11,2,0)</f>
        <v>Eje_E_9</v>
      </c>
    </row>
    <row r="115" spans="1:147" s="36" customFormat="1" ht="44.25" customHeight="1" x14ac:dyDescent="0.3">
      <c r="A115" s="15" t="str">
        <f t="shared" si="311"/>
        <v>125_TRANSVERSALES_2025</v>
      </c>
      <c r="B115" s="16" t="s">
        <v>93</v>
      </c>
      <c r="C115" s="16" t="s">
        <v>94</v>
      </c>
      <c r="D115" s="16" t="s">
        <v>112</v>
      </c>
      <c r="E115" s="16" t="s">
        <v>158</v>
      </c>
      <c r="F115" s="16" t="s">
        <v>906</v>
      </c>
      <c r="G115" s="17" t="s">
        <v>900</v>
      </c>
      <c r="H115" s="16"/>
      <c r="I115" s="16" t="s">
        <v>627</v>
      </c>
      <c r="J115" s="16" t="s">
        <v>628</v>
      </c>
      <c r="K115" s="16" t="s">
        <v>629</v>
      </c>
      <c r="L115" s="16" t="s">
        <v>713</v>
      </c>
      <c r="M115" s="16" t="s">
        <v>96</v>
      </c>
      <c r="N115" s="16" t="s">
        <v>113</v>
      </c>
      <c r="O115" s="22">
        <v>125</v>
      </c>
      <c r="P115" s="19" t="s">
        <v>907</v>
      </c>
      <c r="Q115" s="20" t="s">
        <v>117</v>
      </c>
      <c r="R115" s="19" t="s">
        <v>752</v>
      </c>
      <c r="S115" s="21" t="s">
        <v>908</v>
      </c>
      <c r="T115" s="19" t="s">
        <v>308</v>
      </c>
      <c r="U115" s="19" t="s">
        <v>434</v>
      </c>
      <c r="V115" s="19">
        <v>0</v>
      </c>
      <c r="W115" s="19" t="s">
        <v>909</v>
      </c>
      <c r="X115" s="20" t="s">
        <v>288</v>
      </c>
      <c r="Y115" s="21"/>
      <c r="Z115" s="21"/>
      <c r="AA115" s="21"/>
      <c r="AB115" s="21"/>
      <c r="AC115" s="21"/>
      <c r="AD115" s="21"/>
      <c r="AE115" s="21"/>
      <c r="AF115" s="21"/>
      <c r="AG115" s="21"/>
      <c r="AH115" s="22"/>
      <c r="AI115" s="22"/>
      <c r="AJ115" s="22"/>
      <c r="AK115" s="22"/>
      <c r="AL115" s="22"/>
      <c r="AM115" s="22"/>
      <c r="AN115" s="22"/>
      <c r="AO115" s="22"/>
      <c r="AP115" s="22"/>
      <c r="AQ115" s="22"/>
      <c r="AR115" s="23"/>
      <c r="AS115" s="22"/>
      <c r="AT115" s="22"/>
      <c r="AU115" s="190"/>
      <c r="AV115" s="190"/>
      <c r="AW115" s="190">
        <v>98</v>
      </c>
      <c r="AX115" s="190">
        <v>98</v>
      </c>
      <c r="AY115" s="190">
        <v>98</v>
      </c>
      <c r="AZ115" s="191"/>
      <c r="BA115" s="191"/>
      <c r="BB115" s="191"/>
      <c r="BC115" s="191"/>
      <c r="BD115" s="24"/>
      <c r="BE115" s="24"/>
      <c r="BF115" s="25"/>
      <c r="BG115" s="27">
        <f t="shared" si="453"/>
        <v>0</v>
      </c>
      <c r="BH115" s="28">
        <f t="shared" si="454"/>
        <v>0</v>
      </c>
      <c r="BI115" s="25" t="s">
        <v>49</v>
      </c>
      <c r="BJ115" s="25"/>
      <c r="BK115" s="24"/>
      <c r="BL115" s="24"/>
      <c r="BM115" s="25"/>
      <c r="BN115" s="27">
        <f t="shared" si="455"/>
        <v>0</v>
      </c>
      <c r="BO115" s="28">
        <f t="shared" si="456"/>
        <v>0</v>
      </c>
      <c r="BP115" s="25" t="s">
        <v>49</v>
      </c>
      <c r="BQ115" s="29"/>
      <c r="BR115" s="30">
        <v>98</v>
      </c>
      <c r="BS115" s="24">
        <v>98</v>
      </c>
      <c r="BT115" s="25" t="s">
        <v>910</v>
      </c>
      <c r="BU115" s="27">
        <f t="shared" si="457"/>
        <v>1</v>
      </c>
      <c r="BV115" s="28">
        <f t="shared" si="458"/>
        <v>1</v>
      </c>
      <c r="BW115" s="25" t="s">
        <v>50</v>
      </c>
      <c r="BX115" s="25" t="s">
        <v>905</v>
      </c>
      <c r="BY115" s="24">
        <v>98</v>
      </c>
      <c r="BZ115" s="24">
        <v>98</v>
      </c>
      <c r="CA115" s="25" t="s">
        <v>100</v>
      </c>
      <c r="CB115" s="27">
        <f t="shared" si="459"/>
        <v>1</v>
      </c>
      <c r="CC115" s="28">
        <f t="shared" si="460"/>
        <v>1</v>
      </c>
      <c r="CD115" s="25" t="s">
        <v>50</v>
      </c>
      <c r="CE115" s="25" t="s">
        <v>1429</v>
      </c>
      <c r="CF115" s="24"/>
      <c r="CG115" s="24"/>
      <c r="CH115" s="25" t="s">
        <v>100</v>
      </c>
      <c r="CI115" s="27">
        <f t="shared" si="461"/>
        <v>0</v>
      </c>
      <c r="CJ115" s="28">
        <f t="shared" si="462"/>
        <v>0</v>
      </c>
      <c r="CK115" s="25" t="s">
        <v>50</v>
      </c>
      <c r="CL115" s="25" t="s">
        <v>1430</v>
      </c>
      <c r="CM115" s="24">
        <v>98</v>
      </c>
      <c r="CN115" s="24">
        <v>98</v>
      </c>
      <c r="CO115" s="25" t="s">
        <v>1456</v>
      </c>
      <c r="CP115" s="27">
        <f t="shared" si="463"/>
        <v>1</v>
      </c>
      <c r="CQ115" s="28">
        <f t="shared" si="464"/>
        <v>1</v>
      </c>
      <c r="CR115" s="25" t="s">
        <v>50</v>
      </c>
      <c r="CS115" s="25" t="s">
        <v>1455</v>
      </c>
      <c r="CT115" s="24">
        <v>98</v>
      </c>
      <c r="CU115" s="24">
        <v>98</v>
      </c>
      <c r="CV115" s="25" t="s">
        <v>100</v>
      </c>
      <c r="CW115" s="27">
        <f t="shared" si="465"/>
        <v>1</v>
      </c>
      <c r="CX115" s="28">
        <f t="shared" si="466"/>
        <v>1</v>
      </c>
      <c r="CY115" s="25" t="s">
        <v>50</v>
      </c>
      <c r="CZ115" s="25" t="s">
        <v>1817</v>
      </c>
      <c r="DA115" s="24">
        <v>98</v>
      </c>
      <c r="DB115" s="24">
        <v>98</v>
      </c>
      <c r="DC115" s="25" t="s">
        <v>100</v>
      </c>
      <c r="DD115" s="27">
        <f t="shared" si="467"/>
        <v>1</v>
      </c>
      <c r="DE115" s="28">
        <f t="shared" si="468"/>
        <v>1</v>
      </c>
      <c r="DF115" s="25" t="s">
        <v>50</v>
      </c>
      <c r="DG115" s="25" t="s">
        <v>1818</v>
      </c>
      <c r="DH115" s="24">
        <v>98</v>
      </c>
      <c r="DI115" s="24">
        <v>98</v>
      </c>
      <c r="DJ115" s="25" t="s">
        <v>1846</v>
      </c>
      <c r="DK115" s="27">
        <f t="shared" si="469"/>
        <v>1</v>
      </c>
      <c r="DL115" s="28">
        <f t="shared" si="470"/>
        <v>1</v>
      </c>
      <c r="DM115" s="25" t="s">
        <v>50</v>
      </c>
      <c r="DN115" s="25" t="s">
        <v>1845</v>
      </c>
      <c r="DO115" s="24"/>
      <c r="DP115" s="24"/>
      <c r="DQ115" s="25"/>
      <c r="DR115" s="27">
        <f t="shared" si="471"/>
        <v>0</v>
      </c>
      <c r="DS115" s="28">
        <f t="shared" si="472"/>
        <v>1</v>
      </c>
      <c r="DT115" s="25" t="s">
        <v>49</v>
      </c>
      <c r="DU115" s="25"/>
      <c r="DV115" s="24"/>
      <c r="DW115" s="24"/>
      <c r="DX115" s="25"/>
      <c r="DY115" s="27">
        <f t="shared" si="473"/>
        <v>0</v>
      </c>
      <c r="DZ115" s="28">
        <f t="shared" si="474"/>
        <v>1</v>
      </c>
      <c r="EA115" s="25" t="s">
        <v>49</v>
      </c>
      <c r="EB115" s="25"/>
      <c r="EC115" s="31">
        <v>98</v>
      </c>
      <c r="ED115" s="24"/>
      <c r="EE115" s="25"/>
      <c r="EF115" s="27">
        <f t="shared" si="475"/>
        <v>1</v>
      </c>
      <c r="EG115" s="28">
        <f t="shared" si="476"/>
        <v>1</v>
      </c>
      <c r="EH115" s="25" t="s">
        <v>49</v>
      </c>
      <c r="EI115" s="25"/>
      <c r="EJ115" s="32">
        <v>2025</v>
      </c>
      <c r="EK115" s="33"/>
      <c r="EL115" s="34" t="str">
        <f>+VLOOKUP(C115,[1]Listas_desplega!$AI$22:$AJ$46,2,0)</f>
        <v>D_MEN</v>
      </c>
      <c r="EM115" s="34" t="str">
        <f>+VLOOKUP(I115,[1]Listas_desplega!$BY$3:$BZ$7,2,0)</f>
        <v>T_5</v>
      </c>
      <c r="EN115" s="34" t="str">
        <f>+VLOOKUP(J115,[1]Listas_desplega!$BY$10:$BZ$23,2,0)</f>
        <v>T_5_C_1</v>
      </c>
      <c r="EO115" s="34" t="str">
        <f>+VLOOKUP(K115,[1]Listas_desplega!$BY$28:$BZ$54,2,0)</f>
        <v>T_5_C_1_ET_1</v>
      </c>
      <c r="EP115" s="34" t="str">
        <f>+VLOOKUP(L115,[1]Listas_desplega!$BY$58:$BZ$105,2,0)</f>
        <v>T_5_C_1_ET_1_CPT_2</v>
      </c>
      <c r="EQ115" s="35" t="str">
        <f>+VLOOKUP(M115,[1]Listas_desplega!$J$3:$K$11,2,0)</f>
        <v>Eje_E_9</v>
      </c>
    </row>
    <row r="116" spans="1:147" s="36" customFormat="1" ht="44.25" customHeight="1" x14ac:dyDescent="0.3">
      <c r="A116" s="15" t="str">
        <f t="shared" si="311"/>
        <v>60_TRANSVERSALES_2025</v>
      </c>
      <c r="B116" s="16" t="s">
        <v>93</v>
      </c>
      <c r="C116" s="16" t="s">
        <v>94</v>
      </c>
      <c r="D116" s="16" t="s">
        <v>112</v>
      </c>
      <c r="E116" s="16" t="s">
        <v>158</v>
      </c>
      <c r="F116" s="16" t="s">
        <v>906</v>
      </c>
      <c r="G116" s="17" t="s">
        <v>900</v>
      </c>
      <c r="H116" s="16"/>
      <c r="I116" s="16" t="s">
        <v>277</v>
      </c>
      <c r="J116" s="16" t="s">
        <v>601</v>
      </c>
      <c r="K116" s="16" t="s">
        <v>911</v>
      </c>
      <c r="L116" s="16" t="s">
        <v>912</v>
      </c>
      <c r="M116" s="16" t="s">
        <v>96</v>
      </c>
      <c r="N116" s="16" t="s">
        <v>913</v>
      </c>
      <c r="O116" s="22">
        <v>60</v>
      </c>
      <c r="P116" s="19" t="s">
        <v>914</v>
      </c>
      <c r="Q116" s="20" t="s">
        <v>117</v>
      </c>
      <c r="R116" s="19" t="s">
        <v>752</v>
      </c>
      <c r="S116" s="19" t="s">
        <v>915</v>
      </c>
      <c r="T116" s="19" t="s">
        <v>308</v>
      </c>
      <c r="U116" s="19" t="s">
        <v>293</v>
      </c>
      <c r="V116" s="19">
        <v>0</v>
      </c>
      <c r="W116" s="19" t="s">
        <v>916</v>
      </c>
      <c r="X116" s="20" t="s">
        <v>288</v>
      </c>
      <c r="Y116" s="21"/>
      <c r="Z116" s="21"/>
      <c r="AA116" s="21"/>
      <c r="AB116" s="21"/>
      <c r="AC116" s="21"/>
      <c r="AD116" s="21"/>
      <c r="AE116" s="21"/>
      <c r="AF116" s="21"/>
      <c r="AG116" s="21"/>
      <c r="AH116" s="22"/>
      <c r="AI116" s="22"/>
      <c r="AJ116" s="22"/>
      <c r="AK116" s="22"/>
      <c r="AL116" s="22"/>
      <c r="AM116" s="22"/>
      <c r="AN116" s="22"/>
      <c r="AO116" s="22"/>
      <c r="AP116" s="22"/>
      <c r="AQ116" s="22"/>
      <c r="AR116" s="23"/>
      <c r="AS116" s="22"/>
      <c r="AT116" s="22"/>
      <c r="AU116" s="190"/>
      <c r="AV116" s="190">
        <v>100</v>
      </c>
      <c r="AW116" s="190">
        <v>100</v>
      </c>
      <c r="AX116" s="190">
        <v>100</v>
      </c>
      <c r="AY116" s="190">
        <v>100</v>
      </c>
      <c r="AZ116" s="191"/>
      <c r="BA116" s="191"/>
      <c r="BB116" s="191"/>
      <c r="BC116" s="191"/>
      <c r="BD116" s="24"/>
      <c r="BE116" s="24"/>
      <c r="BF116" s="25"/>
      <c r="BG116" s="27">
        <f t="shared" si="453"/>
        <v>0</v>
      </c>
      <c r="BH116" s="28">
        <f t="shared" si="454"/>
        <v>0</v>
      </c>
      <c r="BI116" s="25" t="s">
        <v>49</v>
      </c>
      <c r="BJ116" s="25"/>
      <c r="BK116" s="24"/>
      <c r="BL116" s="24"/>
      <c r="BM116" s="25"/>
      <c r="BN116" s="27">
        <f t="shared" si="455"/>
        <v>0</v>
      </c>
      <c r="BO116" s="28">
        <f t="shared" si="456"/>
        <v>0</v>
      </c>
      <c r="BP116" s="25" t="s">
        <v>49</v>
      </c>
      <c r="BQ116" s="29"/>
      <c r="BR116" s="30"/>
      <c r="BS116" s="24"/>
      <c r="BT116" s="25"/>
      <c r="BU116" s="27">
        <f t="shared" si="457"/>
        <v>0</v>
      </c>
      <c r="BV116" s="28">
        <f t="shared" si="458"/>
        <v>0</v>
      </c>
      <c r="BW116" s="25" t="s">
        <v>50</v>
      </c>
      <c r="BX116" s="25" t="s">
        <v>105</v>
      </c>
      <c r="BY116" s="24">
        <v>0</v>
      </c>
      <c r="BZ116" s="24">
        <v>0</v>
      </c>
      <c r="CA116" s="25" t="s">
        <v>100</v>
      </c>
      <c r="CB116" s="27">
        <f t="shared" si="459"/>
        <v>0</v>
      </c>
      <c r="CC116" s="28">
        <f t="shared" si="460"/>
        <v>0</v>
      </c>
      <c r="CD116" s="25" t="s">
        <v>50</v>
      </c>
      <c r="CE116" s="25" t="s">
        <v>1429</v>
      </c>
      <c r="CF116" s="24"/>
      <c r="CG116" s="24"/>
      <c r="CH116" s="25" t="s">
        <v>100</v>
      </c>
      <c r="CI116" s="27">
        <f t="shared" si="461"/>
        <v>0</v>
      </c>
      <c r="CJ116" s="28">
        <f t="shared" si="462"/>
        <v>0</v>
      </c>
      <c r="CK116" s="25" t="s">
        <v>50</v>
      </c>
      <c r="CL116" s="25" t="s">
        <v>1430</v>
      </c>
      <c r="CM116" s="24"/>
      <c r="CN116" s="24"/>
      <c r="CO116" s="25" t="s">
        <v>100</v>
      </c>
      <c r="CP116" s="27">
        <f t="shared" si="463"/>
        <v>0</v>
      </c>
      <c r="CQ116" s="28">
        <f t="shared" si="464"/>
        <v>0</v>
      </c>
      <c r="CR116" s="25" t="s">
        <v>50</v>
      </c>
      <c r="CS116" s="25" t="s">
        <v>1457</v>
      </c>
      <c r="CT116" s="24">
        <v>0</v>
      </c>
      <c r="CU116" s="24">
        <v>0</v>
      </c>
      <c r="CV116" s="25" t="s">
        <v>104</v>
      </c>
      <c r="CW116" s="27">
        <f t="shared" si="465"/>
        <v>0</v>
      </c>
      <c r="CX116" s="28">
        <f t="shared" si="466"/>
        <v>0</v>
      </c>
      <c r="CY116" s="25" t="s">
        <v>50</v>
      </c>
      <c r="CZ116" s="25" t="s">
        <v>1817</v>
      </c>
      <c r="DA116" s="24">
        <v>0</v>
      </c>
      <c r="DB116" s="24">
        <v>0</v>
      </c>
      <c r="DC116" s="25" t="s">
        <v>100</v>
      </c>
      <c r="DD116" s="27">
        <f t="shared" si="467"/>
        <v>0</v>
      </c>
      <c r="DE116" s="28">
        <f t="shared" si="468"/>
        <v>0</v>
      </c>
      <c r="DF116" s="25" t="s">
        <v>50</v>
      </c>
      <c r="DG116" s="25" t="s">
        <v>1818</v>
      </c>
      <c r="DH116" s="24">
        <v>0</v>
      </c>
      <c r="DI116" s="24">
        <v>50</v>
      </c>
      <c r="DJ116" s="25" t="s">
        <v>1847</v>
      </c>
      <c r="DK116" s="27">
        <f t="shared" si="469"/>
        <v>0</v>
      </c>
      <c r="DL116" s="28">
        <f t="shared" si="470"/>
        <v>0.5</v>
      </c>
      <c r="DM116" s="25" t="s">
        <v>50</v>
      </c>
      <c r="DN116" s="25" t="s">
        <v>1848</v>
      </c>
      <c r="DO116" s="24"/>
      <c r="DP116" s="24"/>
      <c r="DQ116" s="25"/>
      <c r="DR116" s="27">
        <f t="shared" si="471"/>
        <v>0</v>
      </c>
      <c r="DS116" s="28">
        <f t="shared" si="472"/>
        <v>0.5</v>
      </c>
      <c r="DT116" s="25" t="s">
        <v>49</v>
      </c>
      <c r="DU116" s="25"/>
      <c r="DV116" s="24"/>
      <c r="DW116" s="24"/>
      <c r="DX116" s="25"/>
      <c r="DY116" s="27">
        <f t="shared" si="473"/>
        <v>0</v>
      </c>
      <c r="DZ116" s="28">
        <f t="shared" si="474"/>
        <v>0.5</v>
      </c>
      <c r="EA116" s="25" t="s">
        <v>49</v>
      </c>
      <c r="EB116" s="25"/>
      <c r="EC116" s="31">
        <v>100</v>
      </c>
      <c r="ED116" s="24"/>
      <c r="EE116" s="25"/>
      <c r="EF116" s="27">
        <f t="shared" si="475"/>
        <v>1</v>
      </c>
      <c r="EG116" s="28">
        <f t="shared" si="476"/>
        <v>0.5</v>
      </c>
      <c r="EH116" s="25" t="s">
        <v>49</v>
      </c>
      <c r="EI116" s="25"/>
      <c r="EJ116" s="32">
        <v>2025</v>
      </c>
      <c r="EK116" s="33"/>
      <c r="EL116" s="34" t="str">
        <f>+VLOOKUP(C116,[1]Listas_desplega!$AI$22:$AJ$46,2,0)</f>
        <v>D_MEN</v>
      </c>
      <c r="EM116" s="34" t="str">
        <f>+VLOOKUP(I116,[1]Listas_desplega!$BY$3:$BZ$7,2,0)</f>
        <v>T_2</v>
      </c>
      <c r="EN116" s="34" t="str">
        <f>+VLOOKUP(J116,[1]Listas_desplega!$BY$10:$BZ$23,2,0)</f>
        <v>T_2_C_1</v>
      </c>
      <c r="EO116" s="34" t="str">
        <f>+VLOOKUP(K116,[1]Listas_desplega!$BY$28:$BZ$54,2,0)</f>
        <v>T_2_C_1_ET_2</v>
      </c>
      <c r="EP116" s="34" t="str">
        <f>+VLOOKUP(L116,[1]Listas_desplega!$BY$58:$BZ$105,2,0)</f>
        <v>T_2_C_1_ET_2_CPT_1</v>
      </c>
      <c r="EQ116" s="35" t="str">
        <f>+VLOOKUP(M116,[1]Listas_desplega!$J$3:$K$11,2,0)</f>
        <v>Eje_E_9</v>
      </c>
    </row>
    <row r="117" spans="1:147" s="36" customFormat="1" ht="44.25" customHeight="1" x14ac:dyDescent="0.3">
      <c r="A117" s="15" t="str">
        <f t="shared" si="311"/>
        <v>126_TRANSVERSALES_2025</v>
      </c>
      <c r="B117" s="16" t="s">
        <v>93</v>
      </c>
      <c r="C117" s="16" t="s">
        <v>94</v>
      </c>
      <c r="D117" s="16" t="s">
        <v>112</v>
      </c>
      <c r="E117" s="16" t="s">
        <v>158</v>
      </c>
      <c r="F117" s="16" t="s">
        <v>906</v>
      </c>
      <c r="G117" s="17" t="s">
        <v>900</v>
      </c>
      <c r="H117" s="16"/>
      <c r="I117" s="16" t="s">
        <v>627</v>
      </c>
      <c r="J117" s="16" t="s">
        <v>628</v>
      </c>
      <c r="K117" s="16" t="s">
        <v>629</v>
      </c>
      <c r="L117" s="16" t="s">
        <v>713</v>
      </c>
      <c r="M117" s="16" t="s">
        <v>96</v>
      </c>
      <c r="N117" s="16" t="s">
        <v>114</v>
      </c>
      <c r="O117" s="22">
        <v>126</v>
      </c>
      <c r="P117" s="19" t="s">
        <v>917</v>
      </c>
      <c r="Q117" s="20" t="s">
        <v>117</v>
      </c>
      <c r="R117" s="19" t="s">
        <v>752</v>
      </c>
      <c r="S117" s="19" t="s">
        <v>918</v>
      </c>
      <c r="T117" s="19" t="s">
        <v>285</v>
      </c>
      <c r="U117" s="19" t="s">
        <v>286</v>
      </c>
      <c r="V117" s="19">
        <v>0</v>
      </c>
      <c r="W117" s="19" t="s">
        <v>919</v>
      </c>
      <c r="X117" s="20" t="s">
        <v>288</v>
      </c>
      <c r="Y117" s="21"/>
      <c r="Z117" s="21"/>
      <c r="AA117" s="21"/>
      <c r="AB117" s="21"/>
      <c r="AC117" s="21"/>
      <c r="AD117" s="21"/>
      <c r="AE117" s="21"/>
      <c r="AF117" s="21"/>
      <c r="AG117" s="21"/>
      <c r="AH117" s="22"/>
      <c r="AI117" s="22"/>
      <c r="AJ117" s="22"/>
      <c r="AK117" s="22"/>
      <c r="AL117" s="22"/>
      <c r="AM117" s="22"/>
      <c r="AN117" s="22"/>
      <c r="AO117" s="22"/>
      <c r="AP117" s="22"/>
      <c r="AQ117" s="22"/>
      <c r="AR117" s="23"/>
      <c r="AS117" s="22"/>
      <c r="AT117" s="190"/>
      <c r="AU117" s="190"/>
      <c r="AV117" s="190"/>
      <c r="AW117" s="190">
        <v>4</v>
      </c>
      <c r="AX117" s="190">
        <v>4</v>
      </c>
      <c r="AY117" s="190">
        <v>4</v>
      </c>
      <c r="AZ117" s="191"/>
      <c r="BA117" s="191"/>
      <c r="BB117" s="191"/>
      <c r="BC117" s="191"/>
      <c r="BD117" s="24"/>
      <c r="BE117" s="24"/>
      <c r="BF117" s="25"/>
      <c r="BG117" s="27">
        <f t="shared" si="453"/>
        <v>0</v>
      </c>
      <c r="BH117" s="28">
        <f t="shared" si="454"/>
        <v>0</v>
      </c>
      <c r="BI117" s="25" t="s">
        <v>49</v>
      </c>
      <c r="BJ117" s="25"/>
      <c r="BK117" s="24"/>
      <c r="BL117" s="24"/>
      <c r="BM117" s="25"/>
      <c r="BN117" s="27">
        <f t="shared" si="455"/>
        <v>0</v>
      </c>
      <c r="BO117" s="28">
        <f t="shared" si="456"/>
        <v>0</v>
      </c>
      <c r="BP117" s="25" t="s">
        <v>49</v>
      </c>
      <c r="BQ117" s="29"/>
      <c r="BR117" s="30"/>
      <c r="BS117" s="24"/>
      <c r="BT117" s="25"/>
      <c r="BU117" s="27">
        <f t="shared" si="457"/>
        <v>0</v>
      </c>
      <c r="BV117" s="28">
        <f t="shared" si="458"/>
        <v>0</v>
      </c>
      <c r="BW117" s="25" t="s">
        <v>50</v>
      </c>
      <c r="BX117" s="25" t="s">
        <v>105</v>
      </c>
      <c r="BY117" s="24">
        <v>0</v>
      </c>
      <c r="BZ117" s="24">
        <v>0</v>
      </c>
      <c r="CA117" s="25" t="s">
        <v>100</v>
      </c>
      <c r="CB117" s="27">
        <f t="shared" si="459"/>
        <v>0</v>
      </c>
      <c r="CC117" s="28">
        <f t="shared" si="460"/>
        <v>0</v>
      </c>
      <c r="CD117" s="25" t="s">
        <v>50</v>
      </c>
      <c r="CE117" s="25" t="s">
        <v>1429</v>
      </c>
      <c r="CF117" s="24"/>
      <c r="CG117" s="24"/>
      <c r="CH117" s="25" t="s">
        <v>100</v>
      </c>
      <c r="CI117" s="27">
        <f t="shared" si="461"/>
        <v>0</v>
      </c>
      <c r="CJ117" s="28">
        <f t="shared" si="462"/>
        <v>0</v>
      </c>
      <c r="CK117" s="25" t="s">
        <v>50</v>
      </c>
      <c r="CL117" s="25" t="s">
        <v>1430</v>
      </c>
      <c r="CM117" s="24">
        <v>3</v>
      </c>
      <c r="CN117" s="24">
        <v>3</v>
      </c>
      <c r="CO117" s="25" t="s">
        <v>1458</v>
      </c>
      <c r="CP117" s="27">
        <f t="shared" si="463"/>
        <v>0.75</v>
      </c>
      <c r="CQ117" s="28">
        <f t="shared" si="464"/>
        <v>0.75</v>
      </c>
      <c r="CR117" s="25" t="s">
        <v>50</v>
      </c>
      <c r="CS117" s="25" t="s">
        <v>1455</v>
      </c>
      <c r="CT117" s="24">
        <v>3</v>
      </c>
      <c r="CU117" s="24">
        <v>3</v>
      </c>
      <c r="CV117" s="25" t="s">
        <v>100</v>
      </c>
      <c r="CW117" s="27">
        <f t="shared" si="465"/>
        <v>0.75</v>
      </c>
      <c r="CX117" s="28">
        <f t="shared" si="466"/>
        <v>0.75</v>
      </c>
      <c r="CY117" s="25" t="s">
        <v>50</v>
      </c>
      <c r="CZ117" s="25" t="s">
        <v>1817</v>
      </c>
      <c r="DA117" s="24">
        <v>3</v>
      </c>
      <c r="DB117" s="24">
        <v>3</v>
      </c>
      <c r="DC117" s="25" t="s">
        <v>100</v>
      </c>
      <c r="DD117" s="27">
        <f t="shared" si="467"/>
        <v>0.75</v>
      </c>
      <c r="DE117" s="28">
        <f t="shared" si="468"/>
        <v>0.75</v>
      </c>
      <c r="DF117" s="25" t="s">
        <v>50</v>
      </c>
      <c r="DG117" s="25" t="s">
        <v>1818</v>
      </c>
      <c r="DH117" s="24">
        <v>3</v>
      </c>
      <c r="DI117" s="24">
        <v>3</v>
      </c>
      <c r="DJ117" s="25" t="s">
        <v>100</v>
      </c>
      <c r="DK117" s="27">
        <f t="shared" si="469"/>
        <v>0.75</v>
      </c>
      <c r="DL117" s="28">
        <f t="shared" si="470"/>
        <v>0.75</v>
      </c>
      <c r="DM117" s="25" t="s">
        <v>50</v>
      </c>
      <c r="DN117" s="25" t="s">
        <v>1819</v>
      </c>
      <c r="DO117" s="24"/>
      <c r="DP117" s="24"/>
      <c r="DQ117" s="25"/>
      <c r="DR117" s="27">
        <f t="shared" si="471"/>
        <v>0</v>
      </c>
      <c r="DS117" s="28">
        <f t="shared" si="472"/>
        <v>0.75</v>
      </c>
      <c r="DT117" s="25" t="s">
        <v>49</v>
      </c>
      <c r="DU117" s="25"/>
      <c r="DV117" s="24"/>
      <c r="DW117" s="24"/>
      <c r="DX117" s="25"/>
      <c r="DY117" s="27">
        <f t="shared" si="473"/>
        <v>0</v>
      </c>
      <c r="DZ117" s="28">
        <f t="shared" si="474"/>
        <v>0.75</v>
      </c>
      <c r="EA117" s="25" t="s">
        <v>49</v>
      </c>
      <c r="EB117" s="25"/>
      <c r="EC117" s="31">
        <v>4</v>
      </c>
      <c r="ED117" s="24"/>
      <c r="EE117" s="25"/>
      <c r="EF117" s="27">
        <f t="shared" si="475"/>
        <v>1</v>
      </c>
      <c r="EG117" s="28">
        <f t="shared" si="476"/>
        <v>0.75</v>
      </c>
      <c r="EH117" s="25" t="s">
        <v>49</v>
      </c>
      <c r="EI117" s="25"/>
      <c r="EJ117" s="32">
        <v>2025</v>
      </c>
      <c r="EK117" s="33"/>
      <c r="EL117" s="34" t="str">
        <f>+VLOOKUP(C117,[1]Listas_desplega!$AI$22:$AJ$46,2,0)</f>
        <v>D_MEN</v>
      </c>
      <c r="EM117" s="34" t="str">
        <f>+VLOOKUP(I117,[1]Listas_desplega!$BY$3:$BZ$7,2,0)</f>
        <v>T_5</v>
      </c>
      <c r="EN117" s="34" t="str">
        <f>+VLOOKUP(J117,[1]Listas_desplega!$BY$10:$BZ$23,2,0)</f>
        <v>T_5_C_1</v>
      </c>
      <c r="EO117" s="34" t="str">
        <f>+VLOOKUP(K117,[1]Listas_desplega!$BY$28:$BZ$54,2,0)</f>
        <v>T_5_C_1_ET_1</v>
      </c>
      <c r="EP117" s="34" t="str">
        <f>+VLOOKUP(L117,[1]Listas_desplega!$BY$58:$BZ$105,2,0)</f>
        <v>T_5_C_1_ET_1_CPT_2</v>
      </c>
      <c r="EQ117" s="35" t="str">
        <f>+VLOOKUP(M117,[1]Listas_desplega!$J$3:$K$11,2,0)</f>
        <v>Eje_E_9</v>
      </c>
    </row>
    <row r="118" spans="1:147" s="36" customFormat="1" ht="44.25" customHeight="1" x14ac:dyDescent="0.3">
      <c r="A118" s="15" t="str">
        <f t="shared" si="311"/>
        <v>127_TRANSVERSALES_2025</v>
      </c>
      <c r="B118" s="16" t="s">
        <v>93</v>
      </c>
      <c r="C118" s="16" t="s">
        <v>94</v>
      </c>
      <c r="D118" s="16" t="s">
        <v>115</v>
      </c>
      <c r="E118" s="16" t="s">
        <v>159</v>
      </c>
      <c r="F118" s="16" t="s">
        <v>864</v>
      </c>
      <c r="G118" s="17" t="s">
        <v>920</v>
      </c>
      <c r="H118" s="16"/>
      <c r="I118" s="16" t="s">
        <v>627</v>
      </c>
      <c r="J118" s="16" t="s">
        <v>628</v>
      </c>
      <c r="K118" s="16" t="s">
        <v>629</v>
      </c>
      <c r="L118" s="16" t="s">
        <v>713</v>
      </c>
      <c r="M118" s="16" t="s">
        <v>96</v>
      </c>
      <c r="N118" s="16" t="s">
        <v>116</v>
      </c>
      <c r="O118" s="22">
        <v>127</v>
      </c>
      <c r="P118" s="19" t="s">
        <v>921</v>
      </c>
      <c r="Q118" s="20" t="s">
        <v>117</v>
      </c>
      <c r="R118" s="19" t="s">
        <v>870</v>
      </c>
      <c r="S118" s="19" t="s">
        <v>922</v>
      </c>
      <c r="T118" s="19" t="s">
        <v>308</v>
      </c>
      <c r="U118" s="19" t="s">
        <v>487</v>
      </c>
      <c r="V118" s="19">
        <v>0</v>
      </c>
      <c r="W118" s="19" t="s">
        <v>118</v>
      </c>
      <c r="X118" s="20" t="s">
        <v>288</v>
      </c>
      <c r="Y118" s="21"/>
      <c r="Z118" s="21"/>
      <c r="AA118" s="21"/>
      <c r="AB118" s="21"/>
      <c r="AC118" s="21"/>
      <c r="AD118" s="21"/>
      <c r="AE118" s="21"/>
      <c r="AF118" s="21"/>
      <c r="AG118" s="21"/>
      <c r="AH118" s="22"/>
      <c r="AI118" s="22"/>
      <c r="AJ118" s="22"/>
      <c r="AK118" s="22"/>
      <c r="AL118" s="22"/>
      <c r="AM118" s="22"/>
      <c r="AN118" s="22"/>
      <c r="AO118" s="22"/>
      <c r="AP118" s="22"/>
      <c r="AQ118" s="22"/>
      <c r="AR118" s="23"/>
      <c r="AS118" s="22"/>
      <c r="AT118" s="207"/>
      <c r="AU118" s="190"/>
      <c r="AV118" s="190"/>
      <c r="AW118" s="190">
        <v>100</v>
      </c>
      <c r="AX118" s="190">
        <v>100</v>
      </c>
      <c r="AY118" s="190">
        <v>100</v>
      </c>
      <c r="AZ118" s="191">
        <v>7</v>
      </c>
      <c r="BA118" s="191" t="s">
        <v>923</v>
      </c>
      <c r="BB118" s="191" t="s">
        <v>924</v>
      </c>
      <c r="BC118" s="191" t="s">
        <v>925</v>
      </c>
      <c r="BD118" s="24">
        <v>7</v>
      </c>
      <c r="BE118" s="24">
        <v>5</v>
      </c>
      <c r="BF118" s="25" t="s">
        <v>926</v>
      </c>
      <c r="BG118" s="27">
        <f>IFERROR(BD118/AW118,0)</f>
        <v>7.0000000000000007E-2</v>
      </c>
      <c r="BH118" s="28">
        <f>+IF(BI118="SI",IFERROR((IF(BI118="SI",BE118,0)/AW118),"REVISAR"),0)</f>
        <v>0.05</v>
      </c>
      <c r="BI118" s="25" t="s">
        <v>50</v>
      </c>
      <c r="BJ118" s="25" t="s">
        <v>927</v>
      </c>
      <c r="BK118" s="24">
        <v>15</v>
      </c>
      <c r="BL118" s="24">
        <v>14</v>
      </c>
      <c r="BM118" s="25" t="s">
        <v>928</v>
      </c>
      <c r="BN118" s="27">
        <f>+IFERROR(BK118/AW118,0)</f>
        <v>0.15</v>
      </c>
      <c r="BO118" s="28">
        <f>+IF(BP118="SI",IFERROR((IF(BP118="SI",BL118,0)/AW118),"REVISAR"),BH118)</f>
        <v>0.14000000000000001</v>
      </c>
      <c r="BP118" s="25" t="s">
        <v>50</v>
      </c>
      <c r="BQ118" s="29" t="s">
        <v>929</v>
      </c>
      <c r="BR118" s="30">
        <v>24</v>
      </c>
      <c r="BS118" s="24">
        <v>28</v>
      </c>
      <c r="BT118" s="25" t="s">
        <v>930</v>
      </c>
      <c r="BU118" s="27">
        <f>+IFERROR(BR118/AW118,0)</f>
        <v>0.24</v>
      </c>
      <c r="BV118" s="28">
        <f>+IF(BW118="SI",IFERROR((IF(BW118="SI",BS118,0)/AW118),"REVISAR"),BO118)</f>
        <v>0.28000000000000003</v>
      </c>
      <c r="BW118" s="25" t="s">
        <v>50</v>
      </c>
      <c r="BX118" s="25" t="s">
        <v>1459</v>
      </c>
      <c r="BY118" s="24">
        <v>32</v>
      </c>
      <c r="BZ118" s="24">
        <v>39</v>
      </c>
      <c r="CA118" s="25" t="s">
        <v>1460</v>
      </c>
      <c r="CB118" s="27">
        <f>+IFERROR(BY118/AW118,0)</f>
        <v>0.32</v>
      </c>
      <c r="CC118" s="28">
        <f>+IF(CD118="SI",IFERROR((IF(CD118="SI",BZ118,0)/AW118),"REVISAR"),BV118)</f>
        <v>0.39</v>
      </c>
      <c r="CD118" s="25" t="s">
        <v>50</v>
      </c>
      <c r="CE118" s="25" t="s">
        <v>1461</v>
      </c>
      <c r="CF118" s="24">
        <v>41</v>
      </c>
      <c r="CG118" s="24">
        <v>49</v>
      </c>
      <c r="CH118" s="25" t="s">
        <v>1462</v>
      </c>
      <c r="CI118" s="27">
        <f>+IFERROR(CF118/AW118,0)</f>
        <v>0.41</v>
      </c>
      <c r="CJ118" s="28">
        <f>+IF(CK118="SI",IFERROR((IF(CK118="SI",CG118,0)/AW118),"REVISAR"),CC118)</f>
        <v>0.49</v>
      </c>
      <c r="CK118" s="25" t="s">
        <v>50</v>
      </c>
      <c r="CL118" s="25" t="s">
        <v>1463</v>
      </c>
      <c r="CM118" s="24">
        <v>49</v>
      </c>
      <c r="CN118" s="24">
        <v>56</v>
      </c>
      <c r="CO118" s="25" t="s">
        <v>1464</v>
      </c>
      <c r="CP118" s="27">
        <f>+IFERROR(CM118/AW118,0)</f>
        <v>0.49</v>
      </c>
      <c r="CQ118" s="28">
        <f>+IF(CR118="SI",IFERROR((IF(CR118="SI",CN118,0)/AW118),"REVISAR"),CJ118)</f>
        <v>0.56000000000000005</v>
      </c>
      <c r="CR118" s="25" t="s">
        <v>50</v>
      </c>
      <c r="CS118" s="25" t="s">
        <v>1465</v>
      </c>
      <c r="CT118" s="24">
        <v>58</v>
      </c>
      <c r="CU118" s="24">
        <v>64</v>
      </c>
      <c r="CV118" s="25" t="s">
        <v>1849</v>
      </c>
      <c r="CW118" s="27">
        <f>+IFERROR(CT118/AW118,0)</f>
        <v>0.57999999999999996</v>
      </c>
      <c r="CX118" s="28">
        <f>+IF(CY118="SI",IFERROR((IF(CY118="SI",CU118,0)/AW118),"REVISAR"),CQ118)</f>
        <v>0.64</v>
      </c>
      <c r="CY118" s="25" t="s">
        <v>50</v>
      </c>
      <c r="CZ118" s="25" t="s">
        <v>1850</v>
      </c>
      <c r="DA118" s="24">
        <v>66</v>
      </c>
      <c r="DB118" s="24">
        <v>78</v>
      </c>
      <c r="DC118" s="25" t="s">
        <v>1851</v>
      </c>
      <c r="DD118" s="27">
        <f>+IFERROR(DA118/AW118,0)</f>
        <v>0.66</v>
      </c>
      <c r="DE118" s="28">
        <f>+IF(DF118="SI",IFERROR((IF(DF118="SI",DB118,0)/AW118),"REVISAR"),CX118)</f>
        <v>0.78</v>
      </c>
      <c r="DF118" s="25" t="s">
        <v>50</v>
      </c>
      <c r="DG118" s="25" t="s">
        <v>1852</v>
      </c>
      <c r="DH118" s="24">
        <v>75</v>
      </c>
      <c r="DI118" s="24">
        <v>95</v>
      </c>
      <c r="DJ118" s="25" t="s">
        <v>1853</v>
      </c>
      <c r="DK118" s="27">
        <f>+IFERROR(DH118/AW118,0)</f>
        <v>0.75</v>
      </c>
      <c r="DL118" s="28">
        <f>+IF(DM118="SI",IFERROR((IF(DM118="SI",DI118,0)/AW118),"REVISAR"),DE118)</f>
        <v>0.95</v>
      </c>
      <c r="DM118" s="25" t="s">
        <v>50</v>
      </c>
      <c r="DN118" s="25" t="s">
        <v>1854</v>
      </c>
      <c r="DO118" s="24">
        <v>83</v>
      </c>
      <c r="DP118" s="24"/>
      <c r="DQ118" s="25"/>
      <c r="DR118" s="27">
        <f>+IFERROR(DO118/AW118,0)</f>
        <v>0.83</v>
      </c>
      <c r="DS118" s="28">
        <f>+IF(DT118="SI",IFERROR((IF(DT118="SI",DP118,0)/AW118),"REVISAR"),DL118)</f>
        <v>0.95</v>
      </c>
      <c r="DT118" s="25" t="s">
        <v>49</v>
      </c>
      <c r="DU118" s="25"/>
      <c r="DV118" s="24">
        <v>92</v>
      </c>
      <c r="DW118" s="24"/>
      <c r="DX118" s="25"/>
      <c r="DY118" s="27">
        <f>+IFERROR(DV118/AW118,0)</f>
        <v>0.92</v>
      </c>
      <c r="DZ118" s="28">
        <f>+IF(EA118="SI",IFERROR((IF(EA118="SI",DW118,0)/AW118),"REVISAR"),DS118)</f>
        <v>0.95</v>
      </c>
      <c r="EA118" s="25" t="s">
        <v>49</v>
      </c>
      <c r="EB118" s="25"/>
      <c r="EC118" s="31">
        <v>100</v>
      </c>
      <c r="ED118" s="24"/>
      <c r="EE118" s="25"/>
      <c r="EF118" s="27">
        <f>+IFERROR(EC118/AW118,0)</f>
        <v>1</v>
      </c>
      <c r="EG118" s="28">
        <f>+IF(EH118="SI",IFERROR((IF(EH118="SI",ED118,0)/AW118),"REVISAR"),DZ118)</f>
        <v>0.95</v>
      </c>
      <c r="EH118" s="25" t="s">
        <v>49</v>
      </c>
      <c r="EI118" s="25"/>
      <c r="EJ118" s="32">
        <v>2025</v>
      </c>
      <c r="EK118" s="33"/>
      <c r="EL118" s="34" t="str">
        <f>+VLOOKUP(C118,[1]Listas_desplega!$AI$22:$AJ$46,2,0)</f>
        <v>D_MEN</v>
      </c>
      <c r="EM118" s="34" t="str">
        <f>+VLOOKUP(I118,[1]Listas_desplega!$BY$3:$BZ$7,2,0)</f>
        <v>T_5</v>
      </c>
      <c r="EN118" s="34" t="str">
        <f>+VLOOKUP(J118,[1]Listas_desplega!$BY$10:$BZ$23,2,0)</f>
        <v>T_5_C_1</v>
      </c>
      <c r="EO118" s="34" t="str">
        <f>+VLOOKUP(K118,[1]Listas_desplega!$BY$28:$BZ$54,2,0)</f>
        <v>T_5_C_1_ET_1</v>
      </c>
      <c r="EP118" s="34" t="str">
        <f>+VLOOKUP(L118,[1]Listas_desplega!$BY$58:$BZ$105,2,0)</f>
        <v>T_5_C_1_ET_1_CPT_2</v>
      </c>
      <c r="EQ118" s="35" t="str">
        <f>+VLOOKUP(M118,[1]Listas_desplega!$J$3:$K$11,2,0)</f>
        <v>Eje_E_9</v>
      </c>
    </row>
    <row r="119" spans="1:147" s="36" customFormat="1" ht="44.25" customHeight="1" x14ac:dyDescent="0.3">
      <c r="A119" s="15" t="str">
        <f t="shared" si="311"/>
        <v>128_TRANSVERSALES_2025</v>
      </c>
      <c r="B119" s="16" t="s">
        <v>93</v>
      </c>
      <c r="C119" s="16" t="s">
        <v>94</v>
      </c>
      <c r="D119" s="16" t="s">
        <v>115</v>
      </c>
      <c r="E119" s="16" t="s">
        <v>159</v>
      </c>
      <c r="F119" s="16" t="s">
        <v>864</v>
      </c>
      <c r="G119" s="17" t="s">
        <v>920</v>
      </c>
      <c r="H119" s="16"/>
      <c r="I119" s="16" t="s">
        <v>627</v>
      </c>
      <c r="J119" s="16" t="s">
        <v>628</v>
      </c>
      <c r="K119" s="16" t="s">
        <v>629</v>
      </c>
      <c r="L119" s="16" t="s">
        <v>713</v>
      </c>
      <c r="M119" s="16" t="s">
        <v>96</v>
      </c>
      <c r="N119" s="16" t="s">
        <v>116</v>
      </c>
      <c r="O119" s="22">
        <v>128</v>
      </c>
      <c r="P119" s="19" t="s">
        <v>931</v>
      </c>
      <c r="Q119" s="20" t="s">
        <v>117</v>
      </c>
      <c r="R119" s="19" t="s">
        <v>485</v>
      </c>
      <c r="S119" s="19" t="s">
        <v>932</v>
      </c>
      <c r="T119" s="19" t="s">
        <v>285</v>
      </c>
      <c r="U119" s="19" t="s">
        <v>881</v>
      </c>
      <c r="V119" s="19">
        <v>0</v>
      </c>
      <c r="W119" s="19" t="s">
        <v>118</v>
      </c>
      <c r="X119" s="20" t="s">
        <v>288</v>
      </c>
      <c r="Y119" s="21"/>
      <c r="Z119" s="21"/>
      <c r="AA119" s="21"/>
      <c r="AB119" s="21"/>
      <c r="AC119" s="21"/>
      <c r="AD119" s="21"/>
      <c r="AE119" s="21"/>
      <c r="AF119" s="21"/>
      <c r="AG119" s="21"/>
      <c r="AH119" s="22"/>
      <c r="AI119" s="22"/>
      <c r="AJ119" s="22"/>
      <c r="AK119" s="22"/>
      <c r="AL119" s="22"/>
      <c r="AM119" s="22"/>
      <c r="AN119" s="22"/>
      <c r="AO119" s="22"/>
      <c r="AP119" s="22"/>
      <c r="AQ119" s="22"/>
      <c r="AR119" s="23"/>
      <c r="AS119" s="22"/>
      <c r="AT119" s="207"/>
      <c r="AU119" s="190"/>
      <c r="AV119" s="190"/>
      <c r="AW119" s="190">
        <v>3</v>
      </c>
      <c r="AX119" s="190">
        <v>3</v>
      </c>
      <c r="AY119" s="190">
        <v>6</v>
      </c>
      <c r="AZ119" s="191" t="s">
        <v>933</v>
      </c>
      <c r="BA119" s="191" t="s">
        <v>933</v>
      </c>
      <c r="BB119" s="191" t="s">
        <v>933</v>
      </c>
      <c r="BC119" s="191" t="s">
        <v>934</v>
      </c>
      <c r="BD119" s="24" t="s">
        <v>933</v>
      </c>
      <c r="BE119" s="24"/>
      <c r="BF119" s="25" t="s">
        <v>100</v>
      </c>
      <c r="BG119" s="26">
        <f t="shared" ref="BG119:BG121" si="477">IFERROR(BD119/AW119,0)</f>
        <v>0</v>
      </c>
      <c r="BH119" s="27">
        <f t="shared" ref="BH119:BH121" si="478">IFERROR(BE119/AW119,0)</f>
        <v>0</v>
      </c>
      <c r="BI119" s="25" t="s">
        <v>50</v>
      </c>
      <c r="BJ119" s="25" t="s">
        <v>101</v>
      </c>
      <c r="BK119" s="24" t="s">
        <v>933</v>
      </c>
      <c r="BL119" s="24"/>
      <c r="BM119" s="25" t="s">
        <v>100</v>
      </c>
      <c r="BN119" s="27">
        <f t="shared" ref="BN119:BN121" si="479">+IFERROR(BK119/AW119,0)</f>
        <v>0</v>
      </c>
      <c r="BO119" s="28">
        <f t="shared" ref="BO119:BO121" si="480">+IF(BP119="SI",IFERROR((IF(BP119="SI",BL119,0)/AW119),"REVISAR"),BH119)</f>
        <v>0</v>
      </c>
      <c r="BP119" s="25" t="s">
        <v>50</v>
      </c>
      <c r="BQ119" s="29" t="s">
        <v>103</v>
      </c>
      <c r="BR119" s="30" t="s">
        <v>933</v>
      </c>
      <c r="BS119" s="24"/>
      <c r="BT119" s="25" t="s">
        <v>100</v>
      </c>
      <c r="BU119" s="27">
        <f t="shared" ref="BU119:BU121" si="481">+IFERROR(BR119/AW119,0)</f>
        <v>0</v>
      </c>
      <c r="BV119" s="28">
        <f t="shared" ref="BV119:BV121" si="482">+IF(BW119="SI",IFERROR((IF(BW119="SI",BS119,0)/AW119),"REVISAR"),BO119)</f>
        <v>0</v>
      </c>
      <c r="BW119" s="25" t="s">
        <v>50</v>
      </c>
      <c r="BX119" s="25" t="s">
        <v>105</v>
      </c>
      <c r="BY119" s="24" t="s">
        <v>934</v>
      </c>
      <c r="BZ119" s="24">
        <v>1</v>
      </c>
      <c r="CA119" s="25" t="s">
        <v>1466</v>
      </c>
      <c r="CB119" s="27">
        <f t="shared" ref="CB119:CB121" si="483">+IFERROR(BY119/AW119,0)</f>
        <v>0</v>
      </c>
      <c r="CC119" s="28">
        <f t="shared" ref="CC119:CC121" si="484">+IF(CD119="SI",IFERROR((IF(CD119="SI",BZ119,0)/AW119),"REVISAR"),BV119)</f>
        <v>0.33333333333333331</v>
      </c>
      <c r="CD119" s="25" t="s">
        <v>50</v>
      </c>
      <c r="CE119" s="25" t="s">
        <v>1461</v>
      </c>
      <c r="CF119" s="24" t="s">
        <v>934</v>
      </c>
      <c r="CG119" s="24"/>
      <c r="CH119" s="25" t="s">
        <v>104</v>
      </c>
      <c r="CI119" s="27">
        <f t="shared" ref="CI119:CI121" si="485">+IFERROR(CF119/AW119,0)</f>
        <v>0</v>
      </c>
      <c r="CJ119" s="28">
        <f t="shared" ref="CJ119:CJ121" si="486">+IF(CK119="SI",IFERROR((IF(CK119="SI",CG119,0)/AW119),"REVISAR"),CC119)</f>
        <v>0</v>
      </c>
      <c r="CK119" s="25" t="s">
        <v>50</v>
      </c>
      <c r="CL119" s="25" t="s">
        <v>1430</v>
      </c>
      <c r="CM119" s="24" t="s">
        <v>934</v>
      </c>
      <c r="CN119" s="24"/>
      <c r="CO119" s="25" t="s">
        <v>119</v>
      </c>
      <c r="CP119" s="27">
        <f t="shared" ref="CP119:CP121" si="487">+IFERROR(CM119/AW119,0)</f>
        <v>0</v>
      </c>
      <c r="CQ119" s="28">
        <f t="shared" ref="CQ119:CQ121" si="488">+IF(CR119="SI",IFERROR((IF(CR119="SI",CN119,0)/AW119),"REVISAR"),CJ119)</f>
        <v>0</v>
      </c>
      <c r="CR119" s="25" t="s">
        <v>50</v>
      </c>
      <c r="CS119" s="25" t="s">
        <v>1457</v>
      </c>
      <c r="CT119" s="24" t="s">
        <v>934</v>
      </c>
      <c r="CU119" s="24"/>
      <c r="CV119" s="25" t="s">
        <v>119</v>
      </c>
      <c r="CW119" s="27">
        <f t="shared" ref="CW119:CW121" si="489">+IFERROR(CT119/AW119,0)</f>
        <v>0</v>
      </c>
      <c r="CX119" s="28">
        <f t="shared" ref="CX119:CX121" si="490">+IF(CY119="SI",IFERROR((IF(CY119="SI",CU119,0)/AW119),"REVISAR"),CQ119)</f>
        <v>0</v>
      </c>
      <c r="CY119" s="25" t="s">
        <v>50</v>
      </c>
      <c r="CZ119" s="25" t="s">
        <v>1817</v>
      </c>
      <c r="DA119" s="24" t="s">
        <v>935</v>
      </c>
      <c r="DB119" s="24">
        <v>2</v>
      </c>
      <c r="DC119" s="25" t="s">
        <v>1855</v>
      </c>
      <c r="DD119" s="27">
        <f t="shared" ref="DD119:DD121" si="491">+IFERROR(DA119/AW119,0)</f>
        <v>0</v>
      </c>
      <c r="DE119" s="28">
        <f t="shared" ref="DE119:DE121" si="492">+IF(DF119="SI",IFERROR((IF(DF119="SI",DB119,0)/AW119),"REVISAR"),CX119)</f>
        <v>0.66666666666666663</v>
      </c>
      <c r="DF119" s="25" t="s">
        <v>50</v>
      </c>
      <c r="DG119" s="25" t="s">
        <v>1852</v>
      </c>
      <c r="DH119" s="24" t="s">
        <v>935</v>
      </c>
      <c r="DI119" s="24"/>
      <c r="DJ119" s="25" t="s">
        <v>119</v>
      </c>
      <c r="DK119" s="27">
        <f t="shared" ref="DK119:DK121" si="493">+IFERROR(DH119/AW119,0)</f>
        <v>0</v>
      </c>
      <c r="DL119" s="28">
        <f t="shared" ref="DL119:DL121" si="494">+IF(DM119="SI",IFERROR((IF(DM119="SI",DI119,0)/AW119),"REVISAR"),DE119)</f>
        <v>0</v>
      </c>
      <c r="DM119" s="25" t="s">
        <v>50</v>
      </c>
      <c r="DN119" s="25" t="s">
        <v>1819</v>
      </c>
      <c r="DO119" s="24" t="s">
        <v>935</v>
      </c>
      <c r="DP119" s="24"/>
      <c r="DQ119" s="25"/>
      <c r="DR119" s="27">
        <f t="shared" ref="DR119:DR121" si="495">+IFERROR(DO119/AW119,0)</f>
        <v>0</v>
      </c>
      <c r="DS119" s="28">
        <f t="shared" ref="DS119:DS121" si="496">+IF(DT119="SI",IFERROR((IF(DT119="SI",DP119,0)/AW119),"REVISAR"),DL119)</f>
        <v>0</v>
      </c>
      <c r="DT119" s="25" t="s">
        <v>49</v>
      </c>
      <c r="DU119" s="25"/>
      <c r="DV119" s="24" t="s">
        <v>935</v>
      </c>
      <c r="DW119" s="24"/>
      <c r="DX119" s="25"/>
      <c r="DY119" s="27">
        <f t="shared" ref="DY119:DY121" si="497">+IFERROR(DV119/AW119,0)</f>
        <v>0</v>
      </c>
      <c r="DZ119" s="28">
        <f t="shared" ref="DZ119:DZ121" si="498">+IF(EA119="SI",IFERROR((IF(EA119="SI",DW119,0)/AW119),"REVISAR"),DS119)</f>
        <v>0</v>
      </c>
      <c r="EA119" s="25" t="s">
        <v>49</v>
      </c>
      <c r="EB119" s="25"/>
      <c r="EC119" s="31">
        <v>3</v>
      </c>
      <c r="ED119" s="24"/>
      <c r="EE119" s="25"/>
      <c r="EF119" s="27">
        <f t="shared" ref="EF119:EF121" si="499">+IFERROR(EC119/AW119,0)</f>
        <v>1</v>
      </c>
      <c r="EG119" s="28">
        <f t="shared" ref="EG119:EG121" si="500">+IF(EH119="SI",IFERROR((IF(EH119="SI",ED119,0)/AW119),"REVISAR"),DZ119)</f>
        <v>0</v>
      </c>
      <c r="EH119" s="25" t="s">
        <v>49</v>
      </c>
      <c r="EI119" s="25"/>
      <c r="EJ119" s="32">
        <v>2025</v>
      </c>
      <c r="EK119" s="33"/>
      <c r="EL119" s="34" t="str">
        <f>+VLOOKUP(C119,[1]Listas_desplega!$AI$22:$AJ$46,2,0)</f>
        <v>D_MEN</v>
      </c>
      <c r="EM119" s="34" t="str">
        <f>+VLOOKUP(I119,[1]Listas_desplega!$BY$3:$BZ$7,2,0)</f>
        <v>T_5</v>
      </c>
      <c r="EN119" s="34" t="str">
        <f>+VLOOKUP(J119,[1]Listas_desplega!$BY$10:$BZ$23,2,0)</f>
        <v>T_5_C_1</v>
      </c>
      <c r="EO119" s="34" t="str">
        <f>+VLOOKUP(K119,[1]Listas_desplega!$BY$28:$BZ$54,2,0)</f>
        <v>T_5_C_1_ET_1</v>
      </c>
      <c r="EP119" s="34" t="str">
        <f>+VLOOKUP(L119,[1]Listas_desplega!$BY$58:$BZ$105,2,0)</f>
        <v>T_5_C_1_ET_1_CPT_2</v>
      </c>
      <c r="EQ119" s="35" t="str">
        <f>+VLOOKUP(M119,[1]Listas_desplega!$J$3:$K$11,2,0)</f>
        <v>Eje_E_9</v>
      </c>
    </row>
    <row r="120" spans="1:147" s="36" customFormat="1" ht="44.25" customHeight="1" x14ac:dyDescent="0.3">
      <c r="A120" s="15" t="str">
        <f t="shared" si="311"/>
        <v>62_TRANSVERSALES_2025</v>
      </c>
      <c r="B120" s="16" t="s">
        <v>93</v>
      </c>
      <c r="C120" s="16" t="s">
        <v>94</v>
      </c>
      <c r="D120" s="16" t="s">
        <v>120</v>
      </c>
      <c r="E120" s="16" t="s">
        <v>157</v>
      </c>
      <c r="F120" s="16" t="s">
        <v>936</v>
      </c>
      <c r="G120" s="17" t="s">
        <v>937</v>
      </c>
      <c r="H120" s="16"/>
      <c r="I120" s="16" t="s">
        <v>627</v>
      </c>
      <c r="J120" s="16" t="s">
        <v>628</v>
      </c>
      <c r="K120" s="16" t="s">
        <v>629</v>
      </c>
      <c r="L120" s="16" t="s">
        <v>938</v>
      </c>
      <c r="M120" s="16" t="s">
        <v>96</v>
      </c>
      <c r="N120" s="16" t="s">
        <v>116</v>
      </c>
      <c r="O120" s="22">
        <v>62</v>
      </c>
      <c r="P120" s="19" t="s">
        <v>939</v>
      </c>
      <c r="Q120" s="20" t="s">
        <v>282</v>
      </c>
      <c r="R120" s="19" t="s">
        <v>485</v>
      </c>
      <c r="S120" s="19" t="s">
        <v>940</v>
      </c>
      <c r="T120" s="19" t="s">
        <v>285</v>
      </c>
      <c r="U120" s="19" t="s">
        <v>286</v>
      </c>
      <c r="V120" s="19">
        <v>0</v>
      </c>
      <c r="W120" s="19" t="s">
        <v>121</v>
      </c>
      <c r="X120" s="20" t="s">
        <v>288</v>
      </c>
      <c r="Y120" s="21"/>
      <c r="Z120" s="21"/>
      <c r="AA120" s="21"/>
      <c r="AB120" s="21"/>
      <c r="AC120" s="21"/>
      <c r="AD120" s="21"/>
      <c r="AE120" s="21"/>
      <c r="AF120" s="21"/>
      <c r="AG120" s="21"/>
      <c r="AH120" s="22"/>
      <c r="AI120" s="22"/>
      <c r="AJ120" s="22"/>
      <c r="AK120" s="22" t="s">
        <v>48</v>
      </c>
      <c r="AL120" s="22"/>
      <c r="AM120" s="22"/>
      <c r="AN120" s="22"/>
      <c r="AO120" s="22"/>
      <c r="AP120" s="22"/>
      <c r="AQ120" s="22"/>
      <c r="AR120" s="23"/>
      <c r="AS120" s="22"/>
      <c r="AT120" s="207">
        <v>2</v>
      </c>
      <c r="AU120" s="190">
        <v>2</v>
      </c>
      <c r="AV120" s="190">
        <v>2</v>
      </c>
      <c r="AW120" s="190">
        <v>2</v>
      </c>
      <c r="AX120" s="190">
        <v>2</v>
      </c>
      <c r="AY120" s="190">
        <v>10</v>
      </c>
      <c r="AZ120" s="191"/>
      <c r="BA120" s="191"/>
      <c r="BB120" s="191"/>
      <c r="BC120" s="191"/>
      <c r="BD120" s="24">
        <v>0</v>
      </c>
      <c r="BE120" s="24"/>
      <c r="BF120" s="25"/>
      <c r="BG120" s="26">
        <f t="shared" si="477"/>
        <v>0</v>
      </c>
      <c r="BH120" s="27">
        <f t="shared" si="478"/>
        <v>0</v>
      </c>
      <c r="BI120" s="25" t="s">
        <v>49</v>
      </c>
      <c r="BJ120" s="25"/>
      <c r="BK120" s="24">
        <v>0</v>
      </c>
      <c r="BL120" s="24">
        <v>1</v>
      </c>
      <c r="BM120" s="25" t="s">
        <v>122</v>
      </c>
      <c r="BN120" s="27">
        <f t="shared" si="479"/>
        <v>0</v>
      </c>
      <c r="BO120" s="28">
        <f t="shared" si="480"/>
        <v>0.5</v>
      </c>
      <c r="BP120" s="25" t="s">
        <v>50</v>
      </c>
      <c r="BQ120" s="29" t="s">
        <v>941</v>
      </c>
      <c r="BR120" s="30">
        <v>0</v>
      </c>
      <c r="BS120" s="24">
        <v>1</v>
      </c>
      <c r="BT120" s="25" t="s">
        <v>104</v>
      </c>
      <c r="BU120" s="27">
        <f t="shared" si="481"/>
        <v>0</v>
      </c>
      <c r="BV120" s="28">
        <f t="shared" si="482"/>
        <v>0.5</v>
      </c>
      <c r="BW120" s="25" t="s">
        <v>50</v>
      </c>
      <c r="BX120" s="25" t="s">
        <v>942</v>
      </c>
      <c r="BY120" s="24">
        <v>0</v>
      </c>
      <c r="BZ120" s="24">
        <v>1</v>
      </c>
      <c r="CA120" s="25" t="s">
        <v>100</v>
      </c>
      <c r="CB120" s="27">
        <f t="shared" si="483"/>
        <v>0</v>
      </c>
      <c r="CC120" s="28">
        <f t="shared" si="484"/>
        <v>0.5</v>
      </c>
      <c r="CD120" s="25" t="s">
        <v>50</v>
      </c>
      <c r="CE120" s="25" t="s">
        <v>1467</v>
      </c>
      <c r="CF120" s="24">
        <v>0</v>
      </c>
      <c r="CG120" s="24">
        <v>1</v>
      </c>
      <c r="CH120" s="25" t="s">
        <v>104</v>
      </c>
      <c r="CI120" s="27">
        <f t="shared" si="485"/>
        <v>0</v>
      </c>
      <c r="CJ120" s="28">
        <f t="shared" si="486"/>
        <v>0.5</v>
      </c>
      <c r="CK120" s="25" t="s">
        <v>50</v>
      </c>
      <c r="CL120" s="25" t="s">
        <v>1468</v>
      </c>
      <c r="CM120" s="24">
        <v>1</v>
      </c>
      <c r="CN120" s="24">
        <v>1</v>
      </c>
      <c r="CO120" s="25" t="s">
        <v>104</v>
      </c>
      <c r="CP120" s="27">
        <f t="shared" si="487"/>
        <v>0.5</v>
      </c>
      <c r="CQ120" s="28">
        <f t="shared" si="488"/>
        <v>0.5</v>
      </c>
      <c r="CR120" s="25" t="s">
        <v>50</v>
      </c>
      <c r="CS120" s="25" t="s">
        <v>1469</v>
      </c>
      <c r="CT120" s="24">
        <v>1</v>
      </c>
      <c r="CU120" s="24">
        <v>1</v>
      </c>
      <c r="CV120" s="25" t="s">
        <v>104</v>
      </c>
      <c r="CW120" s="27">
        <f t="shared" si="489"/>
        <v>0.5</v>
      </c>
      <c r="CX120" s="28">
        <f t="shared" si="490"/>
        <v>0.5</v>
      </c>
      <c r="CY120" s="25" t="s">
        <v>50</v>
      </c>
      <c r="CZ120" s="25" t="s">
        <v>1856</v>
      </c>
      <c r="DA120" s="24">
        <v>1</v>
      </c>
      <c r="DB120" s="24">
        <v>1</v>
      </c>
      <c r="DC120" s="25" t="s">
        <v>104</v>
      </c>
      <c r="DD120" s="27">
        <f t="shared" si="491"/>
        <v>0.5</v>
      </c>
      <c r="DE120" s="28">
        <f t="shared" si="492"/>
        <v>0.5</v>
      </c>
      <c r="DF120" s="25" t="s">
        <v>50</v>
      </c>
      <c r="DG120" s="25" t="s">
        <v>1857</v>
      </c>
      <c r="DH120" s="24">
        <v>1</v>
      </c>
      <c r="DI120" s="24">
        <v>2</v>
      </c>
      <c r="DJ120" s="25" t="s">
        <v>1858</v>
      </c>
      <c r="DK120" s="27">
        <f t="shared" si="493"/>
        <v>0.5</v>
      </c>
      <c r="DL120" s="28">
        <f t="shared" si="494"/>
        <v>1</v>
      </c>
      <c r="DM120" s="25" t="s">
        <v>50</v>
      </c>
      <c r="DN120" s="25" t="s">
        <v>1859</v>
      </c>
      <c r="DO120" s="24">
        <v>1</v>
      </c>
      <c r="DP120" s="24"/>
      <c r="DQ120" s="25"/>
      <c r="DR120" s="27">
        <f t="shared" si="495"/>
        <v>0.5</v>
      </c>
      <c r="DS120" s="28">
        <f t="shared" si="496"/>
        <v>1</v>
      </c>
      <c r="DT120" s="25" t="s">
        <v>49</v>
      </c>
      <c r="DU120" s="25"/>
      <c r="DV120" s="24">
        <v>1</v>
      </c>
      <c r="DW120" s="24"/>
      <c r="DX120" s="25"/>
      <c r="DY120" s="27">
        <f t="shared" si="497"/>
        <v>0.5</v>
      </c>
      <c r="DZ120" s="28">
        <f t="shared" si="498"/>
        <v>1</v>
      </c>
      <c r="EA120" s="25" t="s">
        <v>49</v>
      </c>
      <c r="EB120" s="25"/>
      <c r="EC120" s="31">
        <v>2</v>
      </c>
      <c r="ED120" s="24"/>
      <c r="EE120" s="25"/>
      <c r="EF120" s="27">
        <f t="shared" si="499"/>
        <v>1</v>
      </c>
      <c r="EG120" s="28">
        <f t="shared" si="500"/>
        <v>1</v>
      </c>
      <c r="EH120" s="25" t="s">
        <v>49</v>
      </c>
      <c r="EI120" s="25"/>
      <c r="EJ120" s="32">
        <v>2025</v>
      </c>
      <c r="EK120" s="33"/>
      <c r="EL120" s="34" t="str">
        <f>+VLOOKUP(C120,[1]Listas_desplega!$AI$22:$AJ$46,2,0)</f>
        <v>D_MEN</v>
      </c>
      <c r="EM120" s="34" t="str">
        <f>+VLOOKUP(I120,[1]Listas_desplega!$BY$3:$BZ$7,2,0)</f>
        <v>T_5</v>
      </c>
      <c r="EN120" s="34" t="str">
        <f>+VLOOKUP(J120,[1]Listas_desplega!$BY$10:$BZ$23,2,0)</f>
        <v>T_5_C_1</v>
      </c>
      <c r="EO120" s="34" t="str">
        <f>+VLOOKUP(K120,[1]Listas_desplega!$BY$28:$BZ$54,2,0)</f>
        <v>T_5_C_1_ET_1</v>
      </c>
      <c r="EP120" s="34" t="str">
        <f>+VLOOKUP(L120,[1]Listas_desplega!$BY$58:$BZ$105,2,0)</f>
        <v>T_5_C_1_ET_1_CPT_3</v>
      </c>
      <c r="EQ120" s="35" t="str">
        <f>+VLOOKUP(M120,[1]Listas_desplega!$J$3:$K$11,2,0)</f>
        <v>Eje_E_9</v>
      </c>
    </row>
    <row r="121" spans="1:147" s="36" customFormat="1" ht="44.25" customHeight="1" x14ac:dyDescent="0.3">
      <c r="A121" s="15" t="str">
        <f t="shared" si="311"/>
        <v>63_TRANSVERSALES_2025</v>
      </c>
      <c r="B121" s="16" t="s">
        <v>93</v>
      </c>
      <c r="C121" s="16" t="s">
        <v>94</v>
      </c>
      <c r="D121" s="16" t="s">
        <v>120</v>
      </c>
      <c r="E121" s="16" t="s">
        <v>157</v>
      </c>
      <c r="F121" s="16" t="s">
        <v>936</v>
      </c>
      <c r="G121" s="17" t="s">
        <v>937</v>
      </c>
      <c r="H121" s="16"/>
      <c r="I121" s="16" t="s">
        <v>627</v>
      </c>
      <c r="J121" s="16" t="s">
        <v>628</v>
      </c>
      <c r="K121" s="16" t="s">
        <v>629</v>
      </c>
      <c r="L121" s="16" t="s">
        <v>938</v>
      </c>
      <c r="M121" s="16" t="s">
        <v>96</v>
      </c>
      <c r="N121" s="16" t="s">
        <v>116</v>
      </c>
      <c r="O121" s="22">
        <v>63</v>
      </c>
      <c r="P121" s="19" t="s">
        <v>943</v>
      </c>
      <c r="Q121" s="20" t="s">
        <v>282</v>
      </c>
      <c r="R121" s="19" t="s">
        <v>485</v>
      </c>
      <c r="S121" s="19" t="s">
        <v>944</v>
      </c>
      <c r="T121" s="19" t="s">
        <v>285</v>
      </c>
      <c r="U121" s="19" t="s">
        <v>293</v>
      </c>
      <c r="V121" s="19">
        <v>0</v>
      </c>
      <c r="W121" s="19" t="s">
        <v>124</v>
      </c>
      <c r="X121" s="20" t="s">
        <v>288</v>
      </c>
      <c r="Y121" s="21"/>
      <c r="Z121" s="21"/>
      <c r="AA121" s="21"/>
      <c r="AB121" s="21"/>
      <c r="AC121" s="21"/>
      <c r="AD121" s="21"/>
      <c r="AE121" s="21"/>
      <c r="AF121" s="21"/>
      <c r="AG121" s="21"/>
      <c r="AH121" s="22"/>
      <c r="AI121" s="22"/>
      <c r="AJ121" s="22"/>
      <c r="AK121" s="22" t="s">
        <v>48</v>
      </c>
      <c r="AL121" s="22"/>
      <c r="AM121" s="22"/>
      <c r="AN121" s="22"/>
      <c r="AO121" s="22"/>
      <c r="AP121" s="22"/>
      <c r="AQ121" s="22"/>
      <c r="AR121" s="23"/>
      <c r="AS121" s="22"/>
      <c r="AT121" s="207">
        <v>1</v>
      </c>
      <c r="AU121" s="190">
        <v>1</v>
      </c>
      <c r="AV121" s="190">
        <v>1</v>
      </c>
      <c r="AW121" s="190">
        <v>1</v>
      </c>
      <c r="AX121" s="190">
        <v>1</v>
      </c>
      <c r="AY121" s="190">
        <v>5</v>
      </c>
      <c r="AZ121" s="191"/>
      <c r="BA121" s="191"/>
      <c r="BB121" s="191"/>
      <c r="BC121" s="191"/>
      <c r="BD121" s="24">
        <v>0</v>
      </c>
      <c r="BE121" s="24"/>
      <c r="BF121" s="25"/>
      <c r="BG121" s="26">
        <f t="shared" si="477"/>
        <v>0</v>
      </c>
      <c r="BH121" s="27">
        <f t="shared" si="478"/>
        <v>0</v>
      </c>
      <c r="BI121" s="25" t="s">
        <v>49</v>
      </c>
      <c r="BJ121" s="25"/>
      <c r="BK121" s="24">
        <v>0</v>
      </c>
      <c r="BL121" s="24">
        <v>0</v>
      </c>
      <c r="BM121" s="25" t="s">
        <v>104</v>
      </c>
      <c r="BN121" s="27">
        <f t="shared" si="479"/>
        <v>0</v>
      </c>
      <c r="BO121" s="28">
        <f t="shared" si="480"/>
        <v>0</v>
      </c>
      <c r="BP121" s="25" t="s">
        <v>50</v>
      </c>
      <c r="BQ121" s="29" t="s">
        <v>103</v>
      </c>
      <c r="BR121" s="30">
        <v>0</v>
      </c>
      <c r="BS121" s="24"/>
      <c r="BT121" s="25" t="s">
        <v>104</v>
      </c>
      <c r="BU121" s="27">
        <f t="shared" si="481"/>
        <v>0</v>
      </c>
      <c r="BV121" s="28">
        <f t="shared" si="482"/>
        <v>0</v>
      </c>
      <c r="BW121" s="25" t="s">
        <v>50</v>
      </c>
      <c r="BX121" s="25" t="s">
        <v>105</v>
      </c>
      <c r="BY121" s="24">
        <v>0</v>
      </c>
      <c r="BZ121" s="24">
        <v>0</v>
      </c>
      <c r="CA121" s="25" t="s">
        <v>100</v>
      </c>
      <c r="CB121" s="27">
        <f t="shared" si="483"/>
        <v>0</v>
      </c>
      <c r="CC121" s="28">
        <f t="shared" si="484"/>
        <v>0</v>
      </c>
      <c r="CD121" s="25" t="s">
        <v>50</v>
      </c>
      <c r="CE121" s="25" t="s">
        <v>1467</v>
      </c>
      <c r="CF121" s="24">
        <v>0</v>
      </c>
      <c r="CG121" s="24">
        <v>0</v>
      </c>
      <c r="CH121" s="25" t="s">
        <v>104</v>
      </c>
      <c r="CI121" s="27">
        <f t="shared" si="485"/>
        <v>0</v>
      </c>
      <c r="CJ121" s="28">
        <f t="shared" si="486"/>
        <v>0</v>
      </c>
      <c r="CK121" s="25" t="s">
        <v>50</v>
      </c>
      <c r="CL121" s="25" t="s">
        <v>1468</v>
      </c>
      <c r="CM121" s="24">
        <v>0</v>
      </c>
      <c r="CN121" s="24">
        <v>0</v>
      </c>
      <c r="CO121" s="25" t="s">
        <v>104</v>
      </c>
      <c r="CP121" s="27">
        <f t="shared" si="487"/>
        <v>0</v>
      </c>
      <c r="CQ121" s="28">
        <f t="shared" si="488"/>
        <v>0</v>
      </c>
      <c r="CR121" s="25" t="s">
        <v>50</v>
      </c>
      <c r="CS121" s="25" t="s">
        <v>1469</v>
      </c>
      <c r="CT121" s="24">
        <v>0</v>
      </c>
      <c r="CU121" s="24"/>
      <c r="CV121" s="25" t="s">
        <v>104</v>
      </c>
      <c r="CW121" s="27">
        <f t="shared" si="489"/>
        <v>0</v>
      </c>
      <c r="CX121" s="28">
        <f t="shared" si="490"/>
        <v>0</v>
      </c>
      <c r="CY121" s="25" t="s">
        <v>50</v>
      </c>
      <c r="CZ121" s="25" t="s">
        <v>1856</v>
      </c>
      <c r="DA121" s="24">
        <v>0</v>
      </c>
      <c r="DB121" s="24">
        <v>0</v>
      </c>
      <c r="DC121" s="25" t="s">
        <v>104</v>
      </c>
      <c r="DD121" s="27">
        <f t="shared" si="491"/>
        <v>0</v>
      </c>
      <c r="DE121" s="28">
        <f t="shared" si="492"/>
        <v>0</v>
      </c>
      <c r="DF121" s="25" t="s">
        <v>50</v>
      </c>
      <c r="DG121" s="25" t="s">
        <v>1857</v>
      </c>
      <c r="DH121" s="24">
        <v>0</v>
      </c>
      <c r="DI121" s="24">
        <v>0</v>
      </c>
      <c r="DJ121" s="25" t="s">
        <v>104</v>
      </c>
      <c r="DK121" s="27">
        <f t="shared" si="493"/>
        <v>0</v>
      </c>
      <c r="DL121" s="28">
        <f t="shared" si="494"/>
        <v>0</v>
      </c>
      <c r="DM121" s="25" t="s">
        <v>50</v>
      </c>
      <c r="DN121" s="25" t="s">
        <v>1859</v>
      </c>
      <c r="DO121" s="24">
        <v>0</v>
      </c>
      <c r="DP121" s="24"/>
      <c r="DQ121" s="25"/>
      <c r="DR121" s="27">
        <f t="shared" si="495"/>
        <v>0</v>
      </c>
      <c r="DS121" s="28">
        <f t="shared" si="496"/>
        <v>0</v>
      </c>
      <c r="DT121" s="25" t="s">
        <v>49</v>
      </c>
      <c r="DU121" s="25"/>
      <c r="DV121" s="24">
        <v>0</v>
      </c>
      <c r="DW121" s="24"/>
      <c r="DX121" s="25"/>
      <c r="DY121" s="27">
        <f t="shared" si="497"/>
        <v>0</v>
      </c>
      <c r="DZ121" s="28">
        <f t="shared" si="498"/>
        <v>0</v>
      </c>
      <c r="EA121" s="25" t="s">
        <v>49</v>
      </c>
      <c r="EB121" s="25"/>
      <c r="EC121" s="31">
        <v>1</v>
      </c>
      <c r="ED121" s="24"/>
      <c r="EE121" s="25"/>
      <c r="EF121" s="27">
        <f t="shared" si="499"/>
        <v>1</v>
      </c>
      <c r="EG121" s="28">
        <f t="shared" si="500"/>
        <v>0</v>
      </c>
      <c r="EH121" s="25" t="s">
        <v>49</v>
      </c>
      <c r="EI121" s="25"/>
      <c r="EJ121" s="32">
        <v>2025</v>
      </c>
      <c r="EK121" s="33"/>
      <c r="EL121" s="34" t="str">
        <f>+VLOOKUP(C121,[1]Listas_desplega!$AI$22:$AJ$46,2,0)</f>
        <v>D_MEN</v>
      </c>
      <c r="EM121" s="34" t="str">
        <f>+VLOOKUP(I121,[1]Listas_desplega!$BY$3:$BZ$7,2,0)</f>
        <v>T_5</v>
      </c>
      <c r="EN121" s="34" t="str">
        <f>+VLOOKUP(J121,[1]Listas_desplega!$BY$10:$BZ$23,2,0)</f>
        <v>T_5_C_1</v>
      </c>
      <c r="EO121" s="34" t="str">
        <f>+VLOOKUP(K121,[1]Listas_desplega!$BY$28:$BZ$54,2,0)</f>
        <v>T_5_C_1_ET_1</v>
      </c>
      <c r="EP121" s="34" t="str">
        <f>+VLOOKUP(L121,[1]Listas_desplega!$BY$58:$BZ$105,2,0)</f>
        <v>T_5_C_1_ET_1_CPT_3</v>
      </c>
      <c r="EQ121" s="35" t="str">
        <f>+VLOOKUP(M121,[1]Listas_desplega!$J$3:$K$11,2,0)</f>
        <v>Eje_E_9</v>
      </c>
    </row>
    <row r="122" spans="1:147" s="36" customFormat="1" ht="44.25" customHeight="1" x14ac:dyDescent="0.3">
      <c r="A122" s="15" t="str">
        <f t="shared" si="311"/>
        <v>64_TRANSVERSALES_2025</v>
      </c>
      <c r="B122" s="16" t="s">
        <v>93</v>
      </c>
      <c r="C122" s="16" t="s">
        <v>94</v>
      </c>
      <c r="D122" s="16" t="s">
        <v>120</v>
      </c>
      <c r="E122" s="16" t="s">
        <v>157</v>
      </c>
      <c r="F122" s="16" t="s">
        <v>936</v>
      </c>
      <c r="G122" s="17" t="s">
        <v>937</v>
      </c>
      <c r="H122" s="16"/>
      <c r="I122" s="16" t="s">
        <v>627</v>
      </c>
      <c r="J122" s="16" t="s">
        <v>628</v>
      </c>
      <c r="K122" s="16" t="s">
        <v>629</v>
      </c>
      <c r="L122" s="16" t="s">
        <v>938</v>
      </c>
      <c r="M122" s="16" t="s">
        <v>96</v>
      </c>
      <c r="N122" s="16" t="s">
        <v>116</v>
      </c>
      <c r="O122" s="22">
        <v>64</v>
      </c>
      <c r="P122" s="19" t="s">
        <v>945</v>
      </c>
      <c r="Q122" s="20" t="s">
        <v>282</v>
      </c>
      <c r="R122" s="19" t="s">
        <v>593</v>
      </c>
      <c r="S122" s="19" t="s">
        <v>946</v>
      </c>
      <c r="T122" s="19" t="s">
        <v>308</v>
      </c>
      <c r="U122" s="19" t="s">
        <v>286</v>
      </c>
      <c r="V122" s="19">
        <v>0</v>
      </c>
      <c r="W122" s="19" t="s">
        <v>125</v>
      </c>
      <c r="X122" s="20" t="s">
        <v>288</v>
      </c>
      <c r="Y122" s="21"/>
      <c r="Z122" s="21"/>
      <c r="AA122" s="21"/>
      <c r="AB122" s="21"/>
      <c r="AC122" s="21"/>
      <c r="AD122" s="21"/>
      <c r="AE122" s="21"/>
      <c r="AF122" s="21"/>
      <c r="AG122" s="21"/>
      <c r="AH122" s="22"/>
      <c r="AI122" s="22"/>
      <c r="AJ122" s="22"/>
      <c r="AK122" s="22" t="s">
        <v>48</v>
      </c>
      <c r="AL122" s="22"/>
      <c r="AM122" s="22"/>
      <c r="AN122" s="22"/>
      <c r="AO122" s="22"/>
      <c r="AP122" s="22"/>
      <c r="AQ122" s="22"/>
      <c r="AR122" s="23"/>
      <c r="AS122" s="22"/>
      <c r="AT122" s="207">
        <v>100</v>
      </c>
      <c r="AU122" s="190">
        <v>100</v>
      </c>
      <c r="AV122" s="190">
        <v>100</v>
      </c>
      <c r="AW122" s="190">
        <v>100</v>
      </c>
      <c r="AX122" s="190">
        <v>100</v>
      </c>
      <c r="AY122" s="190">
        <v>100</v>
      </c>
      <c r="AZ122" s="191"/>
      <c r="BA122" s="191"/>
      <c r="BB122" s="191"/>
      <c r="BC122" s="191"/>
      <c r="BD122" s="24">
        <v>0</v>
      </c>
      <c r="BE122" s="24"/>
      <c r="BF122" s="25"/>
      <c r="BG122" s="27">
        <f>IFERROR(BD122/AW122,0)</f>
        <v>0</v>
      </c>
      <c r="BH122" s="28">
        <f>+IF(BI122="SI",IFERROR((IF(BI122="SI",BE122,0)/AW122),"REVISAR"),0)</f>
        <v>0</v>
      </c>
      <c r="BI122" s="25" t="s">
        <v>49</v>
      </c>
      <c r="BJ122" s="25"/>
      <c r="BK122" s="24">
        <v>0</v>
      </c>
      <c r="BL122" s="24">
        <v>0</v>
      </c>
      <c r="BM122" s="25" t="s">
        <v>104</v>
      </c>
      <c r="BN122" s="27">
        <f>IFERROR(BK122/AW122,0)</f>
        <v>0</v>
      </c>
      <c r="BO122" s="28">
        <f>+IF(BP122="SI",IFERROR((IF(BP122="SI",BL122,0)/AW122),"REVISAR"),BH122)</f>
        <v>0</v>
      </c>
      <c r="BP122" s="25" t="s">
        <v>50</v>
      </c>
      <c r="BQ122" s="29" t="s">
        <v>103</v>
      </c>
      <c r="BR122" s="30">
        <v>0</v>
      </c>
      <c r="BS122" s="24"/>
      <c r="BT122" s="25" t="s">
        <v>104</v>
      </c>
      <c r="BU122" s="27">
        <f>IFERROR(BR122/AW122,0)</f>
        <v>0</v>
      </c>
      <c r="BV122" s="28">
        <f>+IF(BW122="SI",IFERROR((IF(BW122="SI",BS122,0)/AW122),"REVISAR"),BO122)</f>
        <v>0</v>
      </c>
      <c r="BW122" s="25" t="s">
        <v>50</v>
      </c>
      <c r="BX122" s="25" t="s">
        <v>105</v>
      </c>
      <c r="BY122" s="24">
        <v>0</v>
      </c>
      <c r="BZ122" s="24">
        <v>0</v>
      </c>
      <c r="CA122" s="25" t="s">
        <v>100</v>
      </c>
      <c r="CB122" s="27">
        <f>IFERROR(BY122/AW122,0)</f>
        <v>0</v>
      </c>
      <c r="CC122" s="28">
        <f>+IF(CD122="SI",IFERROR((IF(CD122="SI",BZ122,0)/AW122),"REVISAR"),BV122)</f>
        <v>0</v>
      </c>
      <c r="CD122" s="25" t="s">
        <v>50</v>
      </c>
      <c r="CE122" s="25" t="s">
        <v>1467</v>
      </c>
      <c r="CF122" s="24">
        <v>0</v>
      </c>
      <c r="CG122" s="24">
        <v>0</v>
      </c>
      <c r="CH122" s="25" t="s">
        <v>104</v>
      </c>
      <c r="CI122" s="27">
        <f>IFERROR(CF122/AW122,0)</f>
        <v>0</v>
      </c>
      <c r="CJ122" s="28">
        <f>+IF(CK122="SI",IFERROR((IF(CK122="SI",CG122,0)/AW122),"REVISAR"),CC122)</f>
        <v>0</v>
      </c>
      <c r="CK122" s="25" t="s">
        <v>50</v>
      </c>
      <c r="CL122" s="25" t="s">
        <v>1468</v>
      </c>
      <c r="CM122" s="24">
        <v>50</v>
      </c>
      <c r="CN122" s="24">
        <v>50</v>
      </c>
      <c r="CO122" s="25" t="s">
        <v>1470</v>
      </c>
      <c r="CP122" s="27">
        <f>IFERROR(CM122/AW122,0)</f>
        <v>0.5</v>
      </c>
      <c r="CQ122" s="28">
        <f>+IF(CR122="SI",IFERROR((IF(CR122="SI",CN122,0)/AW122),"REVISAR"),CJ122)</f>
        <v>0.5</v>
      </c>
      <c r="CR122" s="25" t="s">
        <v>50</v>
      </c>
      <c r="CS122" s="25" t="s">
        <v>1471</v>
      </c>
      <c r="CT122" s="24">
        <v>50</v>
      </c>
      <c r="CU122" s="24">
        <v>50</v>
      </c>
      <c r="CV122" s="25" t="s">
        <v>1860</v>
      </c>
      <c r="CW122" s="27">
        <f>IFERROR(CT122/AW122,0)</f>
        <v>0.5</v>
      </c>
      <c r="CX122" s="28">
        <f>+IF(CY122="SI",IFERROR((IF(CY122="SI",CU122,0)/AW122),"REVISAR"),CQ122)</f>
        <v>0.5</v>
      </c>
      <c r="CY122" s="25" t="s">
        <v>50</v>
      </c>
      <c r="CZ122" s="25" t="s">
        <v>1861</v>
      </c>
      <c r="DA122" s="24">
        <v>50</v>
      </c>
      <c r="DB122" s="24">
        <v>50</v>
      </c>
      <c r="DC122" s="25" t="s">
        <v>1862</v>
      </c>
      <c r="DD122" s="27">
        <f>IFERROR(DA122/AW122,0)</f>
        <v>0.5</v>
      </c>
      <c r="DE122" s="28">
        <f>+IF(DF122="SI",IFERROR((IF(DF122="SI",DB122,0)/AW122),"REVISAR"),CX122)</f>
        <v>0.5</v>
      </c>
      <c r="DF122" s="25" t="s">
        <v>50</v>
      </c>
      <c r="DG122" s="25" t="s">
        <v>1857</v>
      </c>
      <c r="DH122" s="24">
        <v>50</v>
      </c>
      <c r="DI122" s="24">
        <v>50</v>
      </c>
      <c r="DJ122" s="25" t="s">
        <v>1863</v>
      </c>
      <c r="DK122" s="27">
        <f>IFERROR(DH122/AW122,0)</f>
        <v>0.5</v>
      </c>
      <c r="DL122" s="28">
        <f>+IF(DM122="SI",IFERROR((IF(DM122="SI",DI122,0)/AW122),"REVISAR"),DE122)</f>
        <v>0.5</v>
      </c>
      <c r="DM122" s="25" t="s">
        <v>50</v>
      </c>
      <c r="DN122" s="25" t="s">
        <v>1864</v>
      </c>
      <c r="DO122" s="24">
        <v>50</v>
      </c>
      <c r="DP122" s="24"/>
      <c r="DQ122" s="25"/>
      <c r="DR122" s="27">
        <f>IFERROR(DO122/AW122,0)</f>
        <v>0.5</v>
      </c>
      <c r="DS122" s="28">
        <f>+IF(DT122="SI",IFERROR((IF(DT122="SI",DP122,0)/AW122),"REVISAR"),DL122)</f>
        <v>0.5</v>
      </c>
      <c r="DT122" s="25" t="s">
        <v>49</v>
      </c>
      <c r="DU122" s="25"/>
      <c r="DV122" s="24">
        <v>50</v>
      </c>
      <c r="DW122" s="24"/>
      <c r="DX122" s="25"/>
      <c r="DY122" s="27">
        <f>IFERROR(DV122/AW122,0)</f>
        <v>0.5</v>
      </c>
      <c r="DZ122" s="28">
        <f>+IF(EA122="SI",IFERROR((IF(EA122="SI",DW122,0)/AW122),"REVISAR"),DS122)</f>
        <v>0.5</v>
      </c>
      <c r="EA122" s="25" t="s">
        <v>49</v>
      </c>
      <c r="EB122" s="25"/>
      <c r="EC122" s="31">
        <v>100</v>
      </c>
      <c r="ED122" s="24"/>
      <c r="EE122" s="25"/>
      <c r="EF122" s="27">
        <f>IFERROR(EC122/AW122,0)</f>
        <v>1</v>
      </c>
      <c r="EG122" s="28">
        <f>+IF(EH122="SI",IFERROR((IF(EH122="SI",ED122,0)/AW122),"REVISAR"),DZ122)</f>
        <v>0.5</v>
      </c>
      <c r="EH122" s="25" t="s">
        <v>49</v>
      </c>
      <c r="EI122" s="25"/>
      <c r="EJ122" s="32">
        <v>2025</v>
      </c>
      <c r="EK122" s="33"/>
      <c r="EL122" s="34" t="str">
        <f>+VLOOKUP(C122,[1]Listas_desplega!$AI$22:$AJ$46,2,0)</f>
        <v>D_MEN</v>
      </c>
      <c r="EM122" s="34" t="str">
        <f>+VLOOKUP(I122,[1]Listas_desplega!$BY$3:$BZ$7,2,0)</f>
        <v>T_5</v>
      </c>
      <c r="EN122" s="34" t="str">
        <f>+VLOOKUP(J122,[1]Listas_desplega!$BY$10:$BZ$23,2,0)</f>
        <v>T_5_C_1</v>
      </c>
      <c r="EO122" s="34" t="str">
        <f>+VLOOKUP(K122,[1]Listas_desplega!$BY$28:$BZ$54,2,0)</f>
        <v>T_5_C_1_ET_1</v>
      </c>
      <c r="EP122" s="34" t="str">
        <f>+VLOOKUP(L122,[1]Listas_desplega!$BY$58:$BZ$105,2,0)</f>
        <v>T_5_C_1_ET_1_CPT_3</v>
      </c>
      <c r="EQ122" s="35" t="str">
        <f>+VLOOKUP(M122,[1]Listas_desplega!$J$3:$K$11,2,0)</f>
        <v>Eje_E_9</v>
      </c>
    </row>
    <row r="123" spans="1:147" s="36" customFormat="1" ht="44.25" customHeight="1" x14ac:dyDescent="0.3">
      <c r="A123" s="15" t="str">
        <f t="shared" si="311"/>
        <v>65_TRANSVERSALES_2025</v>
      </c>
      <c r="B123" s="16" t="s">
        <v>93</v>
      </c>
      <c r="C123" s="16" t="s">
        <v>94</v>
      </c>
      <c r="D123" s="16" t="s">
        <v>126</v>
      </c>
      <c r="E123" s="16" t="s">
        <v>158</v>
      </c>
      <c r="F123" s="16" t="s">
        <v>864</v>
      </c>
      <c r="G123" s="17" t="s">
        <v>947</v>
      </c>
      <c r="H123" s="16"/>
      <c r="I123" s="16" t="s">
        <v>627</v>
      </c>
      <c r="J123" s="16" t="s">
        <v>628</v>
      </c>
      <c r="K123" s="16" t="s">
        <v>629</v>
      </c>
      <c r="L123" s="16" t="s">
        <v>713</v>
      </c>
      <c r="M123" s="16" t="s">
        <v>96</v>
      </c>
      <c r="N123" s="16" t="s">
        <v>113</v>
      </c>
      <c r="O123" s="22">
        <v>65</v>
      </c>
      <c r="P123" s="19" t="s">
        <v>948</v>
      </c>
      <c r="Q123" s="20" t="s">
        <v>117</v>
      </c>
      <c r="R123" s="19" t="s">
        <v>485</v>
      </c>
      <c r="S123" s="19" t="s">
        <v>949</v>
      </c>
      <c r="T123" s="19" t="s">
        <v>285</v>
      </c>
      <c r="U123" s="19" t="s">
        <v>487</v>
      </c>
      <c r="V123" s="19">
        <v>0</v>
      </c>
      <c r="W123" s="19" t="s">
        <v>950</v>
      </c>
      <c r="X123" s="20" t="s">
        <v>288</v>
      </c>
      <c r="Y123" s="21"/>
      <c r="Z123" s="21"/>
      <c r="AA123" s="21"/>
      <c r="AB123" s="21"/>
      <c r="AC123" s="21"/>
      <c r="AD123" s="21"/>
      <c r="AE123" s="21"/>
      <c r="AF123" s="21"/>
      <c r="AG123" s="21"/>
      <c r="AH123" s="22"/>
      <c r="AI123" s="22"/>
      <c r="AJ123" s="22"/>
      <c r="AK123" s="22"/>
      <c r="AL123" s="22"/>
      <c r="AM123" s="22"/>
      <c r="AN123" s="22"/>
      <c r="AO123" s="22"/>
      <c r="AP123" s="22"/>
      <c r="AQ123" s="22"/>
      <c r="AR123" s="23"/>
      <c r="AS123" s="22"/>
      <c r="AT123" s="207" t="s">
        <v>951</v>
      </c>
      <c r="AU123" s="190" t="s">
        <v>952</v>
      </c>
      <c r="AV123" s="190" t="s">
        <v>953</v>
      </c>
      <c r="AW123" s="196">
        <v>50000000000</v>
      </c>
      <c r="AX123" s="190" t="s">
        <v>951</v>
      </c>
      <c r="AY123" s="190">
        <v>135000000000</v>
      </c>
      <c r="AZ123" s="191"/>
      <c r="BA123" s="191"/>
      <c r="BB123" s="191"/>
      <c r="BC123" s="191"/>
      <c r="BD123" s="24">
        <v>0</v>
      </c>
      <c r="BE123" s="24"/>
      <c r="BF123" s="25"/>
      <c r="BG123" s="26">
        <f t="shared" ref="BG123:BG136" si="501">IFERROR(BD123/AW123,0)</f>
        <v>0</v>
      </c>
      <c r="BH123" s="27">
        <f t="shared" ref="BH123:BH133" si="502">IFERROR(BE123/AW123,0)</f>
        <v>0</v>
      </c>
      <c r="BI123" s="25" t="s">
        <v>50</v>
      </c>
      <c r="BJ123" s="25" t="s">
        <v>101</v>
      </c>
      <c r="BK123" s="99">
        <v>1000000000</v>
      </c>
      <c r="BL123" s="56">
        <v>1570919063</v>
      </c>
      <c r="BM123" s="25" t="s">
        <v>954</v>
      </c>
      <c r="BN123" s="27">
        <f t="shared" ref="BN123:BN133" si="503">+IFERROR(BK123/AW123,0)</f>
        <v>0.02</v>
      </c>
      <c r="BO123" s="28">
        <f>+IF(BP123="SI",IFERROR((IF(BP123="SI",BL123,0)/AW123),"REVISAR"),BH123)</f>
        <v>3.1418381260000003E-2</v>
      </c>
      <c r="BP123" s="25" t="s">
        <v>50</v>
      </c>
      <c r="BQ123" s="29" t="s">
        <v>123</v>
      </c>
      <c r="BR123" s="99">
        <v>1000000000</v>
      </c>
      <c r="BS123" s="56">
        <v>1570919063</v>
      </c>
      <c r="BT123" s="25" t="s">
        <v>1472</v>
      </c>
      <c r="BU123" s="27">
        <f t="shared" ref="BU123:BU133" si="504">+IFERROR(BR123/AW123,0)</f>
        <v>0.02</v>
      </c>
      <c r="BV123" s="28">
        <f t="shared" ref="BV123:BV136" si="505">+IF(BW123="SI",IFERROR((IF(BW123="SI",BS123,0)/AW123),"REVISAR"),BO123)</f>
        <v>3.1418381260000003E-2</v>
      </c>
      <c r="BW123" s="97" t="s">
        <v>50</v>
      </c>
      <c r="BX123" s="98" t="s">
        <v>1473</v>
      </c>
      <c r="BY123" s="24">
        <v>0</v>
      </c>
      <c r="BZ123" s="24">
        <v>2745922506</v>
      </c>
      <c r="CA123" s="25" t="s">
        <v>1474</v>
      </c>
      <c r="CB123" s="27">
        <f t="shared" ref="CB123:CB133" si="506">+IFERROR(BY123/AW123,0)</f>
        <v>0</v>
      </c>
      <c r="CC123" s="28">
        <f t="shared" ref="CC123:CC136" si="507">+IF(CD123="SI",IFERROR((IF(CD123="SI",BZ123,0)/AW123),"REVISAR"),BV123)</f>
        <v>5.4918450119999997E-2</v>
      </c>
      <c r="CD123" s="25" t="s">
        <v>50</v>
      </c>
      <c r="CE123" s="25" t="s">
        <v>1475</v>
      </c>
      <c r="CF123" s="99">
        <v>1000000000</v>
      </c>
      <c r="CG123" s="24">
        <v>15945884181</v>
      </c>
      <c r="CH123" s="25" t="s">
        <v>1476</v>
      </c>
      <c r="CI123" s="27">
        <f t="shared" ref="CI123:CI133" si="508">+IFERROR(CF123/AW123,0)</f>
        <v>0.02</v>
      </c>
      <c r="CJ123" s="28">
        <f t="shared" ref="CJ123:CJ136" si="509">+IF(CK123="SI",IFERROR((IF(CK123="SI",CG123,0)/AW123),"REVISAR"),CC123)</f>
        <v>0.31891768362</v>
      </c>
      <c r="CK123" s="25" t="s">
        <v>50</v>
      </c>
      <c r="CL123" s="25" t="s">
        <v>1477</v>
      </c>
      <c r="CM123" s="99">
        <v>5000000000</v>
      </c>
      <c r="CN123" s="24">
        <v>17772358855</v>
      </c>
      <c r="CO123" s="25" t="s">
        <v>1478</v>
      </c>
      <c r="CP123" s="27">
        <f t="shared" ref="CP123:CP133" si="510">+IFERROR(CM123/AW123,0)</f>
        <v>0.1</v>
      </c>
      <c r="CQ123" s="28">
        <f t="shared" ref="CQ123:CQ136" si="511">+IF(CR123="SI",IFERROR((IF(CR123="SI",CN123,0)/AW123),"REVISAR"),CJ123)</f>
        <v>0.35544717710000001</v>
      </c>
      <c r="CR123" s="25" t="s">
        <v>50</v>
      </c>
      <c r="CS123" s="25" t="s">
        <v>1479</v>
      </c>
      <c r="CT123" s="99">
        <v>10000000000</v>
      </c>
      <c r="CU123" s="24">
        <v>26308183570</v>
      </c>
      <c r="CV123" s="25" t="s">
        <v>1865</v>
      </c>
      <c r="CW123" s="27">
        <f t="shared" ref="CW123:CW133" si="512">+IFERROR(CT123/AW123,0)</f>
        <v>0.2</v>
      </c>
      <c r="CX123" s="28">
        <f t="shared" ref="CX123:CX136" si="513">+IF(CY123="SI",IFERROR((IF(CY123="SI",CU123,0)/AW123),"REVISAR"),CQ123)</f>
        <v>0.52616367139999998</v>
      </c>
      <c r="CY123" s="25" t="s">
        <v>50</v>
      </c>
      <c r="CZ123" s="25" t="s">
        <v>1866</v>
      </c>
      <c r="DA123" s="99">
        <v>10000000000</v>
      </c>
      <c r="DB123" s="24">
        <v>26870860737</v>
      </c>
      <c r="DC123" s="25" t="s">
        <v>1867</v>
      </c>
      <c r="DD123" s="27">
        <f t="shared" ref="DD123:DD133" si="514">+IFERROR(DA123/AW123,0)</f>
        <v>0.2</v>
      </c>
      <c r="DE123" s="28">
        <f t="shared" ref="DE123:DE136" si="515">+IF(DF123="SI",IFERROR((IF(DF123="SI",DB123,0)/AW123),"REVISAR"),CX123)</f>
        <v>0.53741721474000004</v>
      </c>
      <c r="DF123" s="25" t="s">
        <v>50</v>
      </c>
      <c r="DG123" s="25" t="s">
        <v>1868</v>
      </c>
      <c r="DH123" s="99">
        <v>20000000000</v>
      </c>
      <c r="DI123" s="24">
        <v>50183918754</v>
      </c>
      <c r="DJ123" s="25" t="s">
        <v>1869</v>
      </c>
      <c r="DK123" s="27">
        <f t="shared" ref="DK123:DK133" si="516">+IFERROR(DH123/AW123,0)</f>
        <v>0.4</v>
      </c>
      <c r="DL123" s="28">
        <f t="shared" ref="DL123:DL136" si="517">+IF(DM123="SI",IFERROR((IF(DM123="SI",DI123,0)/AW123),"REVISAR"),DE123)</f>
        <v>1.00367837508</v>
      </c>
      <c r="DM123" s="25" t="s">
        <v>50</v>
      </c>
      <c r="DN123" s="25" t="s">
        <v>1870</v>
      </c>
      <c r="DO123" s="99">
        <v>20000000000</v>
      </c>
      <c r="DP123" s="24"/>
      <c r="DQ123" s="25"/>
      <c r="DR123" s="27">
        <f t="shared" ref="DR123:DR133" si="518">+IFERROR(DO123/AW123,0)</f>
        <v>0.4</v>
      </c>
      <c r="DS123" s="28">
        <f t="shared" ref="DS123:DS136" si="519">+IF(DT123="SI",IFERROR((IF(DT123="SI",DP123,0)/AW123),"REVISAR"),DL123)</f>
        <v>1.00367837508</v>
      </c>
      <c r="DT123" s="25" t="s">
        <v>49</v>
      </c>
      <c r="DU123" s="25"/>
      <c r="DV123" s="99">
        <v>25000000000</v>
      </c>
      <c r="DW123" s="24"/>
      <c r="DX123" s="25"/>
      <c r="DY123" s="27">
        <f t="shared" ref="DY123:DY133" si="520">+IFERROR(DV123/AW123,0)</f>
        <v>0.5</v>
      </c>
      <c r="DZ123" s="28">
        <f t="shared" ref="DZ123:DZ136" si="521">+IF(EA123="SI",IFERROR((IF(EA123="SI",DW123,0)/AW123),"REVISAR"),DS123)</f>
        <v>1.00367837508</v>
      </c>
      <c r="EA123" s="25" t="s">
        <v>49</v>
      </c>
      <c r="EB123" s="25"/>
      <c r="EC123" s="100">
        <v>50000000000</v>
      </c>
      <c r="ED123" s="24"/>
      <c r="EE123" s="25"/>
      <c r="EF123" s="27">
        <f t="shared" ref="EF123:EF133" si="522">+IFERROR(EC123/AW123,0)</f>
        <v>1</v>
      </c>
      <c r="EG123" s="28">
        <f t="shared" ref="EG123:EG136" si="523">+IF(EH123="SI",IFERROR((IF(EH123="SI",ED123,0)/AW123),"REVISAR"),DZ123)</f>
        <v>1.00367837508</v>
      </c>
      <c r="EH123" s="25" t="s">
        <v>49</v>
      </c>
      <c r="EI123" s="25"/>
      <c r="EJ123" s="32">
        <v>2025</v>
      </c>
      <c r="EK123" s="33"/>
      <c r="EL123" s="34" t="str">
        <f>+VLOOKUP(C123,[1]Listas_desplega!$AI$22:$AJ$46,2,0)</f>
        <v>D_MEN</v>
      </c>
      <c r="EM123" s="34" t="str">
        <f>+VLOOKUP(I123,[1]Listas_desplega!$BY$3:$BZ$7,2,0)</f>
        <v>T_5</v>
      </c>
      <c r="EN123" s="34" t="str">
        <f>+VLOOKUP(J123,[1]Listas_desplega!$BY$10:$BZ$23,2,0)</f>
        <v>T_5_C_1</v>
      </c>
      <c r="EO123" s="34" t="str">
        <f>+VLOOKUP(K123,[1]Listas_desplega!$BY$28:$BZ$54,2,0)</f>
        <v>T_5_C_1_ET_1</v>
      </c>
      <c r="EP123" s="34" t="str">
        <f>+VLOOKUP(L123,[1]Listas_desplega!$BY$58:$BZ$105,2,0)</f>
        <v>T_5_C_1_ET_1_CPT_2</v>
      </c>
      <c r="EQ123" s="35" t="str">
        <f>+VLOOKUP(M123,[1]Listas_desplega!$J$3:$K$11,2,0)</f>
        <v>Eje_E_9</v>
      </c>
    </row>
    <row r="124" spans="1:147" s="36" customFormat="1" ht="44.25" customHeight="1" x14ac:dyDescent="0.3">
      <c r="A124" s="15" t="str">
        <f t="shared" si="311"/>
        <v>A.49P_TRANSVERSALES_2025</v>
      </c>
      <c r="B124" s="16" t="s">
        <v>93</v>
      </c>
      <c r="C124" s="16" t="s">
        <v>94</v>
      </c>
      <c r="D124" s="16" t="s">
        <v>130</v>
      </c>
      <c r="E124" s="16" t="s">
        <v>158</v>
      </c>
      <c r="F124" s="16" t="s">
        <v>274</v>
      </c>
      <c r="G124" s="17" t="s">
        <v>275</v>
      </c>
      <c r="H124" s="16" t="s">
        <v>600</v>
      </c>
      <c r="I124" s="16" t="s">
        <v>277</v>
      </c>
      <c r="J124" s="16" t="s">
        <v>601</v>
      </c>
      <c r="K124" s="16" t="s">
        <v>602</v>
      </c>
      <c r="L124" s="16" t="s">
        <v>603</v>
      </c>
      <c r="M124" s="16" t="s">
        <v>68</v>
      </c>
      <c r="N124" s="16" t="s">
        <v>69</v>
      </c>
      <c r="O124" s="22" t="s">
        <v>955</v>
      </c>
      <c r="P124" s="19" t="s">
        <v>956</v>
      </c>
      <c r="Q124" s="20" t="s">
        <v>282</v>
      </c>
      <c r="R124" s="19" t="s">
        <v>283</v>
      </c>
      <c r="S124" s="19" t="s">
        <v>957</v>
      </c>
      <c r="T124" s="19" t="s">
        <v>285</v>
      </c>
      <c r="U124" s="19" t="s">
        <v>286</v>
      </c>
      <c r="V124" s="19">
        <v>30</v>
      </c>
      <c r="W124" s="19" t="s">
        <v>958</v>
      </c>
      <c r="X124" s="20" t="s">
        <v>394</v>
      </c>
      <c r="Y124" s="21" t="s">
        <v>67</v>
      </c>
      <c r="Z124" s="21" t="s">
        <v>67</v>
      </c>
      <c r="AA124" s="21" t="s">
        <v>67</v>
      </c>
      <c r="AB124" s="21" t="s">
        <v>67</v>
      </c>
      <c r="AC124" s="21" t="s">
        <v>67</v>
      </c>
      <c r="AD124" s="21" t="s">
        <v>67</v>
      </c>
      <c r="AE124" s="21" t="s">
        <v>67</v>
      </c>
      <c r="AF124" s="21" t="s">
        <v>67</v>
      </c>
      <c r="AG124" s="21" t="s">
        <v>67</v>
      </c>
      <c r="AH124" s="22" t="s">
        <v>67</v>
      </c>
      <c r="AI124" s="22" t="s">
        <v>67</v>
      </c>
      <c r="AJ124" s="22" t="s">
        <v>67</v>
      </c>
      <c r="AK124" s="22" t="s">
        <v>67</v>
      </c>
      <c r="AL124" s="22" t="s">
        <v>67</v>
      </c>
      <c r="AM124" s="22" t="s">
        <v>67</v>
      </c>
      <c r="AN124" s="22" t="s">
        <v>67</v>
      </c>
      <c r="AO124" s="22" t="s">
        <v>67</v>
      </c>
      <c r="AP124" s="22" t="s">
        <v>67</v>
      </c>
      <c r="AQ124" s="22" t="s">
        <v>67</v>
      </c>
      <c r="AR124" s="23" t="s">
        <v>67</v>
      </c>
      <c r="AS124" s="22" t="s">
        <v>67</v>
      </c>
      <c r="AT124" s="207">
        <v>683</v>
      </c>
      <c r="AU124" s="190">
        <v>651</v>
      </c>
      <c r="AV124" s="190">
        <v>904</v>
      </c>
      <c r="AW124" s="190">
        <v>1265</v>
      </c>
      <c r="AX124" s="190">
        <v>795</v>
      </c>
      <c r="AY124" s="190">
        <v>3615</v>
      </c>
      <c r="AZ124" s="191"/>
      <c r="BA124" s="191"/>
      <c r="BB124" s="191"/>
      <c r="BC124" s="191"/>
      <c r="BD124" s="24">
        <v>0</v>
      </c>
      <c r="BE124" s="24" t="s">
        <v>119</v>
      </c>
      <c r="BF124" s="25"/>
      <c r="BG124" s="26">
        <f t="shared" si="501"/>
        <v>0</v>
      </c>
      <c r="BH124" s="27">
        <f t="shared" si="502"/>
        <v>0</v>
      </c>
      <c r="BI124" s="25" t="s">
        <v>49</v>
      </c>
      <c r="BJ124" s="25"/>
      <c r="BK124" s="24">
        <v>0</v>
      </c>
      <c r="BL124" s="24"/>
      <c r="BM124" s="25"/>
      <c r="BN124" s="27">
        <f t="shared" si="503"/>
        <v>0</v>
      </c>
      <c r="BO124" s="28">
        <f t="shared" ref="BO124:BO136" si="524">+IF(BP124="SI",IFERROR((IF(BP124="SI",BL124,0)/AW124),"REVISAR"),BH124)</f>
        <v>0</v>
      </c>
      <c r="BP124" s="25" t="s">
        <v>49</v>
      </c>
      <c r="BQ124" s="29"/>
      <c r="BR124" s="30">
        <v>41</v>
      </c>
      <c r="BS124" s="24">
        <v>708</v>
      </c>
      <c r="BT124" s="25" t="s">
        <v>1480</v>
      </c>
      <c r="BU124" s="27">
        <f t="shared" si="504"/>
        <v>3.241106719367589E-2</v>
      </c>
      <c r="BV124" s="28">
        <f t="shared" si="505"/>
        <v>0</v>
      </c>
      <c r="BW124" s="25" t="s">
        <v>62</v>
      </c>
      <c r="BX124" s="25" t="s">
        <v>525</v>
      </c>
      <c r="BY124" s="24">
        <v>41</v>
      </c>
      <c r="BZ124" s="24"/>
      <c r="CA124" s="25"/>
      <c r="CB124" s="27">
        <f t="shared" si="506"/>
        <v>3.241106719367589E-2</v>
      </c>
      <c r="CC124" s="28">
        <f t="shared" si="507"/>
        <v>0</v>
      </c>
      <c r="CD124" s="25" t="s">
        <v>49</v>
      </c>
      <c r="CE124" s="25" t="s">
        <v>1481</v>
      </c>
      <c r="CF124" s="24">
        <v>41</v>
      </c>
      <c r="CG124" s="24"/>
      <c r="CH124" s="25"/>
      <c r="CI124" s="27">
        <f t="shared" si="508"/>
        <v>3.241106719367589E-2</v>
      </c>
      <c r="CJ124" s="28">
        <f t="shared" si="509"/>
        <v>0</v>
      </c>
      <c r="CK124" s="25" t="s">
        <v>49</v>
      </c>
      <c r="CL124" s="25"/>
      <c r="CM124" s="24">
        <v>189</v>
      </c>
      <c r="CN124" s="24">
        <v>217</v>
      </c>
      <c r="CO124" s="25" t="s">
        <v>1871</v>
      </c>
      <c r="CP124" s="27">
        <f t="shared" si="510"/>
        <v>0.14940711462450593</v>
      </c>
      <c r="CQ124" s="28">
        <f t="shared" si="511"/>
        <v>0</v>
      </c>
      <c r="CR124" s="25" t="s">
        <v>49</v>
      </c>
      <c r="CS124" s="25"/>
      <c r="CT124" s="24">
        <v>189</v>
      </c>
      <c r="CU124" s="24"/>
      <c r="CV124" s="25"/>
      <c r="CW124" s="27">
        <f t="shared" si="512"/>
        <v>0.14940711462450593</v>
      </c>
      <c r="CX124" s="28">
        <f t="shared" si="513"/>
        <v>0</v>
      </c>
      <c r="CY124" s="25" t="s">
        <v>49</v>
      </c>
      <c r="CZ124" s="25"/>
      <c r="DA124" s="24">
        <v>189</v>
      </c>
      <c r="DB124" s="24">
        <v>217</v>
      </c>
      <c r="DC124" s="25"/>
      <c r="DD124" s="27">
        <f t="shared" si="514"/>
        <v>0.14940711462450593</v>
      </c>
      <c r="DE124" s="28">
        <f t="shared" si="515"/>
        <v>0</v>
      </c>
      <c r="DF124" s="25" t="s">
        <v>49</v>
      </c>
      <c r="DG124" s="25"/>
      <c r="DH124" s="24">
        <v>189</v>
      </c>
      <c r="DI124" s="24"/>
      <c r="DJ124" s="25" t="s">
        <v>1872</v>
      </c>
      <c r="DK124" s="27">
        <f t="shared" si="516"/>
        <v>0.14940711462450593</v>
      </c>
      <c r="DL124" s="28">
        <f t="shared" si="517"/>
        <v>0</v>
      </c>
      <c r="DM124" s="25" t="s">
        <v>396</v>
      </c>
      <c r="DN124" s="25" t="s">
        <v>1873</v>
      </c>
      <c r="DO124" s="24">
        <v>189</v>
      </c>
      <c r="DP124" s="24"/>
      <c r="DQ124" s="25"/>
      <c r="DR124" s="27">
        <f t="shared" si="518"/>
        <v>0.14940711462450593</v>
      </c>
      <c r="DS124" s="28">
        <f t="shared" si="519"/>
        <v>0</v>
      </c>
      <c r="DT124" s="25" t="s">
        <v>49</v>
      </c>
      <c r="DU124" s="25"/>
      <c r="DV124" s="24">
        <v>189</v>
      </c>
      <c r="DW124" s="24"/>
      <c r="DX124" s="25"/>
      <c r="DY124" s="27">
        <f t="shared" si="520"/>
        <v>0.14940711462450593</v>
      </c>
      <c r="DZ124" s="28">
        <f t="shared" si="521"/>
        <v>0</v>
      </c>
      <c r="EA124" s="25" t="s">
        <v>49</v>
      </c>
      <c r="EB124" s="25"/>
      <c r="EC124" s="31">
        <v>1265</v>
      </c>
      <c r="ED124" s="24"/>
      <c r="EE124" s="25"/>
      <c r="EF124" s="27">
        <f t="shared" si="522"/>
        <v>1</v>
      </c>
      <c r="EG124" s="28">
        <f t="shared" si="523"/>
        <v>0</v>
      </c>
      <c r="EH124" s="25" t="s">
        <v>49</v>
      </c>
      <c r="EI124" s="25"/>
      <c r="EJ124" s="32">
        <v>2025</v>
      </c>
      <c r="EK124" s="33"/>
      <c r="EL124" s="34" t="str">
        <f>+VLOOKUP(C124,[1]Listas_desplega!$AI$22:$AJ$46,2,0)</f>
        <v>D_MEN</v>
      </c>
      <c r="EM124" s="34" t="str">
        <f>+VLOOKUP(I124,[1]Listas_desplega!$BY$3:$BZ$7,2,0)</f>
        <v>T_2</v>
      </c>
      <c r="EN124" s="34" t="str">
        <f>+VLOOKUP(J124,[1]Listas_desplega!$BY$10:$BZ$23,2,0)</f>
        <v>T_2_C_1</v>
      </c>
      <c r="EO124" s="34" t="str">
        <f>+VLOOKUP(K124,[1]Listas_desplega!$BY$28:$BZ$54,2,0)</f>
        <v>T_2_C_1_ET_1</v>
      </c>
      <c r="EP124" s="34" t="str">
        <f>+VLOOKUP(L124,[1]Listas_desplega!$BY$58:$BZ$105,2,0)</f>
        <v>T_2_C_1_ET_1_CPT_1</v>
      </c>
      <c r="EQ124" s="35" t="str">
        <f>+VLOOKUP(M124,[1]Listas_desplega!$J$3:$K$11,2,0)</f>
        <v>Eje_E_7</v>
      </c>
    </row>
    <row r="125" spans="1:147" s="36" customFormat="1" ht="44.25" customHeight="1" x14ac:dyDescent="0.3">
      <c r="A125" s="15" t="str">
        <f t="shared" si="311"/>
        <v>A.49_TRANSVERSALES_2025</v>
      </c>
      <c r="B125" s="16" t="s">
        <v>93</v>
      </c>
      <c r="C125" s="16" t="s">
        <v>94</v>
      </c>
      <c r="D125" s="16" t="s">
        <v>130</v>
      </c>
      <c r="E125" s="16" t="s">
        <v>158</v>
      </c>
      <c r="F125" s="16" t="s">
        <v>274</v>
      </c>
      <c r="G125" s="17" t="s">
        <v>275</v>
      </c>
      <c r="H125" s="16" t="s">
        <v>600</v>
      </c>
      <c r="I125" s="16" t="s">
        <v>277</v>
      </c>
      <c r="J125" s="16" t="s">
        <v>601</v>
      </c>
      <c r="K125" s="16" t="s">
        <v>602</v>
      </c>
      <c r="L125" s="16" t="s">
        <v>603</v>
      </c>
      <c r="M125" s="16" t="s">
        <v>68</v>
      </c>
      <c r="N125" s="16" t="s">
        <v>69</v>
      </c>
      <c r="O125" s="22" t="s">
        <v>959</v>
      </c>
      <c r="P125" s="19" t="s">
        <v>960</v>
      </c>
      <c r="Q125" s="20" t="s">
        <v>282</v>
      </c>
      <c r="R125" s="19" t="s">
        <v>283</v>
      </c>
      <c r="S125" s="19" t="s">
        <v>961</v>
      </c>
      <c r="T125" s="19" t="s">
        <v>285</v>
      </c>
      <c r="U125" s="19" t="s">
        <v>286</v>
      </c>
      <c r="V125" s="19">
        <v>30</v>
      </c>
      <c r="W125" s="19" t="s">
        <v>958</v>
      </c>
      <c r="X125" s="20" t="s">
        <v>394</v>
      </c>
      <c r="Y125" s="21" t="s">
        <v>67</v>
      </c>
      <c r="Z125" s="21" t="s">
        <v>67</v>
      </c>
      <c r="AA125" s="21" t="s">
        <v>67</v>
      </c>
      <c r="AB125" s="21" t="s">
        <v>67</v>
      </c>
      <c r="AC125" s="21" t="s">
        <v>67</v>
      </c>
      <c r="AD125" s="21" t="s">
        <v>67</v>
      </c>
      <c r="AE125" s="21" t="s">
        <v>67</v>
      </c>
      <c r="AF125" s="21" t="s">
        <v>67</v>
      </c>
      <c r="AG125" s="21" t="s">
        <v>67</v>
      </c>
      <c r="AH125" s="22" t="s">
        <v>67</v>
      </c>
      <c r="AI125" s="22" t="s">
        <v>67</v>
      </c>
      <c r="AJ125" s="22" t="s">
        <v>67</v>
      </c>
      <c r="AK125" s="22" t="s">
        <v>67</v>
      </c>
      <c r="AL125" s="22" t="s">
        <v>67</v>
      </c>
      <c r="AM125" s="22" t="s">
        <v>67</v>
      </c>
      <c r="AN125" s="22" t="s">
        <v>67</v>
      </c>
      <c r="AO125" s="22" t="s">
        <v>67</v>
      </c>
      <c r="AP125" s="22" t="s">
        <v>67</v>
      </c>
      <c r="AQ125" s="22" t="s">
        <v>67</v>
      </c>
      <c r="AR125" s="23" t="s">
        <v>67</v>
      </c>
      <c r="AS125" s="22" t="s">
        <v>67</v>
      </c>
      <c r="AT125" s="207">
        <v>834</v>
      </c>
      <c r="AU125" s="190">
        <v>1175</v>
      </c>
      <c r="AV125" s="190">
        <v>1632</v>
      </c>
      <c r="AW125" s="190">
        <v>2285</v>
      </c>
      <c r="AX125" s="190">
        <v>1436</v>
      </c>
      <c r="AY125" s="190">
        <v>6528</v>
      </c>
      <c r="AZ125" s="191"/>
      <c r="BA125" s="191"/>
      <c r="BB125" s="191"/>
      <c r="BC125" s="191"/>
      <c r="BD125" s="24">
        <v>0</v>
      </c>
      <c r="BE125" s="24" t="s">
        <v>119</v>
      </c>
      <c r="BF125" s="25"/>
      <c r="BG125" s="26">
        <f t="shared" si="501"/>
        <v>0</v>
      </c>
      <c r="BH125" s="27">
        <f t="shared" si="502"/>
        <v>0</v>
      </c>
      <c r="BI125" s="25" t="s">
        <v>49</v>
      </c>
      <c r="BJ125" s="25"/>
      <c r="BK125" s="24">
        <v>0</v>
      </c>
      <c r="BL125" s="24"/>
      <c r="BM125" s="25"/>
      <c r="BN125" s="27">
        <f t="shared" si="503"/>
        <v>0</v>
      </c>
      <c r="BO125" s="28">
        <f t="shared" si="524"/>
        <v>0</v>
      </c>
      <c r="BP125" s="25" t="s">
        <v>49</v>
      </c>
      <c r="BQ125" s="29"/>
      <c r="BR125" s="30">
        <v>98</v>
      </c>
      <c r="BS125" s="24">
        <v>556</v>
      </c>
      <c r="BT125" s="25" t="s">
        <v>1482</v>
      </c>
      <c r="BU125" s="27">
        <f t="shared" si="504"/>
        <v>4.2888402625820568E-2</v>
      </c>
      <c r="BV125" s="28">
        <f t="shared" si="505"/>
        <v>0</v>
      </c>
      <c r="BW125" s="25" t="s">
        <v>62</v>
      </c>
      <c r="BX125" s="25" t="s">
        <v>525</v>
      </c>
      <c r="BY125" s="24">
        <v>98</v>
      </c>
      <c r="BZ125" s="24"/>
      <c r="CA125" s="25"/>
      <c r="CB125" s="27">
        <f t="shared" si="506"/>
        <v>4.2888402625820568E-2</v>
      </c>
      <c r="CC125" s="28">
        <f t="shared" si="507"/>
        <v>0</v>
      </c>
      <c r="CD125" s="25" t="s">
        <v>49</v>
      </c>
      <c r="CE125" s="25" t="s">
        <v>1481</v>
      </c>
      <c r="CF125" s="24">
        <v>98</v>
      </c>
      <c r="CG125" s="24"/>
      <c r="CH125" s="25"/>
      <c r="CI125" s="27">
        <f t="shared" si="508"/>
        <v>4.2888402625820568E-2</v>
      </c>
      <c r="CJ125" s="28">
        <f t="shared" si="509"/>
        <v>0</v>
      </c>
      <c r="CK125" s="25" t="s">
        <v>49</v>
      </c>
      <c r="CL125" s="25"/>
      <c r="CM125" s="24">
        <v>482</v>
      </c>
      <c r="CN125" s="24">
        <v>970</v>
      </c>
      <c r="CO125" s="25" t="s">
        <v>1874</v>
      </c>
      <c r="CP125" s="27">
        <f t="shared" si="510"/>
        <v>0.21094091903719914</v>
      </c>
      <c r="CQ125" s="28">
        <f t="shared" si="511"/>
        <v>0</v>
      </c>
      <c r="CR125" s="25" t="s">
        <v>49</v>
      </c>
      <c r="CS125" s="25"/>
      <c r="CT125" s="24">
        <v>482</v>
      </c>
      <c r="CU125" s="24"/>
      <c r="CV125" s="25"/>
      <c r="CW125" s="27">
        <f t="shared" si="512"/>
        <v>0.21094091903719914</v>
      </c>
      <c r="CX125" s="28">
        <f t="shared" si="513"/>
        <v>0</v>
      </c>
      <c r="CY125" s="25" t="s">
        <v>49</v>
      </c>
      <c r="CZ125" s="25"/>
      <c r="DA125" s="24">
        <v>482</v>
      </c>
      <c r="DB125" s="24">
        <v>970</v>
      </c>
      <c r="DC125" s="25"/>
      <c r="DD125" s="27">
        <f t="shared" si="514"/>
        <v>0.21094091903719914</v>
      </c>
      <c r="DE125" s="28">
        <f t="shared" si="515"/>
        <v>0</v>
      </c>
      <c r="DF125" s="25" t="s">
        <v>49</v>
      </c>
      <c r="DG125" s="25"/>
      <c r="DH125" s="24">
        <v>1513</v>
      </c>
      <c r="DI125" s="24"/>
      <c r="DJ125" s="25" t="s">
        <v>1875</v>
      </c>
      <c r="DK125" s="27">
        <f t="shared" si="516"/>
        <v>0.66214442013129104</v>
      </c>
      <c r="DL125" s="28">
        <f t="shared" si="517"/>
        <v>0</v>
      </c>
      <c r="DM125" s="25" t="s">
        <v>396</v>
      </c>
      <c r="DN125" s="25" t="s">
        <v>1873</v>
      </c>
      <c r="DO125" s="24">
        <v>1513</v>
      </c>
      <c r="DP125" s="24"/>
      <c r="DQ125" s="25"/>
      <c r="DR125" s="27">
        <f t="shared" si="518"/>
        <v>0.66214442013129104</v>
      </c>
      <c r="DS125" s="28">
        <f t="shared" si="519"/>
        <v>0</v>
      </c>
      <c r="DT125" s="25" t="s">
        <v>49</v>
      </c>
      <c r="DU125" s="25"/>
      <c r="DV125" s="24">
        <v>1513</v>
      </c>
      <c r="DW125" s="24"/>
      <c r="DX125" s="25"/>
      <c r="DY125" s="27">
        <f t="shared" si="520"/>
        <v>0.66214442013129104</v>
      </c>
      <c r="DZ125" s="28">
        <f t="shared" si="521"/>
        <v>0</v>
      </c>
      <c r="EA125" s="25" t="s">
        <v>49</v>
      </c>
      <c r="EB125" s="25"/>
      <c r="EC125" s="31">
        <v>2285</v>
      </c>
      <c r="ED125" s="24"/>
      <c r="EE125" s="25"/>
      <c r="EF125" s="27">
        <f t="shared" si="522"/>
        <v>1</v>
      </c>
      <c r="EG125" s="28">
        <f t="shared" si="523"/>
        <v>0</v>
      </c>
      <c r="EH125" s="25" t="s">
        <v>49</v>
      </c>
      <c r="EI125" s="25"/>
      <c r="EJ125" s="32">
        <v>2025</v>
      </c>
      <c r="EK125" s="33"/>
      <c r="EL125" s="34" t="str">
        <f>+VLOOKUP(C125,[1]Listas_desplega!$AI$22:$AJ$46,2,0)</f>
        <v>D_MEN</v>
      </c>
      <c r="EM125" s="34" t="str">
        <f>+VLOOKUP(I125,[1]Listas_desplega!$BY$3:$BZ$7,2,0)</f>
        <v>T_2</v>
      </c>
      <c r="EN125" s="34" t="str">
        <f>+VLOOKUP(J125,[1]Listas_desplega!$BY$10:$BZ$23,2,0)</f>
        <v>T_2_C_1</v>
      </c>
      <c r="EO125" s="34" t="str">
        <f>+VLOOKUP(K125,[1]Listas_desplega!$BY$28:$BZ$54,2,0)</f>
        <v>T_2_C_1_ET_1</v>
      </c>
      <c r="EP125" s="34" t="str">
        <f>+VLOOKUP(L125,[1]Listas_desplega!$BY$58:$BZ$105,2,0)</f>
        <v>T_2_C_1_ET_1_CPT_1</v>
      </c>
      <c r="EQ125" s="35" t="str">
        <f>+VLOOKUP(M125,[1]Listas_desplega!$J$3:$K$11,2,0)</f>
        <v>Eje_E_7</v>
      </c>
    </row>
    <row r="126" spans="1:147" s="36" customFormat="1" ht="44.25" customHeight="1" x14ac:dyDescent="0.3">
      <c r="A126" s="15" t="str">
        <f t="shared" si="311"/>
        <v>88_TRANSVERSALES_2025</v>
      </c>
      <c r="B126" s="16" t="s">
        <v>93</v>
      </c>
      <c r="C126" s="16" t="s">
        <v>94</v>
      </c>
      <c r="D126" s="16" t="s">
        <v>130</v>
      </c>
      <c r="E126" s="16" t="s">
        <v>158</v>
      </c>
      <c r="F126" s="16" t="s">
        <v>274</v>
      </c>
      <c r="G126" s="17" t="s">
        <v>275</v>
      </c>
      <c r="H126" s="16" t="s">
        <v>600</v>
      </c>
      <c r="I126" s="16" t="s">
        <v>277</v>
      </c>
      <c r="J126" s="16" t="s">
        <v>601</v>
      </c>
      <c r="K126" s="16" t="s">
        <v>602</v>
      </c>
      <c r="L126" s="16" t="s">
        <v>603</v>
      </c>
      <c r="M126" s="16" t="s">
        <v>68</v>
      </c>
      <c r="N126" s="16" t="s">
        <v>69</v>
      </c>
      <c r="O126" s="22">
        <v>88</v>
      </c>
      <c r="P126" s="19" t="s">
        <v>962</v>
      </c>
      <c r="Q126" s="20" t="s">
        <v>282</v>
      </c>
      <c r="R126" s="19" t="s">
        <v>283</v>
      </c>
      <c r="S126" s="19" t="s">
        <v>963</v>
      </c>
      <c r="T126" s="19" t="s">
        <v>285</v>
      </c>
      <c r="U126" s="19" t="s">
        <v>487</v>
      </c>
      <c r="V126" s="19">
        <v>30</v>
      </c>
      <c r="W126" s="19" t="s">
        <v>964</v>
      </c>
      <c r="X126" s="20" t="s">
        <v>310</v>
      </c>
      <c r="Y126" s="21" t="s">
        <v>48</v>
      </c>
      <c r="Z126" s="21" t="s">
        <v>67</v>
      </c>
      <c r="AA126" s="21" t="s">
        <v>67</v>
      </c>
      <c r="AB126" s="21" t="s">
        <v>67</v>
      </c>
      <c r="AC126" s="21" t="s">
        <v>67</v>
      </c>
      <c r="AD126" s="21" t="s">
        <v>67</v>
      </c>
      <c r="AE126" s="21" t="s">
        <v>67</v>
      </c>
      <c r="AF126" s="21" t="s">
        <v>67</v>
      </c>
      <c r="AG126" s="21" t="s">
        <v>67</v>
      </c>
      <c r="AH126" s="22" t="s">
        <v>67</v>
      </c>
      <c r="AI126" s="22" t="s">
        <v>67</v>
      </c>
      <c r="AJ126" s="22" t="s">
        <v>67</v>
      </c>
      <c r="AK126" s="22" t="s">
        <v>67</v>
      </c>
      <c r="AL126" s="22" t="s">
        <v>67</v>
      </c>
      <c r="AM126" s="22" t="s">
        <v>67</v>
      </c>
      <c r="AN126" s="22" t="s">
        <v>67</v>
      </c>
      <c r="AO126" s="22" t="s">
        <v>67</v>
      </c>
      <c r="AP126" s="22" t="s">
        <v>67</v>
      </c>
      <c r="AQ126" s="22" t="s">
        <v>67</v>
      </c>
      <c r="AR126" s="23" t="s">
        <v>67</v>
      </c>
      <c r="AS126" s="22" t="s">
        <v>67</v>
      </c>
      <c r="AT126" s="207">
        <v>0</v>
      </c>
      <c r="AU126" s="190">
        <v>3050</v>
      </c>
      <c r="AV126" s="190">
        <v>4413</v>
      </c>
      <c r="AW126" s="190">
        <v>7021</v>
      </c>
      <c r="AX126" s="190">
        <v>5016</v>
      </c>
      <c r="AY126" s="190">
        <v>19500</v>
      </c>
      <c r="AZ126" s="191"/>
      <c r="BA126" s="191"/>
      <c r="BB126" s="191"/>
      <c r="BC126" s="191"/>
      <c r="BD126" s="24">
        <v>183</v>
      </c>
      <c r="BE126" s="24">
        <v>205</v>
      </c>
      <c r="BF126" s="25" t="s">
        <v>965</v>
      </c>
      <c r="BG126" s="26">
        <f t="shared" si="501"/>
        <v>2.6064663153396953E-2</v>
      </c>
      <c r="BH126" s="27">
        <f t="shared" si="502"/>
        <v>2.9198119925936475E-2</v>
      </c>
      <c r="BI126" s="25" t="s">
        <v>50</v>
      </c>
      <c r="BJ126" s="25" t="s">
        <v>966</v>
      </c>
      <c r="BK126" s="24">
        <v>619</v>
      </c>
      <c r="BL126" s="24">
        <v>416</v>
      </c>
      <c r="BM126" s="25" t="s">
        <v>967</v>
      </c>
      <c r="BN126" s="27">
        <f t="shared" si="503"/>
        <v>8.8164079190998432E-2</v>
      </c>
      <c r="BO126" s="28">
        <f t="shared" si="524"/>
        <v>5.925081897165646E-2</v>
      </c>
      <c r="BP126" s="25" t="s">
        <v>50</v>
      </c>
      <c r="BQ126" s="29" t="s">
        <v>968</v>
      </c>
      <c r="BR126" s="30">
        <v>1207</v>
      </c>
      <c r="BS126" s="24">
        <v>580</v>
      </c>
      <c r="BT126" s="25" t="s">
        <v>969</v>
      </c>
      <c r="BU126" s="27">
        <f t="shared" si="504"/>
        <v>0.17191283292978207</v>
      </c>
      <c r="BV126" s="28">
        <f t="shared" si="505"/>
        <v>8.260931491240564E-2</v>
      </c>
      <c r="BW126" s="25" t="s">
        <v>50</v>
      </c>
      <c r="BX126" s="25" t="s">
        <v>970</v>
      </c>
      <c r="BY126" s="24">
        <v>1790</v>
      </c>
      <c r="BZ126" s="24">
        <v>857</v>
      </c>
      <c r="CA126" s="25" t="s">
        <v>1483</v>
      </c>
      <c r="CB126" s="27">
        <f t="shared" si="506"/>
        <v>0.25494943740207948</v>
      </c>
      <c r="CC126" s="28">
        <f t="shared" si="507"/>
        <v>0.1220623842757442</v>
      </c>
      <c r="CD126" s="25" t="s">
        <v>50</v>
      </c>
      <c r="CE126" s="25" t="s">
        <v>1484</v>
      </c>
      <c r="CF126" s="24">
        <v>2260</v>
      </c>
      <c r="CG126" s="24">
        <v>1017</v>
      </c>
      <c r="CH126" s="25" t="s">
        <v>1485</v>
      </c>
      <c r="CI126" s="27">
        <f t="shared" si="508"/>
        <v>0.32189146845178751</v>
      </c>
      <c r="CJ126" s="28">
        <f t="shared" si="509"/>
        <v>0.14485116080330437</v>
      </c>
      <c r="CK126" s="25" t="s">
        <v>50</v>
      </c>
      <c r="CL126" s="25" t="s">
        <v>1486</v>
      </c>
      <c r="CM126" s="24">
        <v>2854</v>
      </c>
      <c r="CN126" s="24">
        <v>1661</v>
      </c>
      <c r="CO126" s="25" t="s">
        <v>1876</v>
      </c>
      <c r="CP126" s="27">
        <f t="shared" si="510"/>
        <v>0.40649480131035465</v>
      </c>
      <c r="CQ126" s="28">
        <f t="shared" si="511"/>
        <v>0.23657598632673407</v>
      </c>
      <c r="CR126" s="25" t="s">
        <v>50</v>
      </c>
      <c r="CS126" s="25" t="s">
        <v>1487</v>
      </c>
      <c r="CT126" s="24">
        <v>3578</v>
      </c>
      <c r="CU126" s="24">
        <v>1812</v>
      </c>
      <c r="CV126" s="25" t="s">
        <v>1877</v>
      </c>
      <c r="CW126" s="27">
        <f t="shared" si="512"/>
        <v>0.50961401509756443</v>
      </c>
      <c r="CX126" s="28">
        <f t="shared" si="513"/>
        <v>0.25808289417461899</v>
      </c>
      <c r="CY126" s="25" t="s">
        <v>50</v>
      </c>
      <c r="CZ126" s="25" t="s">
        <v>1878</v>
      </c>
      <c r="DA126" s="24">
        <v>4288</v>
      </c>
      <c r="DB126" s="24">
        <v>2217</v>
      </c>
      <c r="DC126" s="25" t="s">
        <v>1879</v>
      </c>
      <c r="DD126" s="27">
        <f t="shared" si="514"/>
        <v>0.61073921093861272</v>
      </c>
      <c r="DE126" s="28">
        <f t="shared" si="515"/>
        <v>0.3157669847600057</v>
      </c>
      <c r="DF126" s="25" t="s">
        <v>50</v>
      </c>
      <c r="DG126" s="25" t="s">
        <v>1880</v>
      </c>
      <c r="DH126" s="24">
        <v>4968</v>
      </c>
      <c r="DI126" s="24">
        <v>2217</v>
      </c>
      <c r="DJ126" s="25" t="s">
        <v>1881</v>
      </c>
      <c r="DK126" s="27">
        <f t="shared" si="516"/>
        <v>0.70759151118074348</v>
      </c>
      <c r="DL126" s="28">
        <f t="shared" si="517"/>
        <v>0.3157669847600057</v>
      </c>
      <c r="DM126" s="25" t="s">
        <v>50</v>
      </c>
      <c r="DN126" s="25" t="s">
        <v>1882</v>
      </c>
      <c r="DO126" s="24">
        <v>5468</v>
      </c>
      <c r="DP126" s="24"/>
      <c r="DQ126" s="25"/>
      <c r="DR126" s="27">
        <f t="shared" si="518"/>
        <v>0.77880643782936898</v>
      </c>
      <c r="DS126" s="28">
        <f t="shared" si="519"/>
        <v>0.3157669847600057</v>
      </c>
      <c r="DT126" s="25" t="s">
        <v>49</v>
      </c>
      <c r="DU126" s="25"/>
      <c r="DV126" s="24">
        <v>6041</v>
      </c>
      <c r="DW126" s="24"/>
      <c r="DX126" s="25"/>
      <c r="DY126" s="27">
        <f t="shared" si="520"/>
        <v>0.86041874376869387</v>
      </c>
      <c r="DZ126" s="28">
        <f t="shared" si="521"/>
        <v>0.3157669847600057</v>
      </c>
      <c r="EA126" s="25" t="s">
        <v>49</v>
      </c>
      <c r="EB126" s="25"/>
      <c r="EC126" s="31">
        <v>7021</v>
      </c>
      <c r="ED126" s="24"/>
      <c r="EE126" s="25"/>
      <c r="EF126" s="27">
        <f t="shared" si="522"/>
        <v>1</v>
      </c>
      <c r="EG126" s="28">
        <f t="shared" si="523"/>
        <v>0.3157669847600057</v>
      </c>
      <c r="EH126" s="25" t="s">
        <v>49</v>
      </c>
      <c r="EI126" s="25"/>
      <c r="EJ126" s="32">
        <v>2025</v>
      </c>
      <c r="EK126" s="33"/>
      <c r="EL126" s="34" t="str">
        <f>+VLOOKUP(C126,[1]Listas_desplega!$AI$22:$AJ$46,2,0)</f>
        <v>D_MEN</v>
      </c>
      <c r="EM126" s="34" t="str">
        <f>+VLOOKUP(I126,[1]Listas_desplega!$BY$3:$BZ$7,2,0)</f>
        <v>T_2</v>
      </c>
      <c r="EN126" s="34" t="str">
        <f>+VLOOKUP(J126,[1]Listas_desplega!$BY$10:$BZ$23,2,0)</f>
        <v>T_2_C_1</v>
      </c>
      <c r="EO126" s="34" t="str">
        <f>+VLOOKUP(K126,[1]Listas_desplega!$BY$28:$BZ$54,2,0)</f>
        <v>T_2_C_1_ET_1</v>
      </c>
      <c r="EP126" s="34" t="str">
        <f>+VLOOKUP(L126,[1]Listas_desplega!$BY$58:$BZ$105,2,0)</f>
        <v>T_2_C_1_ET_1_CPT_1</v>
      </c>
      <c r="EQ126" s="35" t="str">
        <f>+VLOOKUP(M126,[1]Listas_desplega!$J$3:$K$11,2,0)</f>
        <v>Eje_E_7</v>
      </c>
    </row>
    <row r="127" spans="1:147" s="36" customFormat="1" ht="44.25" customHeight="1" x14ac:dyDescent="0.3">
      <c r="A127" s="15" t="str">
        <f t="shared" si="311"/>
        <v>89_TRANSVERSALES_2025</v>
      </c>
      <c r="B127" s="16" t="s">
        <v>93</v>
      </c>
      <c r="C127" s="16" t="s">
        <v>94</v>
      </c>
      <c r="D127" s="16" t="s">
        <v>130</v>
      </c>
      <c r="E127" s="16" t="s">
        <v>158</v>
      </c>
      <c r="F127" s="16" t="s">
        <v>274</v>
      </c>
      <c r="G127" s="17" t="s">
        <v>275</v>
      </c>
      <c r="H127" s="16" t="s">
        <v>600</v>
      </c>
      <c r="I127" s="16" t="s">
        <v>277</v>
      </c>
      <c r="J127" s="16" t="s">
        <v>601</v>
      </c>
      <c r="K127" s="16" t="s">
        <v>602</v>
      </c>
      <c r="L127" s="16" t="s">
        <v>603</v>
      </c>
      <c r="M127" s="16" t="s">
        <v>68</v>
      </c>
      <c r="N127" s="16" t="s">
        <v>69</v>
      </c>
      <c r="O127" s="22">
        <v>89</v>
      </c>
      <c r="P127" s="19" t="s">
        <v>971</v>
      </c>
      <c r="Q127" s="20" t="s">
        <v>282</v>
      </c>
      <c r="R127" s="19" t="s">
        <v>283</v>
      </c>
      <c r="S127" s="19" t="s">
        <v>972</v>
      </c>
      <c r="T127" s="19" t="s">
        <v>285</v>
      </c>
      <c r="U127" s="19" t="s">
        <v>487</v>
      </c>
      <c r="V127" s="19">
        <v>30</v>
      </c>
      <c r="W127" s="19" t="s">
        <v>973</v>
      </c>
      <c r="X127" s="20" t="s">
        <v>310</v>
      </c>
      <c r="Y127" s="21" t="s">
        <v>67</v>
      </c>
      <c r="Z127" s="21" t="s">
        <v>67</v>
      </c>
      <c r="AA127" s="21" t="s">
        <v>67</v>
      </c>
      <c r="AB127" s="21" t="s">
        <v>67</v>
      </c>
      <c r="AC127" s="21" t="s">
        <v>67</v>
      </c>
      <c r="AD127" s="21" t="s">
        <v>67</v>
      </c>
      <c r="AE127" s="21" t="s">
        <v>67</v>
      </c>
      <c r="AF127" s="21" t="s">
        <v>67</v>
      </c>
      <c r="AG127" s="21" t="s">
        <v>67</v>
      </c>
      <c r="AH127" s="22" t="s">
        <v>67</v>
      </c>
      <c r="AI127" s="22" t="s">
        <v>67</v>
      </c>
      <c r="AJ127" s="22" t="s">
        <v>67</v>
      </c>
      <c r="AK127" s="22" t="s">
        <v>67</v>
      </c>
      <c r="AL127" s="22" t="s">
        <v>67</v>
      </c>
      <c r="AM127" s="22" t="s">
        <v>67</v>
      </c>
      <c r="AN127" s="22" t="s">
        <v>67</v>
      </c>
      <c r="AO127" s="22" t="s">
        <v>67</v>
      </c>
      <c r="AP127" s="22" t="s">
        <v>67</v>
      </c>
      <c r="AQ127" s="22" t="s">
        <v>67</v>
      </c>
      <c r="AR127" s="23" t="s">
        <v>67</v>
      </c>
      <c r="AS127" s="22" t="s">
        <v>67</v>
      </c>
      <c r="AT127" s="207">
        <v>0</v>
      </c>
      <c r="AU127" s="190">
        <v>2700</v>
      </c>
      <c r="AV127" s="190">
        <v>5500</v>
      </c>
      <c r="AW127" s="190">
        <v>5500</v>
      </c>
      <c r="AX127" s="190">
        <v>4300</v>
      </c>
      <c r="AY127" s="190">
        <v>18000</v>
      </c>
      <c r="AZ127" s="191"/>
      <c r="BA127" s="191"/>
      <c r="BB127" s="191"/>
      <c r="BC127" s="191"/>
      <c r="BD127" s="24">
        <v>0</v>
      </c>
      <c r="BE127" s="24">
        <v>974</v>
      </c>
      <c r="BF127" s="25" t="s">
        <v>974</v>
      </c>
      <c r="BG127" s="26">
        <f t="shared" si="501"/>
        <v>0</v>
      </c>
      <c r="BH127" s="27">
        <f t="shared" si="502"/>
        <v>0.1770909090909091</v>
      </c>
      <c r="BI127" s="25" t="s">
        <v>50</v>
      </c>
      <c r="BJ127" s="25" t="s">
        <v>966</v>
      </c>
      <c r="BK127" s="24">
        <v>0</v>
      </c>
      <c r="BL127" s="24">
        <v>1143</v>
      </c>
      <c r="BM127" s="25" t="s">
        <v>975</v>
      </c>
      <c r="BN127" s="27">
        <f t="shared" si="503"/>
        <v>0</v>
      </c>
      <c r="BO127" s="28">
        <f t="shared" si="524"/>
        <v>0.20781818181818182</v>
      </c>
      <c r="BP127" s="25" t="s">
        <v>50</v>
      </c>
      <c r="BQ127" s="29" t="s">
        <v>976</v>
      </c>
      <c r="BR127" s="30">
        <v>0</v>
      </c>
      <c r="BS127" s="24">
        <v>1920</v>
      </c>
      <c r="BT127" s="25" t="s">
        <v>977</v>
      </c>
      <c r="BU127" s="27">
        <f t="shared" si="504"/>
        <v>0</v>
      </c>
      <c r="BV127" s="28">
        <f t="shared" si="505"/>
        <v>0.34909090909090912</v>
      </c>
      <c r="BW127" s="25" t="s">
        <v>50</v>
      </c>
      <c r="BX127" s="25" t="s">
        <v>970</v>
      </c>
      <c r="BY127" s="24">
        <v>0</v>
      </c>
      <c r="BZ127" s="24">
        <v>1920</v>
      </c>
      <c r="CA127" s="25" t="s">
        <v>1488</v>
      </c>
      <c r="CB127" s="27">
        <f t="shared" si="506"/>
        <v>0</v>
      </c>
      <c r="CC127" s="28">
        <f t="shared" si="507"/>
        <v>0.34909090909090912</v>
      </c>
      <c r="CD127" s="25" t="s">
        <v>50</v>
      </c>
      <c r="CE127" s="25" t="s">
        <v>1484</v>
      </c>
      <c r="CF127" s="24">
        <v>48</v>
      </c>
      <c r="CG127" s="24">
        <v>2203</v>
      </c>
      <c r="CH127" s="25" t="s">
        <v>1489</v>
      </c>
      <c r="CI127" s="27">
        <f t="shared" si="508"/>
        <v>8.7272727272727276E-3</v>
      </c>
      <c r="CJ127" s="28">
        <f t="shared" si="509"/>
        <v>0.40054545454545454</v>
      </c>
      <c r="CK127" s="25" t="s">
        <v>50</v>
      </c>
      <c r="CL127" s="25" t="s">
        <v>1490</v>
      </c>
      <c r="CM127" s="24">
        <v>268</v>
      </c>
      <c r="CN127" s="24">
        <v>2317</v>
      </c>
      <c r="CO127" s="25" t="s">
        <v>1883</v>
      </c>
      <c r="CP127" s="27">
        <f t="shared" si="510"/>
        <v>4.872727272727273E-2</v>
      </c>
      <c r="CQ127" s="28">
        <f t="shared" si="511"/>
        <v>0.4212727272727273</v>
      </c>
      <c r="CR127" s="25" t="s">
        <v>50</v>
      </c>
      <c r="CS127" s="25" t="s">
        <v>1487</v>
      </c>
      <c r="CT127" s="24">
        <v>613</v>
      </c>
      <c r="CU127" s="24">
        <v>2591</v>
      </c>
      <c r="CV127" s="25" t="s">
        <v>1884</v>
      </c>
      <c r="CW127" s="27">
        <f t="shared" si="512"/>
        <v>0.11145454545454546</v>
      </c>
      <c r="CX127" s="28">
        <f t="shared" si="513"/>
        <v>0.47109090909090912</v>
      </c>
      <c r="CY127" s="25" t="s">
        <v>50</v>
      </c>
      <c r="CZ127" s="25" t="s">
        <v>1878</v>
      </c>
      <c r="DA127" s="24">
        <v>1255</v>
      </c>
      <c r="DB127" s="24">
        <v>2692</v>
      </c>
      <c r="DC127" s="25" t="s">
        <v>1884</v>
      </c>
      <c r="DD127" s="27">
        <f t="shared" si="514"/>
        <v>0.22818181818181818</v>
      </c>
      <c r="DE127" s="28">
        <f t="shared" si="515"/>
        <v>0.48945454545454548</v>
      </c>
      <c r="DF127" s="25" t="s">
        <v>50</v>
      </c>
      <c r="DG127" s="25" t="s">
        <v>1570</v>
      </c>
      <c r="DH127" s="24">
        <v>2203</v>
      </c>
      <c r="DI127" s="24">
        <v>2692</v>
      </c>
      <c r="DJ127" s="25" t="s">
        <v>1885</v>
      </c>
      <c r="DK127" s="27">
        <f t="shared" si="516"/>
        <v>0.40054545454545454</v>
      </c>
      <c r="DL127" s="28">
        <f t="shared" si="517"/>
        <v>0.48945454545454548</v>
      </c>
      <c r="DM127" s="25" t="s">
        <v>50</v>
      </c>
      <c r="DN127" s="25" t="s">
        <v>1882</v>
      </c>
      <c r="DO127" s="24">
        <v>3339</v>
      </c>
      <c r="DP127" s="24"/>
      <c r="DQ127" s="25"/>
      <c r="DR127" s="27">
        <f t="shared" si="518"/>
        <v>0.60709090909090913</v>
      </c>
      <c r="DS127" s="28">
        <f t="shared" si="519"/>
        <v>0.48945454545454548</v>
      </c>
      <c r="DT127" s="25" t="s">
        <v>49</v>
      </c>
      <c r="DU127" s="25"/>
      <c r="DV127" s="24">
        <v>4230</v>
      </c>
      <c r="DW127" s="24"/>
      <c r="DX127" s="25"/>
      <c r="DY127" s="27">
        <f t="shared" si="520"/>
        <v>0.76909090909090905</v>
      </c>
      <c r="DZ127" s="28">
        <f t="shared" si="521"/>
        <v>0.48945454545454548</v>
      </c>
      <c r="EA127" s="25" t="s">
        <v>49</v>
      </c>
      <c r="EB127" s="25"/>
      <c r="EC127" s="31">
        <v>5500</v>
      </c>
      <c r="ED127" s="24"/>
      <c r="EE127" s="25"/>
      <c r="EF127" s="27">
        <f t="shared" si="522"/>
        <v>1</v>
      </c>
      <c r="EG127" s="28">
        <f t="shared" si="523"/>
        <v>0.48945454545454548</v>
      </c>
      <c r="EH127" s="25" t="s">
        <v>49</v>
      </c>
      <c r="EI127" s="25"/>
      <c r="EJ127" s="32">
        <v>2025</v>
      </c>
      <c r="EK127" s="33"/>
      <c r="EL127" s="34" t="str">
        <f>+VLOOKUP(C127,[1]Listas_desplega!$AI$22:$AJ$46,2,0)</f>
        <v>D_MEN</v>
      </c>
      <c r="EM127" s="34" t="str">
        <f>+VLOOKUP(I127,[1]Listas_desplega!$BY$3:$BZ$7,2,0)</f>
        <v>T_2</v>
      </c>
      <c r="EN127" s="34" t="str">
        <f>+VLOOKUP(J127,[1]Listas_desplega!$BY$10:$BZ$23,2,0)</f>
        <v>T_2_C_1</v>
      </c>
      <c r="EO127" s="34" t="str">
        <f>+VLOOKUP(K127,[1]Listas_desplega!$BY$28:$BZ$54,2,0)</f>
        <v>T_2_C_1_ET_1</v>
      </c>
      <c r="EP127" s="34" t="str">
        <f>+VLOOKUP(L127,[1]Listas_desplega!$BY$58:$BZ$105,2,0)</f>
        <v>T_2_C_1_ET_1_CPT_1</v>
      </c>
      <c r="EQ127" s="35" t="str">
        <f>+VLOOKUP(M127,[1]Listas_desplega!$J$3:$K$11,2,0)</f>
        <v>Eje_E_7</v>
      </c>
    </row>
    <row r="128" spans="1:147" s="36" customFormat="1" ht="44.25" customHeight="1" x14ac:dyDescent="0.3">
      <c r="A128" s="15" t="str">
        <f t="shared" si="311"/>
        <v>9_TRANSVERSALES_2025</v>
      </c>
      <c r="B128" s="16" t="s">
        <v>93</v>
      </c>
      <c r="C128" s="16" t="s">
        <v>94</v>
      </c>
      <c r="D128" s="16" t="s">
        <v>130</v>
      </c>
      <c r="E128" s="16" t="s">
        <v>158</v>
      </c>
      <c r="F128" s="16" t="s">
        <v>274</v>
      </c>
      <c r="G128" s="17" t="s">
        <v>275</v>
      </c>
      <c r="H128" s="16" t="s">
        <v>600</v>
      </c>
      <c r="I128" s="16" t="s">
        <v>277</v>
      </c>
      <c r="J128" s="16" t="s">
        <v>601</v>
      </c>
      <c r="K128" s="16" t="s">
        <v>602</v>
      </c>
      <c r="L128" s="16" t="s">
        <v>603</v>
      </c>
      <c r="M128" s="16" t="s">
        <v>68</v>
      </c>
      <c r="N128" s="16" t="s">
        <v>69</v>
      </c>
      <c r="O128" s="22">
        <v>9</v>
      </c>
      <c r="P128" s="19" t="s">
        <v>978</v>
      </c>
      <c r="Q128" s="20" t="s">
        <v>282</v>
      </c>
      <c r="R128" s="19" t="s">
        <v>283</v>
      </c>
      <c r="S128" s="19" t="s">
        <v>979</v>
      </c>
      <c r="T128" s="19" t="s">
        <v>285</v>
      </c>
      <c r="U128" s="19" t="s">
        <v>487</v>
      </c>
      <c r="V128" s="19">
        <v>30</v>
      </c>
      <c r="W128" s="19" t="s">
        <v>980</v>
      </c>
      <c r="X128" s="20" t="s">
        <v>288</v>
      </c>
      <c r="Y128" s="21" t="s">
        <v>67</v>
      </c>
      <c r="Z128" s="21" t="s">
        <v>67</v>
      </c>
      <c r="AA128" s="21" t="s">
        <v>67</v>
      </c>
      <c r="AB128" s="21" t="s">
        <v>67</v>
      </c>
      <c r="AC128" s="21" t="s">
        <v>67</v>
      </c>
      <c r="AD128" s="21" t="s">
        <v>67</v>
      </c>
      <c r="AE128" s="21" t="s">
        <v>67</v>
      </c>
      <c r="AF128" s="21" t="s">
        <v>67</v>
      </c>
      <c r="AG128" s="21" t="s">
        <v>67</v>
      </c>
      <c r="AH128" s="22" t="s">
        <v>67</v>
      </c>
      <c r="AI128" s="22" t="s">
        <v>67</v>
      </c>
      <c r="AJ128" s="22" t="s">
        <v>67</v>
      </c>
      <c r="AK128" s="22" t="s">
        <v>67</v>
      </c>
      <c r="AL128" s="22" t="s">
        <v>67</v>
      </c>
      <c r="AM128" s="22" t="s">
        <v>67</v>
      </c>
      <c r="AN128" s="22" t="s">
        <v>67</v>
      </c>
      <c r="AO128" s="22" t="s">
        <v>67</v>
      </c>
      <c r="AP128" s="22" t="s">
        <v>67</v>
      </c>
      <c r="AQ128" s="22" t="s">
        <v>67</v>
      </c>
      <c r="AR128" s="23" t="s">
        <v>67</v>
      </c>
      <c r="AS128" s="22" t="s">
        <v>67</v>
      </c>
      <c r="AT128" s="207" t="s">
        <v>67</v>
      </c>
      <c r="AU128" s="190">
        <v>72</v>
      </c>
      <c r="AV128" s="190">
        <v>106</v>
      </c>
      <c r="AW128" s="190">
        <v>148</v>
      </c>
      <c r="AX128" s="190">
        <v>171</v>
      </c>
      <c r="AY128" s="190">
        <v>497</v>
      </c>
      <c r="AZ128" s="191"/>
      <c r="BA128" s="191"/>
      <c r="BB128" s="191"/>
      <c r="BC128" s="191"/>
      <c r="BD128" s="24">
        <v>0</v>
      </c>
      <c r="BE128" s="24">
        <v>5</v>
      </c>
      <c r="BF128" s="25" t="s">
        <v>981</v>
      </c>
      <c r="BG128" s="26">
        <f t="shared" si="501"/>
        <v>0</v>
      </c>
      <c r="BH128" s="27">
        <f t="shared" si="502"/>
        <v>3.3783783783783786E-2</v>
      </c>
      <c r="BI128" s="25" t="s">
        <v>50</v>
      </c>
      <c r="BJ128" s="25" t="s">
        <v>982</v>
      </c>
      <c r="BK128" s="24">
        <v>0</v>
      </c>
      <c r="BL128" s="24">
        <v>5</v>
      </c>
      <c r="BM128" s="25" t="s">
        <v>983</v>
      </c>
      <c r="BN128" s="27">
        <f t="shared" si="503"/>
        <v>0</v>
      </c>
      <c r="BO128" s="28">
        <f t="shared" si="524"/>
        <v>3.3783783783783786E-2</v>
      </c>
      <c r="BP128" s="25" t="s">
        <v>50</v>
      </c>
      <c r="BQ128" s="29" t="s">
        <v>982</v>
      </c>
      <c r="BR128" s="30">
        <v>15</v>
      </c>
      <c r="BS128" s="24">
        <v>15</v>
      </c>
      <c r="BT128" s="25" t="s">
        <v>1491</v>
      </c>
      <c r="BU128" s="27">
        <f t="shared" si="504"/>
        <v>0.10135135135135136</v>
      </c>
      <c r="BV128" s="28">
        <f t="shared" si="505"/>
        <v>0.10135135135135136</v>
      </c>
      <c r="BW128" s="25" t="s">
        <v>50</v>
      </c>
      <c r="BX128" s="25" t="s">
        <v>1492</v>
      </c>
      <c r="BY128" s="24">
        <v>15</v>
      </c>
      <c r="BZ128" s="24">
        <v>16</v>
      </c>
      <c r="CA128" s="25" t="s">
        <v>1493</v>
      </c>
      <c r="CB128" s="27">
        <f t="shared" si="506"/>
        <v>0.10135135135135136</v>
      </c>
      <c r="CC128" s="28">
        <f t="shared" si="507"/>
        <v>0.10810810810810811</v>
      </c>
      <c r="CD128" s="25" t="s">
        <v>50</v>
      </c>
      <c r="CE128" s="25" t="s">
        <v>1494</v>
      </c>
      <c r="CF128" s="24">
        <v>15</v>
      </c>
      <c r="CG128" s="24">
        <v>19</v>
      </c>
      <c r="CH128" s="25" t="s">
        <v>1495</v>
      </c>
      <c r="CI128" s="27">
        <f t="shared" si="508"/>
        <v>0.10135135135135136</v>
      </c>
      <c r="CJ128" s="28">
        <f t="shared" si="509"/>
        <v>0.12837837837837837</v>
      </c>
      <c r="CK128" s="25" t="s">
        <v>50</v>
      </c>
      <c r="CL128" s="25" t="s">
        <v>1496</v>
      </c>
      <c r="CM128" s="24">
        <v>60</v>
      </c>
      <c r="CN128" s="24">
        <v>27</v>
      </c>
      <c r="CO128" s="25" t="s">
        <v>1886</v>
      </c>
      <c r="CP128" s="27">
        <f t="shared" si="510"/>
        <v>0.40540540540540543</v>
      </c>
      <c r="CQ128" s="28">
        <f t="shared" si="511"/>
        <v>0.18243243243243243</v>
      </c>
      <c r="CR128" s="25" t="s">
        <v>50</v>
      </c>
      <c r="CS128" s="25" t="s">
        <v>1497</v>
      </c>
      <c r="CT128" s="24">
        <v>60</v>
      </c>
      <c r="CU128" s="24">
        <v>31</v>
      </c>
      <c r="CV128" s="25"/>
      <c r="CW128" s="27">
        <f t="shared" si="512"/>
        <v>0.40540540540540543</v>
      </c>
      <c r="CX128" s="28">
        <f t="shared" si="513"/>
        <v>0.18243243243243243</v>
      </c>
      <c r="CY128" s="25" t="s">
        <v>62</v>
      </c>
      <c r="CZ128" s="25"/>
      <c r="DA128" s="24">
        <v>60</v>
      </c>
      <c r="DB128" s="24">
        <v>37</v>
      </c>
      <c r="DC128" s="25" t="s">
        <v>1887</v>
      </c>
      <c r="DD128" s="27">
        <f t="shared" si="514"/>
        <v>0.40540540540540543</v>
      </c>
      <c r="DE128" s="28">
        <f t="shared" si="515"/>
        <v>0.25</v>
      </c>
      <c r="DF128" s="25" t="s">
        <v>50</v>
      </c>
      <c r="DG128" s="25" t="s">
        <v>1888</v>
      </c>
      <c r="DH128" s="24">
        <v>135</v>
      </c>
      <c r="DI128" s="24"/>
      <c r="DJ128" s="25"/>
      <c r="DK128" s="27">
        <f t="shared" si="516"/>
        <v>0.91216216216216217</v>
      </c>
      <c r="DL128" s="28">
        <f t="shared" si="517"/>
        <v>0.25</v>
      </c>
      <c r="DM128" s="25" t="s">
        <v>62</v>
      </c>
      <c r="DN128" s="25"/>
      <c r="DO128" s="24">
        <v>135</v>
      </c>
      <c r="DP128" s="24"/>
      <c r="DQ128" s="25"/>
      <c r="DR128" s="27">
        <f t="shared" si="518"/>
        <v>0.91216216216216217</v>
      </c>
      <c r="DS128" s="28">
        <f t="shared" si="519"/>
        <v>0.25</v>
      </c>
      <c r="DT128" s="25" t="s">
        <v>49</v>
      </c>
      <c r="DU128" s="25"/>
      <c r="DV128" s="24">
        <v>135</v>
      </c>
      <c r="DW128" s="24"/>
      <c r="DX128" s="25"/>
      <c r="DY128" s="27">
        <f t="shared" si="520"/>
        <v>0.91216216216216217</v>
      </c>
      <c r="DZ128" s="28">
        <f t="shared" si="521"/>
        <v>0.25</v>
      </c>
      <c r="EA128" s="25" t="s">
        <v>49</v>
      </c>
      <c r="EB128" s="25"/>
      <c r="EC128" s="31">
        <v>148</v>
      </c>
      <c r="ED128" s="24"/>
      <c r="EE128" s="25"/>
      <c r="EF128" s="27">
        <f t="shared" si="522"/>
        <v>1</v>
      </c>
      <c r="EG128" s="28">
        <f t="shared" si="523"/>
        <v>0.25</v>
      </c>
      <c r="EH128" s="25" t="s">
        <v>49</v>
      </c>
      <c r="EI128" s="25"/>
      <c r="EJ128" s="32">
        <v>2025</v>
      </c>
      <c r="EK128" s="33"/>
      <c r="EL128" s="34" t="str">
        <f>+VLOOKUP(C128,[1]Listas_desplega!$AI$22:$AJ$46,2,0)</f>
        <v>D_MEN</v>
      </c>
      <c r="EM128" s="34" t="str">
        <f>+VLOOKUP(I128,[1]Listas_desplega!$BY$3:$BZ$7,2,0)</f>
        <v>T_2</v>
      </c>
      <c r="EN128" s="34" t="str">
        <f>+VLOOKUP(J128,[1]Listas_desplega!$BY$10:$BZ$23,2,0)</f>
        <v>T_2_C_1</v>
      </c>
      <c r="EO128" s="34" t="str">
        <f>+VLOOKUP(K128,[1]Listas_desplega!$BY$28:$BZ$54,2,0)</f>
        <v>T_2_C_1_ET_1</v>
      </c>
      <c r="EP128" s="34" t="str">
        <f>+VLOOKUP(L128,[1]Listas_desplega!$BY$58:$BZ$105,2,0)</f>
        <v>T_2_C_1_ET_1_CPT_1</v>
      </c>
      <c r="EQ128" s="35" t="str">
        <f>+VLOOKUP(M128,[1]Listas_desplega!$J$3:$K$11,2,0)</f>
        <v>Eje_E_7</v>
      </c>
    </row>
    <row r="129" spans="1:147" s="36" customFormat="1" ht="44.25" customHeight="1" x14ac:dyDescent="0.3">
      <c r="A129" s="15" t="str">
        <f t="shared" si="311"/>
        <v>129_TRANSVERSALES_2025</v>
      </c>
      <c r="B129" s="16" t="s">
        <v>93</v>
      </c>
      <c r="C129" s="16" t="s">
        <v>94</v>
      </c>
      <c r="D129" s="16" t="s">
        <v>130</v>
      </c>
      <c r="E129" s="16" t="s">
        <v>159</v>
      </c>
      <c r="F129" s="16" t="s">
        <v>274</v>
      </c>
      <c r="G129" s="17" t="s">
        <v>517</v>
      </c>
      <c r="H129" s="16" t="s">
        <v>470</v>
      </c>
      <c r="I129" s="16" t="s">
        <v>627</v>
      </c>
      <c r="J129" s="16" t="s">
        <v>628</v>
      </c>
      <c r="K129" s="16" t="s">
        <v>629</v>
      </c>
      <c r="L129" s="16"/>
      <c r="M129" s="16" t="s">
        <v>68</v>
      </c>
      <c r="N129" s="16" t="s">
        <v>131</v>
      </c>
      <c r="O129" s="22">
        <v>129</v>
      </c>
      <c r="P129" s="19" t="s">
        <v>984</v>
      </c>
      <c r="Q129" s="20" t="s">
        <v>282</v>
      </c>
      <c r="R129" s="19" t="s">
        <v>283</v>
      </c>
      <c r="S129" s="19" t="s">
        <v>985</v>
      </c>
      <c r="T129" s="19" t="s">
        <v>285</v>
      </c>
      <c r="U129" s="19" t="s">
        <v>487</v>
      </c>
      <c r="V129" s="19">
        <v>30</v>
      </c>
      <c r="W129" s="19" t="s">
        <v>986</v>
      </c>
      <c r="X129" s="20" t="s">
        <v>288</v>
      </c>
      <c r="Y129" s="21" t="s">
        <v>48</v>
      </c>
      <c r="Z129" s="21"/>
      <c r="AA129" s="21"/>
      <c r="AB129" s="21"/>
      <c r="AC129" s="21"/>
      <c r="AD129" s="21"/>
      <c r="AE129" s="21"/>
      <c r="AF129" s="21"/>
      <c r="AG129" s="21"/>
      <c r="AH129" s="22"/>
      <c r="AI129" s="22"/>
      <c r="AJ129" s="22"/>
      <c r="AK129" s="22"/>
      <c r="AL129" s="22"/>
      <c r="AM129" s="22"/>
      <c r="AN129" s="22"/>
      <c r="AO129" s="22"/>
      <c r="AP129" s="22"/>
      <c r="AQ129" s="22"/>
      <c r="AR129" s="23"/>
      <c r="AS129" s="22"/>
      <c r="AT129" s="22">
        <v>0</v>
      </c>
      <c r="AU129" s="190">
        <v>6</v>
      </c>
      <c r="AV129" s="190">
        <v>40</v>
      </c>
      <c r="AW129" s="190">
        <v>40</v>
      </c>
      <c r="AX129" s="190">
        <v>14</v>
      </c>
      <c r="AY129" s="190">
        <v>100</v>
      </c>
      <c r="AZ129" s="191"/>
      <c r="BA129" s="191"/>
      <c r="BB129" s="191"/>
      <c r="BC129" s="191"/>
      <c r="BD129" s="24"/>
      <c r="BE129" s="24"/>
      <c r="BF129" s="25" t="s">
        <v>987</v>
      </c>
      <c r="BG129" s="26">
        <f t="shared" si="501"/>
        <v>0</v>
      </c>
      <c r="BH129" s="27">
        <f t="shared" si="502"/>
        <v>0</v>
      </c>
      <c r="BI129" s="25" t="s">
        <v>50</v>
      </c>
      <c r="BJ129" s="25" t="s">
        <v>982</v>
      </c>
      <c r="BK129" s="24"/>
      <c r="BL129" s="24"/>
      <c r="BM129" s="25" t="s">
        <v>988</v>
      </c>
      <c r="BN129" s="27">
        <f t="shared" si="503"/>
        <v>0</v>
      </c>
      <c r="BO129" s="28">
        <f t="shared" si="524"/>
        <v>0</v>
      </c>
      <c r="BP129" s="25" t="s">
        <v>50</v>
      </c>
      <c r="BQ129" s="29" t="s">
        <v>982</v>
      </c>
      <c r="BR129" s="30"/>
      <c r="BS129" s="24"/>
      <c r="BT129" s="25" t="s">
        <v>989</v>
      </c>
      <c r="BU129" s="27">
        <f t="shared" si="504"/>
        <v>0</v>
      </c>
      <c r="BV129" s="28">
        <f t="shared" si="505"/>
        <v>0</v>
      </c>
      <c r="BW129" s="25" t="s">
        <v>62</v>
      </c>
      <c r="BX129" s="25" t="s">
        <v>1498</v>
      </c>
      <c r="BY129" s="24"/>
      <c r="BZ129" s="24"/>
      <c r="CA129" s="25" t="s">
        <v>1499</v>
      </c>
      <c r="CB129" s="27">
        <f t="shared" si="506"/>
        <v>0</v>
      </c>
      <c r="CC129" s="28">
        <f t="shared" si="507"/>
        <v>0</v>
      </c>
      <c r="CD129" s="25" t="s">
        <v>50</v>
      </c>
      <c r="CE129" s="25" t="s">
        <v>1494</v>
      </c>
      <c r="CF129" s="24"/>
      <c r="CG129" s="24"/>
      <c r="CH129" s="25" t="s">
        <v>1500</v>
      </c>
      <c r="CI129" s="27">
        <f t="shared" si="508"/>
        <v>0</v>
      </c>
      <c r="CJ129" s="28">
        <f t="shared" si="509"/>
        <v>0</v>
      </c>
      <c r="CK129" s="25" t="s">
        <v>50</v>
      </c>
      <c r="CL129" s="25" t="s">
        <v>1496</v>
      </c>
      <c r="CM129" s="24"/>
      <c r="CN129" s="24"/>
      <c r="CO129" s="25" t="s">
        <v>1501</v>
      </c>
      <c r="CP129" s="27">
        <f t="shared" si="510"/>
        <v>0</v>
      </c>
      <c r="CQ129" s="28">
        <f t="shared" si="511"/>
        <v>0</v>
      </c>
      <c r="CR129" s="25" t="s">
        <v>62</v>
      </c>
      <c r="CS129" s="25" t="s">
        <v>1496</v>
      </c>
      <c r="CT129" s="24"/>
      <c r="CU129" s="24">
        <v>90</v>
      </c>
      <c r="CV129" s="25" t="s">
        <v>1889</v>
      </c>
      <c r="CW129" s="27">
        <f t="shared" si="512"/>
        <v>0</v>
      </c>
      <c r="CX129" s="28">
        <f t="shared" si="513"/>
        <v>2.25</v>
      </c>
      <c r="CY129" s="25" t="s">
        <v>50</v>
      </c>
      <c r="CZ129" s="25"/>
      <c r="DA129" s="24"/>
      <c r="DB129" s="24">
        <v>95</v>
      </c>
      <c r="DC129" s="25" t="s">
        <v>1890</v>
      </c>
      <c r="DD129" s="27">
        <f t="shared" si="514"/>
        <v>0</v>
      </c>
      <c r="DE129" s="28">
        <f t="shared" si="515"/>
        <v>2.375</v>
      </c>
      <c r="DF129" s="25" t="s">
        <v>50</v>
      </c>
      <c r="DG129" s="25" t="s">
        <v>1888</v>
      </c>
      <c r="DH129" s="24"/>
      <c r="DI129" s="24">
        <v>97</v>
      </c>
      <c r="DJ129" s="25" t="s">
        <v>1891</v>
      </c>
      <c r="DK129" s="27">
        <f t="shared" si="516"/>
        <v>0</v>
      </c>
      <c r="DL129" s="28">
        <f t="shared" si="517"/>
        <v>2.4249999999999998</v>
      </c>
      <c r="DM129" s="25" t="s">
        <v>50</v>
      </c>
      <c r="DN129" s="25" t="s">
        <v>1892</v>
      </c>
      <c r="DO129" s="24"/>
      <c r="DP129" s="24"/>
      <c r="DQ129" s="25"/>
      <c r="DR129" s="27">
        <f t="shared" si="518"/>
        <v>0</v>
      </c>
      <c r="DS129" s="28">
        <f t="shared" si="519"/>
        <v>2.4249999999999998</v>
      </c>
      <c r="DT129" s="25" t="s">
        <v>49</v>
      </c>
      <c r="DU129" s="25"/>
      <c r="DV129" s="24"/>
      <c r="DW129" s="24"/>
      <c r="DX129" s="25"/>
      <c r="DY129" s="27">
        <f t="shared" si="520"/>
        <v>0</v>
      </c>
      <c r="DZ129" s="28">
        <f t="shared" si="521"/>
        <v>2.4249999999999998</v>
      </c>
      <c r="EA129" s="25" t="s">
        <v>49</v>
      </c>
      <c r="EB129" s="25"/>
      <c r="EC129" s="31">
        <v>40</v>
      </c>
      <c r="ED129" s="24"/>
      <c r="EE129" s="25"/>
      <c r="EF129" s="27">
        <f t="shared" si="522"/>
        <v>1</v>
      </c>
      <c r="EG129" s="28">
        <f t="shared" si="523"/>
        <v>2.4249999999999998</v>
      </c>
      <c r="EH129" s="25" t="s">
        <v>49</v>
      </c>
      <c r="EI129" s="25"/>
      <c r="EJ129" s="32">
        <v>2025</v>
      </c>
      <c r="EK129" s="33"/>
      <c r="EL129" s="34" t="str">
        <f>+VLOOKUP(C129,[1]Listas_desplega!$AI$22:$AJ$46,2,0)</f>
        <v>D_MEN</v>
      </c>
      <c r="EM129" s="34" t="str">
        <f>+VLOOKUP(I129,[1]Listas_desplega!$BY$3:$BZ$7,2,0)</f>
        <v>T_5</v>
      </c>
      <c r="EN129" s="34" t="str">
        <f>+VLOOKUP(J129,[1]Listas_desplega!$BY$10:$BZ$23,2,0)</f>
        <v>T_5_C_1</v>
      </c>
      <c r="EO129" s="34" t="str">
        <f>+VLOOKUP(K129,[1]Listas_desplega!$BY$28:$BZ$54,2,0)</f>
        <v>T_5_C_1_ET_1</v>
      </c>
      <c r="EP129" s="34" t="e">
        <f>+VLOOKUP(L129,[1]Listas_desplega!$BY$58:$BZ$105,2,0)</f>
        <v>#N/A</v>
      </c>
      <c r="EQ129" s="35" t="str">
        <f>+VLOOKUP(M129,[1]Listas_desplega!$J$3:$K$11,2,0)</f>
        <v>Eje_E_7</v>
      </c>
    </row>
    <row r="130" spans="1:147" s="36" customFormat="1" ht="44.25" customHeight="1" x14ac:dyDescent="0.3">
      <c r="A130" s="15" t="str">
        <f t="shared" si="311"/>
        <v>66_TRANSVERSALES_2025</v>
      </c>
      <c r="B130" s="16" t="s">
        <v>93</v>
      </c>
      <c r="C130" s="16" t="s">
        <v>94</v>
      </c>
      <c r="D130" s="16" t="s">
        <v>132</v>
      </c>
      <c r="E130" s="16" t="s">
        <v>165</v>
      </c>
      <c r="F130" s="16" t="s">
        <v>274</v>
      </c>
      <c r="G130" s="17" t="s">
        <v>505</v>
      </c>
      <c r="H130" s="16"/>
      <c r="I130" s="16" t="s">
        <v>277</v>
      </c>
      <c r="J130" s="16" t="s">
        <v>278</v>
      </c>
      <c r="K130" s="16" t="s">
        <v>279</v>
      </c>
      <c r="L130" s="16" t="s">
        <v>326</v>
      </c>
      <c r="M130" s="16" t="s">
        <v>46</v>
      </c>
      <c r="N130" s="16" t="s">
        <v>133</v>
      </c>
      <c r="O130" s="22">
        <v>66</v>
      </c>
      <c r="P130" s="19" t="s">
        <v>990</v>
      </c>
      <c r="Q130" s="20" t="s">
        <v>282</v>
      </c>
      <c r="R130" s="19" t="s">
        <v>485</v>
      </c>
      <c r="S130" s="19" t="s">
        <v>991</v>
      </c>
      <c r="T130" s="19" t="s">
        <v>285</v>
      </c>
      <c r="U130" s="19" t="s">
        <v>286</v>
      </c>
      <c r="V130" s="19">
        <v>0</v>
      </c>
      <c r="W130" s="19" t="s">
        <v>992</v>
      </c>
      <c r="X130" s="20" t="s">
        <v>288</v>
      </c>
      <c r="Y130" s="21"/>
      <c r="Z130" s="21"/>
      <c r="AA130" s="21"/>
      <c r="AB130" s="21"/>
      <c r="AC130" s="21"/>
      <c r="AD130" s="21"/>
      <c r="AE130" s="21"/>
      <c r="AF130" s="21"/>
      <c r="AG130" s="21"/>
      <c r="AH130" s="22"/>
      <c r="AI130" s="22"/>
      <c r="AJ130" s="22"/>
      <c r="AK130" s="22"/>
      <c r="AL130" s="22"/>
      <c r="AM130" s="22"/>
      <c r="AN130" s="22" t="s">
        <v>88</v>
      </c>
      <c r="AO130" s="22"/>
      <c r="AP130" s="22"/>
      <c r="AQ130" s="22"/>
      <c r="AR130" s="23">
        <v>4129</v>
      </c>
      <c r="AS130" s="22"/>
      <c r="AT130" s="22">
        <v>0</v>
      </c>
      <c r="AU130" s="22">
        <v>0</v>
      </c>
      <c r="AV130" s="22">
        <v>590</v>
      </c>
      <c r="AW130" s="22">
        <v>1615</v>
      </c>
      <c r="AX130" s="22">
        <v>2515</v>
      </c>
      <c r="AY130" s="22">
        <v>2515</v>
      </c>
      <c r="AZ130" s="16"/>
      <c r="BA130" s="16"/>
      <c r="BB130" s="16"/>
      <c r="BC130" s="16"/>
      <c r="BD130" s="24"/>
      <c r="BE130" s="24"/>
      <c r="BF130" s="25"/>
      <c r="BG130" s="26">
        <f t="shared" si="501"/>
        <v>0</v>
      </c>
      <c r="BH130" s="27">
        <f t="shared" si="502"/>
        <v>0</v>
      </c>
      <c r="BI130" s="25" t="s">
        <v>49</v>
      </c>
      <c r="BJ130" s="25"/>
      <c r="BK130" s="24"/>
      <c r="BL130" s="24"/>
      <c r="BM130" s="25"/>
      <c r="BN130" s="27">
        <f t="shared" si="503"/>
        <v>0</v>
      </c>
      <c r="BO130" s="28">
        <f t="shared" si="524"/>
        <v>0</v>
      </c>
      <c r="BP130" s="25" t="s">
        <v>49</v>
      </c>
      <c r="BQ130" s="29"/>
      <c r="BR130" s="30"/>
      <c r="BS130" s="103">
        <v>0</v>
      </c>
      <c r="BT130" s="137" t="s">
        <v>100</v>
      </c>
      <c r="BU130" s="27">
        <f t="shared" si="504"/>
        <v>0</v>
      </c>
      <c r="BV130" s="28">
        <f t="shared" si="505"/>
        <v>0</v>
      </c>
      <c r="BW130" s="25" t="s">
        <v>50</v>
      </c>
      <c r="BX130" s="25" t="s">
        <v>105</v>
      </c>
      <c r="BY130" s="24"/>
      <c r="BZ130" s="24">
        <v>0</v>
      </c>
      <c r="CA130" s="25" t="s">
        <v>100</v>
      </c>
      <c r="CB130" s="27">
        <f t="shared" si="506"/>
        <v>0</v>
      </c>
      <c r="CC130" s="28">
        <f t="shared" si="507"/>
        <v>0</v>
      </c>
      <c r="CD130" s="25" t="s">
        <v>50</v>
      </c>
      <c r="CE130" s="25" t="s">
        <v>1429</v>
      </c>
      <c r="CF130" s="24"/>
      <c r="CG130" s="24">
        <v>0</v>
      </c>
      <c r="CH130" s="25" t="s">
        <v>100</v>
      </c>
      <c r="CI130" s="27">
        <f t="shared" si="508"/>
        <v>0</v>
      </c>
      <c r="CJ130" s="28">
        <f t="shared" si="509"/>
        <v>0</v>
      </c>
      <c r="CK130" s="25" t="s">
        <v>50</v>
      </c>
      <c r="CL130" s="25" t="s">
        <v>1430</v>
      </c>
      <c r="CM130" s="24">
        <v>215</v>
      </c>
      <c r="CN130" s="24"/>
      <c r="CO130" s="25" t="s">
        <v>1502</v>
      </c>
      <c r="CP130" s="27">
        <f t="shared" si="510"/>
        <v>0.13312693498452013</v>
      </c>
      <c r="CQ130" s="28">
        <f t="shared" si="511"/>
        <v>0</v>
      </c>
      <c r="CR130" s="25" t="s">
        <v>62</v>
      </c>
      <c r="CS130" s="25" t="s">
        <v>1503</v>
      </c>
      <c r="CT130" s="24">
        <v>215</v>
      </c>
      <c r="CU130" s="24"/>
      <c r="CV130" s="25" t="s">
        <v>100</v>
      </c>
      <c r="CW130" s="27">
        <f t="shared" si="512"/>
        <v>0.13312693498452013</v>
      </c>
      <c r="CX130" s="28">
        <f t="shared" si="513"/>
        <v>0</v>
      </c>
      <c r="CY130" s="25" t="s">
        <v>62</v>
      </c>
      <c r="CZ130" s="25" t="s">
        <v>1893</v>
      </c>
      <c r="DA130" s="24">
        <v>215</v>
      </c>
      <c r="DB130" s="24"/>
      <c r="DC130" s="25" t="s">
        <v>100</v>
      </c>
      <c r="DD130" s="27">
        <f t="shared" si="514"/>
        <v>0.13312693498452013</v>
      </c>
      <c r="DE130" s="28">
        <f t="shared" si="515"/>
        <v>0</v>
      </c>
      <c r="DF130" s="25" t="s">
        <v>62</v>
      </c>
      <c r="DG130" s="25" t="s">
        <v>1894</v>
      </c>
      <c r="DH130" s="24">
        <v>215</v>
      </c>
      <c r="DI130" s="24"/>
      <c r="DJ130" s="25"/>
      <c r="DK130" s="27">
        <f t="shared" si="516"/>
        <v>0.13312693498452013</v>
      </c>
      <c r="DL130" s="28">
        <f t="shared" si="517"/>
        <v>0</v>
      </c>
      <c r="DM130" s="25" t="s">
        <v>62</v>
      </c>
      <c r="DN130" s="25" t="s">
        <v>1895</v>
      </c>
      <c r="DO130" s="24">
        <v>215</v>
      </c>
      <c r="DP130" s="24"/>
      <c r="DQ130" s="25"/>
      <c r="DR130" s="27">
        <f t="shared" si="518"/>
        <v>0.13312693498452013</v>
      </c>
      <c r="DS130" s="28">
        <f t="shared" si="519"/>
        <v>0</v>
      </c>
      <c r="DT130" s="25" t="s">
        <v>49</v>
      </c>
      <c r="DU130" s="25"/>
      <c r="DV130" s="24">
        <v>215</v>
      </c>
      <c r="DW130" s="24"/>
      <c r="DX130" s="25"/>
      <c r="DY130" s="27">
        <f t="shared" si="520"/>
        <v>0.13312693498452013</v>
      </c>
      <c r="DZ130" s="28">
        <f t="shared" si="521"/>
        <v>0</v>
      </c>
      <c r="EA130" s="25" t="s">
        <v>49</v>
      </c>
      <c r="EB130" s="25"/>
      <c r="EC130" s="31">
        <v>1615</v>
      </c>
      <c r="ED130" s="24"/>
      <c r="EE130" s="25"/>
      <c r="EF130" s="27">
        <f t="shared" si="522"/>
        <v>1</v>
      </c>
      <c r="EG130" s="28">
        <f t="shared" si="523"/>
        <v>0</v>
      </c>
      <c r="EH130" s="25" t="s">
        <v>49</v>
      </c>
      <c r="EI130" s="25"/>
      <c r="EJ130" s="32">
        <v>2025</v>
      </c>
      <c r="EK130" s="33"/>
      <c r="EL130" s="34" t="str">
        <f>+VLOOKUP(C130,[1]Listas_desplega!$AI$22:$AJ$46,2,0)</f>
        <v>D_MEN</v>
      </c>
      <c r="EM130" s="34" t="str">
        <f>+VLOOKUP(I130,[1]Listas_desplega!$BY$3:$BZ$7,2,0)</f>
        <v>T_2</v>
      </c>
      <c r="EN130" s="34" t="str">
        <f>+VLOOKUP(J130,[1]Listas_desplega!$BY$10:$BZ$23,2,0)</f>
        <v>T_2_C_2</v>
      </c>
      <c r="EO130" s="34" t="str">
        <f>+VLOOKUP(K130,[1]Listas_desplega!$BY$28:$BZ$54,2,0)</f>
        <v>T_2_C_2_ET_1</v>
      </c>
      <c r="EP130" s="34" t="str">
        <f>+VLOOKUP(L130,[1]Listas_desplega!$BY$58:$BZ$105,2,0)</f>
        <v>T_2_C_2_ET_1_CPT_2</v>
      </c>
      <c r="EQ130" s="35" t="str">
        <f>+VLOOKUP(M130,[1]Listas_desplega!$J$3:$K$11,2,0)</f>
        <v>Eje_E_2</v>
      </c>
    </row>
    <row r="131" spans="1:147" s="36" customFormat="1" ht="44.25" customHeight="1" x14ac:dyDescent="0.3">
      <c r="A131" s="15" t="str">
        <f t="shared" si="311"/>
        <v>67_TRANSVERSALES_2025</v>
      </c>
      <c r="B131" s="16" t="s">
        <v>93</v>
      </c>
      <c r="C131" s="16" t="s">
        <v>94</v>
      </c>
      <c r="D131" s="16" t="s">
        <v>132</v>
      </c>
      <c r="E131" s="16" t="s">
        <v>165</v>
      </c>
      <c r="F131" s="16" t="s">
        <v>274</v>
      </c>
      <c r="G131" s="17" t="s">
        <v>505</v>
      </c>
      <c r="H131" s="16"/>
      <c r="I131" s="16" t="s">
        <v>277</v>
      </c>
      <c r="J131" s="16" t="s">
        <v>278</v>
      </c>
      <c r="K131" s="16" t="s">
        <v>279</v>
      </c>
      <c r="L131" s="16" t="s">
        <v>326</v>
      </c>
      <c r="M131" s="16" t="s">
        <v>46</v>
      </c>
      <c r="N131" s="16" t="s">
        <v>133</v>
      </c>
      <c r="O131" s="22">
        <v>67</v>
      </c>
      <c r="P131" s="19" t="s">
        <v>134</v>
      </c>
      <c r="Q131" s="20" t="s">
        <v>282</v>
      </c>
      <c r="R131" s="19" t="s">
        <v>485</v>
      </c>
      <c r="S131" s="19" t="s">
        <v>993</v>
      </c>
      <c r="T131" s="19" t="s">
        <v>308</v>
      </c>
      <c r="U131" s="19" t="s">
        <v>293</v>
      </c>
      <c r="V131" s="19">
        <v>0</v>
      </c>
      <c r="W131" s="19" t="s">
        <v>992</v>
      </c>
      <c r="X131" s="20" t="s">
        <v>288</v>
      </c>
      <c r="Y131" s="21"/>
      <c r="Z131" s="21"/>
      <c r="AA131" s="21"/>
      <c r="AB131" s="21"/>
      <c r="AC131" s="21"/>
      <c r="AD131" s="21"/>
      <c r="AE131" s="21"/>
      <c r="AF131" s="21"/>
      <c r="AG131" s="21"/>
      <c r="AH131" s="22"/>
      <c r="AI131" s="22"/>
      <c r="AJ131" s="22"/>
      <c r="AK131" s="22"/>
      <c r="AL131" s="22"/>
      <c r="AM131" s="22"/>
      <c r="AN131" s="22"/>
      <c r="AO131" s="22"/>
      <c r="AP131" s="22"/>
      <c r="AQ131" s="22"/>
      <c r="AR131" s="23"/>
      <c r="AS131" s="22"/>
      <c r="AT131" s="22">
        <v>0</v>
      </c>
      <c r="AU131" s="22">
        <v>0</v>
      </c>
      <c r="AV131" s="22">
        <v>50</v>
      </c>
      <c r="AW131" s="22">
        <v>75</v>
      </c>
      <c r="AX131" s="22">
        <v>100</v>
      </c>
      <c r="AY131" s="22">
        <v>100</v>
      </c>
      <c r="AZ131" s="16"/>
      <c r="BA131" s="16"/>
      <c r="BB131" s="16"/>
      <c r="BC131" s="16"/>
      <c r="BD131" s="24"/>
      <c r="BE131" s="24"/>
      <c r="BF131" s="25"/>
      <c r="BG131" s="26">
        <f t="shared" si="501"/>
        <v>0</v>
      </c>
      <c r="BH131" s="27">
        <f t="shared" si="502"/>
        <v>0</v>
      </c>
      <c r="BI131" s="25" t="s">
        <v>49</v>
      </c>
      <c r="BJ131" s="25"/>
      <c r="BK131" s="24"/>
      <c r="BL131" s="24"/>
      <c r="BM131" s="25"/>
      <c r="BN131" s="27">
        <f t="shared" si="503"/>
        <v>0</v>
      </c>
      <c r="BO131" s="28">
        <f t="shared" si="524"/>
        <v>0</v>
      </c>
      <c r="BP131" s="25" t="s">
        <v>49</v>
      </c>
      <c r="BQ131" s="29"/>
      <c r="BR131" s="30"/>
      <c r="BS131" s="103">
        <v>0</v>
      </c>
      <c r="BT131" s="137" t="s">
        <v>100</v>
      </c>
      <c r="BU131" s="27">
        <f t="shared" si="504"/>
        <v>0</v>
      </c>
      <c r="BV131" s="28">
        <f t="shared" si="505"/>
        <v>0</v>
      </c>
      <c r="BW131" s="25" t="s">
        <v>50</v>
      </c>
      <c r="BX131" s="25" t="s">
        <v>105</v>
      </c>
      <c r="BY131" s="24"/>
      <c r="BZ131" s="24">
        <v>0</v>
      </c>
      <c r="CA131" s="25" t="s">
        <v>100</v>
      </c>
      <c r="CB131" s="27">
        <f t="shared" si="506"/>
        <v>0</v>
      </c>
      <c r="CC131" s="28">
        <f t="shared" si="507"/>
        <v>0</v>
      </c>
      <c r="CD131" s="25" t="s">
        <v>50</v>
      </c>
      <c r="CE131" s="25" t="s">
        <v>1429</v>
      </c>
      <c r="CF131" s="24"/>
      <c r="CG131" s="24">
        <v>0</v>
      </c>
      <c r="CH131" s="25" t="s">
        <v>100</v>
      </c>
      <c r="CI131" s="27">
        <f t="shared" si="508"/>
        <v>0</v>
      </c>
      <c r="CJ131" s="28">
        <f t="shared" si="509"/>
        <v>0</v>
      </c>
      <c r="CK131" s="25" t="s">
        <v>50</v>
      </c>
      <c r="CL131" s="25" t="s">
        <v>1430</v>
      </c>
      <c r="CM131" s="24"/>
      <c r="CN131" s="24"/>
      <c r="CO131" s="25" t="s">
        <v>100</v>
      </c>
      <c r="CP131" s="27">
        <f t="shared" si="510"/>
        <v>0</v>
      </c>
      <c r="CQ131" s="28">
        <f t="shared" si="511"/>
        <v>0</v>
      </c>
      <c r="CR131" s="25" t="s">
        <v>50</v>
      </c>
      <c r="CS131" s="25" t="s">
        <v>1457</v>
      </c>
      <c r="CT131" s="24"/>
      <c r="CU131" s="24"/>
      <c r="CV131" s="25" t="s">
        <v>100</v>
      </c>
      <c r="CW131" s="27">
        <f t="shared" si="512"/>
        <v>0</v>
      </c>
      <c r="CX131" s="28">
        <f t="shared" si="513"/>
        <v>0</v>
      </c>
      <c r="CY131" s="25" t="s">
        <v>50</v>
      </c>
      <c r="CZ131" s="25" t="s">
        <v>1817</v>
      </c>
      <c r="DA131" s="24"/>
      <c r="DB131" s="24"/>
      <c r="DC131" s="25" t="s">
        <v>100</v>
      </c>
      <c r="DD131" s="27">
        <f t="shared" si="514"/>
        <v>0</v>
      </c>
      <c r="DE131" s="28">
        <f t="shared" si="515"/>
        <v>0</v>
      </c>
      <c r="DF131" s="25" t="s">
        <v>50</v>
      </c>
      <c r="DG131" s="25" t="s">
        <v>1818</v>
      </c>
      <c r="DH131" s="24"/>
      <c r="DI131" s="24"/>
      <c r="DJ131" s="25"/>
      <c r="DK131" s="27">
        <f t="shared" si="516"/>
        <v>0</v>
      </c>
      <c r="DL131" s="28">
        <f t="shared" si="517"/>
        <v>0</v>
      </c>
      <c r="DM131" s="25" t="s">
        <v>50</v>
      </c>
      <c r="DN131" s="25" t="s">
        <v>1819</v>
      </c>
      <c r="DO131" s="24"/>
      <c r="DP131" s="24"/>
      <c r="DQ131" s="25"/>
      <c r="DR131" s="27">
        <f t="shared" si="518"/>
        <v>0</v>
      </c>
      <c r="DS131" s="28">
        <f t="shared" si="519"/>
        <v>0</v>
      </c>
      <c r="DT131" s="25" t="s">
        <v>49</v>
      </c>
      <c r="DU131" s="25"/>
      <c r="DV131" s="24"/>
      <c r="DW131" s="24"/>
      <c r="DX131" s="25"/>
      <c r="DY131" s="27">
        <f t="shared" si="520"/>
        <v>0</v>
      </c>
      <c r="DZ131" s="28">
        <f t="shared" si="521"/>
        <v>0</v>
      </c>
      <c r="EA131" s="25" t="s">
        <v>49</v>
      </c>
      <c r="EB131" s="25"/>
      <c r="EC131" s="31">
        <v>75</v>
      </c>
      <c r="ED131" s="24"/>
      <c r="EE131" s="25"/>
      <c r="EF131" s="27">
        <f t="shared" si="522"/>
        <v>1</v>
      </c>
      <c r="EG131" s="28">
        <f t="shared" si="523"/>
        <v>0</v>
      </c>
      <c r="EH131" s="25" t="s">
        <v>49</v>
      </c>
      <c r="EI131" s="25"/>
      <c r="EJ131" s="32">
        <v>2025</v>
      </c>
      <c r="EK131" s="33"/>
      <c r="EL131" s="34" t="str">
        <f>+VLOOKUP(C131,[1]Listas_desplega!$AI$22:$AJ$46,2,0)</f>
        <v>D_MEN</v>
      </c>
      <c r="EM131" s="34" t="str">
        <f>+VLOOKUP(I131,[1]Listas_desplega!$BY$3:$BZ$7,2,0)</f>
        <v>T_2</v>
      </c>
      <c r="EN131" s="34" t="str">
        <f>+VLOOKUP(J131,[1]Listas_desplega!$BY$10:$BZ$23,2,0)</f>
        <v>T_2_C_2</v>
      </c>
      <c r="EO131" s="34" t="str">
        <f>+VLOOKUP(K131,[1]Listas_desplega!$BY$28:$BZ$54,2,0)</f>
        <v>T_2_C_2_ET_1</v>
      </c>
      <c r="EP131" s="34" t="str">
        <f>+VLOOKUP(L131,[1]Listas_desplega!$BY$58:$BZ$105,2,0)</f>
        <v>T_2_C_2_ET_1_CPT_2</v>
      </c>
      <c r="EQ131" s="35" t="str">
        <f>+VLOOKUP(M131,[1]Listas_desplega!$J$3:$K$11,2,0)</f>
        <v>Eje_E_2</v>
      </c>
    </row>
    <row r="132" spans="1:147" s="36" customFormat="1" ht="44.25" customHeight="1" x14ac:dyDescent="0.3">
      <c r="A132" s="15" t="str">
        <f t="shared" si="311"/>
        <v>130_TRANSVERSALES_2025</v>
      </c>
      <c r="B132" s="16" t="s">
        <v>93</v>
      </c>
      <c r="C132" s="16" t="s">
        <v>94</v>
      </c>
      <c r="D132" s="16" t="s">
        <v>132</v>
      </c>
      <c r="E132" s="16" t="s">
        <v>165</v>
      </c>
      <c r="F132" s="16" t="s">
        <v>274</v>
      </c>
      <c r="G132" s="17" t="s">
        <v>505</v>
      </c>
      <c r="H132" s="16"/>
      <c r="I132" s="16" t="s">
        <v>277</v>
      </c>
      <c r="J132" s="16" t="s">
        <v>278</v>
      </c>
      <c r="K132" s="16" t="s">
        <v>279</v>
      </c>
      <c r="L132" s="16" t="s">
        <v>326</v>
      </c>
      <c r="M132" s="16" t="s">
        <v>46</v>
      </c>
      <c r="N132" s="16" t="s">
        <v>133</v>
      </c>
      <c r="O132" s="22">
        <v>130</v>
      </c>
      <c r="P132" s="19" t="s">
        <v>994</v>
      </c>
      <c r="Q132" s="20" t="s">
        <v>282</v>
      </c>
      <c r="R132" s="19" t="s">
        <v>485</v>
      </c>
      <c r="S132" s="19" t="s">
        <v>995</v>
      </c>
      <c r="T132" s="19" t="s">
        <v>308</v>
      </c>
      <c r="U132" s="19" t="s">
        <v>293</v>
      </c>
      <c r="V132" s="19">
        <v>0</v>
      </c>
      <c r="W132" s="19" t="s">
        <v>992</v>
      </c>
      <c r="X132" s="20" t="s">
        <v>288</v>
      </c>
      <c r="Y132" s="21"/>
      <c r="Z132" s="21"/>
      <c r="AA132" s="21"/>
      <c r="AB132" s="21"/>
      <c r="AC132" s="21"/>
      <c r="AD132" s="21"/>
      <c r="AE132" s="21"/>
      <c r="AF132" s="21"/>
      <c r="AG132" s="21"/>
      <c r="AH132" s="22"/>
      <c r="AI132" s="22"/>
      <c r="AJ132" s="22"/>
      <c r="AK132" s="22"/>
      <c r="AL132" s="22"/>
      <c r="AM132" s="22"/>
      <c r="AN132" s="22"/>
      <c r="AO132" s="22"/>
      <c r="AP132" s="22"/>
      <c r="AQ132" s="22"/>
      <c r="AR132" s="23"/>
      <c r="AS132" s="22"/>
      <c r="AT132" s="22">
        <v>0</v>
      </c>
      <c r="AU132" s="22">
        <v>0</v>
      </c>
      <c r="AV132" s="22">
        <v>0</v>
      </c>
      <c r="AW132" s="22">
        <v>75</v>
      </c>
      <c r="AX132" s="22">
        <v>100</v>
      </c>
      <c r="AY132" s="22">
        <v>100</v>
      </c>
      <c r="AZ132" s="16"/>
      <c r="BA132" s="16"/>
      <c r="BB132" s="16"/>
      <c r="BC132" s="16"/>
      <c r="BD132" s="24"/>
      <c r="BE132" s="24"/>
      <c r="BF132" s="25"/>
      <c r="BG132" s="26">
        <f t="shared" si="501"/>
        <v>0</v>
      </c>
      <c r="BH132" s="27">
        <f t="shared" si="502"/>
        <v>0</v>
      </c>
      <c r="BI132" s="25" t="s">
        <v>49</v>
      </c>
      <c r="BJ132" s="25"/>
      <c r="BK132" s="24"/>
      <c r="BL132" s="24"/>
      <c r="BM132" s="25"/>
      <c r="BN132" s="27">
        <f t="shared" si="503"/>
        <v>0</v>
      </c>
      <c r="BO132" s="28">
        <f t="shared" si="524"/>
        <v>0</v>
      </c>
      <c r="BP132" s="25" t="s">
        <v>49</v>
      </c>
      <c r="BQ132" s="29"/>
      <c r="BR132" s="30"/>
      <c r="BS132" s="103">
        <v>0</v>
      </c>
      <c r="BT132" s="137" t="s">
        <v>100</v>
      </c>
      <c r="BU132" s="27">
        <f t="shared" si="504"/>
        <v>0</v>
      </c>
      <c r="BV132" s="28">
        <f t="shared" si="505"/>
        <v>0</v>
      </c>
      <c r="BW132" s="25" t="s">
        <v>50</v>
      </c>
      <c r="BX132" s="25" t="s">
        <v>105</v>
      </c>
      <c r="BY132" s="24"/>
      <c r="BZ132" s="24">
        <v>0</v>
      </c>
      <c r="CA132" s="25" t="s">
        <v>100</v>
      </c>
      <c r="CB132" s="27">
        <f t="shared" si="506"/>
        <v>0</v>
      </c>
      <c r="CC132" s="28">
        <f t="shared" si="507"/>
        <v>0</v>
      </c>
      <c r="CD132" s="25" t="s">
        <v>50</v>
      </c>
      <c r="CE132" s="25" t="s">
        <v>1429</v>
      </c>
      <c r="CF132" s="24"/>
      <c r="CG132" s="24">
        <v>0</v>
      </c>
      <c r="CH132" s="25" t="s">
        <v>100</v>
      </c>
      <c r="CI132" s="27">
        <f t="shared" si="508"/>
        <v>0</v>
      </c>
      <c r="CJ132" s="28">
        <f t="shared" si="509"/>
        <v>0</v>
      </c>
      <c r="CK132" s="25" t="s">
        <v>50</v>
      </c>
      <c r="CL132" s="25" t="s">
        <v>1430</v>
      </c>
      <c r="CM132" s="24"/>
      <c r="CN132" s="24"/>
      <c r="CO132" s="25" t="s">
        <v>100</v>
      </c>
      <c r="CP132" s="27">
        <f t="shared" si="510"/>
        <v>0</v>
      </c>
      <c r="CQ132" s="28">
        <f t="shared" si="511"/>
        <v>0</v>
      </c>
      <c r="CR132" s="25" t="s">
        <v>50</v>
      </c>
      <c r="CS132" s="25" t="s">
        <v>1457</v>
      </c>
      <c r="CT132" s="24"/>
      <c r="CU132" s="24"/>
      <c r="CV132" s="25" t="s">
        <v>100</v>
      </c>
      <c r="CW132" s="27">
        <f t="shared" si="512"/>
        <v>0</v>
      </c>
      <c r="CX132" s="28">
        <f t="shared" si="513"/>
        <v>0</v>
      </c>
      <c r="CY132" s="25" t="s">
        <v>50</v>
      </c>
      <c r="CZ132" s="25" t="s">
        <v>1817</v>
      </c>
      <c r="DA132" s="24"/>
      <c r="DB132" s="24"/>
      <c r="DC132" s="25" t="s">
        <v>100</v>
      </c>
      <c r="DD132" s="27">
        <f t="shared" si="514"/>
        <v>0</v>
      </c>
      <c r="DE132" s="28">
        <f t="shared" si="515"/>
        <v>0</v>
      </c>
      <c r="DF132" s="25" t="s">
        <v>50</v>
      </c>
      <c r="DG132" s="25" t="s">
        <v>1818</v>
      </c>
      <c r="DH132" s="24"/>
      <c r="DI132" s="24"/>
      <c r="DJ132" s="25"/>
      <c r="DK132" s="27">
        <f t="shared" si="516"/>
        <v>0</v>
      </c>
      <c r="DL132" s="28">
        <f t="shared" si="517"/>
        <v>0</v>
      </c>
      <c r="DM132" s="25" t="s">
        <v>50</v>
      </c>
      <c r="DN132" s="25" t="s">
        <v>1819</v>
      </c>
      <c r="DO132" s="24"/>
      <c r="DP132" s="24"/>
      <c r="DQ132" s="25"/>
      <c r="DR132" s="27">
        <f t="shared" si="518"/>
        <v>0</v>
      </c>
      <c r="DS132" s="28">
        <f t="shared" si="519"/>
        <v>0</v>
      </c>
      <c r="DT132" s="25" t="s">
        <v>49</v>
      </c>
      <c r="DU132" s="25"/>
      <c r="DV132" s="24"/>
      <c r="DW132" s="24"/>
      <c r="DX132" s="25"/>
      <c r="DY132" s="27">
        <f t="shared" si="520"/>
        <v>0</v>
      </c>
      <c r="DZ132" s="28">
        <f t="shared" si="521"/>
        <v>0</v>
      </c>
      <c r="EA132" s="25" t="s">
        <v>49</v>
      </c>
      <c r="EB132" s="25"/>
      <c r="EC132" s="31">
        <v>75</v>
      </c>
      <c r="ED132" s="24"/>
      <c r="EE132" s="25"/>
      <c r="EF132" s="27">
        <f t="shared" si="522"/>
        <v>1</v>
      </c>
      <c r="EG132" s="28">
        <f t="shared" si="523"/>
        <v>0</v>
      </c>
      <c r="EH132" s="25" t="s">
        <v>49</v>
      </c>
      <c r="EI132" s="25"/>
      <c r="EJ132" s="32">
        <v>2025</v>
      </c>
      <c r="EK132" s="33"/>
      <c r="EL132" s="34" t="str">
        <f>+VLOOKUP(C132,[1]Listas_desplega!$AI$22:$AJ$46,2,0)</f>
        <v>D_MEN</v>
      </c>
      <c r="EM132" s="34" t="str">
        <f>+VLOOKUP(I132,[1]Listas_desplega!$BY$3:$BZ$7,2,0)</f>
        <v>T_2</v>
      </c>
      <c r="EN132" s="34" t="str">
        <f>+VLOOKUP(J132,[1]Listas_desplega!$BY$10:$BZ$23,2,0)</f>
        <v>T_2_C_2</v>
      </c>
      <c r="EO132" s="34" t="str">
        <f>+VLOOKUP(K132,[1]Listas_desplega!$BY$28:$BZ$54,2,0)</f>
        <v>T_2_C_2_ET_1</v>
      </c>
      <c r="EP132" s="34" t="str">
        <f>+VLOOKUP(L132,[1]Listas_desplega!$BY$58:$BZ$105,2,0)</f>
        <v>T_2_C_2_ET_1_CPT_2</v>
      </c>
      <c r="EQ132" s="35" t="str">
        <f>+VLOOKUP(M132,[1]Listas_desplega!$J$3:$K$11,2,0)</f>
        <v>Eje_E_2</v>
      </c>
    </row>
    <row r="133" spans="1:147" s="36" customFormat="1" ht="44.25" customHeight="1" x14ac:dyDescent="0.3">
      <c r="A133" s="15" t="str">
        <f t="shared" ref="A133:A166" si="525">+CONCATENATE(O133,"_",B133,"_",EJ133)</f>
        <v>131_TRANSVERSALES_2025</v>
      </c>
      <c r="B133" s="16" t="s">
        <v>93</v>
      </c>
      <c r="C133" s="16" t="s">
        <v>94</v>
      </c>
      <c r="D133" s="16" t="s">
        <v>132</v>
      </c>
      <c r="E133" s="16" t="s">
        <v>165</v>
      </c>
      <c r="F133" s="16" t="s">
        <v>274</v>
      </c>
      <c r="G133" s="17" t="s">
        <v>505</v>
      </c>
      <c r="H133" s="16"/>
      <c r="I133" s="16" t="s">
        <v>277</v>
      </c>
      <c r="J133" s="16" t="s">
        <v>278</v>
      </c>
      <c r="K133" s="16" t="s">
        <v>279</v>
      </c>
      <c r="L133" s="16" t="s">
        <v>326</v>
      </c>
      <c r="M133" s="16" t="s">
        <v>46</v>
      </c>
      <c r="N133" s="16" t="s">
        <v>133</v>
      </c>
      <c r="O133" s="22">
        <v>131</v>
      </c>
      <c r="P133" s="19" t="s">
        <v>996</v>
      </c>
      <c r="Q133" s="20" t="s">
        <v>282</v>
      </c>
      <c r="R133" s="19" t="s">
        <v>485</v>
      </c>
      <c r="S133" s="19" t="s">
        <v>997</v>
      </c>
      <c r="T133" s="19" t="s">
        <v>285</v>
      </c>
      <c r="U133" s="19" t="s">
        <v>286</v>
      </c>
      <c r="V133" s="19">
        <v>0</v>
      </c>
      <c r="W133" s="19" t="s">
        <v>992</v>
      </c>
      <c r="X133" s="20" t="s">
        <v>288</v>
      </c>
      <c r="Y133" s="21"/>
      <c r="Z133" s="21"/>
      <c r="AA133" s="21"/>
      <c r="AB133" s="21"/>
      <c r="AC133" s="21"/>
      <c r="AD133" s="21"/>
      <c r="AE133" s="21"/>
      <c r="AF133" s="21"/>
      <c r="AG133" s="21"/>
      <c r="AH133" s="22"/>
      <c r="AI133" s="22"/>
      <c r="AJ133" s="22"/>
      <c r="AK133" s="22"/>
      <c r="AL133" s="22"/>
      <c r="AM133" s="22"/>
      <c r="AN133" s="22" t="s">
        <v>88</v>
      </c>
      <c r="AO133" s="22"/>
      <c r="AP133" s="22"/>
      <c r="AQ133" s="22"/>
      <c r="AR133" s="23"/>
      <c r="AS133" s="22"/>
      <c r="AT133" s="22">
        <v>0</v>
      </c>
      <c r="AU133" s="22">
        <v>0</v>
      </c>
      <c r="AV133" s="22">
        <v>0</v>
      </c>
      <c r="AW133" s="22">
        <v>1500</v>
      </c>
      <c r="AX133" s="22">
        <v>3000</v>
      </c>
      <c r="AY133" s="22">
        <v>3000</v>
      </c>
      <c r="AZ133" s="16"/>
      <c r="BA133" s="16"/>
      <c r="BB133" s="16"/>
      <c r="BC133" s="16"/>
      <c r="BD133" s="24"/>
      <c r="BE133" s="24"/>
      <c r="BF133" s="25"/>
      <c r="BG133" s="26">
        <f t="shared" si="501"/>
        <v>0</v>
      </c>
      <c r="BH133" s="27">
        <f t="shared" si="502"/>
        <v>0</v>
      </c>
      <c r="BI133" s="25" t="s">
        <v>49</v>
      </c>
      <c r="BJ133" s="25"/>
      <c r="BK133" s="24"/>
      <c r="BL133" s="24"/>
      <c r="BM133" s="25"/>
      <c r="BN133" s="27">
        <f t="shared" si="503"/>
        <v>0</v>
      </c>
      <c r="BO133" s="28">
        <f t="shared" si="524"/>
        <v>0</v>
      </c>
      <c r="BP133" s="25" t="s">
        <v>49</v>
      </c>
      <c r="BQ133" s="29"/>
      <c r="BR133" s="30"/>
      <c r="BS133" s="103">
        <v>0</v>
      </c>
      <c r="BT133" s="137" t="s">
        <v>100</v>
      </c>
      <c r="BU133" s="27">
        <f t="shared" si="504"/>
        <v>0</v>
      </c>
      <c r="BV133" s="28">
        <f t="shared" si="505"/>
        <v>0</v>
      </c>
      <c r="BW133" s="25" t="s">
        <v>50</v>
      </c>
      <c r="BX133" s="25" t="s">
        <v>105</v>
      </c>
      <c r="BY133" s="24"/>
      <c r="BZ133" s="24">
        <v>0</v>
      </c>
      <c r="CA133" s="25" t="s">
        <v>100</v>
      </c>
      <c r="CB133" s="27">
        <f t="shared" si="506"/>
        <v>0</v>
      </c>
      <c r="CC133" s="28">
        <f t="shared" si="507"/>
        <v>0</v>
      </c>
      <c r="CD133" s="25" t="s">
        <v>50</v>
      </c>
      <c r="CE133" s="25" t="s">
        <v>1429</v>
      </c>
      <c r="CF133" s="24"/>
      <c r="CG133" s="24">
        <v>0</v>
      </c>
      <c r="CH133" s="25" t="s">
        <v>100</v>
      </c>
      <c r="CI133" s="27">
        <f t="shared" si="508"/>
        <v>0</v>
      </c>
      <c r="CJ133" s="28">
        <f t="shared" si="509"/>
        <v>0</v>
      </c>
      <c r="CK133" s="25" t="s">
        <v>50</v>
      </c>
      <c r="CL133" s="25" t="s">
        <v>1430</v>
      </c>
      <c r="CM133" s="24">
        <v>700</v>
      </c>
      <c r="CN133" s="24"/>
      <c r="CO133" s="25" t="s">
        <v>1502</v>
      </c>
      <c r="CP133" s="27">
        <f t="shared" si="510"/>
        <v>0.46666666666666667</v>
      </c>
      <c r="CQ133" s="28">
        <f t="shared" si="511"/>
        <v>0</v>
      </c>
      <c r="CR133" s="25" t="s">
        <v>62</v>
      </c>
      <c r="CS133" s="25" t="s">
        <v>1503</v>
      </c>
      <c r="CT133" s="24">
        <v>700</v>
      </c>
      <c r="CU133" s="24"/>
      <c r="CV133" s="25" t="s">
        <v>100</v>
      </c>
      <c r="CW133" s="27">
        <f t="shared" si="512"/>
        <v>0.46666666666666667</v>
      </c>
      <c r="CX133" s="28">
        <f t="shared" si="513"/>
        <v>0</v>
      </c>
      <c r="CY133" s="25" t="s">
        <v>62</v>
      </c>
      <c r="CZ133" s="25" t="s">
        <v>1893</v>
      </c>
      <c r="DA133" s="24">
        <v>700</v>
      </c>
      <c r="DB133" s="24"/>
      <c r="DC133" s="25" t="s">
        <v>100</v>
      </c>
      <c r="DD133" s="27">
        <f t="shared" si="514"/>
        <v>0.46666666666666667</v>
      </c>
      <c r="DE133" s="28">
        <f t="shared" si="515"/>
        <v>0</v>
      </c>
      <c r="DF133" s="25" t="s">
        <v>62</v>
      </c>
      <c r="DG133" s="25" t="s">
        <v>1894</v>
      </c>
      <c r="DH133" s="24">
        <v>700</v>
      </c>
      <c r="DI133" s="24"/>
      <c r="DJ133" s="25"/>
      <c r="DK133" s="27">
        <f t="shared" si="516"/>
        <v>0.46666666666666667</v>
      </c>
      <c r="DL133" s="28">
        <f t="shared" si="517"/>
        <v>0</v>
      </c>
      <c r="DM133" s="25" t="s">
        <v>62</v>
      </c>
      <c r="DN133" s="25" t="s">
        <v>1895</v>
      </c>
      <c r="DO133" s="24">
        <v>700</v>
      </c>
      <c r="DP133" s="24"/>
      <c r="DQ133" s="25"/>
      <c r="DR133" s="27">
        <f t="shared" si="518"/>
        <v>0.46666666666666667</v>
      </c>
      <c r="DS133" s="28">
        <f t="shared" si="519"/>
        <v>0</v>
      </c>
      <c r="DT133" s="25" t="s">
        <v>49</v>
      </c>
      <c r="DU133" s="25"/>
      <c r="DV133" s="24">
        <v>700</v>
      </c>
      <c r="DW133" s="24"/>
      <c r="DX133" s="25"/>
      <c r="DY133" s="27">
        <f t="shared" si="520"/>
        <v>0.46666666666666667</v>
      </c>
      <c r="DZ133" s="28">
        <f t="shared" si="521"/>
        <v>0</v>
      </c>
      <c r="EA133" s="25" t="s">
        <v>49</v>
      </c>
      <c r="EB133" s="25"/>
      <c r="EC133" s="31">
        <v>1500</v>
      </c>
      <c r="ED133" s="24"/>
      <c r="EE133" s="25"/>
      <c r="EF133" s="27">
        <f t="shared" si="522"/>
        <v>1</v>
      </c>
      <c r="EG133" s="28">
        <f t="shared" si="523"/>
        <v>0</v>
      </c>
      <c r="EH133" s="25" t="s">
        <v>49</v>
      </c>
      <c r="EI133" s="25"/>
      <c r="EJ133" s="32">
        <v>2025</v>
      </c>
      <c r="EK133" s="33"/>
      <c r="EL133" s="34" t="str">
        <f>+VLOOKUP(C133,[1]Listas_desplega!$AI$22:$AJ$46,2,0)</f>
        <v>D_MEN</v>
      </c>
      <c r="EM133" s="34" t="str">
        <f>+VLOOKUP(I133,[1]Listas_desplega!$BY$3:$BZ$7,2,0)</f>
        <v>T_2</v>
      </c>
      <c r="EN133" s="34" t="str">
        <f>+VLOOKUP(J133,[1]Listas_desplega!$BY$10:$BZ$23,2,0)</f>
        <v>T_2_C_2</v>
      </c>
      <c r="EO133" s="34" t="str">
        <f>+VLOOKUP(K133,[1]Listas_desplega!$BY$28:$BZ$54,2,0)</f>
        <v>T_2_C_2_ET_1</v>
      </c>
      <c r="EP133" s="34" t="str">
        <f>+VLOOKUP(L133,[1]Listas_desplega!$BY$58:$BZ$105,2,0)</f>
        <v>T_2_C_2_ET_1_CPT_2</v>
      </c>
      <c r="EQ133" s="35" t="str">
        <f>+VLOOKUP(M133,[1]Listas_desplega!$J$3:$K$11,2,0)</f>
        <v>Eje_E_2</v>
      </c>
    </row>
    <row r="134" spans="1:147" s="36" customFormat="1" ht="44.25" customHeight="1" x14ac:dyDescent="0.3">
      <c r="A134" s="15" t="str">
        <f t="shared" si="525"/>
        <v>69_TRANSVERSALES_2025</v>
      </c>
      <c r="B134" s="16" t="s">
        <v>93</v>
      </c>
      <c r="C134" s="16" t="s">
        <v>94</v>
      </c>
      <c r="D134" s="16" t="s">
        <v>135</v>
      </c>
      <c r="E134" s="16" t="s">
        <v>159</v>
      </c>
      <c r="F134" s="16" t="s">
        <v>864</v>
      </c>
      <c r="G134" s="17" t="s">
        <v>998</v>
      </c>
      <c r="H134" s="16"/>
      <c r="I134" s="16" t="s">
        <v>627</v>
      </c>
      <c r="J134" s="16" t="s">
        <v>628</v>
      </c>
      <c r="K134" s="16" t="s">
        <v>629</v>
      </c>
      <c r="L134" s="16" t="s">
        <v>999</v>
      </c>
      <c r="M134" s="16" t="s">
        <v>96</v>
      </c>
      <c r="N134" s="16" t="s">
        <v>136</v>
      </c>
      <c r="O134" s="22">
        <v>69</v>
      </c>
      <c r="P134" s="19" t="s">
        <v>1000</v>
      </c>
      <c r="Q134" s="20" t="s">
        <v>282</v>
      </c>
      <c r="R134" s="19" t="s">
        <v>593</v>
      </c>
      <c r="S134" s="19" t="s">
        <v>1001</v>
      </c>
      <c r="T134" s="19" t="s">
        <v>308</v>
      </c>
      <c r="U134" s="19" t="s">
        <v>434</v>
      </c>
      <c r="V134" s="19">
        <v>0</v>
      </c>
      <c r="W134" s="19" t="s">
        <v>1002</v>
      </c>
      <c r="X134" s="20" t="s">
        <v>288</v>
      </c>
      <c r="Y134" s="21"/>
      <c r="Z134" s="21"/>
      <c r="AA134" s="21"/>
      <c r="AB134" s="21"/>
      <c r="AC134" s="21"/>
      <c r="AD134" s="21"/>
      <c r="AE134" s="21"/>
      <c r="AF134" s="21"/>
      <c r="AG134" s="21"/>
      <c r="AH134" s="22"/>
      <c r="AI134" s="22"/>
      <c r="AJ134" s="22"/>
      <c r="AK134" s="22"/>
      <c r="AL134" s="22"/>
      <c r="AM134" s="22" t="s">
        <v>48</v>
      </c>
      <c r="AN134" s="22"/>
      <c r="AO134" s="22"/>
      <c r="AP134" s="22"/>
      <c r="AQ134" s="22"/>
      <c r="AR134" s="23"/>
      <c r="AS134" s="22"/>
      <c r="AT134" s="22" t="s">
        <v>149</v>
      </c>
      <c r="AU134" s="22" t="s">
        <v>100</v>
      </c>
      <c r="AV134" s="22">
        <v>90</v>
      </c>
      <c r="AW134" s="22">
        <v>90</v>
      </c>
      <c r="AX134" s="22">
        <v>90</v>
      </c>
      <c r="AY134" s="22">
        <v>90</v>
      </c>
      <c r="AZ134" s="16"/>
      <c r="BA134" s="16"/>
      <c r="BB134" s="16"/>
      <c r="BC134" s="16"/>
      <c r="BD134" s="24">
        <v>0</v>
      </c>
      <c r="BE134" s="24"/>
      <c r="BF134" s="25"/>
      <c r="BG134" s="27">
        <f t="shared" si="501"/>
        <v>0</v>
      </c>
      <c r="BH134" s="28">
        <f t="shared" ref="BH134:BH136" si="526">+IF(BI134="SI",IFERROR((IF(BI134="SI",BE134,0)/AW134),"REVISAR"),0)</f>
        <v>0</v>
      </c>
      <c r="BI134" s="25" t="s">
        <v>49</v>
      </c>
      <c r="BJ134" s="25"/>
      <c r="BK134" s="24">
        <v>0</v>
      </c>
      <c r="BL134" s="24"/>
      <c r="BM134" s="25"/>
      <c r="BN134" s="27">
        <f t="shared" ref="BN134:BN136" si="527">IFERROR(BK134/AW134,0)</f>
        <v>0</v>
      </c>
      <c r="BO134" s="28">
        <f t="shared" si="524"/>
        <v>0</v>
      </c>
      <c r="BP134" s="25" t="s">
        <v>49</v>
      </c>
      <c r="BQ134" s="29"/>
      <c r="BR134" s="30">
        <v>22.5</v>
      </c>
      <c r="BS134" s="24">
        <v>22.5</v>
      </c>
      <c r="BT134" s="25" t="s">
        <v>1003</v>
      </c>
      <c r="BU134" s="27">
        <f t="shared" ref="BU134:BU136" si="528">IFERROR(BR134/AW134,0)</f>
        <v>0.25</v>
      </c>
      <c r="BV134" s="28">
        <f t="shared" si="505"/>
        <v>0.25</v>
      </c>
      <c r="BW134" s="25" t="s">
        <v>50</v>
      </c>
      <c r="BX134" s="25" t="s">
        <v>905</v>
      </c>
      <c r="BY134" s="24">
        <v>22.5</v>
      </c>
      <c r="BZ134" s="24">
        <v>22.5</v>
      </c>
      <c r="CA134" s="25"/>
      <c r="CB134" s="27">
        <f t="shared" ref="CB134:CB136" si="529">IFERROR(BY134/AW134,0)</f>
        <v>0.25</v>
      </c>
      <c r="CC134" s="28">
        <f t="shared" si="507"/>
        <v>0.25</v>
      </c>
      <c r="CD134" s="25" t="s">
        <v>50</v>
      </c>
      <c r="CE134" s="25" t="s">
        <v>1429</v>
      </c>
      <c r="CF134" s="24">
        <v>22.5</v>
      </c>
      <c r="CG134" s="24">
        <v>22.5</v>
      </c>
      <c r="CH134" s="25" t="s">
        <v>100</v>
      </c>
      <c r="CI134" s="27">
        <f t="shared" ref="CI134:CI136" si="530">IFERROR(CF134/AW134,0)</f>
        <v>0.25</v>
      </c>
      <c r="CJ134" s="28">
        <f t="shared" si="509"/>
        <v>0.25</v>
      </c>
      <c r="CK134" s="25" t="s">
        <v>50</v>
      </c>
      <c r="CL134" s="25" t="s">
        <v>1430</v>
      </c>
      <c r="CM134" s="24">
        <v>45</v>
      </c>
      <c r="CN134" s="24">
        <v>45</v>
      </c>
      <c r="CO134" s="25" t="s">
        <v>1504</v>
      </c>
      <c r="CP134" s="27">
        <f t="shared" ref="CP134:CP136" si="531">IFERROR(CM134/AW134,0)</f>
        <v>0.5</v>
      </c>
      <c r="CQ134" s="28">
        <f t="shared" si="511"/>
        <v>0.5</v>
      </c>
      <c r="CR134" s="25" t="s">
        <v>50</v>
      </c>
      <c r="CS134" s="25" t="s">
        <v>1455</v>
      </c>
      <c r="CT134" s="24">
        <v>45</v>
      </c>
      <c r="CU134" s="24">
        <v>45</v>
      </c>
      <c r="CV134" s="25" t="s">
        <v>100</v>
      </c>
      <c r="CW134" s="27">
        <f t="shared" ref="CW134:CW136" si="532">IFERROR(CT134/AW134,0)</f>
        <v>0.5</v>
      </c>
      <c r="CX134" s="28">
        <f t="shared" si="513"/>
        <v>0.5</v>
      </c>
      <c r="CY134" s="25" t="s">
        <v>50</v>
      </c>
      <c r="CZ134" s="25" t="s">
        <v>1817</v>
      </c>
      <c r="DA134" s="24">
        <v>45</v>
      </c>
      <c r="DB134" s="24">
        <v>45</v>
      </c>
      <c r="DC134" s="25" t="s">
        <v>100</v>
      </c>
      <c r="DD134" s="27">
        <f t="shared" ref="DD134:DD136" si="533">IFERROR(DA134/AW134,0)</f>
        <v>0.5</v>
      </c>
      <c r="DE134" s="28">
        <f t="shared" si="515"/>
        <v>0.5</v>
      </c>
      <c r="DF134" s="25" t="s">
        <v>50</v>
      </c>
      <c r="DG134" s="25" t="s">
        <v>1818</v>
      </c>
      <c r="DH134" s="24">
        <v>67.5</v>
      </c>
      <c r="DI134" s="24">
        <v>67.5</v>
      </c>
      <c r="DJ134" s="25" t="s">
        <v>1896</v>
      </c>
      <c r="DK134" s="27">
        <f t="shared" ref="DK134:DK136" si="534">IFERROR(DH134/AW134,0)</f>
        <v>0.75</v>
      </c>
      <c r="DL134" s="28">
        <f t="shared" si="517"/>
        <v>0.75</v>
      </c>
      <c r="DM134" s="25" t="s">
        <v>50</v>
      </c>
      <c r="DN134" s="25" t="s">
        <v>1845</v>
      </c>
      <c r="DO134" s="24">
        <v>67.5</v>
      </c>
      <c r="DP134" s="24"/>
      <c r="DQ134" s="25"/>
      <c r="DR134" s="27">
        <f t="shared" ref="DR134:DR136" si="535">IFERROR(DO134/AW134,0)</f>
        <v>0.75</v>
      </c>
      <c r="DS134" s="28">
        <f t="shared" si="519"/>
        <v>0.75</v>
      </c>
      <c r="DT134" s="25" t="s">
        <v>49</v>
      </c>
      <c r="DU134" s="25"/>
      <c r="DV134" s="24">
        <v>67.5</v>
      </c>
      <c r="DW134" s="24"/>
      <c r="DX134" s="25"/>
      <c r="DY134" s="27">
        <f t="shared" ref="DY134:DY136" si="536">IFERROR(DV134/AW134,0)</f>
        <v>0.75</v>
      </c>
      <c r="DZ134" s="28">
        <f t="shared" si="521"/>
        <v>0.75</v>
      </c>
      <c r="EA134" s="25" t="s">
        <v>49</v>
      </c>
      <c r="EB134" s="25"/>
      <c r="EC134" s="31">
        <v>90</v>
      </c>
      <c r="ED134" s="24"/>
      <c r="EE134" s="25"/>
      <c r="EF134" s="27">
        <f t="shared" ref="EF134:EF136" si="537">IFERROR(EC134/AW134,0)</f>
        <v>1</v>
      </c>
      <c r="EG134" s="28">
        <f t="shared" si="523"/>
        <v>0.75</v>
      </c>
      <c r="EH134" s="25" t="s">
        <v>49</v>
      </c>
      <c r="EI134" s="25"/>
      <c r="EJ134" s="32">
        <v>2025</v>
      </c>
      <c r="EK134" s="33"/>
      <c r="EL134" s="34" t="str">
        <f>+VLOOKUP(C134,[1]Listas_desplega!$AI$22:$AJ$46,2,0)</f>
        <v>D_MEN</v>
      </c>
      <c r="EM134" s="34" t="str">
        <f>+VLOOKUP(I134,[1]Listas_desplega!$BY$3:$BZ$7,2,0)</f>
        <v>T_5</v>
      </c>
      <c r="EN134" s="34" t="str">
        <f>+VLOOKUP(J134,[1]Listas_desplega!$BY$10:$BZ$23,2,0)</f>
        <v>T_5_C_1</v>
      </c>
      <c r="EO134" s="34" t="str">
        <f>+VLOOKUP(K134,[1]Listas_desplega!$BY$28:$BZ$54,2,0)</f>
        <v>T_5_C_1_ET_1</v>
      </c>
      <c r="EP134" s="34" t="str">
        <f>+VLOOKUP(L134,[1]Listas_desplega!$BY$58:$BZ$105,2,0)</f>
        <v>T_5_C_1_ET_1_CPT_4</v>
      </c>
      <c r="EQ134" s="35" t="str">
        <f>+VLOOKUP(M134,[1]Listas_desplega!$J$3:$K$11,2,0)</f>
        <v>Eje_E_9</v>
      </c>
    </row>
    <row r="135" spans="1:147" s="36" customFormat="1" ht="44.25" customHeight="1" x14ac:dyDescent="0.3">
      <c r="A135" s="15" t="str">
        <f t="shared" si="525"/>
        <v>70_TRANSVERSALES_2025</v>
      </c>
      <c r="B135" s="16" t="s">
        <v>93</v>
      </c>
      <c r="C135" s="16" t="s">
        <v>94</v>
      </c>
      <c r="D135" s="16" t="s">
        <v>135</v>
      </c>
      <c r="E135" s="16" t="s">
        <v>159</v>
      </c>
      <c r="F135" s="16" t="s">
        <v>864</v>
      </c>
      <c r="G135" s="17" t="s">
        <v>998</v>
      </c>
      <c r="H135" s="16"/>
      <c r="I135" s="16" t="s">
        <v>627</v>
      </c>
      <c r="J135" s="16" t="s">
        <v>628</v>
      </c>
      <c r="K135" s="16" t="s">
        <v>629</v>
      </c>
      <c r="L135" s="16" t="s">
        <v>999</v>
      </c>
      <c r="M135" s="16" t="s">
        <v>96</v>
      </c>
      <c r="N135" s="16" t="s">
        <v>136</v>
      </c>
      <c r="O135" s="22">
        <v>70</v>
      </c>
      <c r="P135" s="19" t="s">
        <v>1004</v>
      </c>
      <c r="Q135" s="20" t="s">
        <v>282</v>
      </c>
      <c r="R135" s="19" t="s">
        <v>593</v>
      </c>
      <c r="S135" s="19" t="s">
        <v>1005</v>
      </c>
      <c r="T135" s="19" t="s">
        <v>308</v>
      </c>
      <c r="U135" s="19" t="s">
        <v>434</v>
      </c>
      <c r="V135" s="19">
        <v>0</v>
      </c>
      <c r="W135" s="19" t="s">
        <v>1006</v>
      </c>
      <c r="X135" s="20" t="s">
        <v>288</v>
      </c>
      <c r="Y135" s="21"/>
      <c r="Z135" s="21"/>
      <c r="AA135" s="21"/>
      <c r="AB135" s="21"/>
      <c r="AC135" s="21"/>
      <c r="AD135" s="21"/>
      <c r="AE135" s="21"/>
      <c r="AF135" s="21"/>
      <c r="AG135" s="21"/>
      <c r="AH135" s="22"/>
      <c r="AI135" s="22"/>
      <c r="AJ135" s="22"/>
      <c r="AK135" s="22"/>
      <c r="AL135" s="22"/>
      <c r="AM135" s="22" t="s">
        <v>48</v>
      </c>
      <c r="AN135" s="22"/>
      <c r="AO135" s="22"/>
      <c r="AP135" s="22"/>
      <c r="AQ135" s="22"/>
      <c r="AR135" s="23"/>
      <c r="AS135" s="22"/>
      <c r="AT135" s="22" t="s">
        <v>149</v>
      </c>
      <c r="AU135" s="22" t="s">
        <v>100</v>
      </c>
      <c r="AV135" s="22">
        <v>74</v>
      </c>
      <c r="AW135" s="22">
        <v>74</v>
      </c>
      <c r="AX135" s="22">
        <v>74</v>
      </c>
      <c r="AY135" s="22">
        <v>74</v>
      </c>
      <c r="AZ135" s="16"/>
      <c r="BA135" s="16"/>
      <c r="BB135" s="16"/>
      <c r="BC135" s="16"/>
      <c r="BD135" s="24">
        <v>0</v>
      </c>
      <c r="BE135" s="24"/>
      <c r="BF135" s="25"/>
      <c r="BG135" s="27">
        <f t="shared" si="501"/>
        <v>0</v>
      </c>
      <c r="BH135" s="28">
        <f t="shared" si="526"/>
        <v>0</v>
      </c>
      <c r="BI135" s="25" t="s">
        <v>49</v>
      </c>
      <c r="BJ135" s="25"/>
      <c r="BK135" s="24">
        <v>0</v>
      </c>
      <c r="BL135" s="24"/>
      <c r="BM135" s="25"/>
      <c r="BN135" s="27">
        <f t="shared" si="527"/>
        <v>0</v>
      </c>
      <c r="BO135" s="28">
        <f t="shared" si="524"/>
        <v>0</v>
      </c>
      <c r="BP135" s="25" t="s">
        <v>49</v>
      </c>
      <c r="BQ135" s="29"/>
      <c r="BR135" s="30">
        <v>27</v>
      </c>
      <c r="BS135" s="24">
        <v>27.835051546391753</v>
      </c>
      <c r="BT135" s="25" t="s">
        <v>1007</v>
      </c>
      <c r="BU135" s="27">
        <f t="shared" si="528"/>
        <v>0.36486486486486486</v>
      </c>
      <c r="BV135" s="28">
        <f t="shared" si="505"/>
        <v>0.37614934522151017</v>
      </c>
      <c r="BW135" s="25" t="s">
        <v>50</v>
      </c>
      <c r="BX135" s="25" t="s">
        <v>905</v>
      </c>
      <c r="BY135" s="24">
        <v>27</v>
      </c>
      <c r="BZ135" s="24">
        <v>27</v>
      </c>
      <c r="CA135" s="25"/>
      <c r="CB135" s="27">
        <f t="shared" si="529"/>
        <v>0.36486486486486486</v>
      </c>
      <c r="CC135" s="28">
        <f t="shared" si="507"/>
        <v>0.36486486486486486</v>
      </c>
      <c r="CD135" s="25" t="s">
        <v>50</v>
      </c>
      <c r="CE135" s="25" t="s">
        <v>1429</v>
      </c>
      <c r="CF135" s="24">
        <v>27</v>
      </c>
      <c r="CG135" s="24">
        <v>27</v>
      </c>
      <c r="CH135" s="25" t="s">
        <v>100</v>
      </c>
      <c r="CI135" s="27">
        <f t="shared" si="530"/>
        <v>0.36486486486486486</v>
      </c>
      <c r="CJ135" s="28">
        <f t="shared" si="509"/>
        <v>0.36486486486486486</v>
      </c>
      <c r="CK135" s="25" t="s">
        <v>50</v>
      </c>
      <c r="CL135" s="25" t="s">
        <v>1430</v>
      </c>
      <c r="CM135" s="24">
        <v>52</v>
      </c>
      <c r="CN135" s="24">
        <v>61</v>
      </c>
      <c r="CO135" s="25" t="s">
        <v>1505</v>
      </c>
      <c r="CP135" s="27">
        <f t="shared" si="531"/>
        <v>0.70270270270270274</v>
      </c>
      <c r="CQ135" s="28">
        <f t="shared" si="511"/>
        <v>0.82432432432432434</v>
      </c>
      <c r="CR135" s="25" t="s">
        <v>50</v>
      </c>
      <c r="CS135" s="25" t="s">
        <v>1455</v>
      </c>
      <c r="CT135" s="24">
        <v>52</v>
      </c>
      <c r="CU135" s="24">
        <v>61</v>
      </c>
      <c r="CV135" s="25" t="s">
        <v>100</v>
      </c>
      <c r="CW135" s="27">
        <f t="shared" si="532"/>
        <v>0.70270270270270274</v>
      </c>
      <c r="CX135" s="28">
        <f t="shared" si="513"/>
        <v>0.82432432432432434</v>
      </c>
      <c r="CY135" s="25" t="s">
        <v>50</v>
      </c>
      <c r="CZ135" s="25" t="s">
        <v>1817</v>
      </c>
      <c r="DA135" s="24">
        <v>52</v>
      </c>
      <c r="DB135" s="24">
        <v>61</v>
      </c>
      <c r="DC135" s="25" t="s">
        <v>100</v>
      </c>
      <c r="DD135" s="27">
        <f t="shared" si="533"/>
        <v>0.70270270270270274</v>
      </c>
      <c r="DE135" s="28">
        <f t="shared" si="515"/>
        <v>0.82432432432432434</v>
      </c>
      <c r="DF135" s="25" t="s">
        <v>50</v>
      </c>
      <c r="DG135" s="25" t="s">
        <v>1818</v>
      </c>
      <c r="DH135" s="24">
        <v>67</v>
      </c>
      <c r="DI135" s="24">
        <v>68.041237113402062</v>
      </c>
      <c r="DJ135" s="25" t="s">
        <v>1897</v>
      </c>
      <c r="DK135" s="27">
        <f t="shared" si="534"/>
        <v>0.90540540540540537</v>
      </c>
      <c r="DL135" s="28">
        <f t="shared" si="517"/>
        <v>0.91947617720813601</v>
      </c>
      <c r="DM135" s="25" t="s">
        <v>50</v>
      </c>
      <c r="DN135" s="25" t="s">
        <v>1845</v>
      </c>
      <c r="DO135" s="24">
        <v>67</v>
      </c>
      <c r="DP135" s="24"/>
      <c r="DQ135" s="25"/>
      <c r="DR135" s="27">
        <f t="shared" si="535"/>
        <v>0.90540540540540537</v>
      </c>
      <c r="DS135" s="28">
        <f t="shared" si="519"/>
        <v>0.91947617720813601</v>
      </c>
      <c r="DT135" s="25" t="s">
        <v>49</v>
      </c>
      <c r="DU135" s="25"/>
      <c r="DV135" s="24">
        <v>67</v>
      </c>
      <c r="DW135" s="24"/>
      <c r="DX135" s="25"/>
      <c r="DY135" s="27">
        <f t="shared" si="536"/>
        <v>0.90540540540540537</v>
      </c>
      <c r="DZ135" s="28">
        <f t="shared" si="521"/>
        <v>0.91947617720813601</v>
      </c>
      <c r="EA135" s="25" t="s">
        <v>49</v>
      </c>
      <c r="EB135" s="25"/>
      <c r="EC135" s="31">
        <v>74</v>
      </c>
      <c r="ED135" s="24"/>
      <c r="EE135" s="25"/>
      <c r="EF135" s="27">
        <f t="shared" si="537"/>
        <v>1</v>
      </c>
      <c r="EG135" s="28">
        <f t="shared" si="523"/>
        <v>0.91947617720813601</v>
      </c>
      <c r="EH135" s="25" t="s">
        <v>49</v>
      </c>
      <c r="EI135" s="25"/>
      <c r="EJ135" s="32">
        <v>2025</v>
      </c>
      <c r="EK135" s="33"/>
      <c r="EL135" s="34" t="str">
        <f>+VLOOKUP(C135,[1]Listas_desplega!$AI$22:$AJ$46,2,0)</f>
        <v>D_MEN</v>
      </c>
      <c r="EM135" s="34" t="str">
        <f>+VLOOKUP(I135,[1]Listas_desplega!$BY$3:$BZ$7,2,0)</f>
        <v>T_5</v>
      </c>
      <c r="EN135" s="34" t="str">
        <f>+VLOOKUP(J135,[1]Listas_desplega!$BY$10:$BZ$23,2,0)</f>
        <v>T_5_C_1</v>
      </c>
      <c r="EO135" s="34" t="str">
        <f>+VLOOKUP(K135,[1]Listas_desplega!$BY$28:$BZ$54,2,0)</f>
        <v>T_5_C_1_ET_1</v>
      </c>
      <c r="EP135" s="34" t="str">
        <f>+VLOOKUP(L135,[1]Listas_desplega!$BY$58:$BZ$105,2,0)</f>
        <v>T_5_C_1_ET_1_CPT_4</v>
      </c>
      <c r="EQ135" s="35" t="str">
        <f>+VLOOKUP(M135,[1]Listas_desplega!$J$3:$K$11,2,0)</f>
        <v>Eje_E_9</v>
      </c>
    </row>
    <row r="136" spans="1:147" s="36" customFormat="1" ht="44.25" customHeight="1" x14ac:dyDescent="0.3">
      <c r="A136" s="15" t="str">
        <f t="shared" si="525"/>
        <v>71_TRANSVERSALES_2025</v>
      </c>
      <c r="B136" s="16" t="s">
        <v>93</v>
      </c>
      <c r="C136" s="16" t="s">
        <v>94</v>
      </c>
      <c r="D136" s="16" t="s">
        <v>135</v>
      </c>
      <c r="E136" s="16" t="s">
        <v>159</v>
      </c>
      <c r="F136" s="16" t="s">
        <v>864</v>
      </c>
      <c r="G136" s="17" t="s">
        <v>998</v>
      </c>
      <c r="H136" s="16"/>
      <c r="I136" s="16" t="s">
        <v>627</v>
      </c>
      <c r="J136" s="16" t="s">
        <v>628</v>
      </c>
      <c r="K136" s="16" t="s">
        <v>629</v>
      </c>
      <c r="L136" s="16" t="s">
        <v>999</v>
      </c>
      <c r="M136" s="16" t="s">
        <v>96</v>
      </c>
      <c r="N136" s="16" t="s">
        <v>136</v>
      </c>
      <c r="O136" s="22">
        <v>71</v>
      </c>
      <c r="P136" s="19" t="s">
        <v>1008</v>
      </c>
      <c r="Q136" s="20" t="s">
        <v>305</v>
      </c>
      <c r="R136" s="19" t="s">
        <v>593</v>
      </c>
      <c r="S136" s="19" t="s">
        <v>1009</v>
      </c>
      <c r="T136" s="19" t="s">
        <v>308</v>
      </c>
      <c r="U136" s="19" t="s">
        <v>286</v>
      </c>
      <c r="V136" s="19">
        <v>0</v>
      </c>
      <c r="W136" s="19" t="s">
        <v>1010</v>
      </c>
      <c r="X136" s="20" t="s">
        <v>288</v>
      </c>
      <c r="Y136" s="21"/>
      <c r="Z136" s="21"/>
      <c r="AA136" s="21"/>
      <c r="AB136" s="21"/>
      <c r="AC136" s="21"/>
      <c r="AD136" s="21"/>
      <c r="AE136" s="21"/>
      <c r="AF136" s="21"/>
      <c r="AG136" s="21"/>
      <c r="AH136" s="22"/>
      <c r="AI136" s="22"/>
      <c r="AJ136" s="22"/>
      <c r="AK136" s="22"/>
      <c r="AL136" s="22"/>
      <c r="AM136" s="22" t="s">
        <v>48</v>
      </c>
      <c r="AN136" s="22"/>
      <c r="AO136" s="22"/>
      <c r="AP136" s="22"/>
      <c r="AQ136" s="22"/>
      <c r="AR136" s="23"/>
      <c r="AS136" s="22"/>
      <c r="AT136" s="22" t="s">
        <v>149</v>
      </c>
      <c r="AU136" s="22" t="s">
        <v>100</v>
      </c>
      <c r="AV136" s="190">
        <v>100</v>
      </c>
      <c r="AW136" s="190">
        <v>100</v>
      </c>
      <c r="AX136" s="190">
        <v>100</v>
      </c>
      <c r="AY136" s="190">
        <v>100</v>
      </c>
      <c r="AZ136" s="191"/>
      <c r="BA136" s="191"/>
      <c r="BB136" s="191"/>
      <c r="BC136" s="191"/>
      <c r="BD136" s="24">
        <v>0</v>
      </c>
      <c r="BE136" s="24"/>
      <c r="BF136" s="25"/>
      <c r="BG136" s="27">
        <f t="shared" si="501"/>
        <v>0</v>
      </c>
      <c r="BH136" s="28">
        <f t="shared" si="526"/>
        <v>0</v>
      </c>
      <c r="BI136" s="25" t="s">
        <v>49</v>
      </c>
      <c r="BJ136" s="25"/>
      <c r="BK136" s="24">
        <v>0</v>
      </c>
      <c r="BL136" s="24"/>
      <c r="BM136" s="25"/>
      <c r="BN136" s="27">
        <f t="shared" si="527"/>
        <v>0</v>
      </c>
      <c r="BO136" s="28">
        <f t="shared" si="524"/>
        <v>0</v>
      </c>
      <c r="BP136" s="25" t="s">
        <v>49</v>
      </c>
      <c r="BQ136" s="29"/>
      <c r="BR136" s="30">
        <v>0</v>
      </c>
      <c r="BS136" s="101">
        <v>0</v>
      </c>
      <c r="BT136" s="25" t="s">
        <v>100</v>
      </c>
      <c r="BU136" s="27">
        <f t="shared" si="528"/>
        <v>0</v>
      </c>
      <c r="BV136" s="28">
        <f t="shared" si="505"/>
        <v>0</v>
      </c>
      <c r="BW136" s="25" t="s">
        <v>50</v>
      </c>
      <c r="BX136" s="25" t="s">
        <v>105</v>
      </c>
      <c r="BY136" s="24">
        <v>0</v>
      </c>
      <c r="BZ136" s="24">
        <v>0</v>
      </c>
      <c r="CA136" s="25"/>
      <c r="CB136" s="27">
        <f t="shared" si="529"/>
        <v>0</v>
      </c>
      <c r="CC136" s="28">
        <f t="shared" si="507"/>
        <v>0</v>
      </c>
      <c r="CD136" s="25" t="s">
        <v>50</v>
      </c>
      <c r="CE136" s="25" t="s">
        <v>1429</v>
      </c>
      <c r="CF136" s="24">
        <v>0</v>
      </c>
      <c r="CG136" s="24">
        <v>0</v>
      </c>
      <c r="CH136" s="25" t="s">
        <v>100</v>
      </c>
      <c r="CI136" s="27">
        <f t="shared" si="530"/>
        <v>0</v>
      </c>
      <c r="CJ136" s="28">
        <f t="shared" si="509"/>
        <v>0</v>
      </c>
      <c r="CK136" s="25" t="s">
        <v>50</v>
      </c>
      <c r="CL136" s="25" t="s">
        <v>1430</v>
      </c>
      <c r="CM136" s="24">
        <v>50</v>
      </c>
      <c r="CN136" s="24">
        <v>50</v>
      </c>
      <c r="CO136" s="25" t="s">
        <v>1506</v>
      </c>
      <c r="CP136" s="27">
        <f t="shared" si="531"/>
        <v>0.5</v>
      </c>
      <c r="CQ136" s="28">
        <f t="shared" si="511"/>
        <v>0.5</v>
      </c>
      <c r="CR136" s="25" t="s">
        <v>50</v>
      </c>
      <c r="CS136" s="25" t="s">
        <v>1455</v>
      </c>
      <c r="CT136" s="24">
        <v>50</v>
      </c>
      <c r="CU136" s="24">
        <v>50</v>
      </c>
      <c r="CV136" s="25" t="s">
        <v>100</v>
      </c>
      <c r="CW136" s="27">
        <f t="shared" si="532"/>
        <v>0.5</v>
      </c>
      <c r="CX136" s="28">
        <f t="shared" si="513"/>
        <v>0.5</v>
      </c>
      <c r="CY136" s="25" t="s">
        <v>50</v>
      </c>
      <c r="CZ136" s="25" t="s">
        <v>1817</v>
      </c>
      <c r="DA136" s="24">
        <v>50</v>
      </c>
      <c r="DB136" s="24">
        <v>50</v>
      </c>
      <c r="DC136" s="25" t="s">
        <v>100</v>
      </c>
      <c r="DD136" s="27">
        <f t="shared" si="533"/>
        <v>0.5</v>
      </c>
      <c r="DE136" s="28">
        <f t="shared" si="515"/>
        <v>0.5</v>
      </c>
      <c r="DF136" s="25" t="s">
        <v>50</v>
      </c>
      <c r="DG136" s="25" t="s">
        <v>1818</v>
      </c>
      <c r="DH136" s="24">
        <v>50</v>
      </c>
      <c r="DI136" s="24" t="s">
        <v>100</v>
      </c>
      <c r="DJ136" s="25" t="s">
        <v>1898</v>
      </c>
      <c r="DK136" s="27">
        <f t="shared" si="534"/>
        <v>0.5</v>
      </c>
      <c r="DL136" s="28" t="str">
        <f t="shared" si="517"/>
        <v>REVISAR</v>
      </c>
      <c r="DM136" s="25" t="s">
        <v>50</v>
      </c>
      <c r="DN136" s="25" t="s">
        <v>1819</v>
      </c>
      <c r="DO136" s="24">
        <v>50</v>
      </c>
      <c r="DP136" s="24"/>
      <c r="DQ136" s="25"/>
      <c r="DR136" s="27">
        <f t="shared" si="535"/>
        <v>0.5</v>
      </c>
      <c r="DS136" s="28" t="str">
        <f t="shared" si="519"/>
        <v>REVISAR</v>
      </c>
      <c r="DT136" s="25" t="s">
        <v>49</v>
      </c>
      <c r="DU136" s="25"/>
      <c r="DV136" s="24">
        <v>50</v>
      </c>
      <c r="DW136" s="24"/>
      <c r="DX136" s="25"/>
      <c r="DY136" s="27">
        <f t="shared" si="536"/>
        <v>0.5</v>
      </c>
      <c r="DZ136" s="28" t="str">
        <f t="shared" si="521"/>
        <v>REVISAR</v>
      </c>
      <c r="EA136" s="25" t="s">
        <v>49</v>
      </c>
      <c r="EB136" s="25"/>
      <c r="EC136" s="31">
        <v>100</v>
      </c>
      <c r="ED136" s="24"/>
      <c r="EE136" s="25"/>
      <c r="EF136" s="27">
        <f t="shared" si="537"/>
        <v>1</v>
      </c>
      <c r="EG136" s="28" t="str">
        <f t="shared" si="523"/>
        <v>REVISAR</v>
      </c>
      <c r="EH136" s="25" t="s">
        <v>49</v>
      </c>
      <c r="EI136" s="25"/>
      <c r="EJ136" s="32">
        <v>2025</v>
      </c>
      <c r="EK136" s="33"/>
      <c r="EL136" s="34" t="str">
        <f>+VLOOKUP(C136,[1]Listas_desplega!$AI$22:$AJ$46,2,0)</f>
        <v>D_MEN</v>
      </c>
      <c r="EM136" s="34" t="str">
        <f>+VLOOKUP(I136,[1]Listas_desplega!$BY$3:$BZ$7,2,0)</f>
        <v>T_5</v>
      </c>
      <c r="EN136" s="34" t="str">
        <f>+VLOOKUP(J136,[1]Listas_desplega!$BY$10:$BZ$23,2,0)</f>
        <v>T_5_C_1</v>
      </c>
      <c r="EO136" s="34" t="str">
        <f>+VLOOKUP(K136,[1]Listas_desplega!$BY$28:$BZ$54,2,0)</f>
        <v>T_5_C_1_ET_1</v>
      </c>
      <c r="EP136" s="34" t="str">
        <f>+VLOOKUP(L136,[1]Listas_desplega!$BY$58:$BZ$105,2,0)</f>
        <v>T_5_C_1_ET_1_CPT_4</v>
      </c>
      <c r="EQ136" s="35" t="str">
        <f>+VLOOKUP(M136,[1]Listas_desplega!$J$3:$K$11,2,0)</f>
        <v>Eje_E_9</v>
      </c>
    </row>
    <row r="137" spans="1:147" s="36" customFormat="1" ht="44.25" customHeight="1" x14ac:dyDescent="0.3">
      <c r="A137" s="15" t="str">
        <f t="shared" si="525"/>
        <v>72_TRANSVERSALES_2025</v>
      </c>
      <c r="B137" s="16" t="s">
        <v>93</v>
      </c>
      <c r="C137" s="16" t="s">
        <v>94</v>
      </c>
      <c r="D137" s="16" t="s">
        <v>135</v>
      </c>
      <c r="E137" s="16" t="s">
        <v>159</v>
      </c>
      <c r="F137" s="16" t="s">
        <v>864</v>
      </c>
      <c r="G137" s="17" t="s">
        <v>998</v>
      </c>
      <c r="H137" s="16"/>
      <c r="I137" s="16" t="s">
        <v>627</v>
      </c>
      <c r="J137" s="16" t="s">
        <v>628</v>
      </c>
      <c r="K137" s="16" t="s">
        <v>629</v>
      </c>
      <c r="L137" s="16" t="s">
        <v>999</v>
      </c>
      <c r="M137" s="16" t="s">
        <v>96</v>
      </c>
      <c r="N137" s="16" t="s">
        <v>136</v>
      </c>
      <c r="O137" s="22">
        <v>72</v>
      </c>
      <c r="P137" s="19" t="s">
        <v>1011</v>
      </c>
      <c r="Q137" s="20" t="s">
        <v>305</v>
      </c>
      <c r="R137" s="19" t="s">
        <v>870</v>
      </c>
      <c r="S137" s="19" t="s">
        <v>1012</v>
      </c>
      <c r="T137" s="19" t="s">
        <v>308</v>
      </c>
      <c r="U137" s="19" t="s">
        <v>434</v>
      </c>
      <c r="V137" s="19">
        <v>0</v>
      </c>
      <c r="W137" s="19" t="s">
        <v>1013</v>
      </c>
      <c r="X137" s="20" t="s">
        <v>288</v>
      </c>
      <c r="Y137" s="21"/>
      <c r="Z137" s="21"/>
      <c r="AA137" s="21"/>
      <c r="AB137" s="21"/>
      <c r="AC137" s="21"/>
      <c r="AD137" s="21"/>
      <c r="AE137" s="21"/>
      <c r="AF137" s="21"/>
      <c r="AG137" s="21"/>
      <c r="AH137" s="22"/>
      <c r="AI137" s="22"/>
      <c r="AJ137" s="22"/>
      <c r="AK137" s="22"/>
      <c r="AL137" s="22"/>
      <c r="AM137" s="22" t="s">
        <v>48</v>
      </c>
      <c r="AN137" s="22"/>
      <c r="AO137" s="22"/>
      <c r="AP137" s="22"/>
      <c r="AQ137" s="22"/>
      <c r="AR137" s="23"/>
      <c r="AS137" s="22"/>
      <c r="AT137" s="22" t="s">
        <v>149</v>
      </c>
      <c r="AU137" s="22" t="s">
        <v>100</v>
      </c>
      <c r="AV137" s="190">
        <v>80</v>
      </c>
      <c r="AW137" s="190">
        <v>82</v>
      </c>
      <c r="AX137" s="190">
        <v>85</v>
      </c>
      <c r="AY137" s="190">
        <v>85</v>
      </c>
      <c r="AZ137" s="191"/>
      <c r="BA137" s="191"/>
      <c r="BB137" s="191"/>
      <c r="BC137" s="191"/>
      <c r="BD137" s="24">
        <v>80</v>
      </c>
      <c r="BE137" s="24"/>
      <c r="BF137" s="25"/>
      <c r="BG137" s="27">
        <f>IFERROR(BD137/AW137,0)</f>
        <v>0.97560975609756095</v>
      </c>
      <c r="BH137" s="28">
        <f>+IF(BI137="SI",IFERROR((IF(BI137="SI",BE137,0)/AW137),"REVISAR"),0)</f>
        <v>0</v>
      </c>
      <c r="BI137" s="25" t="s">
        <v>49</v>
      </c>
      <c r="BJ137" s="25"/>
      <c r="BK137" s="24">
        <v>80</v>
      </c>
      <c r="BL137" s="24"/>
      <c r="BM137" s="25"/>
      <c r="BN137" s="27">
        <f>+IFERROR(BK137/AW137,0)</f>
        <v>0.97560975609756095</v>
      </c>
      <c r="BO137" s="28">
        <f>+IF(BP137="SI",IFERROR((IF(BP137="SI",BL137,0)/AW137),"REVISAR"),BH137)</f>
        <v>0</v>
      </c>
      <c r="BP137" s="25" t="s">
        <v>49</v>
      </c>
      <c r="BQ137" s="29"/>
      <c r="BR137" s="30">
        <v>80.5</v>
      </c>
      <c r="BS137" s="24">
        <v>94.983277591973248</v>
      </c>
      <c r="BT137" s="25" t="s">
        <v>1014</v>
      </c>
      <c r="BU137" s="27">
        <f>+IFERROR(BR137/AW137,0)</f>
        <v>0.98170731707317072</v>
      </c>
      <c r="BV137" s="28">
        <f>+IF(BW137="SI",IFERROR((IF(BW137="SI",BS137,0)/AW137),"REVISAR"),BO137)</f>
        <v>1.1583326535606493</v>
      </c>
      <c r="BW137" s="25" t="s">
        <v>50</v>
      </c>
      <c r="BX137" s="25" t="s">
        <v>905</v>
      </c>
      <c r="BY137" s="24">
        <v>80.5</v>
      </c>
      <c r="BZ137" s="24">
        <v>80.5</v>
      </c>
      <c r="CA137" s="25"/>
      <c r="CB137" s="27">
        <f>+IFERROR(BY137/AW137,0)</f>
        <v>0.98170731707317072</v>
      </c>
      <c r="CC137" s="28">
        <f>+IF(CD137="SI",IFERROR((IF(CD137="SI",BZ137,0)/AW137),"REVISAR"),BV137)</f>
        <v>0.98170731707317072</v>
      </c>
      <c r="CD137" s="25" t="s">
        <v>50</v>
      </c>
      <c r="CE137" s="25" t="s">
        <v>1429</v>
      </c>
      <c r="CF137" s="24">
        <v>80.5</v>
      </c>
      <c r="CG137" s="24">
        <v>80.5</v>
      </c>
      <c r="CH137" s="25" t="s">
        <v>100</v>
      </c>
      <c r="CI137" s="27">
        <f>+IFERROR(CF137/AW137,0)</f>
        <v>0.98170731707317072</v>
      </c>
      <c r="CJ137" s="28">
        <f>+IF(CK137="SI",IFERROR((IF(CK137="SI",CG137,0)/AW137),"REVISAR"),CC137)</f>
        <v>0.98170731707317072</v>
      </c>
      <c r="CK137" s="25" t="s">
        <v>50</v>
      </c>
      <c r="CL137" s="25" t="s">
        <v>1430</v>
      </c>
      <c r="CM137" s="24">
        <v>81</v>
      </c>
      <c r="CN137" s="24">
        <v>96</v>
      </c>
      <c r="CO137" s="25" t="s">
        <v>1507</v>
      </c>
      <c r="CP137" s="27">
        <f>+IFERROR(CM137/AW137,0)</f>
        <v>0.98780487804878048</v>
      </c>
      <c r="CQ137" s="28">
        <f>+IF(CR137="SI",IFERROR((IF(CR137="SI",CN137,0)/AW137),"REVISAR"),CJ137)</f>
        <v>1.1707317073170731</v>
      </c>
      <c r="CR137" s="25" t="s">
        <v>50</v>
      </c>
      <c r="CS137" s="25" t="s">
        <v>1455</v>
      </c>
      <c r="CT137" s="24">
        <v>81</v>
      </c>
      <c r="CU137" s="24">
        <v>96</v>
      </c>
      <c r="CV137" s="25" t="s">
        <v>100</v>
      </c>
      <c r="CW137" s="27">
        <f>+IFERROR(CT137/AW137,0)</f>
        <v>0.98780487804878048</v>
      </c>
      <c r="CX137" s="28">
        <f>+IF(CY137="SI",IFERROR((IF(CY137="SI",CU137,0)/AW137),"REVISAR"),CQ137)</f>
        <v>1.1707317073170731</v>
      </c>
      <c r="CY137" s="25" t="s">
        <v>50</v>
      </c>
      <c r="CZ137" s="25" t="s">
        <v>1817</v>
      </c>
      <c r="DA137" s="24">
        <v>81</v>
      </c>
      <c r="DB137" s="24">
        <v>96</v>
      </c>
      <c r="DC137" s="25" t="s">
        <v>100</v>
      </c>
      <c r="DD137" s="27">
        <f>+IFERROR(DA137/AW137,0)</f>
        <v>0.98780487804878048</v>
      </c>
      <c r="DE137" s="28">
        <f>+IF(DF137="SI",IFERROR((IF(DF137="SI",DB137,0)/AW137),"REVISAR"),CX137)</f>
        <v>1.1707317073170731</v>
      </c>
      <c r="DF137" s="25" t="s">
        <v>50</v>
      </c>
      <c r="DG137" s="25" t="s">
        <v>1818</v>
      </c>
      <c r="DH137" s="24">
        <v>81.5</v>
      </c>
      <c r="DI137" s="24">
        <v>95</v>
      </c>
      <c r="DJ137" s="25" t="s">
        <v>1899</v>
      </c>
      <c r="DK137" s="27">
        <f>+IFERROR(DH137/AW137,0)</f>
        <v>0.99390243902439024</v>
      </c>
      <c r="DL137" s="28">
        <f>+IF(DM137="SI",IFERROR((IF(DM137="SI",DI137,0)/AW137),"REVISAR"),DE137)</f>
        <v>1.1585365853658536</v>
      </c>
      <c r="DM137" s="25" t="s">
        <v>50</v>
      </c>
      <c r="DN137" s="25" t="s">
        <v>1900</v>
      </c>
      <c r="DO137" s="24">
        <v>81.5</v>
      </c>
      <c r="DP137" s="24"/>
      <c r="DQ137" s="25"/>
      <c r="DR137" s="27">
        <f>+IFERROR(DO137/AW137,0)</f>
        <v>0.99390243902439024</v>
      </c>
      <c r="DS137" s="28">
        <f>+IF(DT137="SI",IFERROR((IF(DT137="SI",DP137,0)/AW137),"REVISAR"),DL137)</f>
        <v>1.1585365853658536</v>
      </c>
      <c r="DT137" s="25" t="s">
        <v>49</v>
      </c>
      <c r="DU137" s="25"/>
      <c r="DV137" s="24">
        <v>81.5</v>
      </c>
      <c r="DW137" s="24"/>
      <c r="DX137" s="25"/>
      <c r="DY137" s="27">
        <f>+IFERROR(DV137/AW137,0)</f>
        <v>0.99390243902439024</v>
      </c>
      <c r="DZ137" s="28">
        <f>+IF(EA137="SI",IFERROR((IF(EA137="SI",DW137,0)/AW137),"REVISAR"),DS137)</f>
        <v>1.1585365853658536</v>
      </c>
      <c r="EA137" s="25" t="s">
        <v>49</v>
      </c>
      <c r="EB137" s="25"/>
      <c r="EC137" s="31">
        <v>82</v>
      </c>
      <c r="ED137" s="24"/>
      <c r="EE137" s="25"/>
      <c r="EF137" s="27">
        <f>+IFERROR(EC137/AW137,0)</f>
        <v>1</v>
      </c>
      <c r="EG137" s="28">
        <f>+IF(EH137="SI",IFERROR((IF(EH137="SI",ED137,0)/AW137),"REVISAR"),DZ137)</f>
        <v>1.1585365853658536</v>
      </c>
      <c r="EH137" s="25" t="s">
        <v>49</v>
      </c>
      <c r="EI137" s="25"/>
      <c r="EJ137" s="32">
        <v>2025</v>
      </c>
      <c r="EK137" s="33"/>
      <c r="EL137" s="34" t="str">
        <f>+VLOOKUP(C137,[1]Listas_desplega!$AI$22:$AJ$46,2,0)</f>
        <v>D_MEN</v>
      </c>
      <c r="EM137" s="34" t="str">
        <f>+VLOOKUP(I137,[1]Listas_desplega!$BY$3:$BZ$7,2,0)</f>
        <v>T_5</v>
      </c>
      <c r="EN137" s="34" t="str">
        <f>+VLOOKUP(J137,[1]Listas_desplega!$BY$10:$BZ$23,2,0)</f>
        <v>T_5_C_1</v>
      </c>
      <c r="EO137" s="34" t="str">
        <f>+VLOOKUP(K137,[1]Listas_desplega!$BY$28:$BZ$54,2,0)</f>
        <v>T_5_C_1_ET_1</v>
      </c>
      <c r="EP137" s="34" t="str">
        <f>+VLOOKUP(L137,[1]Listas_desplega!$BY$58:$BZ$105,2,0)</f>
        <v>T_5_C_1_ET_1_CPT_4</v>
      </c>
      <c r="EQ137" s="35" t="str">
        <f>+VLOOKUP(M137,[1]Listas_desplega!$J$3:$K$11,2,0)</f>
        <v>Eje_E_9</v>
      </c>
    </row>
    <row r="138" spans="1:147" s="36" customFormat="1" ht="44.25" customHeight="1" x14ac:dyDescent="0.3">
      <c r="A138" s="15" t="str">
        <f t="shared" si="525"/>
        <v>73_TRANSVERSALES_2025</v>
      </c>
      <c r="B138" s="16" t="s">
        <v>93</v>
      </c>
      <c r="C138" s="16" t="s">
        <v>137</v>
      </c>
      <c r="D138" s="16" t="s">
        <v>138</v>
      </c>
      <c r="E138" s="16" t="s">
        <v>159</v>
      </c>
      <c r="F138" s="16" t="s">
        <v>864</v>
      </c>
      <c r="G138" s="17" t="s">
        <v>1015</v>
      </c>
      <c r="H138" s="16"/>
      <c r="I138" s="16" t="s">
        <v>627</v>
      </c>
      <c r="J138" s="16" t="s">
        <v>628</v>
      </c>
      <c r="K138" s="16" t="s">
        <v>629</v>
      </c>
      <c r="L138" s="16" t="s">
        <v>713</v>
      </c>
      <c r="M138" s="16" t="s">
        <v>96</v>
      </c>
      <c r="N138" s="16" t="s">
        <v>139</v>
      </c>
      <c r="O138" s="22">
        <v>73</v>
      </c>
      <c r="P138" s="19" t="s">
        <v>1016</v>
      </c>
      <c r="Q138" s="20" t="s">
        <v>117</v>
      </c>
      <c r="R138" s="19" t="s">
        <v>593</v>
      </c>
      <c r="S138" s="19" t="s">
        <v>1017</v>
      </c>
      <c r="T138" s="19" t="s">
        <v>308</v>
      </c>
      <c r="U138" s="19" t="s">
        <v>487</v>
      </c>
      <c r="V138" s="19">
        <v>0</v>
      </c>
      <c r="W138" s="19" t="s">
        <v>1018</v>
      </c>
      <c r="X138" s="20" t="s">
        <v>288</v>
      </c>
      <c r="Y138" s="21"/>
      <c r="Z138" s="21"/>
      <c r="AA138" s="21"/>
      <c r="AB138" s="21"/>
      <c r="AC138" s="21"/>
      <c r="AD138" s="21"/>
      <c r="AE138" s="21"/>
      <c r="AF138" s="21"/>
      <c r="AG138" s="21"/>
      <c r="AH138" s="22"/>
      <c r="AI138" s="22"/>
      <c r="AJ138" s="22"/>
      <c r="AK138" s="22"/>
      <c r="AL138" s="22"/>
      <c r="AM138" s="22"/>
      <c r="AN138" s="22"/>
      <c r="AO138" s="22"/>
      <c r="AP138" s="22"/>
      <c r="AQ138" s="22"/>
      <c r="AR138" s="23"/>
      <c r="AS138" s="22"/>
      <c r="AT138" s="22"/>
      <c r="AU138" s="22">
        <v>95</v>
      </c>
      <c r="AV138" s="190">
        <v>95</v>
      </c>
      <c r="AW138" s="190">
        <v>95</v>
      </c>
      <c r="AX138" s="190">
        <v>95</v>
      </c>
      <c r="AY138" s="190">
        <v>95</v>
      </c>
      <c r="AZ138" s="191"/>
      <c r="BA138" s="191"/>
      <c r="BB138" s="191"/>
      <c r="BC138" s="191"/>
      <c r="BD138" s="24"/>
      <c r="BE138" s="24"/>
      <c r="BF138" s="25"/>
      <c r="BG138" s="27">
        <f t="shared" ref="BG138:BG139" si="538">IFERROR(BD138/AW138,0)</f>
        <v>0</v>
      </c>
      <c r="BH138" s="28">
        <f t="shared" ref="BH138:BH139" si="539">+IF(BI138="SI",IFERROR((IF(BI138="SI",BE138,0)/AW138),"REVISAR"),0)</f>
        <v>0</v>
      </c>
      <c r="BI138" s="25" t="s">
        <v>49</v>
      </c>
      <c r="BJ138" s="25"/>
      <c r="BK138" s="24"/>
      <c r="BL138" s="24"/>
      <c r="BM138" s="25"/>
      <c r="BN138" s="27">
        <f t="shared" ref="BN138:BN139" si="540">IFERROR(BK138/AW138,0)</f>
        <v>0</v>
      </c>
      <c r="BO138" s="28">
        <f t="shared" ref="BO138:BO139" si="541">+IF(BP138="SI",IFERROR((IF(BP138="SI",BL138,0)/AW138),"REVISAR"),BH138)</f>
        <v>0</v>
      </c>
      <c r="BP138" s="25" t="s">
        <v>49</v>
      </c>
      <c r="BQ138" s="29"/>
      <c r="BR138" s="30">
        <v>30</v>
      </c>
      <c r="BS138" s="24">
        <v>71.069999999999993</v>
      </c>
      <c r="BT138" s="25" t="s">
        <v>1508</v>
      </c>
      <c r="BU138" s="27">
        <f t="shared" ref="BU138:BU139" si="542">IFERROR(BR138/AW138,0)</f>
        <v>0.31578947368421051</v>
      </c>
      <c r="BV138" s="28">
        <f t="shared" ref="BV138:BV139" si="543">+IF(BW138="SI",IFERROR((IF(BW138="SI",BS138,0)/AW138),"REVISAR"),BO138)</f>
        <v>0.74810526315789472</v>
      </c>
      <c r="BW138" s="25" t="s">
        <v>50</v>
      </c>
      <c r="BX138" s="25" t="s">
        <v>1509</v>
      </c>
      <c r="BY138" s="24">
        <v>30</v>
      </c>
      <c r="BZ138" s="24">
        <v>71.069999999999993</v>
      </c>
      <c r="CA138" s="25" t="s">
        <v>100</v>
      </c>
      <c r="CB138" s="27">
        <f t="shared" ref="CB138:CB139" si="544">IFERROR(BY138/AW138,0)</f>
        <v>0.31578947368421051</v>
      </c>
      <c r="CC138" s="28">
        <f t="shared" ref="CC138:CC139" si="545">+IF(CD138="SI",IFERROR((IF(CD138="SI",BZ138,0)/AW138),"REVISAR"),BV138)</f>
        <v>0.74810526315789472</v>
      </c>
      <c r="CD138" s="25" t="s">
        <v>50</v>
      </c>
      <c r="CE138" s="25" t="s">
        <v>1510</v>
      </c>
      <c r="CF138" s="24">
        <v>30</v>
      </c>
      <c r="CG138" s="24">
        <v>71.069999999999993</v>
      </c>
      <c r="CH138" s="25" t="s">
        <v>100</v>
      </c>
      <c r="CI138" s="27">
        <f t="shared" ref="CI138:CI139" si="546">IFERROR(CF138/AW138,0)</f>
        <v>0.31578947368421051</v>
      </c>
      <c r="CJ138" s="28">
        <f t="shared" ref="CJ138:CJ139" si="547">+IF(CK138="SI",IFERROR((IF(CK138="SI",CG138,0)/AW138),"REVISAR"),CC138)</f>
        <v>0.74810526315789472</v>
      </c>
      <c r="CK138" s="25" t="s">
        <v>50</v>
      </c>
      <c r="CL138" s="25" t="s">
        <v>1511</v>
      </c>
      <c r="CM138" s="24">
        <v>60</v>
      </c>
      <c r="CN138" s="24">
        <v>76.489999999999995</v>
      </c>
      <c r="CO138" s="25" t="s">
        <v>1512</v>
      </c>
      <c r="CP138" s="27">
        <f t="shared" ref="CP138:CP139" si="548">IFERROR(CM138/AW138,0)</f>
        <v>0.63157894736842102</v>
      </c>
      <c r="CQ138" s="28">
        <f t="shared" ref="CQ138:CQ139" si="549">+IF(CR138="SI",IFERROR((IF(CR138="SI",CN138,0)/AW138),"REVISAR"),CJ138)</f>
        <v>0.80515789473684207</v>
      </c>
      <c r="CR138" s="25" t="s">
        <v>50</v>
      </c>
      <c r="CS138" s="25" t="s">
        <v>1513</v>
      </c>
      <c r="CT138" s="24">
        <v>60</v>
      </c>
      <c r="CU138" s="24">
        <v>76.489999999999995</v>
      </c>
      <c r="CV138" s="25" t="s">
        <v>100</v>
      </c>
      <c r="CW138" s="27">
        <f t="shared" ref="CW138:CW139" si="550">IFERROR(CT138/AW138,0)</f>
        <v>0.63157894736842102</v>
      </c>
      <c r="CX138" s="28">
        <f t="shared" ref="CX138:CX139" si="551">+IF(CY138="SI",IFERROR((IF(CY138="SI",CU138,0)/AW138),"REVISAR"),CQ138)</f>
        <v>0.80515789473684207</v>
      </c>
      <c r="CY138" s="25" t="s">
        <v>50</v>
      </c>
      <c r="CZ138" s="25" t="s">
        <v>1901</v>
      </c>
      <c r="DA138" s="24">
        <v>60</v>
      </c>
      <c r="DB138" s="24">
        <v>76.489999999999995</v>
      </c>
      <c r="DC138" s="25" t="s">
        <v>100</v>
      </c>
      <c r="DD138" s="27">
        <f t="shared" ref="DD138:DD139" si="552">IFERROR(DA138/AW138,0)</f>
        <v>0.63157894736842102</v>
      </c>
      <c r="DE138" s="28">
        <f t="shared" ref="DE138:DE139" si="553">+IF(DF138="SI",IFERROR((IF(DF138="SI",DB138,0)/AW138),"REVISAR"),CX138)</f>
        <v>0.80515789473684207</v>
      </c>
      <c r="DF138" s="25" t="s">
        <v>50</v>
      </c>
      <c r="DG138" s="25" t="s">
        <v>1902</v>
      </c>
      <c r="DH138" s="24">
        <v>75</v>
      </c>
      <c r="DI138" s="24">
        <v>76.489999999999995</v>
      </c>
      <c r="DJ138" s="25" t="s">
        <v>1903</v>
      </c>
      <c r="DK138" s="27">
        <f t="shared" ref="DK138:DK139" si="554">IFERROR(DH138/AW138,0)</f>
        <v>0.78947368421052633</v>
      </c>
      <c r="DL138" s="28">
        <f t="shared" ref="DL138:DL139" si="555">+IF(DM138="SI",IFERROR((IF(DM138="SI",DI138,0)/AW138),"REVISAR"),DE138)</f>
        <v>0.80515789473684207</v>
      </c>
      <c r="DM138" s="25" t="s">
        <v>50</v>
      </c>
      <c r="DN138" s="25" t="s">
        <v>1904</v>
      </c>
      <c r="DO138" s="24">
        <v>75</v>
      </c>
      <c r="DP138" s="24"/>
      <c r="DQ138" s="25"/>
      <c r="DR138" s="27">
        <f t="shared" ref="DR138:DR139" si="556">IFERROR(DO138/AW138,0)</f>
        <v>0.78947368421052633</v>
      </c>
      <c r="DS138" s="28">
        <f t="shared" ref="DS138:DS139" si="557">+IF(DT138="SI",IFERROR((IF(DT138="SI",DP138,0)/AW138),"REVISAR"),DL138)</f>
        <v>0.80515789473684207</v>
      </c>
      <c r="DT138" s="25" t="s">
        <v>49</v>
      </c>
      <c r="DU138" s="25"/>
      <c r="DV138" s="24">
        <v>75</v>
      </c>
      <c r="DW138" s="24"/>
      <c r="DX138" s="25"/>
      <c r="DY138" s="27">
        <f t="shared" ref="DY138:DY139" si="558">IFERROR(DV138/AW138,0)</f>
        <v>0.78947368421052633</v>
      </c>
      <c r="DZ138" s="28">
        <f t="shared" ref="DZ138:DZ139" si="559">+IF(EA138="SI",IFERROR((IF(EA138="SI",DW138,0)/AW138),"REVISAR"),DS138)</f>
        <v>0.80515789473684207</v>
      </c>
      <c r="EA138" s="25" t="s">
        <v>49</v>
      </c>
      <c r="EB138" s="25"/>
      <c r="EC138" s="31">
        <v>95</v>
      </c>
      <c r="ED138" s="24"/>
      <c r="EE138" s="25"/>
      <c r="EF138" s="27">
        <f t="shared" ref="EF138:EF139" si="560">IFERROR(EC138/AW138,0)</f>
        <v>1</v>
      </c>
      <c r="EG138" s="28">
        <f t="shared" ref="EG138:EG139" si="561">+IF(EH138="SI",IFERROR((IF(EH138="SI",ED138,0)/AW138),"REVISAR"),DZ138)</f>
        <v>0.80515789473684207</v>
      </c>
      <c r="EH138" s="25" t="s">
        <v>49</v>
      </c>
      <c r="EI138" s="25"/>
      <c r="EJ138" s="32">
        <v>2025</v>
      </c>
      <c r="EK138" s="33"/>
      <c r="EL138" s="34" t="str">
        <f>+VLOOKUP(C138,[1]Listas_desplega!$AI$22:$AJ$46,2,0)</f>
        <v>SG</v>
      </c>
      <c r="EM138" s="34" t="str">
        <f>+VLOOKUP(I138,[1]Listas_desplega!$BY$3:$BZ$7,2,0)</f>
        <v>T_5</v>
      </c>
      <c r="EN138" s="34" t="str">
        <f>+VLOOKUP(J138,[1]Listas_desplega!$BY$10:$BZ$23,2,0)</f>
        <v>T_5_C_1</v>
      </c>
      <c r="EO138" s="34" t="str">
        <f>+VLOOKUP(K138,[1]Listas_desplega!$BY$28:$BZ$54,2,0)</f>
        <v>T_5_C_1_ET_1</v>
      </c>
      <c r="EP138" s="34" t="str">
        <f>+VLOOKUP(L138,[1]Listas_desplega!$BY$58:$BZ$105,2,0)</f>
        <v>T_5_C_1_ET_1_CPT_2</v>
      </c>
      <c r="EQ138" s="35" t="str">
        <f>+VLOOKUP(M138,[1]Listas_desplega!$J$3:$K$11,2,0)</f>
        <v>Eje_E_9</v>
      </c>
    </row>
    <row r="139" spans="1:147" s="36" customFormat="1" ht="44.25" customHeight="1" x14ac:dyDescent="0.3">
      <c r="A139" s="15" t="str">
        <f t="shared" si="525"/>
        <v>74_TRANSVERSALES_2025</v>
      </c>
      <c r="B139" s="16" t="s">
        <v>93</v>
      </c>
      <c r="C139" s="16" t="s">
        <v>137</v>
      </c>
      <c r="D139" s="16" t="s">
        <v>138</v>
      </c>
      <c r="E139" s="16" t="s">
        <v>159</v>
      </c>
      <c r="F139" s="16" t="s">
        <v>864</v>
      </c>
      <c r="G139" s="17" t="s">
        <v>1015</v>
      </c>
      <c r="H139" s="16"/>
      <c r="I139" s="16" t="s">
        <v>627</v>
      </c>
      <c r="J139" s="16" t="s">
        <v>628</v>
      </c>
      <c r="K139" s="16" t="s">
        <v>629</v>
      </c>
      <c r="L139" s="16" t="s">
        <v>713</v>
      </c>
      <c r="M139" s="16" t="s">
        <v>96</v>
      </c>
      <c r="N139" s="16" t="s">
        <v>139</v>
      </c>
      <c r="O139" s="22">
        <v>74</v>
      </c>
      <c r="P139" s="19" t="s">
        <v>1019</v>
      </c>
      <c r="Q139" s="20" t="s">
        <v>117</v>
      </c>
      <c r="R139" s="19" t="s">
        <v>593</v>
      </c>
      <c r="S139" s="19" t="s">
        <v>1020</v>
      </c>
      <c r="T139" s="19" t="s">
        <v>308</v>
      </c>
      <c r="U139" s="19" t="s">
        <v>487</v>
      </c>
      <c r="V139" s="19">
        <v>0</v>
      </c>
      <c r="W139" s="19" t="s">
        <v>1021</v>
      </c>
      <c r="X139" s="20" t="s">
        <v>288</v>
      </c>
      <c r="Y139" s="21"/>
      <c r="Z139" s="21"/>
      <c r="AA139" s="21"/>
      <c r="AB139" s="21"/>
      <c r="AC139" s="21"/>
      <c r="AD139" s="21"/>
      <c r="AE139" s="21"/>
      <c r="AF139" s="21"/>
      <c r="AG139" s="21"/>
      <c r="AH139" s="22"/>
      <c r="AI139" s="22"/>
      <c r="AJ139" s="22"/>
      <c r="AK139" s="22"/>
      <c r="AL139" s="22"/>
      <c r="AM139" s="22"/>
      <c r="AN139" s="22"/>
      <c r="AO139" s="22"/>
      <c r="AP139" s="22"/>
      <c r="AQ139" s="22"/>
      <c r="AR139" s="23"/>
      <c r="AS139" s="22"/>
      <c r="AT139" s="22"/>
      <c r="AU139" s="22">
        <v>95</v>
      </c>
      <c r="AV139" s="190">
        <v>95</v>
      </c>
      <c r="AW139" s="190">
        <v>95</v>
      </c>
      <c r="AX139" s="190">
        <v>95</v>
      </c>
      <c r="AY139" s="190">
        <v>95</v>
      </c>
      <c r="AZ139" s="191"/>
      <c r="BA139" s="191"/>
      <c r="BB139" s="191"/>
      <c r="BC139" s="191"/>
      <c r="BD139" s="24"/>
      <c r="BE139" s="24"/>
      <c r="BF139" s="25"/>
      <c r="BG139" s="27">
        <f t="shared" si="538"/>
        <v>0</v>
      </c>
      <c r="BH139" s="28">
        <f t="shared" si="539"/>
        <v>0</v>
      </c>
      <c r="BI139" s="25" t="s">
        <v>49</v>
      </c>
      <c r="BJ139" s="25"/>
      <c r="BK139" s="24"/>
      <c r="BL139" s="24"/>
      <c r="BM139" s="25"/>
      <c r="BN139" s="27">
        <f t="shared" si="540"/>
        <v>0</v>
      </c>
      <c r="BO139" s="28">
        <f t="shared" si="541"/>
        <v>0</v>
      </c>
      <c r="BP139" s="25" t="s">
        <v>49</v>
      </c>
      <c r="BQ139" s="29"/>
      <c r="BR139" s="30">
        <v>30</v>
      </c>
      <c r="BS139" s="24">
        <v>14.27</v>
      </c>
      <c r="BT139" s="25" t="s">
        <v>1514</v>
      </c>
      <c r="BU139" s="27">
        <f t="shared" si="542"/>
        <v>0.31578947368421051</v>
      </c>
      <c r="BV139" s="28">
        <f t="shared" si="543"/>
        <v>0.15021052631578946</v>
      </c>
      <c r="BW139" s="25" t="s">
        <v>50</v>
      </c>
      <c r="BX139" s="102" t="s">
        <v>1509</v>
      </c>
      <c r="BY139" s="24">
        <v>30</v>
      </c>
      <c r="BZ139" s="24">
        <v>14.27</v>
      </c>
      <c r="CA139" s="25" t="s">
        <v>100</v>
      </c>
      <c r="CB139" s="27">
        <f t="shared" si="544"/>
        <v>0.31578947368421051</v>
      </c>
      <c r="CC139" s="28">
        <f t="shared" si="545"/>
        <v>0.15021052631578946</v>
      </c>
      <c r="CD139" s="25" t="s">
        <v>50</v>
      </c>
      <c r="CE139" s="25" t="s">
        <v>1510</v>
      </c>
      <c r="CF139" s="24">
        <v>30</v>
      </c>
      <c r="CG139" s="24">
        <v>14.27</v>
      </c>
      <c r="CH139" s="25" t="s">
        <v>100</v>
      </c>
      <c r="CI139" s="27">
        <f t="shared" si="546"/>
        <v>0.31578947368421051</v>
      </c>
      <c r="CJ139" s="28">
        <f t="shared" si="547"/>
        <v>0.15021052631578946</v>
      </c>
      <c r="CK139" s="25" t="s">
        <v>50</v>
      </c>
      <c r="CL139" s="25" t="s">
        <v>1511</v>
      </c>
      <c r="CM139" s="24">
        <v>60</v>
      </c>
      <c r="CN139" s="24">
        <v>37.380000000000003</v>
      </c>
      <c r="CO139" s="25" t="s">
        <v>1515</v>
      </c>
      <c r="CP139" s="27">
        <f t="shared" si="548"/>
        <v>0.63157894736842102</v>
      </c>
      <c r="CQ139" s="28">
        <f t="shared" si="549"/>
        <v>0.39347368421052636</v>
      </c>
      <c r="CR139" s="25" t="s">
        <v>50</v>
      </c>
      <c r="CS139" s="25" t="s">
        <v>1513</v>
      </c>
      <c r="CT139" s="24">
        <v>60</v>
      </c>
      <c r="CU139" s="24">
        <v>37.380000000000003</v>
      </c>
      <c r="CV139" s="25" t="s">
        <v>100</v>
      </c>
      <c r="CW139" s="27">
        <f t="shared" si="550"/>
        <v>0.63157894736842102</v>
      </c>
      <c r="CX139" s="28">
        <f t="shared" si="551"/>
        <v>0.39347368421052636</v>
      </c>
      <c r="CY139" s="25" t="s">
        <v>50</v>
      </c>
      <c r="CZ139" s="25" t="s">
        <v>1901</v>
      </c>
      <c r="DA139" s="24">
        <v>60</v>
      </c>
      <c r="DB139" s="24">
        <v>37.380000000000003</v>
      </c>
      <c r="DC139" s="25" t="s">
        <v>100</v>
      </c>
      <c r="DD139" s="27">
        <f t="shared" si="552"/>
        <v>0.63157894736842102</v>
      </c>
      <c r="DE139" s="28">
        <f t="shared" si="553"/>
        <v>0.39347368421052636</v>
      </c>
      <c r="DF139" s="25" t="s">
        <v>50</v>
      </c>
      <c r="DG139" s="25" t="s">
        <v>1902</v>
      </c>
      <c r="DH139" s="24">
        <v>75</v>
      </c>
      <c r="DI139" s="24">
        <v>37.380000000000003</v>
      </c>
      <c r="DJ139" s="25" t="s">
        <v>1905</v>
      </c>
      <c r="DK139" s="27">
        <f t="shared" si="554"/>
        <v>0.78947368421052633</v>
      </c>
      <c r="DL139" s="28">
        <f t="shared" si="555"/>
        <v>0.39347368421052636</v>
      </c>
      <c r="DM139" s="25" t="s">
        <v>50</v>
      </c>
      <c r="DN139" s="25" t="s">
        <v>1904</v>
      </c>
      <c r="DO139" s="24">
        <v>75</v>
      </c>
      <c r="DP139" s="24"/>
      <c r="DQ139" s="25"/>
      <c r="DR139" s="27">
        <f t="shared" si="556"/>
        <v>0.78947368421052633</v>
      </c>
      <c r="DS139" s="28">
        <f t="shared" si="557"/>
        <v>0.39347368421052636</v>
      </c>
      <c r="DT139" s="25" t="s">
        <v>49</v>
      </c>
      <c r="DU139" s="25"/>
      <c r="DV139" s="24">
        <v>75</v>
      </c>
      <c r="DW139" s="24"/>
      <c r="DX139" s="25"/>
      <c r="DY139" s="27">
        <f t="shared" si="558"/>
        <v>0.78947368421052633</v>
      </c>
      <c r="DZ139" s="28">
        <f t="shared" si="559"/>
        <v>0.39347368421052636</v>
      </c>
      <c r="EA139" s="25" t="s">
        <v>49</v>
      </c>
      <c r="EB139" s="25"/>
      <c r="EC139" s="31">
        <v>95</v>
      </c>
      <c r="ED139" s="24"/>
      <c r="EE139" s="25"/>
      <c r="EF139" s="27">
        <f t="shared" si="560"/>
        <v>1</v>
      </c>
      <c r="EG139" s="28">
        <f t="shared" si="561"/>
        <v>0.39347368421052636</v>
      </c>
      <c r="EH139" s="25" t="s">
        <v>49</v>
      </c>
      <c r="EI139" s="25"/>
      <c r="EJ139" s="32">
        <v>2025</v>
      </c>
      <c r="EK139" s="33"/>
      <c r="EL139" s="34" t="str">
        <f>+VLOOKUP(C139,[1]Listas_desplega!$AI$22:$AJ$46,2,0)</f>
        <v>SG</v>
      </c>
      <c r="EM139" s="34" t="str">
        <f>+VLOOKUP(I139,[1]Listas_desplega!$BY$3:$BZ$7,2,0)</f>
        <v>T_5</v>
      </c>
      <c r="EN139" s="34" t="str">
        <f>+VLOOKUP(J139,[1]Listas_desplega!$BY$10:$BZ$23,2,0)</f>
        <v>T_5_C_1</v>
      </c>
      <c r="EO139" s="34" t="str">
        <f>+VLOOKUP(K139,[1]Listas_desplega!$BY$28:$BZ$54,2,0)</f>
        <v>T_5_C_1_ET_1</v>
      </c>
      <c r="EP139" s="34" t="str">
        <f>+VLOOKUP(L139,[1]Listas_desplega!$BY$58:$BZ$105,2,0)</f>
        <v>T_5_C_1_ET_1_CPT_2</v>
      </c>
      <c r="EQ139" s="35" t="str">
        <f>+VLOOKUP(M139,[1]Listas_desplega!$J$3:$K$11,2,0)</f>
        <v>Eje_E_9</v>
      </c>
    </row>
    <row r="140" spans="1:147" s="36" customFormat="1" ht="44.25" customHeight="1" x14ac:dyDescent="0.3">
      <c r="A140" s="15" t="str">
        <f t="shared" si="525"/>
        <v>132_TRANSVERSALES_2025</v>
      </c>
      <c r="B140" s="16" t="s">
        <v>93</v>
      </c>
      <c r="C140" s="16" t="s">
        <v>137</v>
      </c>
      <c r="D140" s="16" t="s">
        <v>140</v>
      </c>
      <c r="E140" s="16" t="s">
        <v>162</v>
      </c>
      <c r="F140" s="16" t="s">
        <v>864</v>
      </c>
      <c r="G140" s="17" t="s">
        <v>1022</v>
      </c>
      <c r="H140" s="16"/>
      <c r="I140" s="16" t="s">
        <v>277</v>
      </c>
      <c r="J140" s="16" t="s">
        <v>1023</v>
      </c>
      <c r="K140" s="16" t="s">
        <v>1023</v>
      </c>
      <c r="L140" s="16" t="s">
        <v>1024</v>
      </c>
      <c r="M140" s="16" t="s">
        <v>96</v>
      </c>
      <c r="N140" s="16" t="s">
        <v>110</v>
      </c>
      <c r="O140" s="22">
        <v>132</v>
      </c>
      <c r="P140" s="19" t="s">
        <v>1025</v>
      </c>
      <c r="Q140" s="20" t="s">
        <v>305</v>
      </c>
      <c r="R140" s="19" t="s">
        <v>283</v>
      </c>
      <c r="S140" s="19" t="s">
        <v>1026</v>
      </c>
      <c r="T140" s="19" t="s">
        <v>308</v>
      </c>
      <c r="U140" s="19" t="s">
        <v>434</v>
      </c>
      <c r="V140" s="19">
        <v>0</v>
      </c>
      <c r="W140" s="19" t="s">
        <v>1027</v>
      </c>
      <c r="X140" s="20" t="s">
        <v>288</v>
      </c>
      <c r="Y140" s="21"/>
      <c r="Z140" s="21"/>
      <c r="AA140" s="21"/>
      <c r="AB140" s="21"/>
      <c r="AC140" s="21"/>
      <c r="AD140" s="21"/>
      <c r="AE140" s="21"/>
      <c r="AF140" s="21"/>
      <c r="AG140" s="21"/>
      <c r="AH140" s="22"/>
      <c r="AI140" s="22"/>
      <c r="AJ140" s="22"/>
      <c r="AK140" s="22"/>
      <c r="AL140" s="22"/>
      <c r="AM140" s="22"/>
      <c r="AN140" s="22"/>
      <c r="AO140" s="22"/>
      <c r="AP140" s="22"/>
      <c r="AQ140" s="22"/>
      <c r="AR140" s="23"/>
      <c r="AS140" s="22"/>
      <c r="AT140" s="22">
        <v>0</v>
      </c>
      <c r="AU140" s="22">
        <v>0</v>
      </c>
      <c r="AV140" s="190">
        <v>0</v>
      </c>
      <c r="AW140" s="190">
        <v>100</v>
      </c>
      <c r="AX140" s="190">
        <v>100</v>
      </c>
      <c r="AY140" s="190">
        <v>100</v>
      </c>
      <c r="AZ140" s="191"/>
      <c r="BA140" s="191"/>
      <c r="BB140" s="191"/>
      <c r="BC140" s="191"/>
      <c r="BD140" s="24"/>
      <c r="BE140" s="24"/>
      <c r="BF140" s="25"/>
      <c r="BG140" s="26">
        <f>IFERROR(BD140/AW140,0)</f>
        <v>0</v>
      </c>
      <c r="BH140" s="27">
        <f>IFERROR(BE140/AW140,0)</f>
        <v>0</v>
      </c>
      <c r="BI140" s="25" t="s">
        <v>49</v>
      </c>
      <c r="BJ140" s="25"/>
      <c r="BK140" s="24"/>
      <c r="BL140" s="24"/>
      <c r="BM140" s="25"/>
      <c r="BN140" s="27">
        <f>+IFERROR(BK140/AW140,0)</f>
        <v>0</v>
      </c>
      <c r="BO140" s="28">
        <f>+IF(BP140="SI",IFERROR((IF(BP140="SI",BL140,0)/AW140),"REVISAR"),BH140)</f>
        <v>0</v>
      </c>
      <c r="BP140" s="25" t="s">
        <v>49</v>
      </c>
      <c r="BQ140" s="29"/>
      <c r="BR140" s="30">
        <v>25</v>
      </c>
      <c r="BS140" s="24">
        <v>25</v>
      </c>
      <c r="BT140" s="25" t="s">
        <v>1028</v>
      </c>
      <c r="BU140" s="27">
        <f>+IFERROR(BR140/AW140,0)</f>
        <v>0.25</v>
      </c>
      <c r="BV140" s="28">
        <f>+IF(BW140="SI",IFERROR((IF(BW140="SI",BS140,0)/AW140),"REVISAR"),BO140)</f>
        <v>0.25</v>
      </c>
      <c r="BW140" s="25" t="s">
        <v>50</v>
      </c>
      <c r="BX140" s="102" t="s">
        <v>1516</v>
      </c>
      <c r="BY140" s="24">
        <v>25</v>
      </c>
      <c r="BZ140" s="24">
        <v>25</v>
      </c>
      <c r="CA140" s="25" t="s">
        <v>100</v>
      </c>
      <c r="CB140" s="27">
        <f>+IFERROR(BY140/AW140,0)</f>
        <v>0.25</v>
      </c>
      <c r="CC140" s="28">
        <f>+IF(CD140="SI",IFERROR((IF(CD140="SI",BZ140,0)/AW140),"REVISAR"),BV140)</f>
        <v>0.25</v>
      </c>
      <c r="CD140" s="25" t="s">
        <v>50</v>
      </c>
      <c r="CE140" s="25" t="s">
        <v>1429</v>
      </c>
      <c r="CF140" s="24">
        <v>25</v>
      </c>
      <c r="CG140" s="24">
        <v>25</v>
      </c>
      <c r="CH140" s="25" t="s">
        <v>100</v>
      </c>
      <c r="CI140" s="27">
        <f>+IFERROR(CF140/AW140,0)</f>
        <v>0.25</v>
      </c>
      <c r="CJ140" s="28">
        <f>+IF(CK140="SI",IFERROR((IF(CK140="SI",CG140,0)/AW140),"REVISAR"),CC140)</f>
        <v>0.25</v>
      </c>
      <c r="CK140" s="25" t="s">
        <v>50</v>
      </c>
      <c r="CL140" s="25" t="s">
        <v>1430</v>
      </c>
      <c r="CM140" s="24">
        <v>50</v>
      </c>
      <c r="CN140" s="24">
        <v>50</v>
      </c>
      <c r="CO140" s="25" t="s">
        <v>1517</v>
      </c>
      <c r="CP140" s="27">
        <f>+IFERROR(CM140/AW140,0)</f>
        <v>0.5</v>
      </c>
      <c r="CQ140" s="28">
        <f>+IF(CR140="SI",IFERROR((IF(CR140="SI",CN140,0)/AW140),"REVISAR"),CJ140)</f>
        <v>0.5</v>
      </c>
      <c r="CR140" s="25" t="s">
        <v>50</v>
      </c>
      <c r="CS140" s="25" t="s">
        <v>1518</v>
      </c>
      <c r="CT140" s="24">
        <v>50</v>
      </c>
      <c r="CU140" s="24">
        <v>50</v>
      </c>
      <c r="CV140" s="25" t="s">
        <v>104</v>
      </c>
      <c r="CW140" s="27">
        <f>+IFERROR(CT140/AW140,0)</f>
        <v>0.5</v>
      </c>
      <c r="CX140" s="28">
        <f>+IF(CY140="SI",IFERROR((IF(CY140="SI",CU140,0)/AW140),"REVISAR"),CQ140)</f>
        <v>0.5</v>
      </c>
      <c r="CY140" s="25" t="s">
        <v>50</v>
      </c>
      <c r="CZ140" s="25" t="s">
        <v>1817</v>
      </c>
      <c r="DA140" s="24">
        <v>50</v>
      </c>
      <c r="DB140" s="24">
        <v>50</v>
      </c>
      <c r="DC140" s="25" t="s">
        <v>104</v>
      </c>
      <c r="DD140" s="27">
        <f>+IFERROR(DA140/AW140,0)</f>
        <v>0.5</v>
      </c>
      <c r="DE140" s="28">
        <f>+IF(DF140="SI",IFERROR((IF(DF140="SI",DB140,0)/AW140),"REVISAR"),CX140)</f>
        <v>0.5</v>
      </c>
      <c r="DF140" s="25" t="s">
        <v>50</v>
      </c>
      <c r="DG140" s="25" t="s">
        <v>1818</v>
      </c>
      <c r="DH140" s="24">
        <v>75</v>
      </c>
      <c r="DI140" s="24">
        <v>75</v>
      </c>
      <c r="DJ140" s="25" t="s">
        <v>1906</v>
      </c>
      <c r="DK140" s="27">
        <f>+IFERROR(DH140/AW140,0)</f>
        <v>0.75</v>
      </c>
      <c r="DL140" s="28">
        <f>+IF(DM140="SI",IFERROR((IF(DM140="SI",DI140,0)/AW140),"REVISAR"),DE140)</f>
        <v>0.75</v>
      </c>
      <c r="DM140" s="25" t="s">
        <v>50</v>
      </c>
      <c r="DN140" s="25" t="s">
        <v>1907</v>
      </c>
      <c r="DO140" s="24">
        <v>75</v>
      </c>
      <c r="DP140" s="24"/>
      <c r="DQ140" s="25"/>
      <c r="DR140" s="27">
        <f>+IFERROR(DO140/AW140,0)</f>
        <v>0.75</v>
      </c>
      <c r="DS140" s="28">
        <f>+IF(DT140="SI",IFERROR((IF(DT140="SI",DP140,0)/AW140),"REVISAR"),DL140)</f>
        <v>0.75</v>
      </c>
      <c r="DT140" s="25" t="s">
        <v>49</v>
      </c>
      <c r="DU140" s="25"/>
      <c r="DV140" s="24">
        <v>75</v>
      </c>
      <c r="DW140" s="24"/>
      <c r="DX140" s="25"/>
      <c r="DY140" s="27">
        <f>+IFERROR(DV140/AW140,0)</f>
        <v>0.75</v>
      </c>
      <c r="DZ140" s="28">
        <f>+IF(EA140="SI",IFERROR((IF(EA140="SI",DW140,0)/AW140),"REVISAR"),DS140)</f>
        <v>0.75</v>
      </c>
      <c r="EA140" s="25" t="s">
        <v>49</v>
      </c>
      <c r="EB140" s="25"/>
      <c r="EC140" s="31">
        <v>100</v>
      </c>
      <c r="ED140" s="24"/>
      <c r="EE140" s="25"/>
      <c r="EF140" s="27">
        <f>+IFERROR(EC140/AW140,0)</f>
        <v>1</v>
      </c>
      <c r="EG140" s="28">
        <f>+IF(EH140="SI",IFERROR((IF(EH140="SI",ED140,0)/AW140),"REVISAR"),DZ140)</f>
        <v>0.75</v>
      </c>
      <c r="EH140" s="25" t="s">
        <v>49</v>
      </c>
      <c r="EI140" s="25"/>
      <c r="EJ140" s="32">
        <v>2025</v>
      </c>
      <c r="EK140" s="33"/>
      <c r="EL140" s="34" t="str">
        <f>+VLOOKUP(C140,[1]Listas_desplega!$AI$22:$AJ$46,2,0)</f>
        <v>SG</v>
      </c>
      <c r="EM140" s="34" t="str">
        <f>+VLOOKUP(I140,[1]Listas_desplega!$BY$3:$BZ$7,2,0)</f>
        <v>T_2</v>
      </c>
      <c r="EN140" s="34" t="e">
        <f>+VLOOKUP(J140,[1]Listas_desplega!$BY$10:$BZ$23,2,0)</f>
        <v>#N/A</v>
      </c>
      <c r="EO140" s="34" t="e">
        <f>+VLOOKUP(K140,[1]Listas_desplega!$BY$28:$BZ$54,2,0)</f>
        <v>#N/A</v>
      </c>
      <c r="EP140" s="34" t="str">
        <f>+VLOOKUP(L140,[1]Listas_desplega!$BY$58:$BZ$105,2,0)</f>
        <v>T_2_C_3_ET_6_CPT_1</v>
      </c>
      <c r="EQ140" s="35" t="str">
        <f>+VLOOKUP(M140,[1]Listas_desplega!$J$3:$K$11,2,0)</f>
        <v>Eje_E_9</v>
      </c>
    </row>
    <row r="141" spans="1:147" s="36" customFormat="1" ht="44.25" customHeight="1" x14ac:dyDescent="0.3">
      <c r="A141" s="15" t="str">
        <f t="shared" si="525"/>
        <v>76_TRANSVERSALES_2025</v>
      </c>
      <c r="B141" s="16" t="s">
        <v>93</v>
      </c>
      <c r="C141" s="16" t="s">
        <v>137</v>
      </c>
      <c r="D141" s="16" t="s">
        <v>140</v>
      </c>
      <c r="E141" s="16" t="s">
        <v>162</v>
      </c>
      <c r="F141" s="16" t="s">
        <v>864</v>
      </c>
      <c r="G141" s="17" t="s">
        <v>1022</v>
      </c>
      <c r="H141" s="16"/>
      <c r="I141" s="16" t="s">
        <v>627</v>
      </c>
      <c r="J141" s="16" t="s">
        <v>629</v>
      </c>
      <c r="K141" s="16" t="s">
        <v>629</v>
      </c>
      <c r="L141" s="16" t="s">
        <v>1029</v>
      </c>
      <c r="M141" s="16" t="s">
        <v>96</v>
      </c>
      <c r="N141" s="16" t="s">
        <v>110</v>
      </c>
      <c r="O141" s="22">
        <v>76</v>
      </c>
      <c r="P141" s="19" t="s">
        <v>1030</v>
      </c>
      <c r="Q141" s="20" t="s">
        <v>117</v>
      </c>
      <c r="R141" s="19" t="s">
        <v>593</v>
      </c>
      <c r="S141" s="19" t="s">
        <v>1031</v>
      </c>
      <c r="T141" s="19" t="s">
        <v>362</v>
      </c>
      <c r="U141" s="19" t="s">
        <v>434</v>
      </c>
      <c r="V141" s="19">
        <v>15</v>
      </c>
      <c r="W141" s="19" t="s">
        <v>1032</v>
      </c>
      <c r="X141" s="20" t="s">
        <v>288</v>
      </c>
      <c r="Y141" s="21"/>
      <c r="Z141" s="21"/>
      <c r="AA141" s="21"/>
      <c r="AB141" s="21"/>
      <c r="AC141" s="21"/>
      <c r="AD141" s="21"/>
      <c r="AE141" s="21"/>
      <c r="AF141" s="21"/>
      <c r="AG141" s="21"/>
      <c r="AH141" s="22"/>
      <c r="AI141" s="22"/>
      <c r="AJ141" s="22"/>
      <c r="AK141" s="22"/>
      <c r="AL141" s="22"/>
      <c r="AM141" s="22"/>
      <c r="AN141" s="22"/>
      <c r="AO141" s="22"/>
      <c r="AP141" s="22"/>
      <c r="AQ141" s="22"/>
      <c r="AR141" s="23"/>
      <c r="AS141" s="22"/>
      <c r="AT141" s="22">
        <v>0</v>
      </c>
      <c r="AU141" s="22">
        <v>0</v>
      </c>
      <c r="AV141" s="190">
        <v>90</v>
      </c>
      <c r="AW141" s="190">
        <v>90</v>
      </c>
      <c r="AX141" s="190">
        <v>90</v>
      </c>
      <c r="AY141" s="190">
        <v>90</v>
      </c>
      <c r="AZ141" s="191"/>
      <c r="BA141" s="191"/>
      <c r="BB141" s="191"/>
      <c r="BC141" s="191"/>
      <c r="BD141" s="24"/>
      <c r="BE141" s="24"/>
      <c r="BF141" s="25"/>
      <c r="BG141" s="27">
        <f>IFERROR(BD141/AW141,0)</f>
        <v>0</v>
      </c>
      <c r="BH141" s="28">
        <f>+IF(BI141="SI",IFERROR((IF(BI141="SI",BE141,0)/AW141),"REVISAR"),0)</f>
        <v>0</v>
      </c>
      <c r="BI141" s="25" t="s">
        <v>49</v>
      </c>
      <c r="BJ141" s="25"/>
      <c r="BK141" s="24"/>
      <c r="BL141" s="24"/>
      <c r="BM141" s="25"/>
      <c r="BN141" s="27">
        <f>+IFERROR(BK141/AW141,0)</f>
        <v>0</v>
      </c>
      <c r="BO141" s="28">
        <f>+IF(BP141="SI",IFERROR((IF(BP141="SI",BL141,0)/AW141),"REVISAR"),BH141)</f>
        <v>0</v>
      </c>
      <c r="BP141" s="25" t="s">
        <v>49</v>
      </c>
      <c r="BQ141" s="29"/>
      <c r="BR141" s="30">
        <v>15</v>
      </c>
      <c r="BS141" s="24">
        <v>16.38</v>
      </c>
      <c r="BT141" s="25" t="s">
        <v>1033</v>
      </c>
      <c r="BU141" s="27">
        <f>+IFERROR(BR141/AW141,0)</f>
        <v>0.16666666666666666</v>
      </c>
      <c r="BV141" s="28">
        <f>+IF(BW141="SI",IFERROR((IF(BW141="SI",BS141,0)/AW141),"REVISAR"),BO141)</f>
        <v>0.182</v>
      </c>
      <c r="BW141" s="25" t="s">
        <v>50</v>
      </c>
      <c r="BX141" s="138" t="s">
        <v>1519</v>
      </c>
      <c r="BY141" s="24">
        <v>15</v>
      </c>
      <c r="BZ141" s="24">
        <v>16.38</v>
      </c>
      <c r="CA141" s="25" t="s">
        <v>100</v>
      </c>
      <c r="CB141" s="27">
        <f>+IFERROR(BY141/AW141,0)</f>
        <v>0.16666666666666666</v>
      </c>
      <c r="CC141" s="28">
        <f>+IF(CD141="SI",IFERROR((IF(CD141="SI",BZ141,0)/AW141),"REVISAR"),BV141)</f>
        <v>0.182</v>
      </c>
      <c r="CD141" s="25" t="s">
        <v>50</v>
      </c>
      <c r="CE141" s="25" t="s">
        <v>1429</v>
      </c>
      <c r="CF141" s="24">
        <v>15</v>
      </c>
      <c r="CG141" s="24">
        <v>16.38</v>
      </c>
      <c r="CH141" s="25" t="s">
        <v>100</v>
      </c>
      <c r="CI141" s="27">
        <f>+IFERROR(CF141/AW141,0)</f>
        <v>0.16666666666666666</v>
      </c>
      <c r="CJ141" s="28">
        <f>+IF(CK141="SI",IFERROR((IF(CK141="SI",CG141,0)/AW141),"REVISAR"),CC141)</f>
        <v>0.182</v>
      </c>
      <c r="CK141" s="25" t="s">
        <v>50</v>
      </c>
      <c r="CL141" s="25" t="s">
        <v>1430</v>
      </c>
      <c r="CM141" s="24">
        <v>40</v>
      </c>
      <c r="CN141" s="24">
        <v>40</v>
      </c>
      <c r="CO141" s="25" t="s">
        <v>1520</v>
      </c>
      <c r="CP141" s="27">
        <f>+IFERROR(CM141/AW141,0)</f>
        <v>0.44444444444444442</v>
      </c>
      <c r="CQ141" s="28">
        <f>+IF(CR141="SI",IFERROR((IF(CR141="SI",CN141,0)/AW141),"REVISAR"),CJ141)</f>
        <v>0.44444444444444442</v>
      </c>
      <c r="CR141" s="25" t="s">
        <v>50</v>
      </c>
      <c r="CS141" s="25" t="s">
        <v>1518</v>
      </c>
      <c r="CT141" s="24">
        <v>40</v>
      </c>
      <c r="CU141" s="24">
        <v>40</v>
      </c>
      <c r="CV141" s="25" t="s">
        <v>100</v>
      </c>
      <c r="CW141" s="27">
        <f>+IFERROR(CT141/AW141,0)</f>
        <v>0.44444444444444442</v>
      </c>
      <c r="CX141" s="28">
        <f>+IF(CY141="SI",IFERROR((IF(CY141="SI",CU141,0)/AW141),"REVISAR"),CQ141)</f>
        <v>0.44444444444444442</v>
      </c>
      <c r="CY141" s="25" t="s">
        <v>50</v>
      </c>
      <c r="CZ141" s="25" t="s">
        <v>1817</v>
      </c>
      <c r="DA141" s="24">
        <v>40</v>
      </c>
      <c r="DB141" s="24">
        <v>40</v>
      </c>
      <c r="DC141" s="25" t="s">
        <v>100</v>
      </c>
      <c r="DD141" s="27">
        <f>+IFERROR(DA141/AW141,0)</f>
        <v>0.44444444444444442</v>
      </c>
      <c r="DE141" s="28">
        <f>+IF(DF141="SI",IFERROR((IF(DF141="SI",DB141,0)/AW141),"REVISAR"),CX141)</f>
        <v>0.44444444444444442</v>
      </c>
      <c r="DF141" s="25" t="s">
        <v>50</v>
      </c>
      <c r="DG141" s="25" t="s">
        <v>1818</v>
      </c>
      <c r="DH141" s="24">
        <v>65</v>
      </c>
      <c r="DI141" s="24">
        <v>65</v>
      </c>
      <c r="DJ141" s="25" t="s">
        <v>1908</v>
      </c>
      <c r="DK141" s="27">
        <f>+IFERROR(DH141/AW141,0)</f>
        <v>0.72222222222222221</v>
      </c>
      <c r="DL141" s="28">
        <f>+IF(DM141="SI",IFERROR((IF(DM141="SI",DI141,0)/AW141),"REVISAR"),DE141)</f>
        <v>0.72222222222222221</v>
      </c>
      <c r="DM141" s="25" t="s">
        <v>50</v>
      </c>
      <c r="DN141" s="25" t="s">
        <v>1907</v>
      </c>
      <c r="DO141" s="24">
        <v>65</v>
      </c>
      <c r="DP141" s="24"/>
      <c r="DQ141" s="25"/>
      <c r="DR141" s="27">
        <f>+IFERROR(DO141/AW141,0)</f>
        <v>0.72222222222222221</v>
      </c>
      <c r="DS141" s="28">
        <f>+IF(DT141="SI",IFERROR((IF(DT141="SI",DP141,0)/AW141),"REVISAR"),DL141)</f>
        <v>0.72222222222222221</v>
      </c>
      <c r="DT141" s="25" t="s">
        <v>49</v>
      </c>
      <c r="DU141" s="25"/>
      <c r="DV141" s="24">
        <v>65</v>
      </c>
      <c r="DW141" s="24"/>
      <c r="DX141" s="25"/>
      <c r="DY141" s="27">
        <f>+IFERROR(DV141/AW141,0)</f>
        <v>0.72222222222222221</v>
      </c>
      <c r="DZ141" s="28">
        <f>+IF(EA141="SI",IFERROR((IF(EA141="SI",DW141,0)/AW141),"REVISAR"),DS141)</f>
        <v>0.72222222222222221</v>
      </c>
      <c r="EA141" s="25" t="s">
        <v>49</v>
      </c>
      <c r="EB141" s="25"/>
      <c r="EC141" s="31">
        <v>90</v>
      </c>
      <c r="ED141" s="24"/>
      <c r="EE141" s="25"/>
      <c r="EF141" s="27">
        <f>+IFERROR(EC141/AW141,0)</f>
        <v>1</v>
      </c>
      <c r="EG141" s="28">
        <f>+IF(EH141="SI",IFERROR((IF(EH141="SI",ED141,0)/AW141),"REVISAR"),DZ141)</f>
        <v>0.72222222222222221</v>
      </c>
      <c r="EH141" s="25" t="s">
        <v>49</v>
      </c>
      <c r="EI141" s="25"/>
      <c r="EJ141" s="32">
        <v>2025</v>
      </c>
      <c r="EK141" s="33"/>
      <c r="EL141" s="34"/>
      <c r="EM141" s="34"/>
      <c r="EN141" s="34"/>
      <c r="EO141" s="34"/>
      <c r="EP141" s="34"/>
      <c r="EQ141" s="35"/>
    </row>
    <row r="142" spans="1:147" s="36" customFormat="1" ht="44.25" customHeight="1" x14ac:dyDescent="0.3">
      <c r="A142" s="15" t="str">
        <f t="shared" si="525"/>
        <v>77_TRANSVERSALES_2025</v>
      </c>
      <c r="B142" s="16" t="s">
        <v>93</v>
      </c>
      <c r="C142" s="16" t="s">
        <v>137</v>
      </c>
      <c r="D142" s="16" t="s">
        <v>144</v>
      </c>
      <c r="E142" s="16" t="s">
        <v>159</v>
      </c>
      <c r="F142" s="16" t="s">
        <v>906</v>
      </c>
      <c r="G142" s="17" t="s">
        <v>1034</v>
      </c>
      <c r="H142" s="16"/>
      <c r="I142" s="16" t="s">
        <v>627</v>
      </c>
      <c r="J142" s="16" t="s">
        <v>628</v>
      </c>
      <c r="K142" s="16" t="s">
        <v>629</v>
      </c>
      <c r="L142" s="16" t="s">
        <v>713</v>
      </c>
      <c r="M142" s="16" t="s">
        <v>96</v>
      </c>
      <c r="N142" s="16" t="s">
        <v>145</v>
      </c>
      <c r="O142" s="22">
        <v>77</v>
      </c>
      <c r="P142" s="19" t="s">
        <v>1035</v>
      </c>
      <c r="Q142" s="20" t="s">
        <v>117</v>
      </c>
      <c r="R142" s="19" t="s">
        <v>593</v>
      </c>
      <c r="S142" s="19" t="s">
        <v>1036</v>
      </c>
      <c r="T142" s="19" t="s">
        <v>308</v>
      </c>
      <c r="U142" s="19" t="s">
        <v>434</v>
      </c>
      <c r="V142" s="19">
        <v>15</v>
      </c>
      <c r="W142" s="19" t="s">
        <v>1037</v>
      </c>
      <c r="X142" s="20" t="s">
        <v>288</v>
      </c>
      <c r="Y142" s="21"/>
      <c r="Z142" s="21"/>
      <c r="AA142" s="21"/>
      <c r="AB142" s="21"/>
      <c r="AC142" s="21"/>
      <c r="AD142" s="21"/>
      <c r="AE142" s="21"/>
      <c r="AF142" s="21"/>
      <c r="AG142" s="21"/>
      <c r="AH142" s="22"/>
      <c r="AI142" s="22"/>
      <c r="AJ142" s="22"/>
      <c r="AK142" s="22"/>
      <c r="AL142" s="22"/>
      <c r="AM142" s="22"/>
      <c r="AN142" s="22"/>
      <c r="AO142" s="22"/>
      <c r="AP142" s="22"/>
      <c r="AQ142" s="22"/>
      <c r="AR142" s="23"/>
      <c r="AS142" s="22"/>
      <c r="AT142" s="22">
        <v>0</v>
      </c>
      <c r="AU142" s="22">
        <v>0</v>
      </c>
      <c r="AV142" s="190">
        <v>100</v>
      </c>
      <c r="AW142" s="190">
        <v>100</v>
      </c>
      <c r="AX142" s="190">
        <v>100</v>
      </c>
      <c r="AY142" s="190">
        <v>100</v>
      </c>
      <c r="AZ142" s="191"/>
      <c r="BA142" s="191"/>
      <c r="BB142" s="191"/>
      <c r="BC142" s="191"/>
      <c r="BD142" s="24"/>
      <c r="BE142" s="24"/>
      <c r="BF142" s="25"/>
      <c r="BG142" s="27">
        <f>IFERROR(BD142/AW142,0)</f>
        <v>0</v>
      </c>
      <c r="BH142" s="28">
        <f>+IF(BI142="SI",IFERROR((IF(BI142="SI",BE142,0)/AW142),"REVISAR"),0)</f>
        <v>0</v>
      </c>
      <c r="BI142" s="25" t="s">
        <v>49</v>
      </c>
      <c r="BJ142" s="25"/>
      <c r="BK142" s="24"/>
      <c r="BL142" s="24"/>
      <c r="BM142" s="25"/>
      <c r="BN142" s="27">
        <f>IFERROR(BK142/AW142,0)</f>
        <v>0</v>
      </c>
      <c r="BO142" s="28">
        <f>+IF(BP142="SI",IFERROR((IF(BP142="SI",BL142,0)/AW142),"REVISAR"),BH142)</f>
        <v>0</v>
      </c>
      <c r="BP142" s="25" t="s">
        <v>49</v>
      </c>
      <c r="BQ142" s="29"/>
      <c r="BR142" s="30">
        <v>100</v>
      </c>
      <c r="BS142" s="24">
        <v>100</v>
      </c>
      <c r="BT142" s="25" t="s">
        <v>1038</v>
      </c>
      <c r="BU142" s="27">
        <f>IFERROR(BR142/AW142,0)</f>
        <v>1</v>
      </c>
      <c r="BV142" s="28">
        <f>+IF(BW142="SI",IFERROR((IF(BW142="SI",BS142,0)/AW142),"REVISAR"),BO142)</f>
        <v>1</v>
      </c>
      <c r="BW142" s="25" t="s">
        <v>50</v>
      </c>
      <c r="BX142" s="25" t="s">
        <v>905</v>
      </c>
      <c r="BY142" s="24">
        <v>100</v>
      </c>
      <c r="BZ142" s="24">
        <v>100</v>
      </c>
      <c r="CA142" s="25" t="s">
        <v>100</v>
      </c>
      <c r="CB142" s="27">
        <f>IFERROR(BY142/AW142,0)</f>
        <v>1</v>
      </c>
      <c r="CC142" s="28">
        <f>+IF(CD142="SI",IFERROR((IF(CD142="SI",BZ142,0)/AW142),"REVISAR"),BV142)</f>
        <v>1</v>
      </c>
      <c r="CD142" s="25" t="s">
        <v>50</v>
      </c>
      <c r="CE142" s="25" t="s">
        <v>1429</v>
      </c>
      <c r="CF142" s="24">
        <v>100</v>
      </c>
      <c r="CG142" s="24">
        <v>100</v>
      </c>
      <c r="CH142" s="25" t="s">
        <v>100</v>
      </c>
      <c r="CI142" s="27">
        <f>IFERROR(CF142/AW142,0)</f>
        <v>1</v>
      </c>
      <c r="CJ142" s="28">
        <f>+IF(CK142="SI",IFERROR((IF(CK142="SI",CG142,0)/AW142),"REVISAR"),CC142)</f>
        <v>1</v>
      </c>
      <c r="CK142" s="25" t="s">
        <v>50</v>
      </c>
      <c r="CL142" s="25" t="s">
        <v>1430</v>
      </c>
      <c r="CM142" s="24">
        <v>100</v>
      </c>
      <c r="CN142" s="24">
        <v>100</v>
      </c>
      <c r="CO142" s="25" t="s">
        <v>1521</v>
      </c>
      <c r="CP142" s="27">
        <f>IFERROR(CM142/AW142,0)</f>
        <v>1</v>
      </c>
      <c r="CQ142" s="28">
        <f>+IF(CR142="SI",IFERROR((IF(CR142="SI",CN142,0)/AW142),"REVISAR"),CJ142)</f>
        <v>1</v>
      </c>
      <c r="CR142" s="25" t="s">
        <v>50</v>
      </c>
      <c r="CS142" s="25" t="s">
        <v>1522</v>
      </c>
      <c r="CT142" s="24">
        <v>100</v>
      </c>
      <c r="CU142" s="24">
        <v>100</v>
      </c>
      <c r="CV142" s="25" t="s">
        <v>100</v>
      </c>
      <c r="CW142" s="27">
        <f>IFERROR(CT142/AW142,0)</f>
        <v>1</v>
      </c>
      <c r="CX142" s="28">
        <f>+IF(CY142="SI",IFERROR((IF(CY142="SI",CU142,0)/AW142),"REVISAR"),CQ142)</f>
        <v>1</v>
      </c>
      <c r="CY142" s="25" t="s">
        <v>50</v>
      </c>
      <c r="CZ142" s="25" t="s">
        <v>1817</v>
      </c>
      <c r="DA142" s="24">
        <v>100</v>
      </c>
      <c r="DB142" s="24">
        <v>100</v>
      </c>
      <c r="DC142" s="25" t="s">
        <v>100</v>
      </c>
      <c r="DD142" s="27">
        <f>IFERROR(DA142/AW142,0)</f>
        <v>1</v>
      </c>
      <c r="DE142" s="28">
        <f>+IF(DF142="SI",IFERROR((IF(DF142="SI",DB142,0)/AW142),"REVISAR"),CX142)</f>
        <v>1</v>
      </c>
      <c r="DF142" s="25" t="s">
        <v>50</v>
      </c>
      <c r="DG142" s="25" t="s">
        <v>1818</v>
      </c>
      <c r="DH142" s="24">
        <v>100</v>
      </c>
      <c r="DI142" s="24">
        <v>100</v>
      </c>
      <c r="DJ142" s="25" t="s">
        <v>100</v>
      </c>
      <c r="DK142" s="27">
        <f>IFERROR(DH142/AW142,0)</f>
        <v>1</v>
      </c>
      <c r="DL142" s="28">
        <f>+IF(DM142="SI",IFERROR((IF(DM142="SI",DI142,0)/AW142),"REVISAR"),DE142)</f>
        <v>1</v>
      </c>
      <c r="DM142" s="25" t="s">
        <v>50</v>
      </c>
      <c r="DN142" s="25" t="s">
        <v>1909</v>
      </c>
      <c r="DO142" s="24">
        <v>100</v>
      </c>
      <c r="DP142" s="24"/>
      <c r="DQ142" s="25"/>
      <c r="DR142" s="27">
        <f>IFERROR(DO142/AW142,0)</f>
        <v>1</v>
      </c>
      <c r="DS142" s="28">
        <f>+IF(DT142="SI",IFERROR((IF(DT142="SI",DP142,0)/AW142),"REVISAR"),DL142)</f>
        <v>1</v>
      </c>
      <c r="DT142" s="25" t="s">
        <v>49</v>
      </c>
      <c r="DU142" s="25"/>
      <c r="DV142" s="24">
        <v>100</v>
      </c>
      <c r="DW142" s="24"/>
      <c r="DX142" s="25"/>
      <c r="DY142" s="27">
        <f>IFERROR(DV142/AW142,0)</f>
        <v>1</v>
      </c>
      <c r="DZ142" s="28">
        <f>+IF(EA142="SI",IFERROR((IF(EA142="SI",DW142,0)/AW142),"REVISAR"),DS142)</f>
        <v>1</v>
      </c>
      <c r="EA142" s="25" t="s">
        <v>49</v>
      </c>
      <c r="EB142" s="25"/>
      <c r="EC142" s="24">
        <v>100</v>
      </c>
      <c r="ED142" s="24"/>
      <c r="EE142" s="25"/>
      <c r="EF142" s="27">
        <f>IFERROR(EC142/AW142,0)</f>
        <v>1</v>
      </c>
      <c r="EG142" s="28">
        <f>+IF(EH142="SI",IFERROR((IF(EH142="SI",ED142,0)/AW142),"REVISAR"),DZ142)</f>
        <v>1</v>
      </c>
      <c r="EH142" s="25" t="s">
        <v>49</v>
      </c>
      <c r="EI142" s="25"/>
      <c r="EJ142" s="32">
        <v>2025</v>
      </c>
      <c r="EK142" s="33"/>
      <c r="EL142" s="34"/>
      <c r="EM142" s="34"/>
      <c r="EN142" s="34"/>
      <c r="EO142" s="34"/>
      <c r="EP142" s="34"/>
      <c r="EQ142" s="35"/>
    </row>
    <row r="143" spans="1:147" s="36" customFormat="1" ht="44.25" customHeight="1" x14ac:dyDescent="0.3">
      <c r="A143" s="15" t="str">
        <f t="shared" si="525"/>
        <v>78_TRANSVERSALES_2025</v>
      </c>
      <c r="B143" s="16" t="s">
        <v>93</v>
      </c>
      <c r="C143" s="16" t="s">
        <v>137</v>
      </c>
      <c r="D143" s="16" t="s">
        <v>144</v>
      </c>
      <c r="E143" s="16" t="s">
        <v>159</v>
      </c>
      <c r="F143" s="16" t="s">
        <v>906</v>
      </c>
      <c r="G143" s="17" t="s">
        <v>1034</v>
      </c>
      <c r="H143" s="16"/>
      <c r="I143" s="16" t="s">
        <v>627</v>
      </c>
      <c r="J143" s="16" t="s">
        <v>628</v>
      </c>
      <c r="K143" s="16" t="s">
        <v>629</v>
      </c>
      <c r="L143" s="16" t="s">
        <v>713</v>
      </c>
      <c r="M143" s="16" t="s">
        <v>96</v>
      </c>
      <c r="N143" s="16" t="s">
        <v>145</v>
      </c>
      <c r="O143" s="22">
        <v>78</v>
      </c>
      <c r="P143" s="19" t="s">
        <v>1039</v>
      </c>
      <c r="Q143" s="20" t="s">
        <v>117</v>
      </c>
      <c r="R143" s="19" t="s">
        <v>306</v>
      </c>
      <c r="S143" s="19" t="s">
        <v>1040</v>
      </c>
      <c r="T143" s="19" t="s">
        <v>308</v>
      </c>
      <c r="U143" s="19" t="s">
        <v>434</v>
      </c>
      <c r="V143" s="19">
        <v>0</v>
      </c>
      <c r="W143" s="19" t="s">
        <v>1041</v>
      </c>
      <c r="X143" s="20" t="s">
        <v>288</v>
      </c>
      <c r="Y143" s="21"/>
      <c r="Z143" s="21"/>
      <c r="AA143" s="21"/>
      <c r="AB143" s="21"/>
      <c r="AC143" s="21"/>
      <c r="AD143" s="21"/>
      <c r="AE143" s="21"/>
      <c r="AF143" s="21"/>
      <c r="AG143" s="21"/>
      <c r="AH143" s="22"/>
      <c r="AI143" s="22"/>
      <c r="AJ143" s="22"/>
      <c r="AK143" s="22"/>
      <c r="AL143" s="22"/>
      <c r="AM143" s="22"/>
      <c r="AN143" s="22"/>
      <c r="AO143" s="22"/>
      <c r="AP143" s="22"/>
      <c r="AQ143" s="22"/>
      <c r="AR143" s="23"/>
      <c r="AS143" s="22"/>
      <c r="AT143" s="22">
        <v>0</v>
      </c>
      <c r="AU143" s="22">
        <v>0</v>
      </c>
      <c r="AV143" s="190">
        <v>90</v>
      </c>
      <c r="AW143" s="190">
        <v>95</v>
      </c>
      <c r="AX143" s="190">
        <v>100</v>
      </c>
      <c r="AY143" s="190">
        <v>100</v>
      </c>
      <c r="AZ143" s="191"/>
      <c r="BA143" s="191"/>
      <c r="BB143" s="191"/>
      <c r="BC143" s="191"/>
      <c r="BD143" s="24"/>
      <c r="BE143" s="24"/>
      <c r="BF143" s="25"/>
      <c r="BG143" s="27">
        <f t="shared" ref="BG143:BG150" si="562">IFERROR(BD143/AW143,0)</f>
        <v>0</v>
      </c>
      <c r="BH143" s="28">
        <f t="shared" ref="BH143:BH150" si="563">+IF(BI143="SI",IFERROR((IF(BI143="SI",BE143,0)/AW143),"REVISAR"),0)</f>
        <v>0</v>
      </c>
      <c r="BI143" s="25" t="s">
        <v>49</v>
      </c>
      <c r="BJ143" s="25"/>
      <c r="BK143" s="24"/>
      <c r="BL143" s="24"/>
      <c r="BM143" s="25"/>
      <c r="BN143" s="27">
        <f t="shared" ref="BN143:BN144" si="564">+IFERROR(BK143/AW143,0)</f>
        <v>0</v>
      </c>
      <c r="BO143" s="28">
        <f t="shared" ref="BO143:BO150" si="565">+IF(BP143="SI",IFERROR((IF(BP143="SI",BL143,0)/AW143),"REVISAR"),BH143)</f>
        <v>0</v>
      </c>
      <c r="BP143" s="25" t="s">
        <v>49</v>
      </c>
      <c r="BQ143" s="29"/>
      <c r="BR143" s="30">
        <v>18.3</v>
      </c>
      <c r="BS143" s="24">
        <v>18.3</v>
      </c>
      <c r="BT143" s="25" t="s">
        <v>1042</v>
      </c>
      <c r="BU143" s="27">
        <f t="shared" ref="BU143:BU144" si="566">+IFERROR(BR143/AW143,0)</f>
        <v>0.19263157894736843</v>
      </c>
      <c r="BV143" s="28">
        <f t="shared" ref="BV143:BV150" si="567">+IF(BW143="SI",IFERROR((IF(BW143="SI",BS143,0)/AW143),"REVISAR"),BO143)</f>
        <v>0.19263157894736843</v>
      </c>
      <c r="BW143" s="25" t="s">
        <v>50</v>
      </c>
      <c r="BX143" s="25" t="s">
        <v>905</v>
      </c>
      <c r="BY143" s="24">
        <v>18.3</v>
      </c>
      <c r="BZ143" s="24">
        <v>18.3</v>
      </c>
      <c r="CA143" s="25" t="s">
        <v>100</v>
      </c>
      <c r="CB143" s="27">
        <f t="shared" ref="CB143:CB144" si="568">+IFERROR(BY143/AW143,0)</f>
        <v>0.19263157894736843</v>
      </c>
      <c r="CC143" s="28">
        <f t="shared" ref="CC143:CC150" si="569">+IF(CD143="SI",IFERROR((IF(CD143="SI",BZ143,0)/AW143),"REVISAR"),BV143)</f>
        <v>0.19263157894736843</v>
      </c>
      <c r="CD143" s="25" t="s">
        <v>50</v>
      </c>
      <c r="CE143" s="25" t="s">
        <v>1429</v>
      </c>
      <c r="CF143" s="24">
        <v>18.3</v>
      </c>
      <c r="CG143" s="24">
        <v>18.3</v>
      </c>
      <c r="CH143" s="25" t="s">
        <v>100</v>
      </c>
      <c r="CI143" s="27">
        <f t="shared" ref="CI143:CI144" si="570">+IFERROR(CF143/AW143,0)</f>
        <v>0.19263157894736843</v>
      </c>
      <c r="CJ143" s="28">
        <f t="shared" ref="CJ143:CJ150" si="571">+IF(CK143="SI",IFERROR((IF(CK143="SI",CG143,0)/AW143),"REVISAR"),CC143)</f>
        <v>0.19263157894736843</v>
      </c>
      <c r="CK143" s="25" t="s">
        <v>50</v>
      </c>
      <c r="CL143" s="25" t="s">
        <v>1430</v>
      </c>
      <c r="CM143" s="24">
        <v>59.2</v>
      </c>
      <c r="CN143" s="24">
        <v>59.2</v>
      </c>
      <c r="CO143" s="25" t="s">
        <v>1523</v>
      </c>
      <c r="CP143" s="27">
        <f t="shared" ref="CP143:CP144" si="572">+IFERROR(CM143/AW143,0)</f>
        <v>0.62315789473684213</v>
      </c>
      <c r="CQ143" s="28">
        <f t="shared" ref="CQ143:CQ150" si="573">+IF(CR143="SI",IFERROR((IF(CR143="SI",CN143,0)/AW143),"REVISAR"),CJ143)</f>
        <v>0.62315789473684213</v>
      </c>
      <c r="CR143" s="25" t="s">
        <v>50</v>
      </c>
      <c r="CS143" s="25" t="s">
        <v>1522</v>
      </c>
      <c r="CT143" s="24">
        <v>59.2</v>
      </c>
      <c r="CU143" s="24">
        <v>59.2</v>
      </c>
      <c r="CV143" s="25" t="s">
        <v>100</v>
      </c>
      <c r="CW143" s="27">
        <f t="shared" ref="CW143:CW144" si="574">+IFERROR(CT143/AW143,0)</f>
        <v>0.62315789473684213</v>
      </c>
      <c r="CX143" s="28">
        <f t="shared" ref="CX143:CX150" si="575">+IF(CY143="SI",IFERROR((IF(CY143="SI",CU143,0)/AW143),"REVISAR"),CQ143)</f>
        <v>0.62315789473684213</v>
      </c>
      <c r="CY143" s="25" t="s">
        <v>50</v>
      </c>
      <c r="CZ143" s="25" t="s">
        <v>1817</v>
      </c>
      <c r="DA143" s="24">
        <v>59.2</v>
      </c>
      <c r="DB143" s="24">
        <v>59.2</v>
      </c>
      <c r="DC143" s="25" t="s">
        <v>100</v>
      </c>
      <c r="DD143" s="27">
        <f t="shared" ref="DD143:DD144" si="576">+IFERROR(DA143/AW143,0)</f>
        <v>0.62315789473684213</v>
      </c>
      <c r="DE143" s="28">
        <f t="shared" ref="DE143:DE150" si="577">+IF(DF143="SI",IFERROR((IF(DF143="SI",DB143,0)/AW143),"REVISAR"),CX143)</f>
        <v>0.62315789473684213</v>
      </c>
      <c r="DF143" s="25" t="s">
        <v>50</v>
      </c>
      <c r="DG143" s="25" t="s">
        <v>1818</v>
      </c>
      <c r="DH143" s="24">
        <v>69.2</v>
      </c>
      <c r="DI143" s="24">
        <v>59.2</v>
      </c>
      <c r="DJ143" s="25" t="s">
        <v>100</v>
      </c>
      <c r="DK143" s="27">
        <f t="shared" ref="DK143:DK144" si="578">+IFERROR(DH143/AW143,0)</f>
        <v>0.72842105263157897</v>
      </c>
      <c r="DL143" s="28">
        <f t="shared" ref="DL143:DL150" si="579">+IF(DM143="SI",IFERROR((IF(DM143="SI",DI143,0)/AW143),"REVISAR"),DE143)</f>
        <v>0.62315789473684213</v>
      </c>
      <c r="DM143" s="25" t="s">
        <v>50</v>
      </c>
      <c r="DN143" s="25" t="s">
        <v>1909</v>
      </c>
      <c r="DO143" s="24">
        <v>69.2</v>
      </c>
      <c r="DP143" s="24"/>
      <c r="DQ143" s="25"/>
      <c r="DR143" s="27">
        <f t="shared" ref="DR143:DR144" si="580">+IFERROR(DO143/AW143,0)</f>
        <v>0.72842105263157897</v>
      </c>
      <c r="DS143" s="28">
        <f t="shared" ref="DS143:DS150" si="581">+IF(DT143="SI",IFERROR((IF(DT143="SI",DP143,0)/AW143),"REVISAR"),DL143)</f>
        <v>0.62315789473684213</v>
      </c>
      <c r="DT143" s="25" t="s">
        <v>49</v>
      </c>
      <c r="DU143" s="25"/>
      <c r="DV143" s="24">
        <v>69.2</v>
      </c>
      <c r="DW143" s="24"/>
      <c r="DX143" s="25"/>
      <c r="DY143" s="27">
        <f t="shared" ref="DY143:DY144" si="582">+IFERROR(DV143/AW143,0)</f>
        <v>0.72842105263157897</v>
      </c>
      <c r="DZ143" s="28">
        <f t="shared" ref="DZ143:DZ150" si="583">+IF(EA143="SI",IFERROR((IF(EA143="SI",DW143,0)/AW143),"REVISAR"),DS143)</f>
        <v>0.62315789473684213</v>
      </c>
      <c r="EA143" s="25" t="s">
        <v>49</v>
      </c>
      <c r="EB143" s="25"/>
      <c r="EC143" s="31">
        <v>95</v>
      </c>
      <c r="ED143" s="24"/>
      <c r="EE143" s="25"/>
      <c r="EF143" s="27">
        <f t="shared" ref="EF143:EF144" si="584">+IFERROR(EC143/AW143,0)</f>
        <v>1</v>
      </c>
      <c r="EG143" s="28">
        <f t="shared" ref="EG143:EG150" si="585">+IF(EH143="SI",IFERROR((IF(EH143="SI",ED143,0)/AW143),"REVISAR"),DZ143)</f>
        <v>0.62315789473684213</v>
      </c>
      <c r="EH143" s="25" t="s">
        <v>49</v>
      </c>
      <c r="EI143" s="25"/>
      <c r="EJ143" s="32">
        <v>2025</v>
      </c>
      <c r="EK143" s="33"/>
      <c r="EL143" s="34"/>
      <c r="EM143" s="34"/>
      <c r="EN143" s="34"/>
      <c r="EO143" s="34"/>
      <c r="EP143" s="34"/>
      <c r="EQ143" s="35"/>
    </row>
    <row r="144" spans="1:147" s="36" customFormat="1" ht="44.25" customHeight="1" x14ac:dyDescent="0.3">
      <c r="A144" s="15" t="str">
        <f t="shared" si="525"/>
        <v>79_TRANSVERSALES_2025</v>
      </c>
      <c r="B144" s="16" t="s">
        <v>93</v>
      </c>
      <c r="C144" s="16" t="s">
        <v>137</v>
      </c>
      <c r="D144" s="16" t="s">
        <v>144</v>
      </c>
      <c r="E144" s="16" t="s">
        <v>159</v>
      </c>
      <c r="F144" s="16" t="s">
        <v>906</v>
      </c>
      <c r="G144" s="17" t="s">
        <v>1034</v>
      </c>
      <c r="H144" s="16"/>
      <c r="I144" s="16" t="s">
        <v>627</v>
      </c>
      <c r="J144" s="16" t="s">
        <v>628</v>
      </c>
      <c r="K144" s="16" t="s">
        <v>629</v>
      </c>
      <c r="L144" s="16" t="s">
        <v>713</v>
      </c>
      <c r="M144" s="16" t="s">
        <v>96</v>
      </c>
      <c r="N144" s="16" t="s">
        <v>145</v>
      </c>
      <c r="O144" s="22">
        <v>79</v>
      </c>
      <c r="P144" s="19" t="s">
        <v>146</v>
      </c>
      <c r="Q144" s="20" t="s">
        <v>117</v>
      </c>
      <c r="R144" s="19" t="s">
        <v>306</v>
      </c>
      <c r="S144" s="19" t="s">
        <v>1043</v>
      </c>
      <c r="T144" s="19" t="s">
        <v>308</v>
      </c>
      <c r="U144" s="19" t="s">
        <v>434</v>
      </c>
      <c r="V144" s="19">
        <v>15</v>
      </c>
      <c r="W144" s="19" t="s">
        <v>1044</v>
      </c>
      <c r="X144" s="20" t="s">
        <v>288</v>
      </c>
      <c r="Y144" s="21"/>
      <c r="Z144" s="21"/>
      <c r="AA144" s="21"/>
      <c r="AB144" s="21"/>
      <c r="AC144" s="21"/>
      <c r="AD144" s="21"/>
      <c r="AE144" s="21"/>
      <c r="AF144" s="21"/>
      <c r="AG144" s="21"/>
      <c r="AH144" s="22"/>
      <c r="AI144" s="22"/>
      <c r="AJ144" s="22"/>
      <c r="AK144" s="22"/>
      <c r="AL144" s="22"/>
      <c r="AM144" s="22"/>
      <c r="AN144" s="22"/>
      <c r="AO144" s="22"/>
      <c r="AP144" s="22"/>
      <c r="AQ144" s="22"/>
      <c r="AR144" s="23"/>
      <c r="AS144" s="22"/>
      <c r="AT144" s="22">
        <v>0</v>
      </c>
      <c r="AU144" s="22">
        <v>0</v>
      </c>
      <c r="AV144" s="190">
        <v>65</v>
      </c>
      <c r="AW144" s="190">
        <v>75</v>
      </c>
      <c r="AX144" s="190">
        <v>89</v>
      </c>
      <c r="AY144" s="190">
        <v>89</v>
      </c>
      <c r="AZ144" s="191"/>
      <c r="BA144" s="191"/>
      <c r="BB144" s="191"/>
      <c r="BC144" s="191"/>
      <c r="BD144" s="24"/>
      <c r="BE144" s="24"/>
      <c r="BF144" s="25"/>
      <c r="BG144" s="27">
        <f t="shared" si="562"/>
        <v>0</v>
      </c>
      <c r="BH144" s="28">
        <f t="shared" si="563"/>
        <v>0</v>
      </c>
      <c r="BI144" s="25" t="s">
        <v>49</v>
      </c>
      <c r="BJ144" s="25"/>
      <c r="BK144" s="24"/>
      <c r="BL144" s="24"/>
      <c r="BM144" s="25"/>
      <c r="BN144" s="27">
        <f t="shared" si="564"/>
        <v>0</v>
      </c>
      <c r="BO144" s="28">
        <f t="shared" si="565"/>
        <v>0</v>
      </c>
      <c r="BP144" s="25" t="s">
        <v>49</v>
      </c>
      <c r="BQ144" s="29"/>
      <c r="BR144" s="30">
        <v>75</v>
      </c>
      <c r="BS144" s="24">
        <v>88.89</v>
      </c>
      <c r="BT144" s="25" t="s">
        <v>1045</v>
      </c>
      <c r="BU144" s="27">
        <f t="shared" si="566"/>
        <v>1</v>
      </c>
      <c r="BV144" s="28">
        <f t="shared" si="567"/>
        <v>1.1852</v>
      </c>
      <c r="BW144" s="25" t="s">
        <v>50</v>
      </c>
      <c r="BX144" s="25" t="s">
        <v>905</v>
      </c>
      <c r="BY144" s="24">
        <v>75</v>
      </c>
      <c r="BZ144" s="24">
        <v>88.89</v>
      </c>
      <c r="CA144" s="25" t="s">
        <v>100</v>
      </c>
      <c r="CB144" s="27">
        <f t="shared" si="568"/>
        <v>1</v>
      </c>
      <c r="CC144" s="28">
        <f t="shared" si="569"/>
        <v>1.1852</v>
      </c>
      <c r="CD144" s="25" t="s">
        <v>50</v>
      </c>
      <c r="CE144" s="25" t="s">
        <v>1429</v>
      </c>
      <c r="CF144" s="24">
        <v>75</v>
      </c>
      <c r="CG144" s="24">
        <v>88.89</v>
      </c>
      <c r="CH144" s="25" t="s">
        <v>100</v>
      </c>
      <c r="CI144" s="27">
        <f t="shared" si="570"/>
        <v>1</v>
      </c>
      <c r="CJ144" s="28">
        <f t="shared" si="571"/>
        <v>1.1852</v>
      </c>
      <c r="CK144" s="25" t="s">
        <v>50</v>
      </c>
      <c r="CL144" s="25" t="s">
        <v>1430</v>
      </c>
      <c r="CM144" s="24">
        <v>75</v>
      </c>
      <c r="CN144" s="24">
        <v>77.78</v>
      </c>
      <c r="CO144" s="25" t="s">
        <v>1524</v>
      </c>
      <c r="CP144" s="27">
        <f t="shared" si="572"/>
        <v>1</v>
      </c>
      <c r="CQ144" s="28">
        <f>+IF(CR144="SI",IFERROR((IF(CR144="SI",CN144,0)/AW144),"REVISAR"),CJ144)</f>
        <v>1.0370666666666666</v>
      </c>
      <c r="CR144" s="25" t="s">
        <v>50</v>
      </c>
      <c r="CS144" s="25" t="s">
        <v>1455</v>
      </c>
      <c r="CT144" s="24">
        <v>75</v>
      </c>
      <c r="CU144" s="24">
        <v>77.78</v>
      </c>
      <c r="CV144" s="25" t="s">
        <v>100</v>
      </c>
      <c r="CW144" s="27">
        <f t="shared" si="574"/>
        <v>1</v>
      </c>
      <c r="CX144" s="28">
        <f t="shared" si="575"/>
        <v>1.0370666666666666</v>
      </c>
      <c r="CY144" s="25" t="s">
        <v>50</v>
      </c>
      <c r="CZ144" s="25" t="s">
        <v>1817</v>
      </c>
      <c r="DA144" s="24">
        <v>75</v>
      </c>
      <c r="DB144" s="24">
        <v>77.78</v>
      </c>
      <c r="DC144" s="25" t="s">
        <v>100</v>
      </c>
      <c r="DD144" s="27">
        <f t="shared" si="576"/>
        <v>1</v>
      </c>
      <c r="DE144" s="28">
        <f t="shared" si="577"/>
        <v>1.0370666666666666</v>
      </c>
      <c r="DF144" s="25" t="s">
        <v>50</v>
      </c>
      <c r="DG144" s="25" t="s">
        <v>1818</v>
      </c>
      <c r="DH144" s="24">
        <v>75</v>
      </c>
      <c r="DI144" s="24">
        <v>77.78</v>
      </c>
      <c r="DJ144" s="25" t="s">
        <v>100</v>
      </c>
      <c r="DK144" s="27">
        <f t="shared" si="578"/>
        <v>1</v>
      </c>
      <c r="DL144" s="28">
        <f t="shared" si="579"/>
        <v>1.0370666666666666</v>
      </c>
      <c r="DM144" s="25" t="s">
        <v>50</v>
      </c>
      <c r="DN144" s="25" t="s">
        <v>1909</v>
      </c>
      <c r="DO144" s="24">
        <v>75</v>
      </c>
      <c r="DP144" s="24"/>
      <c r="DQ144" s="25"/>
      <c r="DR144" s="27">
        <f t="shared" si="580"/>
        <v>1</v>
      </c>
      <c r="DS144" s="28">
        <f t="shared" si="581"/>
        <v>1.0370666666666666</v>
      </c>
      <c r="DT144" s="25" t="s">
        <v>49</v>
      </c>
      <c r="DU144" s="25"/>
      <c r="DV144" s="24">
        <v>75</v>
      </c>
      <c r="DW144" s="24"/>
      <c r="DX144" s="25"/>
      <c r="DY144" s="27">
        <f t="shared" si="582"/>
        <v>1</v>
      </c>
      <c r="DZ144" s="28">
        <f t="shared" si="583"/>
        <v>1.0370666666666666</v>
      </c>
      <c r="EA144" s="25" t="s">
        <v>49</v>
      </c>
      <c r="EB144" s="25"/>
      <c r="EC144" s="31">
        <v>75</v>
      </c>
      <c r="ED144" s="24"/>
      <c r="EE144" s="25"/>
      <c r="EF144" s="27">
        <f t="shared" si="584"/>
        <v>1</v>
      </c>
      <c r="EG144" s="28">
        <f t="shared" si="585"/>
        <v>1.0370666666666666</v>
      </c>
      <c r="EH144" s="25" t="s">
        <v>49</v>
      </c>
      <c r="EI144" s="25"/>
      <c r="EJ144" s="32">
        <v>2025</v>
      </c>
      <c r="EK144" s="33"/>
      <c r="EL144" s="34"/>
      <c r="EM144" s="34"/>
      <c r="EN144" s="34"/>
      <c r="EO144" s="34"/>
      <c r="EP144" s="34"/>
      <c r="EQ144" s="35"/>
    </row>
    <row r="145" spans="1:147" s="36" customFormat="1" ht="44.25" customHeight="1" x14ac:dyDescent="0.3">
      <c r="A145" s="15" t="str">
        <f t="shared" si="525"/>
        <v>80_TRANSVERSALES_2025</v>
      </c>
      <c r="B145" s="16" t="s">
        <v>93</v>
      </c>
      <c r="C145" s="16" t="s">
        <v>137</v>
      </c>
      <c r="D145" s="16" t="s">
        <v>147</v>
      </c>
      <c r="E145" s="16" t="s">
        <v>158</v>
      </c>
      <c r="F145" s="16" t="s">
        <v>864</v>
      </c>
      <c r="G145" s="17" t="s">
        <v>1046</v>
      </c>
      <c r="H145" s="16"/>
      <c r="I145" s="16" t="s">
        <v>277</v>
      </c>
      <c r="J145" s="16" t="s">
        <v>601</v>
      </c>
      <c r="K145" s="16" t="s">
        <v>602</v>
      </c>
      <c r="L145" s="16" t="s">
        <v>603</v>
      </c>
      <c r="M145" s="16" t="s">
        <v>68</v>
      </c>
      <c r="N145" s="16" t="s">
        <v>69</v>
      </c>
      <c r="O145" s="22">
        <v>80</v>
      </c>
      <c r="P145" s="19" t="s">
        <v>1047</v>
      </c>
      <c r="Q145" s="20" t="s">
        <v>117</v>
      </c>
      <c r="R145" s="19" t="s">
        <v>593</v>
      </c>
      <c r="S145" s="19" t="s">
        <v>1048</v>
      </c>
      <c r="T145" s="19" t="s">
        <v>308</v>
      </c>
      <c r="U145" s="19" t="s">
        <v>487</v>
      </c>
      <c r="V145" s="19">
        <v>0</v>
      </c>
      <c r="W145" s="19" t="s">
        <v>1049</v>
      </c>
      <c r="X145" s="20" t="s">
        <v>288</v>
      </c>
      <c r="Y145" s="21"/>
      <c r="Z145" s="21"/>
      <c r="AA145" s="21"/>
      <c r="AB145" s="21"/>
      <c r="AC145" s="21"/>
      <c r="AD145" s="21"/>
      <c r="AE145" s="21"/>
      <c r="AF145" s="21"/>
      <c r="AG145" s="21"/>
      <c r="AH145" s="22"/>
      <c r="AI145" s="22"/>
      <c r="AJ145" s="22"/>
      <c r="AK145" s="22"/>
      <c r="AL145" s="22"/>
      <c r="AM145" s="22"/>
      <c r="AN145" s="22"/>
      <c r="AO145" s="22"/>
      <c r="AP145" s="22"/>
      <c r="AQ145" s="22"/>
      <c r="AR145" s="23"/>
      <c r="AS145" s="22"/>
      <c r="AT145" s="22">
        <v>100</v>
      </c>
      <c r="AU145" s="22">
        <v>100</v>
      </c>
      <c r="AV145" s="190">
        <v>100</v>
      </c>
      <c r="AW145" s="190">
        <v>100</v>
      </c>
      <c r="AX145" s="190">
        <v>100</v>
      </c>
      <c r="AY145" s="190">
        <v>100</v>
      </c>
      <c r="AZ145" s="191"/>
      <c r="BA145" s="191"/>
      <c r="BB145" s="191"/>
      <c r="BC145" s="191"/>
      <c r="BD145" s="24"/>
      <c r="BE145" s="24"/>
      <c r="BF145" s="25"/>
      <c r="BG145" s="27">
        <f t="shared" si="562"/>
        <v>0</v>
      </c>
      <c r="BH145" s="28">
        <f t="shared" si="563"/>
        <v>0</v>
      </c>
      <c r="BI145" s="25" t="s">
        <v>49</v>
      </c>
      <c r="BJ145" s="25"/>
      <c r="BK145" s="24"/>
      <c r="BL145" s="24"/>
      <c r="BM145" s="25"/>
      <c r="BN145" s="27">
        <f t="shared" ref="BN145:BN150" si="586">IFERROR(BK145/AW145,0)</f>
        <v>0</v>
      </c>
      <c r="BO145" s="28">
        <f t="shared" si="565"/>
        <v>0</v>
      </c>
      <c r="BP145" s="25" t="s">
        <v>49</v>
      </c>
      <c r="BQ145" s="29"/>
      <c r="BR145" s="30">
        <v>19.54</v>
      </c>
      <c r="BS145" s="103">
        <v>22.6</v>
      </c>
      <c r="BT145" s="104" t="s">
        <v>1050</v>
      </c>
      <c r="BU145" s="27">
        <f t="shared" ref="BU145:BU150" si="587">IFERROR(BR145/AW145,0)</f>
        <v>0.19539999999999999</v>
      </c>
      <c r="BV145" s="28">
        <f t="shared" si="567"/>
        <v>0.22600000000000001</v>
      </c>
      <c r="BW145" s="25" t="s">
        <v>50</v>
      </c>
      <c r="BX145" s="25" t="s">
        <v>905</v>
      </c>
      <c r="BY145" s="24">
        <v>19.54</v>
      </c>
      <c r="BZ145" s="24">
        <v>22.6</v>
      </c>
      <c r="CA145" s="25" t="s">
        <v>100</v>
      </c>
      <c r="CB145" s="27">
        <f t="shared" ref="CB145:CB150" si="588">IFERROR(BY145/AW145,0)</f>
        <v>0.19539999999999999</v>
      </c>
      <c r="CC145" s="28">
        <f t="shared" si="569"/>
        <v>0.22600000000000001</v>
      </c>
      <c r="CD145" s="25" t="s">
        <v>50</v>
      </c>
      <c r="CE145" s="25" t="s">
        <v>1429</v>
      </c>
      <c r="CF145" s="24">
        <v>19.54</v>
      </c>
      <c r="CG145" s="24">
        <v>22.6</v>
      </c>
      <c r="CH145" s="25" t="s">
        <v>100</v>
      </c>
      <c r="CI145" s="27">
        <f t="shared" ref="CI145:CI150" si="589">IFERROR(CF145/AW145,0)</f>
        <v>0.19539999999999999</v>
      </c>
      <c r="CJ145" s="28">
        <f t="shared" si="571"/>
        <v>0.22600000000000001</v>
      </c>
      <c r="CK145" s="25" t="s">
        <v>50</v>
      </c>
      <c r="CL145" s="25" t="s">
        <v>1430</v>
      </c>
      <c r="CM145" s="24">
        <v>44.53</v>
      </c>
      <c r="CN145" s="24">
        <v>48.77</v>
      </c>
      <c r="CO145" s="25" t="s">
        <v>1525</v>
      </c>
      <c r="CP145" s="27">
        <f t="shared" ref="CP145:CP150" si="590">IFERROR(CM145/AW145,0)</f>
        <v>0.44530000000000003</v>
      </c>
      <c r="CQ145" s="28">
        <f t="shared" si="573"/>
        <v>0.48770000000000002</v>
      </c>
      <c r="CR145" s="25" t="s">
        <v>50</v>
      </c>
      <c r="CS145" s="25" t="s">
        <v>1455</v>
      </c>
      <c r="CT145" s="24">
        <v>44.53</v>
      </c>
      <c r="CU145" s="24">
        <v>62.47</v>
      </c>
      <c r="CV145" s="25" t="s">
        <v>119</v>
      </c>
      <c r="CW145" s="27">
        <f t="shared" ref="CW145:CW150" si="591">IFERROR(CT145/AW145,0)</f>
        <v>0.44530000000000003</v>
      </c>
      <c r="CX145" s="28">
        <f t="shared" si="575"/>
        <v>0.62470000000000003</v>
      </c>
      <c r="CY145" s="25" t="s">
        <v>50</v>
      </c>
      <c r="CZ145" s="25" t="s">
        <v>1817</v>
      </c>
      <c r="DA145" s="24">
        <v>44.53</v>
      </c>
      <c r="DB145" s="24">
        <v>73.7</v>
      </c>
      <c r="DC145" s="25" t="s">
        <v>119</v>
      </c>
      <c r="DD145" s="27">
        <f t="shared" ref="DD145:DD150" si="592">IFERROR(DA145/AW145,0)</f>
        <v>0.44530000000000003</v>
      </c>
      <c r="DE145" s="28">
        <f t="shared" si="577"/>
        <v>0.73699999999999999</v>
      </c>
      <c r="DF145" s="25" t="s">
        <v>50</v>
      </c>
      <c r="DG145" s="25" t="s">
        <v>1818</v>
      </c>
      <c r="DH145" s="24">
        <v>72.16</v>
      </c>
      <c r="DI145" s="24">
        <v>84.07</v>
      </c>
      <c r="DJ145" s="25" t="s">
        <v>1910</v>
      </c>
      <c r="DK145" s="27">
        <f t="shared" ref="DK145:DK150" si="593">IFERROR(DH145/AW145,0)</f>
        <v>0.72160000000000002</v>
      </c>
      <c r="DL145" s="28">
        <f t="shared" si="579"/>
        <v>0.84069999999999989</v>
      </c>
      <c r="DM145" s="25" t="s">
        <v>50</v>
      </c>
      <c r="DN145" s="25" t="s">
        <v>1845</v>
      </c>
      <c r="DO145" s="24">
        <v>72.16</v>
      </c>
      <c r="DP145" s="24"/>
      <c r="DQ145" s="25"/>
      <c r="DR145" s="27">
        <f t="shared" ref="DR145:DR150" si="594">IFERROR(DO145/AW145,0)</f>
        <v>0.72160000000000002</v>
      </c>
      <c r="DS145" s="28">
        <f t="shared" si="581"/>
        <v>0.84069999999999989</v>
      </c>
      <c r="DT145" s="25" t="s">
        <v>49</v>
      </c>
      <c r="DU145" s="25"/>
      <c r="DV145" s="24">
        <v>72.16</v>
      </c>
      <c r="DW145" s="24"/>
      <c r="DX145" s="25"/>
      <c r="DY145" s="27">
        <f t="shared" ref="DY145:DY150" si="595">IFERROR(DV145/AW145,0)</f>
        <v>0.72160000000000002</v>
      </c>
      <c r="DZ145" s="28">
        <f t="shared" si="583"/>
        <v>0.84069999999999989</v>
      </c>
      <c r="EA145" s="25" t="s">
        <v>49</v>
      </c>
      <c r="EB145" s="25"/>
      <c r="EC145" s="31">
        <v>100</v>
      </c>
      <c r="ED145" s="24"/>
      <c r="EE145" s="25"/>
      <c r="EF145" s="27">
        <f t="shared" ref="EF145:EF150" si="596">IFERROR(EC145/AW145,0)</f>
        <v>1</v>
      </c>
      <c r="EG145" s="28">
        <f t="shared" si="585"/>
        <v>0.84069999999999989</v>
      </c>
      <c r="EH145" s="25" t="s">
        <v>49</v>
      </c>
      <c r="EI145" s="25"/>
      <c r="EJ145" s="32">
        <v>2025</v>
      </c>
      <c r="EK145" s="33"/>
      <c r="EL145" s="34"/>
      <c r="EM145" s="34"/>
      <c r="EN145" s="34"/>
      <c r="EO145" s="34"/>
      <c r="EP145" s="34"/>
      <c r="EQ145" s="35"/>
    </row>
    <row r="146" spans="1:147" s="36" customFormat="1" ht="44.25" customHeight="1" x14ac:dyDescent="0.3">
      <c r="A146" s="15" t="str">
        <f t="shared" si="525"/>
        <v>81_TRANSVERSALES_2025</v>
      </c>
      <c r="B146" s="16" t="s">
        <v>93</v>
      </c>
      <c r="C146" s="16" t="s">
        <v>137</v>
      </c>
      <c r="D146" s="16" t="s">
        <v>147</v>
      </c>
      <c r="E146" s="16" t="s">
        <v>158</v>
      </c>
      <c r="F146" s="16" t="s">
        <v>864</v>
      </c>
      <c r="G146" s="17" t="s">
        <v>1046</v>
      </c>
      <c r="H146" s="16"/>
      <c r="I146" s="16" t="s">
        <v>627</v>
      </c>
      <c r="J146" s="16" t="s">
        <v>628</v>
      </c>
      <c r="K146" s="16" t="s">
        <v>629</v>
      </c>
      <c r="L146" s="16" t="s">
        <v>1051</v>
      </c>
      <c r="M146" s="16" t="s">
        <v>96</v>
      </c>
      <c r="N146" s="16" t="s">
        <v>139</v>
      </c>
      <c r="O146" s="22">
        <v>81</v>
      </c>
      <c r="P146" s="19" t="s">
        <v>1052</v>
      </c>
      <c r="Q146" s="20" t="s">
        <v>117</v>
      </c>
      <c r="R146" s="19" t="s">
        <v>593</v>
      </c>
      <c r="S146" s="19" t="s">
        <v>1053</v>
      </c>
      <c r="T146" s="19" t="s">
        <v>308</v>
      </c>
      <c r="U146" s="19" t="s">
        <v>487</v>
      </c>
      <c r="V146" s="19">
        <v>0</v>
      </c>
      <c r="W146" s="19" t="s">
        <v>1054</v>
      </c>
      <c r="X146" s="20" t="s">
        <v>288</v>
      </c>
      <c r="Y146" s="21"/>
      <c r="Z146" s="21"/>
      <c r="AA146" s="21"/>
      <c r="AB146" s="21"/>
      <c r="AC146" s="21"/>
      <c r="AD146" s="21"/>
      <c r="AE146" s="21"/>
      <c r="AF146" s="21"/>
      <c r="AG146" s="21"/>
      <c r="AH146" s="22"/>
      <c r="AI146" s="22"/>
      <c r="AJ146" s="22"/>
      <c r="AK146" s="22"/>
      <c r="AL146" s="22"/>
      <c r="AM146" s="22"/>
      <c r="AN146" s="22"/>
      <c r="AO146" s="22"/>
      <c r="AP146" s="22"/>
      <c r="AQ146" s="22"/>
      <c r="AR146" s="23"/>
      <c r="AS146" s="22"/>
      <c r="AT146" s="22">
        <v>0</v>
      </c>
      <c r="AU146" s="22">
        <v>0</v>
      </c>
      <c r="AV146" s="190">
        <v>100</v>
      </c>
      <c r="AW146" s="190">
        <v>100</v>
      </c>
      <c r="AX146" s="190">
        <v>100</v>
      </c>
      <c r="AY146" s="190">
        <v>100</v>
      </c>
      <c r="AZ146" s="191"/>
      <c r="BA146" s="191"/>
      <c r="BB146" s="191"/>
      <c r="BC146" s="191"/>
      <c r="BD146" s="24"/>
      <c r="BE146" s="24"/>
      <c r="BF146" s="25"/>
      <c r="BG146" s="27">
        <f t="shared" si="562"/>
        <v>0</v>
      </c>
      <c r="BH146" s="28">
        <f t="shared" si="563"/>
        <v>0</v>
      </c>
      <c r="BI146" s="25" t="s">
        <v>49</v>
      </c>
      <c r="BJ146" s="25"/>
      <c r="BK146" s="24"/>
      <c r="BL146" s="24"/>
      <c r="BM146" s="25"/>
      <c r="BN146" s="27">
        <f t="shared" si="586"/>
        <v>0</v>
      </c>
      <c r="BO146" s="28">
        <f t="shared" si="565"/>
        <v>0</v>
      </c>
      <c r="BP146" s="25" t="s">
        <v>49</v>
      </c>
      <c r="BQ146" s="29"/>
      <c r="BR146" s="30">
        <v>25</v>
      </c>
      <c r="BS146" s="103">
        <v>25</v>
      </c>
      <c r="BT146" s="105" t="s">
        <v>1055</v>
      </c>
      <c r="BU146" s="27">
        <f t="shared" si="587"/>
        <v>0.25</v>
      </c>
      <c r="BV146" s="28">
        <f t="shared" si="567"/>
        <v>0.25</v>
      </c>
      <c r="BW146" s="25" t="s">
        <v>50</v>
      </c>
      <c r="BX146" s="25" t="s">
        <v>905</v>
      </c>
      <c r="BY146" s="24">
        <v>25</v>
      </c>
      <c r="BZ146" s="24">
        <v>25</v>
      </c>
      <c r="CA146" s="25" t="s">
        <v>100</v>
      </c>
      <c r="CB146" s="27">
        <f t="shared" si="588"/>
        <v>0.25</v>
      </c>
      <c r="CC146" s="28">
        <f t="shared" si="569"/>
        <v>0.25</v>
      </c>
      <c r="CD146" s="25" t="s">
        <v>50</v>
      </c>
      <c r="CE146" s="25" t="s">
        <v>1429</v>
      </c>
      <c r="CF146" s="24">
        <v>25</v>
      </c>
      <c r="CG146" s="24">
        <v>25</v>
      </c>
      <c r="CH146" s="25" t="s">
        <v>100</v>
      </c>
      <c r="CI146" s="27">
        <f t="shared" si="589"/>
        <v>0.25</v>
      </c>
      <c r="CJ146" s="28">
        <f t="shared" si="571"/>
        <v>0.25</v>
      </c>
      <c r="CK146" s="25" t="s">
        <v>50</v>
      </c>
      <c r="CL146" s="25" t="s">
        <v>1430</v>
      </c>
      <c r="CM146" s="24">
        <v>50</v>
      </c>
      <c r="CN146" s="24">
        <v>50</v>
      </c>
      <c r="CO146" s="25" t="s">
        <v>1526</v>
      </c>
      <c r="CP146" s="27">
        <f t="shared" si="590"/>
        <v>0.5</v>
      </c>
      <c r="CQ146" s="28">
        <f t="shared" si="573"/>
        <v>0.5</v>
      </c>
      <c r="CR146" s="25" t="s">
        <v>50</v>
      </c>
      <c r="CS146" s="25" t="s">
        <v>1455</v>
      </c>
      <c r="CT146" s="24">
        <v>50</v>
      </c>
      <c r="CU146" s="24">
        <v>50</v>
      </c>
      <c r="CV146" s="25" t="s">
        <v>119</v>
      </c>
      <c r="CW146" s="27">
        <f t="shared" si="591"/>
        <v>0.5</v>
      </c>
      <c r="CX146" s="28">
        <f t="shared" si="575"/>
        <v>0.5</v>
      </c>
      <c r="CY146" s="25" t="s">
        <v>50</v>
      </c>
      <c r="CZ146" s="25" t="s">
        <v>1817</v>
      </c>
      <c r="DA146" s="24">
        <v>50</v>
      </c>
      <c r="DB146" s="24">
        <v>50</v>
      </c>
      <c r="DC146" s="25" t="s">
        <v>119</v>
      </c>
      <c r="DD146" s="27">
        <f t="shared" si="592"/>
        <v>0.5</v>
      </c>
      <c r="DE146" s="28">
        <f t="shared" si="577"/>
        <v>0.5</v>
      </c>
      <c r="DF146" s="25" t="s">
        <v>50</v>
      </c>
      <c r="DG146" s="25" t="s">
        <v>1818</v>
      </c>
      <c r="DH146" s="24">
        <v>75</v>
      </c>
      <c r="DI146" s="24">
        <v>75</v>
      </c>
      <c r="DJ146" s="25" t="s">
        <v>1911</v>
      </c>
      <c r="DK146" s="27">
        <f t="shared" si="593"/>
        <v>0.75</v>
      </c>
      <c r="DL146" s="28">
        <f t="shared" si="579"/>
        <v>0.75</v>
      </c>
      <c r="DM146" s="25" t="s">
        <v>50</v>
      </c>
      <c r="DN146" s="25" t="s">
        <v>1845</v>
      </c>
      <c r="DO146" s="24">
        <v>75</v>
      </c>
      <c r="DP146" s="24"/>
      <c r="DQ146" s="25"/>
      <c r="DR146" s="27">
        <f t="shared" si="594"/>
        <v>0.75</v>
      </c>
      <c r="DS146" s="28">
        <f t="shared" si="581"/>
        <v>0.75</v>
      </c>
      <c r="DT146" s="25" t="s">
        <v>49</v>
      </c>
      <c r="DU146" s="25"/>
      <c r="DV146" s="24">
        <v>75</v>
      </c>
      <c r="DW146" s="24"/>
      <c r="DX146" s="25"/>
      <c r="DY146" s="27">
        <f t="shared" si="595"/>
        <v>0.75</v>
      </c>
      <c r="DZ146" s="28">
        <f t="shared" si="583"/>
        <v>0.75</v>
      </c>
      <c r="EA146" s="25" t="s">
        <v>49</v>
      </c>
      <c r="EB146" s="25"/>
      <c r="EC146" s="31">
        <v>100</v>
      </c>
      <c r="ED146" s="24"/>
      <c r="EE146" s="25"/>
      <c r="EF146" s="27">
        <f t="shared" si="596"/>
        <v>1</v>
      </c>
      <c r="EG146" s="28">
        <f t="shared" si="585"/>
        <v>0.75</v>
      </c>
      <c r="EH146" s="25" t="s">
        <v>49</v>
      </c>
      <c r="EI146" s="25"/>
      <c r="EJ146" s="32">
        <v>2025</v>
      </c>
      <c r="EK146" s="33"/>
      <c r="EL146" s="34"/>
      <c r="EM146" s="34"/>
      <c r="EN146" s="34"/>
      <c r="EO146" s="34"/>
      <c r="EP146" s="34"/>
      <c r="EQ146" s="35"/>
    </row>
    <row r="147" spans="1:147" s="36" customFormat="1" ht="44.25" customHeight="1" x14ac:dyDescent="0.3">
      <c r="A147" s="15" t="str">
        <f t="shared" si="525"/>
        <v>133_TRANSVERSALES_2025</v>
      </c>
      <c r="B147" s="16" t="s">
        <v>93</v>
      </c>
      <c r="C147" s="16" t="s">
        <v>137</v>
      </c>
      <c r="D147" s="16" t="s">
        <v>147</v>
      </c>
      <c r="E147" s="16" t="s">
        <v>158</v>
      </c>
      <c r="F147" s="16" t="s">
        <v>864</v>
      </c>
      <c r="G147" s="17" t="s">
        <v>1046</v>
      </c>
      <c r="H147" s="16"/>
      <c r="I147" s="16" t="s">
        <v>277</v>
      </c>
      <c r="J147" s="16" t="s">
        <v>601</v>
      </c>
      <c r="K147" s="16" t="s">
        <v>602</v>
      </c>
      <c r="L147" s="16" t="s">
        <v>603</v>
      </c>
      <c r="M147" s="16" t="s">
        <v>68</v>
      </c>
      <c r="N147" s="16" t="s">
        <v>131</v>
      </c>
      <c r="O147" s="22">
        <v>133</v>
      </c>
      <c r="P147" s="19" t="s">
        <v>1056</v>
      </c>
      <c r="Q147" s="20" t="s">
        <v>117</v>
      </c>
      <c r="R147" s="19" t="s">
        <v>593</v>
      </c>
      <c r="S147" s="19" t="s">
        <v>1057</v>
      </c>
      <c r="T147" s="19" t="s">
        <v>308</v>
      </c>
      <c r="U147" s="19" t="s">
        <v>293</v>
      </c>
      <c r="V147" s="19">
        <v>0</v>
      </c>
      <c r="W147" s="19" t="s">
        <v>1058</v>
      </c>
      <c r="X147" s="20" t="s">
        <v>288</v>
      </c>
      <c r="Y147" s="21"/>
      <c r="Z147" s="21"/>
      <c r="AA147" s="21"/>
      <c r="AB147" s="21"/>
      <c r="AC147" s="21"/>
      <c r="AD147" s="21"/>
      <c r="AE147" s="21"/>
      <c r="AF147" s="21"/>
      <c r="AG147" s="21"/>
      <c r="AH147" s="22"/>
      <c r="AI147" s="22"/>
      <c r="AJ147" s="22"/>
      <c r="AK147" s="22"/>
      <c r="AL147" s="22"/>
      <c r="AM147" s="22"/>
      <c r="AN147" s="22"/>
      <c r="AO147" s="22"/>
      <c r="AP147" s="22"/>
      <c r="AQ147" s="22"/>
      <c r="AR147" s="23"/>
      <c r="AS147" s="22"/>
      <c r="AT147" s="22">
        <v>0</v>
      </c>
      <c r="AU147" s="22">
        <v>0</v>
      </c>
      <c r="AV147" s="190">
        <v>0</v>
      </c>
      <c r="AW147" s="190">
        <v>100</v>
      </c>
      <c r="AX147" s="190">
        <v>100</v>
      </c>
      <c r="AY147" s="190">
        <v>100</v>
      </c>
      <c r="AZ147" s="191"/>
      <c r="BA147" s="191"/>
      <c r="BB147" s="191"/>
      <c r="BC147" s="191"/>
      <c r="BD147" s="24"/>
      <c r="BE147" s="24"/>
      <c r="BF147" s="25"/>
      <c r="BG147" s="27">
        <f t="shared" si="562"/>
        <v>0</v>
      </c>
      <c r="BH147" s="28">
        <f t="shared" si="563"/>
        <v>0</v>
      </c>
      <c r="BI147" s="25" t="s">
        <v>49</v>
      </c>
      <c r="BJ147" s="25"/>
      <c r="BK147" s="24"/>
      <c r="BL147" s="24"/>
      <c r="BM147" s="25"/>
      <c r="BN147" s="27">
        <f t="shared" si="586"/>
        <v>0</v>
      </c>
      <c r="BO147" s="28">
        <f t="shared" si="565"/>
        <v>0</v>
      </c>
      <c r="BP147" s="25" t="s">
        <v>49</v>
      </c>
      <c r="BQ147" s="29"/>
      <c r="BR147" s="30"/>
      <c r="BS147" s="103"/>
      <c r="BT147" s="106" t="s">
        <v>100</v>
      </c>
      <c r="BU147" s="27">
        <f t="shared" si="587"/>
        <v>0</v>
      </c>
      <c r="BV147" s="28">
        <f t="shared" si="567"/>
        <v>0</v>
      </c>
      <c r="BW147" s="25" t="s">
        <v>50</v>
      </c>
      <c r="BX147" s="25" t="s">
        <v>105</v>
      </c>
      <c r="BY147" s="24"/>
      <c r="BZ147" s="24">
        <v>0</v>
      </c>
      <c r="CA147" s="25" t="s">
        <v>100</v>
      </c>
      <c r="CB147" s="27">
        <f t="shared" si="588"/>
        <v>0</v>
      </c>
      <c r="CC147" s="28">
        <f t="shared" si="569"/>
        <v>0</v>
      </c>
      <c r="CD147" s="25" t="s">
        <v>50</v>
      </c>
      <c r="CE147" s="25" t="s">
        <v>1429</v>
      </c>
      <c r="CF147" s="24"/>
      <c r="CG147" s="24">
        <v>0</v>
      </c>
      <c r="CH147" s="25" t="s">
        <v>100</v>
      </c>
      <c r="CI147" s="27">
        <f t="shared" si="589"/>
        <v>0</v>
      </c>
      <c r="CJ147" s="28">
        <f t="shared" si="571"/>
        <v>0</v>
      </c>
      <c r="CK147" s="25" t="s">
        <v>50</v>
      </c>
      <c r="CL147" s="25" t="s">
        <v>1430</v>
      </c>
      <c r="CM147" s="24"/>
      <c r="CN147" s="24">
        <v>0</v>
      </c>
      <c r="CO147" s="25" t="s">
        <v>1527</v>
      </c>
      <c r="CP147" s="27">
        <f t="shared" si="590"/>
        <v>0</v>
      </c>
      <c r="CQ147" s="28">
        <f t="shared" si="573"/>
        <v>0</v>
      </c>
      <c r="CR147" s="25" t="s">
        <v>50</v>
      </c>
      <c r="CS147" s="25" t="s">
        <v>1457</v>
      </c>
      <c r="CT147" s="24"/>
      <c r="CU147" s="24">
        <v>0</v>
      </c>
      <c r="CV147" s="25" t="s">
        <v>119</v>
      </c>
      <c r="CW147" s="27">
        <f t="shared" si="591"/>
        <v>0</v>
      </c>
      <c r="CX147" s="28">
        <f t="shared" si="575"/>
        <v>0</v>
      </c>
      <c r="CY147" s="25" t="s">
        <v>50</v>
      </c>
      <c r="CZ147" s="25" t="s">
        <v>1817</v>
      </c>
      <c r="DA147" s="24"/>
      <c r="DB147" s="24">
        <v>0</v>
      </c>
      <c r="DC147" s="25" t="s">
        <v>119</v>
      </c>
      <c r="DD147" s="27">
        <f t="shared" si="592"/>
        <v>0</v>
      </c>
      <c r="DE147" s="28">
        <f t="shared" si="577"/>
        <v>0</v>
      </c>
      <c r="DF147" s="25" t="s">
        <v>50</v>
      </c>
      <c r="DG147" s="25" t="s">
        <v>1818</v>
      </c>
      <c r="DH147" s="24"/>
      <c r="DI147" s="24">
        <v>0</v>
      </c>
      <c r="DJ147" s="25" t="s">
        <v>1912</v>
      </c>
      <c r="DK147" s="27">
        <f t="shared" si="593"/>
        <v>0</v>
      </c>
      <c r="DL147" s="28">
        <f t="shared" si="579"/>
        <v>0</v>
      </c>
      <c r="DM147" s="25" t="s">
        <v>50</v>
      </c>
      <c r="DN147" s="25" t="s">
        <v>1819</v>
      </c>
      <c r="DO147" s="24"/>
      <c r="DP147" s="24"/>
      <c r="DQ147" s="25"/>
      <c r="DR147" s="27">
        <f t="shared" si="594"/>
        <v>0</v>
      </c>
      <c r="DS147" s="28">
        <f t="shared" si="581"/>
        <v>0</v>
      </c>
      <c r="DT147" s="25" t="s">
        <v>49</v>
      </c>
      <c r="DU147" s="25"/>
      <c r="DV147" s="24"/>
      <c r="DW147" s="24"/>
      <c r="DX147" s="25"/>
      <c r="DY147" s="27">
        <f t="shared" si="595"/>
        <v>0</v>
      </c>
      <c r="DZ147" s="28">
        <f t="shared" si="583"/>
        <v>0</v>
      </c>
      <c r="EA147" s="25" t="s">
        <v>49</v>
      </c>
      <c r="EB147" s="25"/>
      <c r="EC147" s="31">
        <v>100</v>
      </c>
      <c r="ED147" s="24"/>
      <c r="EE147" s="25"/>
      <c r="EF147" s="27">
        <f t="shared" si="596"/>
        <v>1</v>
      </c>
      <c r="EG147" s="28">
        <f t="shared" si="585"/>
        <v>0</v>
      </c>
      <c r="EH147" s="25" t="s">
        <v>49</v>
      </c>
      <c r="EI147" s="25"/>
      <c r="EJ147" s="32">
        <v>2025</v>
      </c>
      <c r="EK147" s="33"/>
      <c r="EL147" s="34"/>
      <c r="EM147" s="34"/>
      <c r="EN147" s="34"/>
      <c r="EO147" s="34"/>
      <c r="EP147" s="34"/>
      <c r="EQ147" s="35"/>
    </row>
    <row r="148" spans="1:147" s="36" customFormat="1" ht="44.25" customHeight="1" x14ac:dyDescent="0.3">
      <c r="A148" s="15" t="str">
        <f t="shared" si="525"/>
        <v>85_TRANSVERSALES_2025</v>
      </c>
      <c r="B148" s="16" t="s">
        <v>93</v>
      </c>
      <c r="C148" s="16" t="s">
        <v>137</v>
      </c>
      <c r="D148" s="16" t="s">
        <v>148</v>
      </c>
      <c r="E148" s="16" t="s">
        <v>159</v>
      </c>
      <c r="F148" s="16" t="s">
        <v>906</v>
      </c>
      <c r="G148" s="17" t="s">
        <v>1059</v>
      </c>
      <c r="H148" s="16"/>
      <c r="I148" s="16" t="s">
        <v>627</v>
      </c>
      <c r="J148" s="16" t="s">
        <v>628</v>
      </c>
      <c r="K148" s="16" t="s">
        <v>629</v>
      </c>
      <c r="L148" s="16" t="s">
        <v>938</v>
      </c>
      <c r="M148" s="16" t="s">
        <v>96</v>
      </c>
      <c r="N148" s="16" t="s">
        <v>110</v>
      </c>
      <c r="O148" s="22">
        <v>85</v>
      </c>
      <c r="P148" s="19" t="s">
        <v>1060</v>
      </c>
      <c r="Q148" s="20" t="s">
        <v>282</v>
      </c>
      <c r="R148" s="19" t="s">
        <v>752</v>
      </c>
      <c r="S148" s="19" t="s">
        <v>1061</v>
      </c>
      <c r="T148" s="19" t="s">
        <v>308</v>
      </c>
      <c r="U148" s="19" t="s">
        <v>293</v>
      </c>
      <c r="V148" s="19">
        <v>0</v>
      </c>
      <c r="W148" s="19" t="s">
        <v>1062</v>
      </c>
      <c r="X148" s="20" t="s">
        <v>288</v>
      </c>
      <c r="Y148" s="21"/>
      <c r="Z148" s="21"/>
      <c r="AA148" s="21"/>
      <c r="AB148" s="21"/>
      <c r="AC148" s="21"/>
      <c r="AD148" s="21"/>
      <c r="AE148" s="21"/>
      <c r="AF148" s="21"/>
      <c r="AG148" s="21"/>
      <c r="AH148" s="22"/>
      <c r="AI148" s="22"/>
      <c r="AJ148" s="22"/>
      <c r="AK148" s="22"/>
      <c r="AL148" s="22"/>
      <c r="AM148" s="22"/>
      <c r="AN148" s="22"/>
      <c r="AO148" s="22"/>
      <c r="AP148" s="22"/>
      <c r="AQ148" s="22"/>
      <c r="AR148" s="23"/>
      <c r="AS148" s="22"/>
      <c r="AT148" s="22">
        <v>100</v>
      </c>
      <c r="AU148" s="22">
        <v>100</v>
      </c>
      <c r="AV148" s="190">
        <v>100</v>
      </c>
      <c r="AW148" s="190">
        <v>100</v>
      </c>
      <c r="AX148" s="190">
        <v>100</v>
      </c>
      <c r="AY148" s="190">
        <v>100</v>
      </c>
      <c r="AZ148" s="191"/>
      <c r="BA148" s="191"/>
      <c r="BB148" s="191"/>
      <c r="BC148" s="191"/>
      <c r="BD148" s="24"/>
      <c r="BE148" s="24"/>
      <c r="BF148" s="25" t="s">
        <v>100</v>
      </c>
      <c r="BG148" s="27">
        <f t="shared" si="562"/>
        <v>0</v>
      </c>
      <c r="BH148" s="28">
        <f t="shared" si="563"/>
        <v>0</v>
      </c>
      <c r="BI148" s="25" t="s">
        <v>50</v>
      </c>
      <c r="BJ148" s="25" t="s">
        <v>101</v>
      </c>
      <c r="BK148" s="24"/>
      <c r="BL148" s="24"/>
      <c r="BM148" s="25" t="s">
        <v>100</v>
      </c>
      <c r="BN148" s="27">
        <f t="shared" si="586"/>
        <v>0</v>
      </c>
      <c r="BO148" s="28">
        <f t="shared" si="565"/>
        <v>0</v>
      </c>
      <c r="BP148" s="25" t="s">
        <v>50</v>
      </c>
      <c r="BQ148" s="29" t="s">
        <v>103</v>
      </c>
      <c r="BR148" s="30"/>
      <c r="BS148" s="24"/>
      <c r="BT148" s="25" t="s">
        <v>100</v>
      </c>
      <c r="BU148" s="27">
        <f t="shared" si="587"/>
        <v>0</v>
      </c>
      <c r="BV148" s="28">
        <f t="shared" si="567"/>
        <v>0</v>
      </c>
      <c r="BW148" s="25" t="s">
        <v>50</v>
      </c>
      <c r="BX148" s="25" t="s">
        <v>1063</v>
      </c>
      <c r="BY148" s="24"/>
      <c r="BZ148" s="24">
        <v>0</v>
      </c>
      <c r="CA148" s="25" t="s">
        <v>100</v>
      </c>
      <c r="CB148" s="27">
        <f t="shared" si="588"/>
        <v>0</v>
      </c>
      <c r="CC148" s="28">
        <f t="shared" si="569"/>
        <v>0</v>
      </c>
      <c r="CD148" s="25" t="s">
        <v>50</v>
      </c>
      <c r="CE148" s="25" t="s">
        <v>1063</v>
      </c>
      <c r="CF148" s="24"/>
      <c r="CG148" s="24">
        <v>0</v>
      </c>
      <c r="CH148" s="25" t="s">
        <v>100</v>
      </c>
      <c r="CI148" s="27">
        <f t="shared" si="589"/>
        <v>0</v>
      </c>
      <c r="CJ148" s="28">
        <f t="shared" si="571"/>
        <v>0</v>
      </c>
      <c r="CK148" s="25" t="s">
        <v>50</v>
      </c>
      <c r="CL148" s="25" t="s">
        <v>1430</v>
      </c>
      <c r="CM148" s="24"/>
      <c r="CN148" s="24"/>
      <c r="CO148" s="25"/>
      <c r="CP148" s="27">
        <f t="shared" si="590"/>
        <v>0</v>
      </c>
      <c r="CQ148" s="28">
        <f t="shared" si="573"/>
        <v>0</v>
      </c>
      <c r="CR148" s="25" t="s">
        <v>50</v>
      </c>
      <c r="CS148" s="25" t="s">
        <v>1457</v>
      </c>
      <c r="CT148" s="24"/>
      <c r="CU148" s="24">
        <v>0</v>
      </c>
      <c r="CV148" s="25" t="s">
        <v>100</v>
      </c>
      <c r="CW148" s="27">
        <f t="shared" si="591"/>
        <v>0</v>
      </c>
      <c r="CX148" s="28">
        <f t="shared" si="575"/>
        <v>0</v>
      </c>
      <c r="CY148" s="25" t="s">
        <v>50</v>
      </c>
      <c r="CZ148" s="25" t="s">
        <v>1817</v>
      </c>
      <c r="DA148" s="24"/>
      <c r="DB148" s="24">
        <v>0</v>
      </c>
      <c r="DC148" s="25" t="s">
        <v>100</v>
      </c>
      <c r="DD148" s="27">
        <f t="shared" si="592"/>
        <v>0</v>
      </c>
      <c r="DE148" s="28">
        <f t="shared" si="577"/>
        <v>0</v>
      </c>
      <c r="DF148" s="25" t="s">
        <v>50</v>
      </c>
      <c r="DG148" s="25" t="s">
        <v>100</v>
      </c>
      <c r="DH148" s="24"/>
      <c r="DI148" s="24">
        <v>0</v>
      </c>
      <c r="DJ148" s="25" t="s">
        <v>100</v>
      </c>
      <c r="DK148" s="27">
        <f t="shared" si="593"/>
        <v>0</v>
      </c>
      <c r="DL148" s="28">
        <f t="shared" si="579"/>
        <v>0</v>
      </c>
      <c r="DM148" s="25" t="s">
        <v>50</v>
      </c>
      <c r="DN148" s="25" t="s">
        <v>1819</v>
      </c>
      <c r="DO148" s="24"/>
      <c r="DP148" s="24"/>
      <c r="DQ148" s="25"/>
      <c r="DR148" s="27">
        <f t="shared" si="594"/>
        <v>0</v>
      </c>
      <c r="DS148" s="28">
        <f t="shared" si="581"/>
        <v>0</v>
      </c>
      <c r="DT148" s="25" t="s">
        <v>49</v>
      </c>
      <c r="DU148" s="25"/>
      <c r="DV148" s="24"/>
      <c r="DW148" s="24"/>
      <c r="DX148" s="25"/>
      <c r="DY148" s="27">
        <f t="shared" si="595"/>
        <v>0</v>
      </c>
      <c r="DZ148" s="28">
        <f t="shared" si="583"/>
        <v>0</v>
      </c>
      <c r="EA148" s="25" t="s">
        <v>49</v>
      </c>
      <c r="EB148" s="25"/>
      <c r="EC148" s="31">
        <v>100</v>
      </c>
      <c r="ED148" s="24"/>
      <c r="EE148" s="25"/>
      <c r="EF148" s="27">
        <f t="shared" si="596"/>
        <v>1</v>
      </c>
      <c r="EG148" s="28">
        <f t="shared" si="585"/>
        <v>0</v>
      </c>
      <c r="EH148" s="25" t="s">
        <v>49</v>
      </c>
      <c r="EI148" s="25"/>
      <c r="EJ148" s="32">
        <v>2025</v>
      </c>
      <c r="EK148" s="33"/>
      <c r="EL148" s="34"/>
      <c r="EM148" s="34"/>
      <c r="EN148" s="34"/>
      <c r="EO148" s="34"/>
      <c r="EP148" s="34"/>
      <c r="EQ148" s="35"/>
    </row>
    <row r="149" spans="1:147" s="36" customFormat="1" ht="44.25" customHeight="1" x14ac:dyDescent="0.3">
      <c r="A149" s="15" t="str">
        <f t="shared" si="525"/>
        <v>86_TRANSVERSALES_2025</v>
      </c>
      <c r="B149" s="16" t="s">
        <v>93</v>
      </c>
      <c r="C149" s="16" t="s">
        <v>137</v>
      </c>
      <c r="D149" s="16" t="s">
        <v>148</v>
      </c>
      <c r="E149" s="16" t="s">
        <v>159</v>
      </c>
      <c r="F149" s="16" t="s">
        <v>906</v>
      </c>
      <c r="G149" s="17" t="s">
        <v>1059</v>
      </c>
      <c r="H149" s="16"/>
      <c r="I149" s="16" t="s">
        <v>627</v>
      </c>
      <c r="J149" s="16" t="s">
        <v>628</v>
      </c>
      <c r="K149" s="16" t="s">
        <v>629</v>
      </c>
      <c r="L149" s="16" t="s">
        <v>938</v>
      </c>
      <c r="M149" s="16" t="s">
        <v>96</v>
      </c>
      <c r="N149" s="16" t="s">
        <v>110</v>
      </c>
      <c r="O149" s="22">
        <v>86</v>
      </c>
      <c r="P149" s="19" t="s">
        <v>1064</v>
      </c>
      <c r="Q149" s="20" t="s">
        <v>282</v>
      </c>
      <c r="R149" s="19" t="s">
        <v>752</v>
      </c>
      <c r="S149" s="19" t="s">
        <v>1065</v>
      </c>
      <c r="T149" s="19" t="s">
        <v>308</v>
      </c>
      <c r="U149" s="19" t="s">
        <v>293</v>
      </c>
      <c r="V149" s="19">
        <v>0</v>
      </c>
      <c r="W149" s="19" t="s">
        <v>1066</v>
      </c>
      <c r="X149" s="20" t="s">
        <v>288</v>
      </c>
      <c r="Y149" s="21"/>
      <c r="Z149" s="21"/>
      <c r="AA149" s="21"/>
      <c r="AB149" s="21"/>
      <c r="AC149" s="21"/>
      <c r="AD149" s="21"/>
      <c r="AE149" s="21"/>
      <c r="AF149" s="21"/>
      <c r="AG149" s="21"/>
      <c r="AH149" s="22"/>
      <c r="AI149" s="22"/>
      <c r="AJ149" s="22"/>
      <c r="AK149" s="22"/>
      <c r="AL149" s="22"/>
      <c r="AM149" s="22"/>
      <c r="AN149" s="22"/>
      <c r="AO149" s="22"/>
      <c r="AP149" s="22"/>
      <c r="AQ149" s="22"/>
      <c r="AR149" s="23"/>
      <c r="AS149" s="22"/>
      <c r="AT149" s="22">
        <v>100</v>
      </c>
      <c r="AU149" s="22">
        <v>100</v>
      </c>
      <c r="AV149" s="190">
        <v>100</v>
      </c>
      <c r="AW149" s="190">
        <v>100</v>
      </c>
      <c r="AX149" s="190">
        <v>100</v>
      </c>
      <c r="AY149" s="190">
        <v>100</v>
      </c>
      <c r="AZ149" s="191"/>
      <c r="BA149" s="191"/>
      <c r="BB149" s="191"/>
      <c r="BC149" s="191"/>
      <c r="BD149" s="24"/>
      <c r="BE149" s="24"/>
      <c r="BF149" s="25" t="s">
        <v>100</v>
      </c>
      <c r="BG149" s="27">
        <f t="shared" si="562"/>
        <v>0</v>
      </c>
      <c r="BH149" s="28">
        <f t="shared" si="563"/>
        <v>0</v>
      </c>
      <c r="BI149" s="25" t="s">
        <v>50</v>
      </c>
      <c r="BJ149" s="25" t="s">
        <v>101</v>
      </c>
      <c r="BK149" s="24"/>
      <c r="BL149" s="24"/>
      <c r="BM149" s="25" t="s">
        <v>100</v>
      </c>
      <c r="BN149" s="27">
        <f t="shared" si="586"/>
        <v>0</v>
      </c>
      <c r="BO149" s="28">
        <f t="shared" si="565"/>
        <v>0</v>
      </c>
      <c r="BP149" s="25" t="s">
        <v>50</v>
      </c>
      <c r="BQ149" s="29" t="s">
        <v>103</v>
      </c>
      <c r="BR149" s="30"/>
      <c r="BS149" s="24"/>
      <c r="BT149" s="25" t="s">
        <v>100</v>
      </c>
      <c r="BU149" s="27">
        <f t="shared" si="587"/>
        <v>0</v>
      </c>
      <c r="BV149" s="28">
        <f t="shared" si="567"/>
        <v>0</v>
      </c>
      <c r="BW149" s="25" t="s">
        <v>50</v>
      </c>
      <c r="BX149" s="25" t="s">
        <v>1063</v>
      </c>
      <c r="BY149" s="24"/>
      <c r="BZ149" s="24">
        <v>0</v>
      </c>
      <c r="CA149" s="25" t="s">
        <v>100</v>
      </c>
      <c r="CB149" s="27">
        <f t="shared" si="588"/>
        <v>0</v>
      </c>
      <c r="CC149" s="28">
        <f t="shared" si="569"/>
        <v>0</v>
      </c>
      <c r="CD149" s="25" t="s">
        <v>50</v>
      </c>
      <c r="CE149" s="25" t="s">
        <v>1063</v>
      </c>
      <c r="CF149" s="24"/>
      <c r="CG149" s="24">
        <v>0</v>
      </c>
      <c r="CH149" s="25" t="s">
        <v>100</v>
      </c>
      <c r="CI149" s="27">
        <f t="shared" si="589"/>
        <v>0</v>
      </c>
      <c r="CJ149" s="28">
        <f t="shared" si="571"/>
        <v>0</v>
      </c>
      <c r="CK149" s="25" t="s">
        <v>50</v>
      </c>
      <c r="CL149" s="25" t="s">
        <v>1430</v>
      </c>
      <c r="CM149" s="24"/>
      <c r="CN149" s="24"/>
      <c r="CO149" s="25"/>
      <c r="CP149" s="27">
        <f t="shared" si="590"/>
        <v>0</v>
      </c>
      <c r="CQ149" s="28">
        <f t="shared" si="573"/>
        <v>0</v>
      </c>
      <c r="CR149" s="25" t="s">
        <v>50</v>
      </c>
      <c r="CS149" s="25" t="s">
        <v>1457</v>
      </c>
      <c r="CT149" s="24"/>
      <c r="CU149" s="24">
        <v>0</v>
      </c>
      <c r="CV149" s="25" t="s">
        <v>100</v>
      </c>
      <c r="CW149" s="27">
        <f t="shared" si="591"/>
        <v>0</v>
      </c>
      <c r="CX149" s="28">
        <f t="shared" si="575"/>
        <v>0</v>
      </c>
      <c r="CY149" s="25" t="s">
        <v>50</v>
      </c>
      <c r="CZ149" s="25" t="s">
        <v>1817</v>
      </c>
      <c r="DA149" s="24"/>
      <c r="DB149" s="24">
        <v>0</v>
      </c>
      <c r="DC149" s="25" t="s">
        <v>100</v>
      </c>
      <c r="DD149" s="27">
        <f t="shared" si="592"/>
        <v>0</v>
      </c>
      <c r="DE149" s="28">
        <f t="shared" si="577"/>
        <v>0</v>
      </c>
      <c r="DF149" s="25" t="s">
        <v>50</v>
      </c>
      <c r="DG149" s="25" t="s">
        <v>100</v>
      </c>
      <c r="DH149" s="24"/>
      <c r="DI149" s="24">
        <v>0</v>
      </c>
      <c r="DJ149" s="25" t="s">
        <v>100</v>
      </c>
      <c r="DK149" s="27">
        <f t="shared" si="593"/>
        <v>0</v>
      </c>
      <c r="DL149" s="28">
        <f t="shared" si="579"/>
        <v>0</v>
      </c>
      <c r="DM149" s="25" t="s">
        <v>50</v>
      </c>
      <c r="DN149" s="25" t="s">
        <v>1819</v>
      </c>
      <c r="DO149" s="24"/>
      <c r="DP149" s="24"/>
      <c r="DQ149" s="25"/>
      <c r="DR149" s="27">
        <f t="shared" si="594"/>
        <v>0</v>
      </c>
      <c r="DS149" s="28">
        <f t="shared" si="581"/>
        <v>0</v>
      </c>
      <c r="DT149" s="25" t="s">
        <v>49</v>
      </c>
      <c r="DU149" s="25"/>
      <c r="DV149" s="24"/>
      <c r="DW149" s="24"/>
      <c r="DX149" s="25"/>
      <c r="DY149" s="27">
        <f t="shared" si="595"/>
        <v>0</v>
      </c>
      <c r="DZ149" s="28">
        <f t="shared" si="583"/>
        <v>0</v>
      </c>
      <c r="EA149" s="25" t="s">
        <v>49</v>
      </c>
      <c r="EB149" s="25"/>
      <c r="EC149" s="31">
        <v>100</v>
      </c>
      <c r="ED149" s="24"/>
      <c r="EE149" s="25"/>
      <c r="EF149" s="27">
        <f t="shared" si="596"/>
        <v>1</v>
      </c>
      <c r="EG149" s="28">
        <f t="shared" si="585"/>
        <v>0</v>
      </c>
      <c r="EH149" s="25" t="s">
        <v>49</v>
      </c>
      <c r="EI149" s="25"/>
      <c r="EJ149" s="32">
        <v>2025</v>
      </c>
      <c r="EK149" s="33"/>
      <c r="EL149" s="34"/>
      <c r="EM149" s="34"/>
      <c r="EN149" s="34"/>
      <c r="EO149" s="34"/>
      <c r="EP149" s="34"/>
      <c r="EQ149" s="35"/>
    </row>
    <row r="150" spans="1:147" s="36" customFormat="1" ht="44.25" customHeight="1" x14ac:dyDescent="0.3">
      <c r="A150" s="15" t="str">
        <f t="shared" si="525"/>
        <v>134_TRANSVERSALES_2025</v>
      </c>
      <c r="B150" s="16" t="s">
        <v>93</v>
      </c>
      <c r="C150" s="16" t="s">
        <v>137</v>
      </c>
      <c r="D150" s="16" t="s">
        <v>148</v>
      </c>
      <c r="E150" s="16" t="s">
        <v>159</v>
      </c>
      <c r="F150" s="16" t="s">
        <v>906</v>
      </c>
      <c r="G150" s="17" t="s">
        <v>1059</v>
      </c>
      <c r="H150" s="16"/>
      <c r="I150" s="16" t="s">
        <v>627</v>
      </c>
      <c r="J150" s="16" t="s">
        <v>628</v>
      </c>
      <c r="K150" s="16" t="s">
        <v>629</v>
      </c>
      <c r="L150" s="16" t="s">
        <v>938</v>
      </c>
      <c r="M150" s="16" t="s">
        <v>96</v>
      </c>
      <c r="N150" s="16" t="s">
        <v>110</v>
      </c>
      <c r="O150" s="22">
        <v>134</v>
      </c>
      <c r="P150" s="19" t="s">
        <v>1067</v>
      </c>
      <c r="Q150" s="20" t="s">
        <v>282</v>
      </c>
      <c r="R150" s="19" t="s">
        <v>752</v>
      </c>
      <c r="S150" s="19" t="s">
        <v>1068</v>
      </c>
      <c r="T150" s="19" t="s">
        <v>308</v>
      </c>
      <c r="U150" s="19" t="s">
        <v>293</v>
      </c>
      <c r="V150" s="19">
        <v>0</v>
      </c>
      <c r="W150" s="19" t="s">
        <v>143</v>
      </c>
      <c r="X150" s="20" t="s">
        <v>288</v>
      </c>
      <c r="Y150" s="21"/>
      <c r="Z150" s="21"/>
      <c r="AA150" s="21"/>
      <c r="AB150" s="21"/>
      <c r="AC150" s="21"/>
      <c r="AD150" s="21"/>
      <c r="AE150" s="21"/>
      <c r="AF150" s="21"/>
      <c r="AG150" s="21"/>
      <c r="AH150" s="22"/>
      <c r="AI150" s="22"/>
      <c r="AJ150" s="22"/>
      <c r="AK150" s="22"/>
      <c r="AL150" s="22"/>
      <c r="AM150" s="22"/>
      <c r="AN150" s="22"/>
      <c r="AO150" s="22"/>
      <c r="AP150" s="22"/>
      <c r="AQ150" s="22"/>
      <c r="AR150" s="23"/>
      <c r="AS150" s="22"/>
      <c r="AT150" s="22">
        <v>100</v>
      </c>
      <c r="AU150" s="22">
        <v>100</v>
      </c>
      <c r="AV150" s="190">
        <v>100</v>
      </c>
      <c r="AW150" s="190">
        <v>100</v>
      </c>
      <c r="AX150" s="190">
        <v>100</v>
      </c>
      <c r="AY150" s="190">
        <v>100</v>
      </c>
      <c r="AZ150" s="191"/>
      <c r="BA150" s="191"/>
      <c r="BB150" s="191"/>
      <c r="BC150" s="191"/>
      <c r="BD150" s="24"/>
      <c r="BE150" s="24"/>
      <c r="BF150" s="25" t="s">
        <v>100</v>
      </c>
      <c r="BG150" s="27">
        <f t="shared" si="562"/>
        <v>0</v>
      </c>
      <c r="BH150" s="28">
        <f t="shared" si="563"/>
        <v>0</v>
      </c>
      <c r="BI150" s="25" t="s">
        <v>50</v>
      </c>
      <c r="BJ150" s="25" t="s">
        <v>101</v>
      </c>
      <c r="BK150" s="24"/>
      <c r="BL150" s="24"/>
      <c r="BM150" s="25" t="s">
        <v>100</v>
      </c>
      <c r="BN150" s="27">
        <f t="shared" si="586"/>
        <v>0</v>
      </c>
      <c r="BO150" s="28">
        <f t="shared" si="565"/>
        <v>0</v>
      </c>
      <c r="BP150" s="25" t="s">
        <v>50</v>
      </c>
      <c r="BQ150" s="29" t="s">
        <v>103</v>
      </c>
      <c r="BR150" s="30"/>
      <c r="BS150" s="24"/>
      <c r="BT150" s="25" t="s">
        <v>100</v>
      </c>
      <c r="BU150" s="27">
        <f t="shared" si="587"/>
        <v>0</v>
      </c>
      <c r="BV150" s="28">
        <f t="shared" si="567"/>
        <v>0</v>
      </c>
      <c r="BW150" s="25" t="s">
        <v>50</v>
      </c>
      <c r="BX150" s="25" t="s">
        <v>1063</v>
      </c>
      <c r="BY150" s="24"/>
      <c r="BZ150" s="24">
        <v>0</v>
      </c>
      <c r="CA150" s="25" t="s">
        <v>100</v>
      </c>
      <c r="CB150" s="27">
        <f t="shared" si="588"/>
        <v>0</v>
      </c>
      <c r="CC150" s="28">
        <f t="shared" si="569"/>
        <v>0</v>
      </c>
      <c r="CD150" s="25" t="s">
        <v>50</v>
      </c>
      <c r="CE150" s="25" t="s">
        <v>1063</v>
      </c>
      <c r="CF150" s="24"/>
      <c r="CG150" s="24">
        <v>0</v>
      </c>
      <c r="CH150" s="25" t="s">
        <v>100</v>
      </c>
      <c r="CI150" s="27">
        <f t="shared" si="589"/>
        <v>0</v>
      </c>
      <c r="CJ150" s="28">
        <f t="shared" si="571"/>
        <v>0</v>
      </c>
      <c r="CK150" s="25" t="s">
        <v>50</v>
      </c>
      <c r="CL150" s="25" t="s">
        <v>1430</v>
      </c>
      <c r="CM150" s="24">
        <v>0</v>
      </c>
      <c r="CN150" s="24"/>
      <c r="CO150" s="25"/>
      <c r="CP150" s="27">
        <f t="shared" si="590"/>
        <v>0</v>
      </c>
      <c r="CQ150" s="28">
        <f t="shared" si="573"/>
        <v>0</v>
      </c>
      <c r="CR150" s="25" t="s">
        <v>50</v>
      </c>
      <c r="CS150" s="25" t="s">
        <v>1457</v>
      </c>
      <c r="CT150" s="24">
        <v>0</v>
      </c>
      <c r="CU150" s="24">
        <v>0</v>
      </c>
      <c r="CV150" s="25" t="s">
        <v>100</v>
      </c>
      <c r="CW150" s="27">
        <f t="shared" si="591"/>
        <v>0</v>
      </c>
      <c r="CX150" s="28">
        <f t="shared" si="575"/>
        <v>0</v>
      </c>
      <c r="CY150" s="25" t="s">
        <v>50</v>
      </c>
      <c r="CZ150" s="25" t="s">
        <v>1817</v>
      </c>
      <c r="DA150" s="24">
        <v>0</v>
      </c>
      <c r="DB150" s="24">
        <v>0</v>
      </c>
      <c r="DC150" s="25" t="s">
        <v>100</v>
      </c>
      <c r="DD150" s="27">
        <f t="shared" si="592"/>
        <v>0</v>
      </c>
      <c r="DE150" s="28">
        <f t="shared" si="577"/>
        <v>0</v>
      </c>
      <c r="DF150" s="25" t="s">
        <v>50</v>
      </c>
      <c r="DG150" s="25" t="s">
        <v>100</v>
      </c>
      <c r="DH150" s="24">
        <v>0</v>
      </c>
      <c r="DI150" s="24">
        <v>0</v>
      </c>
      <c r="DJ150" s="25" t="s">
        <v>100</v>
      </c>
      <c r="DK150" s="27">
        <f t="shared" si="593"/>
        <v>0</v>
      </c>
      <c r="DL150" s="28">
        <f t="shared" si="579"/>
        <v>0</v>
      </c>
      <c r="DM150" s="25" t="s">
        <v>50</v>
      </c>
      <c r="DN150" s="25" t="s">
        <v>1819</v>
      </c>
      <c r="DO150" s="24">
        <v>0</v>
      </c>
      <c r="DP150" s="24"/>
      <c r="DQ150" s="25"/>
      <c r="DR150" s="27">
        <f t="shared" si="594"/>
        <v>0</v>
      </c>
      <c r="DS150" s="28">
        <f t="shared" si="581"/>
        <v>0</v>
      </c>
      <c r="DT150" s="25" t="s">
        <v>49</v>
      </c>
      <c r="DU150" s="25"/>
      <c r="DV150" s="24">
        <v>0</v>
      </c>
      <c r="DW150" s="24"/>
      <c r="DX150" s="25"/>
      <c r="DY150" s="27">
        <f t="shared" si="595"/>
        <v>0</v>
      </c>
      <c r="DZ150" s="28">
        <f t="shared" si="583"/>
        <v>0</v>
      </c>
      <c r="EA150" s="25" t="s">
        <v>49</v>
      </c>
      <c r="EB150" s="25"/>
      <c r="EC150" s="31">
        <v>100</v>
      </c>
      <c r="ED150" s="24"/>
      <c r="EE150" s="25"/>
      <c r="EF150" s="27">
        <f t="shared" si="596"/>
        <v>1</v>
      </c>
      <c r="EG150" s="28">
        <f t="shared" si="585"/>
        <v>0</v>
      </c>
      <c r="EH150" s="25" t="s">
        <v>49</v>
      </c>
      <c r="EI150" s="25"/>
      <c r="EJ150" s="32">
        <v>2025</v>
      </c>
      <c r="EK150" s="33"/>
      <c r="EL150" s="34"/>
      <c r="EM150" s="34"/>
      <c r="EN150" s="34"/>
      <c r="EO150" s="34"/>
      <c r="EP150" s="34"/>
      <c r="EQ150" s="35"/>
    </row>
    <row r="151" spans="1:147" s="36" customFormat="1" ht="44.25" customHeight="1" x14ac:dyDescent="0.3">
      <c r="A151" s="15" t="str">
        <f t="shared" si="525"/>
        <v>136_TRANSVERSALES_2025</v>
      </c>
      <c r="B151" s="16" t="s">
        <v>93</v>
      </c>
      <c r="C151" s="16" t="s">
        <v>137</v>
      </c>
      <c r="D151" s="16" t="s">
        <v>148</v>
      </c>
      <c r="E151" s="16" t="s">
        <v>159</v>
      </c>
      <c r="F151" s="16" t="s">
        <v>906</v>
      </c>
      <c r="G151" s="17" t="s">
        <v>1059</v>
      </c>
      <c r="H151" s="16"/>
      <c r="I151" s="16" t="s">
        <v>627</v>
      </c>
      <c r="J151" s="16" t="s">
        <v>628</v>
      </c>
      <c r="K151" s="16" t="s">
        <v>629</v>
      </c>
      <c r="L151" s="16" t="s">
        <v>938</v>
      </c>
      <c r="M151" s="16" t="s">
        <v>96</v>
      </c>
      <c r="N151" s="16" t="s">
        <v>110</v>
      </c>
      <c r="O151" s="22">
        <v>136</v>
      </c>
      <c r="P151" s="19" t="s">
        <v>1069</v>
      </c>
      <c r="Q151" s="20" t="s">
        <v>117</v>
      </c>
      <c r="R151" s="19" t="s">
        <v>870</v>
      </c>
      <c r="S151" s="19" t="s">
        <v>1070</v>
      </c>
      <c r="T151" s="19" t="s">
        <v>285</v>
      </c>
      <c r="U151" s="19" t="s">
        <v>293</v>
      </c>
      <c r="V151" s="19">
        <v>0</v>
      </c>
      <c r="W151" s="19" t="s">
        <v>143</v>
      </c>
      <c r="X151" s="20" t="s">
        <v>288</v>
      </c>
      <c r="Y151" s="21"/>
      <c r="Z151" s="21"/>
      <c r="AA151" s="21"/>
      <c r="AB151" s="21"/>
      <c r="AC151" s="21"/>
      <c r="AD151" s="21"/>
      <c r="AE151" s="21"/>
      <c r="AF151" s="21"/>
      <c r="AG151" s="21"/>
      <c r="AH151" s="22"/>
      <c r="AI151" s="22"/>
      <c r="AJ151" s="22"/>
      <c r="AK151" s="22"/>
      <c r="AL151" s="22"/>
      <c r="AM151" s="22"/>
      <c r="AN151" s="22"/>
      <c r="AO151" s="22"/>
      <c r="AP151" s="22"/>
      <c r="AQ151" s="22"/>
      <c r="AR151" s="23"/>
      <c r="AS151" s="22"/>
      <c r="AT151" s="22">
        <v>0</v>
      </c>
      <c r="AU151" s="22">
        <v>3</v>
      </c>
      <c r="AV151" s="190">
        <v>5</v>
      </c>
      <c r="AW151" s="190">
        <v>5</v>
      </c>
      <c r="AX151" s="190">
        <v>5</v>
      </c>
      <c r="AY151" s="190">
        <v>5</v>
      </c>
      <c r="AZ151" s="191"/>
      <c r="BA151" s="191"/>
      <c r="BB151" s="191"/>
      <c r="BC151" s="191"/>
      <c r="BD151" s="24"/>
      <c r="BE151" s="24"/>
      <c r="BF151" s="25" t="s">
        <v>100</v>
      </c>
      <c r="BG151" s="27">
        <f>IFERROR(BD151/AW151,0)</f>
        <v>0</v>
      </c>
      <c r="BH151" s="28">
        <f>+IF(BI151="SI",IFERROR((IF(BI151="SI",BE151,0)/AW151),"REVISAR"),0)</f>
        <v>0</v>
      </c>
      <c r="BI151" s="25" t="s">
        <v>50</v>
      </c>
      <c r="BJ151" s="25" t="s">
        <v>101</v>
      </c>
      <c r="BK151" s="24"/>
      <c r="BL151" s="24"/>
      <c r="BM151" s="25" t="s">
        <v>100</v>
      </c>
      <c r="BN151" s="27">
        <f>+IFERROR(BK151/AW151,0)</f>
        <v>0</v>
      </c>
      <c r="BO151" s="28">
        <f>+IF(BP151="SI",IFERROR((IF(BP151="SI",BL151,0)/AW151),"REVISAR"),BH151)</f>
        <v>0</v>
      </c>
      <c r="BP151" s="25" t="s">
        <v>50</v>
      </c>
      <c r="BQ151" s="29" t="s">
        <v>103</v>
      </c>
      <c r="BR151" s="30"/>
      <c r="BS151" s="24"/>
      <c r="BT151" s="25" t="s">
        <v>100</v>
      </c>
      <c r="BU151" s="27">
        <f>+IFERROR(BR151/AW151,0)</f>
        <v>0</v>
      </c>
      <c r="BV151" s="28">
        <f>+IF(BW151="SI",IFERROR((IF(BW151="SI",BS151,0)/AW151),"REVISAR"),BO151)</f>
        <v>0</v>
      </c>
      <c r="BW151" s="25" t="s">
        <v>50</v>
      </c>
      <c r="BX151" s="25" t="s">
        <v>1063</v>
      </c>
      <c r="BY151" s="24"/>
      <c r="BZ151" s="24">
        <v>0</v>
      </c>
      <c r="CA151" s="25" t="s">
        <v>100</v>
      </c>
      <c r="CB151" s="27">
        <f>+IFERROR(BY151/AW151,0)</f>
        <v>0</v>
      </c>
      <c r="CC151" s="28">
        <f>+IF(CD151="SI",IFERROR((IF(CD151="SI",BZ151,0)/AW151),"REVISAR"),BV151)</f>
        <v>0</v>
      </c>
      <c r="CD151" s="25" t="s">
        <v>50</v>
      </c>
      <c r="CE151" s="25" t="s">
        <v>1063</v>
      </c>
      <c r="CF151" s="24"/>
      <c r="CG151" s="24">
        <v>0</v>
      </c>
      <c r="CH151" s="25" t="s">
        <v>100</v>
      </c>
      <c r="CI151" s="27">
        <f>+IFERROR(CF151/AW151,0)</f>
        <v>0</v>
      </c>
      <c r="CJ151" s="28">
        <f>+IF(CK151="SI",IFERROR((IF(CK151="SI",CG151,0)/AW151),"REVISAR"),CC151)</f>
        <v>0</v>
      </c>
      <c r="CK151" s="25" t="s">
        <v>50</v>
      </c>
      <c r="CL151" s="25" t="s">
        <v>1430</v>
      </c>
      <c r="CM151" s="24"/>
      <c r="CN151" s="24"/>
      <c r="CO151" s="25"/>
      <c r="CP151" s="27">
        <f>+IFERROR(CM151/AW151,0)</f>
        <v>0</v>
      </c>
      <c r="CQ151" s="28">
        <f>+IF(CR151="SI",IFERROR((IF(CR151="SI",CN151,0)/AW151),"REVISAR"),CJ151)</f>
        <v>0</v>
      </c>
      <c r="CR151" s="25" t="s">
        <v>50</v>
      </c>
      <c r="CS151" s="25" t="s">
        <v>1457</v>
      </c>
      <c r="CT151" s="24"/>
      <c r="CU151" s="24">
        <v>0</v>
      </c>
      <c r="CV151" s="25" t="s">
        <v>100</v>
      </c>
      <c r="CW151" s="27">
        <f>+IFERROR(CT151/AW151,0)</f>
        <v>0</v>
      </c>
      <c r="CX151" s="28">
        <f>+IF(CY151="SI",IFERROR((IF(CY151="SI",CU151,0)/AW151),"REVISAR"),CQ151)</f>
        <v>0</v>
      </c>
      <c r="CY151" s="25" t="s">
        <v>50</v>
      </c>
      <c r="CZ151" s="25" t="s">
        <v>1817</v>
      </c>
      <c r="DA151" s="24"/>
      <c r="DB151" s="24">
        <v>0</v>
      </c>
      <c r="DC151" s="25" t="s">
        <v>100</v>
      </c>
      <c r="DD151" s="27">
        <f>+IFERROR(DA151/AW151,0)</f>
        <v>0</v>
      </c>
      <c r="DE151" s="28">
        <f>+IF(DF151="SI",IFERROR((IF(DF151="SI",DB151,0)/AW151),"REVISAR"),CX151)</f>
        <v>0</v>
      </c>
      <c r="DF151" s="25" t="s">
        <v>50</v>
      </c>
      <c r="DG151" s="25" t="s">
        <v>100</v>
      </c>
      <c r="DH151" s="24"/>
      <c r="DI151" s="24">
        <v>0</v>
      </c>
      <c r="DJ151" s="25" t="s">
        <v>100</v>
      </c>
      <c r="DK151" s="27">
        <f>+IFERROR(DH151/AW151,0)</f>
        <v>0</v>
      </c>
      <c r="DL151" s="28">
        <f>+IF(DM151="SI",IFERROR((IF(DM151="SI",DI151,0)/AW151),"REVISAR"),DE151)</f>
        <v>0</v>
      </c>
      <c r="DM151" s="25" t="s">
        <v>50</v>
      </c>
      <c r="DN151" s="25" t="s">
        <v>1819</v>
      </c>
      <c r="DO151" s="24"/>
      <c r="DP151" s="24"/>
      <c r="DQ151" s="25"/>
      <c r="DR151" s="27">
        <f>+IFERROR(DO151/AW151,0)</f>
        <v>0</v>
      </c>
      <c r="DS151" s="28">
        <f>+IF(DT151="SI",IFERROR((IF(DT151="SI",DP151,0)/AW151),"REVISAR"),DL151)</f>
        <v>0</v>
      </c>
      <c r="DT151" s="25" t="s">
        <v>49</v>
      </c>
      <c r="DU151" s="25"/>
      <c r="DV151" s="24"/>
      <c r="DW151" s="24"/>
      <c r="DX151" s="25"/>
      <c r="DY151" s="27">
        <f>+IFERROR(DV151/AW151,0)</f>
        <v>0</v>
      </c>
      <c r="DZ151" s="28">
        <f>+IF(EA151="SI",IFERROR((IF(EA151="SI",DW151,0)/AW151),"REVISAR"),DS151)</f>
        <v>0</v>
      </c>
      <c r="EA151" s="25" t="s">
        <v>49</v>
      </c>
      <c r="EB151" s="25"/>
      <c r="EC151" s="31">
        <v>5</v>
      </c>
      <c r="ED151" s="24"/>
      <c r="EE151" s="25"/>
      <c r="EF151" s="27">
        <f>+IFERROR(EC151/AW151,0)</f>
        <v>1</v>
      </c>
      <c r="EG151" s="28">
        <f>+IF(EH151="SI",IFERROR((IF(EH151="SI",ED151,0)/AW151),"REVISAR"),DZ151)</f>
        <v>0</v>
      </c>
      <c r="EH151" s="25" t="s">
        <v>49</v>
      </c>
      <c r="EI151" s="25"/>
      <c r="EJ151" s="32">
        <v>2025</v>
      </c>
      <c r="EK151" s="33"/>
      <c r="EL151" s="34"/>
      <c r="EM151" s="34"/>
      <c r="EN151" s="34"/>
      <c r="EO151" s="34"/>
      <c r="EP151" s="34"/>
      <c r="EQ151" s="35"/>
    </row>
    <row r="152" spans="1:147" s="36" customFormat="1" ht="44.25" customHeight="1" x14ac:dyDescent="0.3">
      <c r="A152" s="15" t="str">
        <f t="shared" si="525"/>
        <v>107_TRANSVERSALES_2025</v>
      </c>
      <c r="B152" s="16" t="s">
        <v>93</v>
      </c>
      <c r="C152" s="16" t="s">
        <v>137</v>
      </c>
      <c r="D152" s="16" t="s">
        <v>148</v>
      </c>
      <c r="E152" s="16" t="s">
        <v>158</v>
      </c>
      <c r="F152" s="16" t="s">
        <v>274</v>
      </c>
      <c r="G152" s="17" t="s">
        <v>1071</v>
      </c>
      <c r="H152" s="16"/>
      <c r="I152" s="16" t="s">
        <v>627</v>
      </c>
      <c r="J152" s="16" t="s">
        <v>628</v>
      </c>
      <c r="K152" s="16" t="s">
        <v>629</v>
      </c>
      <c r="L152" s="16" t="s">
        <v>938</v>
      </c>
      <c r="M152" s="16" t="s">
        <v>96</v>
      </c>
      <c r="N152" s="16" t="s">
        <v>110</v>
      </c>
      <c r="O152" s="22">
        <v>107</v>
      </c>
      <c r="P152" s="19" t="s">
        <v>1072</v>
      </c>
      <c r="Q152" s="20" t="s">
        <v>117</v>
      </c>
      <c r="R152" s="19" t="s">
        <v>752</v>
      </c>
      <c r="S152" s="19" t="s">
        <v>1073</v>
      </c>
      <c r="T152" s="19" t="s">
        <v>308</v>
      </c>
      <c r="U152" s="19" t="s">
        <v>487</v>
      </c>
      <c r="V152" s="19">
        <v>0</v>
      </c>
      <c r="W152" s="19" t="s">
        <v>141</v>
      </c>
      <c r="X152" s="20" t="s">
        <v>288</v>
      </c>
      <c r="Y152" s="21"/>
      <c r="Z152" s="21"/>
      <c r="AA152" s="21"/>
      <c r="AB152" s="21"/>
      <c r="AC152" s="21"/>
      <c r="AD152" s="21"/>
      <c r="AE152" s="21"/>
      <c r="AF152" s="21"/>
      <c r="AG152" s="21"/>
      <c r="AH152" s="22"/>
      <c r="AI152" s="22"/>
      <c r="AJ152" s="22"/>
      <c r="AK152" s="22"/>
      <c r="AL152" s="22"/>
      <c r="AM152" s="22"/>
      <c r="AN152" s="22"/>
      <c r="AO152" s="22"/>
      <c r="AP152" s="22"/>
      <c r="AQ152" s="22"/>
      <c r="AR152" s="23"/>
      <c r="AS152" s="22"/>
      <c r="AT152" s="22">
        <v>100</v>
      </c>
      <c r="AU152" s="22">
        <v>100</v>
      </c>
      <c r="AV152" s="190">
        <v>100</v>
      </c>
      <c r="AW152" s="190">
        <v>100</v>
      </c>
      <c r="AX152" s="190">
        <v>100</v>
      </c>
      <c r="AY152" s="190">
        <v>100</v>
      </c>
      <c r="AZ152" s="191"/>
      <c r="BA152" s="191"/>
      <c r="BB152" s="191"/>
      <c r="BC152" s="191"/>
      <c r="BD152" s="24"/>
      <c r="BE152" s="24">
        <v>0</v>
      </c>
      <c r="BF152" s="25" t="s">
        <v>1074</v>
      </c>
      <c r="BG152" s="27">
        <f t="shared" ref="BG152" si="597">IFERROR(BD152/AW152,0)</f>
        <v>0</v>
      </c>
      <c r="BH152" s="28">
        <f t="shared" ref="BH152" si="598">+IF(BI152="SI",IFERROR((IF(BI152="SI",BE152,0)/AW152),"REVISAR"),0)</f>
        <v>0</v>
      </c>
      <c r="BI152" s="25" t="s">
        <v>50</v>
      </c>
      <c r="BJ152" s="25" t="s">
        <v>101</v>
      </c>
      <c r="BK152" s="24"/>
      <c r="BL152" s="24"/>
      <c r="BM152" s="25" t="s">
        <v>1075</v>
      </c>
      <c r="BN152" s="27">
        <f t="shared" ref="BN152" si="599">IFERROR(BK152/AW152,0)</f>
        <v>0</v>
      </c>
      <c r="BO152" s="28">
        <f t="shared" ref="BO152" si="600">+IF(BP152="SI",IFERROR((IF(BP152="SI",BL152,0)/AW152),"REVISAR"),BH152)</f>
        <v>0</v>
      </c>
      <c r="BP152" s="25" t="s">
        <v>50</v>
      </c>
      <c r="BQ152" s="29" t="s">
        <v>103</v>
      </c>
      <c r="BR152" s="30">
        <v>13.79</v>
      </c>
      <c r="BS152" s="24">
        <v>13.79</v>
      </c>
      <c r="BT152" s="25" t="s">
        <v>1076</v>
      </c>
      <c r="BU152" s="27">
        <f t="shared" ref="BU152" si="601">IFERROR(BR152/AW152,0)</f>
        <v>0.13789999999999999</v>
      </c>
      <c r="BV152" s="28">
        <f t="shared" ref="BV152" si="602">+IF(BW152="SI",IFERROR((IF(BW152="SI",BS152,0)/AW152),"REVISAR"),BO152)</f>
        <v>0.13789999999999999</v>
      </c>
      <c r="BW152" s="25" t="s">
        <v>50</v>
      </c>
      <c r="BX152" s="25" t="s">
        <v>150</v>
      </c>
      <c r="BY152" s="24">
        <v>25.29</v>
      </c>
      <c r="BZ152" s="24">
        <v>13.79</v>
      </c>
      <c r="CA152" s="25" t="s">
        <v>1076</v>
      </c>
      <c r="CB152" s="27">
        <f t="shared" ref="CB152" si="603">IFERROR(BY152/AW152,0)</f>
        <v>0.25290000000000001</v>
      </c>
      <c r="CC152" s="28">
        <f t="shared" ref="CC152" si="604">+IF(CD152="SI",IFERROR((IF(CD152="SI",BZ152,0)/AW152),"REVISAR"),BV152)</f>
        <v>0.13789999999999999</v>
      </c>
      <c r="CD152" s="25" t="s">
        <v>50</v>
      </c>
      <c r="CE152" s="25" t="s">
        <v>150</v>
      </c>
      <c r="CF152" s="24">
        <v>36.78</v>
      </c>
      <c r="CG152" s="24">
        <v>36.78</v>
      </c>
      <c r="CH152" s="25" t="s">
        <v>1528</v>
      </c>
      <c r="CI152" s="27">
        <f t="shared" ref="CI152" si="605">IFERROR(CF152/AW152,0)</f>
        <v>0.36780000000000002</v>
      </c>
      <c r="CJ152" s="28">
        <f t="shared" ref="CJ152" si="606">+IF(CK152="SI",IFERROR((IF(CK152="SI",CG152,0)/AW152),"REVISAR"),CC152)</f>
        <v>0.36780000000000002</v>
      </c>
      <c r="CK152" s="25" t="s">
        <v>50</v>
      </c>
      <c r="CL152" s="25" t="s">
        <v>1529</v>
      </c>
      <c r="CM152" s="24">
        <v>49.43</v>
      </c>
      <c r="CN152" s="24">
        <v>49.43</v>
      </c>
      <c r="CO152" s="25" t="s">
        <v>1530</v>
      </c>
      <c r="CP152" s="27">
        <f t="shared" ref="CP152" si="607">IFERROR(CM152/AW152,0)</f>
        <v>0.49430000000000002</v>
      </c>
      <c r="CQ152" s="28">
        <f t="shared" ref="CQ152" si="608">+IF(CR152="SI",IFERROR((IF(CR152="SI",CN152,0)/AW152),"REVISAR"),CJ152)</f>
        <v>0.49430000000000002</v>
      </c>
      <c r="CR152" s="25" t="s">
        <v>50</v>
      </c>
      <c r="CS152" s="25" t="s">
        <v>1531</v>
      </c>
      <c r="CT152" s="24">
        <v>60.92</v>
      </c>
      <c r="CU152" s="24">
        <v>60.92</v>
      </c>
      <c r="CV152" s="25" t="s">
        <v>1913</v>
      </c>
      <c r="CW152" s="27">
        <f t="shared" ref="CW152" si="609">IFERROR(CT152/AW152,0)</f>
        <v>0.60919999999999996</v>
      </c>
      <c r="CX152" s="28">
        <f t="shared" ref="CX152" si="610">+IF(CY152="SI",IFERROR((IF(CY152="SI",CU152,0)/AW152),"REVISAR"),CQ152)</f>
        <v>0.60919999999999996</v>
      </c>
      <c r="CY152" s="25" t="s">
        <v>50</v>
      </c>
      <c r="CZ152" s="25" t="s">
        <v>1914</v>
      </c>
      <c r="DA152" s="24">
        <v>72.41</v>
      </c>
      <c r="DB152" s="24">
        <v>72.41</v>
      </c>
      <c r="DC152" s="25" t="s">
        <v>1915</v>
      </c>
      <c r="DD152" s="27">
        <f t="shared" ref="DD152" si="611">IFERROR(DA152/AW152,0)</f>
        <v>0.72409999999999997</v>
      </c>
      <c r="DE152" s="28">
        <f t="shared" ref="DE152" si="612">+IF(DF152="SI",IFERROR((IF(DF152="SI",DB152,0)/AW152),"REVISAR"),CX152)</f>
        <v>0.72409999999999997</v>
      </c>
      <c r="DF152" s="25" t="s">
        <v>50</v>
      </c>
      <c r="DG152" s="25" t="s">
        <v>1915</v>
      </c>
      <c r="DH152" s="24">
        <v>81.61</v>
      </c>
      <c r="DI152" s="24">
        <v>81.61</v>
      </c>
      <c r="DJ152" s="25" t="s">
        <v>1916</v>
      </c>
      <c r="DK152" s="27">
        <f t="shared" ref="DK152" si="613">IFERROR(DH152/AW152,0)</f>
        <v>0.81610000000000005</v>
      </c>
      <c r="DL152" s="28">
        <f t="shared" ref="DL152" si="614">+IF(DM152="SI",IFERROR((IF(DM152="SI",DI152,0)/AW152),"REVISAR"),DE152)</f>
        <v>0.81610000000000005</v>
      </c>
      <c r="DM152" s="25" t="s">
        <v>50</v>
      </c>
      <c r="DN152" s="25" t="s">
        <v>1917</v>
      </c>
      <c r="DO152" s="24">
        <v>91.95</v>
      </c>
      <c r="DP152" s="24"/>
      <c r="DQ152" s="25"/>
      <c r="DR152" s="27">
        <f t="shared" ref="DR152" si="615">IFERROR(DO152/AW152,0)</f>
        <v>0.91949999999999998</v>
      </c>
      <c r="DS152" s="28">
        <f t="shared" ref="DS152" si="616">+IF(DT152="SI",IFERROR((IF(DT152="SI",DP152,0)/AW152),"REVISAR"),DL152)</f>
        <v>0.81610000000000005</v>
      </c>
      <c r="DT152" s="25" t="s">
        <v>49</v>
      </c>
      <c r="DU152" s="25"/>
      <c r="DV152" s="24">
        <v>100</v>
      </c>
      <c r="DW152" s="24"/>
      <c r="DX152" s="25"/>
      <c r="DY152" s="27">
        <f t="shared" ref="DY152" si="617">IFERROR(DV152/AW152,0)</f>
        <v>1</v>
      </c>
      <c r="DZ152" s="28">
        <f t="shared" ref="DZ152" si="618">+IF(EA152="SI",IFERROR((IF(EA152="SI",DW152,0)/AW152),"REVISAR"),DS152)</f>
        <v>0.81610000000000005</v>
      </c>
      <c r="EA152" s="25" t="s">
        <v>49</v>
      </c>
      <c r="EB152" s="25"/>
      <c r="EC152" s="31">
        <v>100</v>
      </c>
      <c r="ED152" s="24"/>
      <c r="EE152" s="25"/>
      <c r="EF152" s="27">
        <f t="shared" ref="EF152" si="619">IFERROR(EC152/AW152,0)</f>
        <v>1</v>
      </c>
      <c r="EG152" s="28">
        <f t="shared" ref="EG152" si="620">+IF(EH152="SI",IFERROR((IF(EH152="SI",ED152,0)/AW152),"REVISAR"),DZ152)</f>
        <v>0.81610000000000005</v>
      </c>
      <c r="EH152" s="25" t="s">
        <v>49</v>
      </c>
      <c r="EI152" s="25"/>
      <c r="EJ152" s="32">
        <v>2025</v>
      </c>
      <c r="EK152" s="33"/>
      <c r="EL152" s="34"/>
      <c r="EM152" s="34"/>
      <c r="EN152" s="34"/>
      <c r="EO152" s="34"/>
      <c r="EP152" s="34"/>
      <c r="EQ152" s="35"/>
    </row>
    <row r="153" spans="1:147" s="36" customFormat="1" ht="44.25" customHeight="1" x14ac:dyDescent="0.3">
      <c r="A153" s="15" t="str">
        <f t="shared" si="525"/>
        <v>82_TRANSVERSALES_2025</v>
      </c>
      <c r="B153" s="16" t="s">
        <v>93</v>
      </c>
      <c r="C153" s="16" t="s">
        <v>137</v>
      </c>
      <c r="D153" s="16" t="s">
        <v>151</v>
      </c>
      <c r="E153" s="16" t="s">
        <v>161</v>
      </c>
      <c r="F153" s="16" t="s">
        <v>274</v>
      </c>
      <c r="G153" s="17" t="s">
        <v>1077</v>
      </c>
      <c r="H153" s="16" t="s">
        <v>66</v>
      </c>
      <c r="I153" s="16" t="s">
        <v>627</v>
      </c>
      <c r="J153" s="16" t="s">
        <v>628</v>
      </c>
      <c r="K153" s="16" t="s">
        <v>629</v>
      </c>
      <c r="L153" s="16" t="s">
        <v>1078</v>
      </c>
      <c r="M153" s="16" t="s">
        <v>96</v>
      </c>
      <c r="N153" s="16" t="s">
        <v>152</v>
      </c>
      <c r="O153" s="22">
        <v>82</v>
      </c>
      <c r="P153" s="21" t="s">
        <v>1079</v>
      </c>
      <c r="Q153" s="20" t="s">
        <v>282</v>
      </c>
      <c r="R153" s="19" t="s">
        <v>283</v>
      </c>
      <c r="S153" s="19" t="s">
        <v>1080</v>
      </c>
      <c r="T153" s="19" t="s">
        <v>308</v>
      </c>
      <c r="U153" s="19" t="s">
        <v>286</v>
      </c>
      <c r="V153" s="19">
        <v>0</v>
      </c>
      <c r="W153" s="19" t="s">
        <v>1081</v>
      </c>
      <c r="X153" s="20" t="s">
        <v>288</v>
      </c>
      <c r="Y153" s="21"/>
      <c r="Z153" s="21"/>
      <c r="AA153" s="21"/>
      <c r="AB153" s="21"/>
      <c r="AC153" s="21"/>
      <c r="AD153" s="21"/>
      <c r="AE153" s="21"/>
      <c r="AF153" s="21"/>
      <c r="AG153" s="21"/>
      <c r="AH153" s="22"/>
      <c r="AI153" s="22"/>
      <c r="AJ153" s="22"/>
      <c r="AK153" s="22"/>
      <c r="AL153" s="22"/>
      <c r="AM153" s="22"/>
      <c r="AN153" s="22"/>
      <c r="AO153" s="22"/>
      <c r="AP153" s="22"/>
      <c r="AQ153" s="22"/>
      <c r="AR153" s="23"/>
      <c r="AS153" s="22"/>
      <c r="AT153" s="22"/>
      <c r="AU153" s="22"/>
      <c r="AV153" s="190">
        <v>15</v>
      </c>
      <c r="AW153" s="190">
        <v>30</v>
      </c>
      <c r="AX153" s="190">
        <v>50</v>
      </c>
      <c r="AY153" s="190">
        <v>50</v>
      </c>
      <c r="AZ153" s="191"/>
      <c r="BA153" s="191"/>
      <c r="BB153" s="191"/>
      <c r="BC153" s="191"/>
      <c r="BD153" s="24"/>
      <c r="BE153" s="24"/>
      <c r="BF153" s="25"/>
      <c r="BG153" s="26">
        <f>IFERROR(BD153/AW153,0)</f>
        <v>0</v>
      </c>
      <c r="BH153" s="27">
        <f>IFERROR(BE153/AW153,0)</f>
        <v>0</v>
      </c>
      <c r="BI153" s="25" t="s">
        <v>49</v>
      </c>
      <c r="BJ153" s="25"/>
      <c r="BK153" s="24"/>
      <c r="BL153" s="24"/>
      <c r="BM153" s="25"/>
      <c r="BN153" s="27">
        <f>+IFERROR(BK153/AW153,0)</f>
        <v>0</v>
      </c>
      <c r="BO153" s="28">
        <f>+IF(BP153="SI",IFERROR((IF(BP153="SI",BL153,0)/AW153),"REVISAR"),BH153)</f>
        <v>0</v>
      </c>
      <c r="BP153" s="25" t="s">
        <v>49</v>
      </c>
      <c r="BQ153" s="29"/>
      <c r="BR153" s="30">
        <v>15</v>
      </c>
      <c r="BS153" s="24"/>
      <c r="BT153" s="25"/>
      <c r="BU153" s="27">
        <f>+IFERROR(BR153/AW153,0)</f>
        <v>0.5</v>
      </c>
      <c r="BV153" s="28">
        <f>+IF(BW153="SI",IFERROR((IF(BW153="SI",BS153,0)/AW153),"REVISAR"),BO153)</f>
        <v>0</v>
      </c>
      <c r="BW153" s="25" t="s">
        <v>50</v>
      </c>
      <c r="BX153" s="25" t="s">
        <v>1063</v>
      </c>
      <c r="BY153" s="24"/>
      <c r="BZ153" s="24"/>
      <c r="CA153" s="25" t="s">
        <v>100</v>
      </c>
      <c r="CB153" s="27">
        <f>+IFERROR(BY153/AW153,0)</f>
        <v>0</v>
      </c>
      <c r="CC153" s="28">
        <f>+IF(CD153="SI",IFERROR((IF(CD153="SI",BZ153,0)/AW153),"REVISAR"),BV153)</f>
        <v>0</v>
      </c>
      <c r="CD153" s="25" t="s">
        <v>50</v>
      </c>
      <c r="CE153" s="25" t="s">
        <v>1429</v>
      </c>
      <c r="CF153" s="24"/>
      <c r="CG153" s="24"/>
      <c r="CH153" s="25" t="s">
        <v>100</v>
      </c>
      <c r="CI153" s="27">
        <f>+IFERROR(CF153/AW153,0)</f>
        <v>0</v>
      </c>
      <c r="CJ153" s="28">
        <f>+IF(CK153="SI",IFERROR((IF(CK153="SI",CG153,0)/AW153),"REVISAR"),CC153)</f>
        <v>0</v>
      </c>
      <c r="CK153" s="25" t="s">
        <v>50</v>
      </c>
      <c r="CL153" s="25" t="s">
        <v>1430</v>
      </c>
      <c r="CM153" s="24">
        <v>10</v>
      </c>
      <c r="CN153" s="103">
        <v>12</v>
      </c>
      <c r="CO153" s="213" t="s">
        <v>1918</v>
      </c>
      <c r="CP153" s="27">
        <f>+IFERROR(CM153/AW153,0)</f>
        <v>0.33333333333333331</v>
      </c>
      <c r="CQ153" s="28">
        <f>+IF(CR153="SI",IFERROR((IF(CR153="SI",CN153,0)/AW153),"REVISAR"),CJ153)</f>
        <v>0.4</v>
      </c>
      <c r="CR153" s="214" t="s">
        <v>50</v>
      </c>
      <c r="CS153" s="214" t="s">
        <v>1552</v>
      </c>
      <c r="CT153" s="24">
        <v>10</v>
      </c>
      <c r="CU153" s="24">
        <v>12</v>
      </c>
      <c r="CV153" s="25" t="s">
        <v>100</v>
      </c>
      <c r="CW153" s="27">
        <f>+IFERROR(CT153/AW153,0)</f>
        <v>0.33333333333333331</v>
      </c>
      <c r="CX153" s="28">
        <f>+IF(CY153="SI",IFERROR((IF(CY153="SI",CU153,0)/AW153),"REVISAR"),CQ153)</f>
        <v>0.4</v>
      </c>
      <c r="CY153" s="25" t="s">
        <v>50</v>
      </c>
      <c r="CZ153" s="25" t="s">
        <v>1817</v>
      </c>
      <c r="DA153" s="24">
        <v>10</v>
      </c>
      <c r="DB153" s="24">
        <v>12</v>
      </c>
      <c r="DC153" s="25" t="s">
        <v>100</v>
      </c>
      <c r="DD153" s="27">
        <f>+IFERROR(DA153/AW153,0)</f>
        <v>0.33333333333333331</v>
      </c>
      <c r="DE153" s="28">
        <f>+IF(DF153="SI",IFERROR((IF(DF153="SI",DB153,0)/AW153),"REVISAR"),CX153)</f>
        <v>0.4</v>
      </c>
      <c r="DF153" s="25" t="s">
        <v>50</v>
      </c>
      <c r="DG153" s="25" t="s">
        <v>1818</v>
      </c>
      <c r="DH153" s="24">
        <v>10</v>
      </c>
      <c r="DI153" s="24">
        <v>12</v>
      </c>
      <c r="DJ153" s="25" t="s">
        <v>100</v>
      </c>
      <c r="DK153" s="27">
        <f>+IFERROR(DH153/AW153,0)</f>
        <v>0.33333333333333331</v>
      </c>
      <c r="DL153" s="28">
        <f>+IF(DM153="SI",IFERROR((IF(DM153="SI",DI153,0)/AW153),"REVISAR"),DE153)</f>
        <v>0.4</v>
      </c>
      <c r="DM153" s="25" t="s">
        <v>50</v>
      </c>
      <c r="DN153" s="25" t="s">
        <v>1819</v>
      </c>
      <c r="DO153" s="24">
        <v>10</v>
      </c>
      <c r="DP153" s="24"/>
      <c r="DQ153" s="25"/>
      <c r="DR153" s="27">
        <f>+IFERROR(DO153/AW153,0)</f>
        <v>0.33333333333333331</v>
      </c>
      <c r="DS153" s="28">
        <f>+IF(DT153="SI",IFERROR((IF(DT153="SI",DP153,0)/AW153),"REVISAR"),DL153)</f>
        <v>0.4</v>
      </c>
      <c r="DT153" s="25" t="s">
        <v>49</v>
      </c>
      <c r="DU153" s="25"/>
      <c r="DV153" s="24">
        <v>10</v>
      </c>
      <c r="DW153" s="24"/>
      <c r="DX153" s="25"/>
      <c r="DY153" s="27">
        <f>+IFERROR(DV153/AW153,0)</f>
        <v>0.33333333333333331</v>
      </c>
      <c r="DZ153" s="28">
        <f>+IF(EA153="SI",IFERROR((IF(EA153="SI",DW153,0)/AW153),"REVISAR"),DS153)</f>
        <v>0.4</v>
      </c>
      <c r="EA153" s="25" t="s">
        <v>49</v>
      </c>
      <c r="EB153" s="25"/>
      <c r="EC153" s="215">
        <v>30</v>
      </c>
      <c r="ED153" s="24"/>
      <c r="EE153" s="25"/>
      <c r="EF153" s="27">
        <f>+IFERROR(EC153/AW153,0)</f>
        <v>1</v>
      </c>
      <c r="EG153" s="28">
        <f>+IF(EH153="SI",IFERROR((IF(EH153="SI",ED153,0)/AW153),"REVISAR"),DZ153)</f>
        <v>0.4</v>
      </c>
      <c r="EH153" s="25" t="s">
        <v>49</v>
      </c>
      <c r="EI153" s="25"/>
      <c r="EJ153" s="32">
        <v>2025</v>
      </c>
      <c r="EK153" s="33"/>
      <c r="EL153" s="34"/>
      <c r="EM153" s="34"/>
      <c r="EN153" s="34"/>
      <c r="EO153" s="34"/>
      <c r="EP153" s="34"/>
      <c r="EQ153" s="35"/>
    </row>
    <row r="154" spans="1:147" s="36" customFormat="1" ht="44.25" customHeight="1" x14ac:dyDescent="0.3">
      <c r="A154" s="15" t="str">
        <f t="shared" si="525"/>
        <v>83_TRANSVERSALES_2025</v>
      </c>
      <c r="B154" s="16" t="s">
        <v>93</v>
      </c>
      <c r="C154" s="16" t="s">
        <v>137</v>
      </c>
      <c r="D154" s="16" t="s">
        <v>151</v>
      </c>
      <c r="E154" s="16" t="s">
        <v>161</v>
      </c>
      <c r="F154" s="16" t="s">
        <v>274</v>
      </c>
      <c r="G154" s="17" t="s">
        <v>1077</v>
      </c>
      <c r="H154" s="16" t="s">
        <v>66</v>
      </c>
      <c r="I154" s="16" t="s">
        <v>627</v>
      </c>
      <c r="J154" s="16" t="s">
        <v>628</v>
      </c>
      <c r="K154" s="16" t="s">
        <v>629</v>
      </c>
      <c r="L154" s="16" t="s">
        <v>1078</v>
      </c>
      <c r="M154" s="16" t="s">
        <v>96</v>
      </c>
      <c r="N154" s="16" t="s">
        <v>152</v>
      </c>
      <c r="O154" s="22">
        <v>83</v>
      </c>
      <c r="P154" s="21" t="s">
        <v>1082</v>
      </c>
      <c r="Q154" s="20" t="s">
        <v>282</v>
      </c>
      <c r="R154" s="19" t="s">
        <v>306</v>
      </c>
      <c r="S154" s="19" t="s">
        <v>1083</v>
      </c>
      <c r="T154" s="19" t="s">
        <v>308</v>
      </c>
      <c r="U154" s="19" t="s">
        <v>434</v>
      </c>
      <c r="V154" s="19">
        <v>0</v>
      </c>
      <c r="W154" s="19" t="s">
        <v>1084</v>
      </c>
      <c r="X154" s="20" t="s">
        <v>288</v>
      </c>
      <c r="Y154" s="21"/>
      <c r="Z154" s="21"/>
      <c r="AA154" s="21"/>
      <c r="AB154" s="21"/>
      <c r="AC154" s="21"/>
      <c r="AD154" s="21"/>
      <c r="AE154" s="21"/>
      <c r="AF154" s="21"/>
      <c r="AG154" s="21"/>
      <c r="AH154" s="22"/>
      <c r="AI154" s="22"/>
      <c r="AJ154" s="22"/>
      <c r="AK154" s="22"/>
      <c r="AL154" s="22"/>
      <c r="AM154" s="22"/>
      <c r="AN154" s="22"/>
      <c r="AO154" s="22"/>
      <c r="AP154" s="22"/>
      <c r="AQ154" s="22"/>
      <c r="AR154" s="23"/>
      <c r="AS154" s="22"/>
      <c r="AT154" s="22"/>
      <c r="AU154" s="22"/>
      <c r="AV154" s="190">
        <v>70</v>
      </c>
      <c r="AW154" s="190">
        <v>85</v>
      </c>
      <c r="AX154" s="190">
        <v>100</v>
      </c>
      <c r="AY154" s="190">
        <v>100</v>
      </c>
      <c r="AZ154" s="191"/>
      <c r="BA154" s="191"/>
      <c r="BB154" s="191"/>
      <c r="BC154" s="191"/>
      <c r="BD154" s="24"/>
      <c r="BE154" s="24"/>
      <c r="BF154" s="25"/>
      <c r="BG154" s="27">
        <f>IFERROR(BD154/AW154,0)</f>
        <v>0</v>
      </c>
      <c r="BH154" s="28">
        <f>+IF(BI154="SI",IFERROR((IF(BI154="SI",BE154,0)/AW154),"REVISAR"),0)</f>
        <v>0</v>
      </c>
      <c r="BI154" s="25" t="s">
        <v>49</v>
      </c>
      <c r="BJ154" s="25"/>
      <c r="BK154" s="24"/>
      <c r="BL154" s="24"/>
      <c r="BM154" s="25"/>
      <c r="BN154" s="27">
        <f>+IFERROR(BK154/AW154,0)</f>
        <v>0</v>
      </c>
      <c r="BO154" s="28">
        <f>+IF(BP154="SI",IFERROR((IF(BP154="SI",BL154,0)/AW154),"REVISAR"),BH154)</f>
        <v>0</v>
      </c>
      <c r="BP154" s="25" t="s">
        <v>49</v>
      </c>
      <c r="BQ154" s="29"/>
      <c r="BR154" s="30">
        <v>30</v>
      </c>
      <c r="BS154" s="24"/>
      <c r="BT154" s="25"/>
      <c r="BU154" s="27">
        <f>+IFERROR(BR154/AW154,0)</f>
        <v>0.35294117647058826</v>
      </c>
      <c r="BV154" s="28">
        <f>+IF(BW154="SI",IFERROR((IF(BW154="SI",BS154,0)/AW154),"REVISAR"),BO154)</f>
        <v>0</v>
      </c>
      <c r="BW154" s="25" t="s">
        <v>62</v>
      </c>
      <c r="BX154" s="25" t="s">
        <v>128</v>
      </c>
      <c r="BY154" s="24">
        <v>30</v>
      </c>
      <c r="BZ154" s="24"/>
      <c r="CA154" s="25" t="s">
        <v>100</v>
      </c>
      <c r="CB154" s="27">
        <f>+IFERROR(BY154/AW154,0)</f>
        <v>0.35294117647058826</v>
      </c>
      <c r="CC154" s="28">
        <f>+IF(CD154="SI",IFERROR((IF(CD154="SI",BZ154,0)/AW154),"REVISAR"),BV154)</f>
        <v>0</v>
      </c>
      <c r="CD154" s="25" t="s">
        <v>62</v>
      </c>
      <c r="CE154" s="25" t="s">
        <v>1533</v>
      </c>
      <c r="CF154" s="24">
        <v>30</v>
      </c>
      <c r="CG154" s="24"/>
      <c r="CH154" s="25" t="s">
        <v>100</v>
      </c>
      <c r="CI154" s="27">
        <f>+IFERROR(CF154/AW154,0)</f>
        <v>0.35294117647058826</v>
      </c>
      <c r="CJ154" s="28">
        <f>+IF(CK154="SI",IFERROR((IF(CK154="SI",CG154,0)/AW154),"REVISAR"),CC154)</f>
        <v>0</v>
      </c>
      <c r="CK154" s="25" t="s">
        <v>62</v>
      </c>
      <c r="CL154" s="25" t="s">
        <v>1534</v>
      </c>
      <c r="CM154" s="24">
        <v>40</v>
      </c>
      <c r="CN154" s="103">
        <v>39</v>
      </c>
      <c r="CO154" s="213" t="s">
        <v>1919</v>
      </c>
      <c r="CP154" s="27">
        <f>+IFERROR(CM154/AW154,0)</f>
        <v>0.47058823529411764</v>
      </c>
      <c r="CQ154" s="28">
        <f>+IF(CR154="SI",IFERROR((IF(CR154="SI",CN154,0)/AW154),"REVISAR"),CJ154)</f>
        <v>0.45882352941176469</v>
      </c>
      <c r="CR154" s="214" t="s">
        <v>50</v>
      </c>
      <c r="CS154" s="214" t="s">
        <v>1553</v>
      </c>
      <c r="CT154" s="24">
        <v>40</v>
      </c>
      <c r="CU154" s="24">
        <v>39</v>
      </c>
      <c r="CV154" s="25" t="s">
        <v>100</v>
      </c>
      <c r="CW154" s="27">
        <f>+IFERROR(CT154/AW154,0)</f>
        <v>0.47058823529411764</v>
      </c>
      <c r="CX154" s="28">
        <f>+IF(CY154="SI",IFERROR((IF(CY154="SI",CU154,0)/AW154),"REVISAR"),CQ154)</f>
        <v>0.45882352941176469</v>
      </c>
      <c r="CY154" s="25" t="s">
        <v>50</v>
      </c>
      <c r="CZ154" s="25" t="s">
        <v>1817</v>
      </c>
      <c r="DA154" s="24">
        <v>40</v>
      </c>
      <c r="DB154" s="24">
        <v>39</v>
      </c>
      <c r="DC154" s="25" t="s">
        <v>100</v>
      </c>
      <c r="DD154" s="27">
        <f>+IFERROR(DA154/AW154,0)</f>
        <v>0.47058823529411764</v>
      </c>
      <c r="DE154" s="28">
        <f>+IF(DF154="SI",IFERROR((IF(DF154="SI",DB154,0)/AW154),"REVISAR"),CX154)</f>
        <v>0.45882352941176469</v>
      </c>
      <c r="DF154" s="25" t="s">
        <v>50</v>
      </c>
      <c r="DG154" s="25" t="s">
        <v>1818</v>
      </c>
      <c r="DH154" s="24">
        <v>60</v>
      </c>
      <c r="DI154" s="24">
        <v>39</v>
      </c>
      <c r="DJ154" s="25" t="s">
        <v>1532</v>
      </c>
      <c r="DK154" s="27">
        <f>+IFERROR(DH154/AW154,0)</f>
        <v>0.70588235294117652</v>
      </c>
      <c r="DL154" s="28">
        <f>+IF(DM154="SI",IFERROR((IF(DM154="SI",DI154,0)/AW154),"REVISAR"),DE154)</f>
        <v>0.45882352941176469</v>
      </c>
      <c r="DM154" s="25" t="s">
        <v>62</v>
      </c>
      <c r="DN154" s="25" t="s">
        <v>1920</v>
      </c>
      <c r="DO154" s="24">
        <v>60</v>
      </c>
      <c r="DP154" s="24"/>
      <c r="DQ154" s="25"/>
      <c r="DR154" s="27">
        <f>+IFERROR(DO154/AW154,0)</f>
        <v>0.70588235294117652</v>
      </c>
      <c r="DS154" s="28">
        <f>+IF(DT154="SI",IFERROR((IF(DT154="SI",DP154,0)/AW154),"REVISAR"),DL154)</f>
        <v>0.45882352941176469</v>
      </c>
      <c r="DT154" s="25" t="s">
        <v>49</v>
      </c>
      <c r="DU154" s="25"/>
      <c r="DV154" s="24">
        <v>60</v>
      </c>
      <c r="DW154" s="24"/>
      <c r="DX154" s="25"/>
      <c r="DY154" s="27">
        <f>+IFERROR(DV154/AW154,0)</f>
        <v>0.70588235294117652</v>
      </c>
      <c r="DZ154" s="28">
        <f>+IF(EA154="SI",IFERROR((IF(EA154="SI",DW154,0)/AW154),"REVISAR"),DS154)</f>
        <v>0.45882352941176469</v>
      </c>
      <c r="EA154" s="25" t="s">
        <v>49</v>
      </c>
      <c r="EB154" s="25"/>
      <c r="EC154" s="215">
        <v>85</v>
      </c>
      <c r="ED154" s="24"/>
      <c r="EE154" s="25"/>
      <c r="EF154" s="27">
        <f>+IFERROR(EC154/AW154,0)</f>
        <v>1</v>
      </c>
      <c r="EG154" s="28">
        <f>+IF(EH154="SI",IFERROR((IF(EH154="SI",ED154,0)/AW154),"REVISAR"),DZ154)</f>
        <v>0.45882352941176469</v>
      </c>
      <c r="EH154" s="25" t="s">
        <v>49</v>
      </c>
      <c r="EI154" s="25"/>
      <c r="EJ154" s="32">
        <v>2025</v>
      </c>
      <c r="EK154" s="33"/>
      <c r="EL154" s="34"/>
      <c r="EM154" s="34"/>
      <c r="EN154" s="34"/>
      <c r="EO154" s="34"/>
      <c r="EP154" s="34"/>
      <c r="EQ154" s="35"/>
    </row>
    <row r="155" spans="1:147" s="36" customFormat="1" ht="44.25" customHeight="1" x14ac:dyDescent="0.3">
      <c r="A155" s="15" t="str">
        <f t="shared" si="525"/>
        <v>138_TRANSVERSALES_2025</v>
      </c>
      <c r="B155" s="16" t="s">
        <v>93</v>
      </c>
      <c r="C155" s="16" t="s">
        <v>137</v>
      </c>
      <c r="D155" s="16" t="s">
        <v>151</v>
      </c>
      <c r="E155" s="16" t="s">
        <v>161</v>
      </c>
      <c r="F155" s="16" t="s">
        <v>274</v>
      </c>
      <c r="G155" s="17" t="s">
        <v>1077</v>
      </c>
      <c r="H155" s="16" t="s">
        <v>66</v>
      </c>
      <c r="I155" s="16" t="s">
        <v>627</v>
      </c>
      <c r="J155" s="16" t="s">
        <v>628</v>
      </c>
      <c r="K155" s="16" t="s">
        <v>629</v>
      </c>
      <c r="L155" s="16" t="s">
        <v>1078</v>
      </c>
      <c r="M155" s="16" t="s">
        <v>96</v>
      </c>
      <c r="N155" s="16" t="s">
        <v>152</v>
      </c>
      <c r="O155" s="22">
        <v>138</v>
      </c>
      <c r="P155" s="21" t="s">
        <v>1085</v>
      </c>
      <c r="Q155" s="20" t="s">
        <v>282</v>
      </c>
      <c r="R155" s="19" t="s">
        <v>283</v>
      </c>
      <c r="S155" s="19" t="s">
        <v>1086</v>
      </c>
      <c r="T155" s="19" t="s">
        <v>308</v>
      </c>
      <c r="U155" s="19" t="s">
        <v>434</v>
      </c>
      <c r="V155" s="19">
        <v>0</v>
      </c>
      <c r="W155" s="19" t="s">
        <v>1081</v>
      </c>
      <c r="X155" s="20" t="s">
        <v>288</v>
      </c>
      <c r="Y155" s="21"/>
      <c r="Z155" s="21"/>
      <c r="AA155" s="21"/>
      <c r="AB155" s="21"/>
      <c r="AC155" s="21"/>
      <c r="AD155" s="21"/>
      <c r="AE155" s="21"/>
      <c r="AF155" s="21"/>
      <c r="AG155" s="21"/>
      <c r="AH155" s="22"/>
      <c r="AI155" s="22"/>
      <c r="AJ155" s="22"/>
      <c r="AK155" s="22"/>
      <c r="AL155" s="22"/>
      <c r="AM155" s="22"/>
      <c r="AN155" s="22"/>
      <c r="AO155" s="22"/>
      <c r="AP155" s="22"/>
      <c r="AQ155" s="22"/>
      <c r="AR155" s="23"/>
      <c r="AS155" s="22"/>
      <c r="AT155" s="22"/>
      <c r="AU155" s="22"/>
      <c r="AV155" s="190">
        <v>0</v>
      </c>
      <c r="AW155" s="190">
        <v>40</v>
      </c>
      <c r="AX155" s="190">
        <v>80</v>
      </c>
      <c r="AY155" s="190">
        <v>80</v>
      </c>
      <c r="AZ155" s="191"/>
      <c r="BA155" s="191"/>
      <c r="BB155" s="191"/>
      <c r="BC155" s="191"/>
      <c r="BD155" s="24"/>
      <c r="BE155" s="24"/>
      <c r="BF155" s="25"/>
      <c r="BG155" s="26">
        <f t="shared" ref="BG155:BG160" si="621">IFERROR(BD155/AW155,0)</f>
        <v>0</v>
      </c>
      <c r="BH155" s="27">
        <f t="shared" ref="BH155:BH160" si="622">IFERROR(BE155/AW155,0)</f>
        <v>0</v>
      </c>
      <c r="BI155" s="25" t="s">
        <v>49</v>
      </c>
      <c r="BJ155" s="25"/>
      <c r="BK155" s="24"/>
      <c r="BL155" s="24"/>
      <c r="BM155" s="25"/>
      <c r="BN155" s="27">
        <f t="shared" ref="BN155:BN160" si="623">+IFERROR(BK155/AW155,0)</f>
        <v>0</v>
      </c>
      <c r="BO155" s="28">
        <f t="shared" ref="BO155:BO160" si="624">+IF(BP155="SI",IFERROR((IF(BP155="SI",BL155,0)/AW155),"REVISAR"),BH155)</f>
        <v>0</v>
      </c>
      <c r="BP155" s="25" t="s">
        <v>49</v>
      </c>
      <c r="BQ155" s="29"/>
      <c r="BR155" s="30">
        <v>10</v>
      </c>
      <c r="BS155" s="24"/>
      <c r="BT155" s="25"/>
      <c r="BU155" s="27">
        <f t="shared" ref="BU155:BU160" si="625">+IFERROR(BR155/AW155,0)</f>
        <v>0.25</v>
      </c>
      <c r="BV155" s="28">
        <f t="shared" ref="BV155:BV160" si="626">+IF(BW155="SI",IFERROR((IF(BW155="SI",BS155,0)/AW155),"REVISAR"),BO155)</f>
        <v>0</v>
      </c>
      <c r="BW155" s="25" t="s">
        <v>62</v>
      </c>
      <c r="BX155" s="25" t="s">
        <v>128</v>
      </c>
      <c r="BY155" s="24">
        <v>10</v>
      </c>
      <c r="BZ155" s="24"/>
      <c r="CA155" s="25" t="s">
        <v>100</v>
      </c>
      <c r="CB155" s="27">
        <f t="shared" ref="CB155:CB160" si="627">+IFERROR(BY155/AW155,0)</f>
        <v>0.25</v>
      </c>
      <c r="CC155" s="28">
        <f t="shared" ref="CC155:CC160" si="628">+IF(CD155="SI",IFERROR((IF(CD155="SI",BZ155,0)/AW155),"REVISAR"),BV155)</f>
        <v>0</v>
      </c>
      <c r="CD155" s="25" t="s">
        <v>62</v>
      </c>
      <c r="CE155" s="25" t="s">
        <v>1533</v>
      </c>
      <c r="CF155" s="24">
        <v>10</v>
      </c>
      <c r="CG155" s="24"/>
      <c r="CH155" s="25" t="s">
        <v>100</v>
      </c>
      <c r="CI155" s="27">
        <f t="shared" ref="CI155:CI160" si="629">+IFERROR(CF155/AW155,0)</f>
        <v>0.25</v>
      </c>
      <c r="CJ155" s="28">
        <f t="shared" ref="CJ155:CJ160" si="630">+IF(CK155="SI",IFERROR((IF(CK155="SI",CG155,0)/AW155),"REVISAR"),CC155)</f>
        <v>0</v>
      </c>
      <c r="CK155" s="25" t="s">
        <v>62</v>
      </c>
      <c r="CL155" s="25" t="s">
        <v>1534</v>
      </c>
      <c r="CM155" s="24">
        <v>20</v>
      </c>
      <c r="CN155" s="103">
        <v>29</v>
      </c>
      <c r="CO155" s="213" t="s">
        <v>1921</v>
      </c>
      <c r="CP155" s="27">
        <f t="shared" ref="CP155:CP160" si="631">+IFERROR(CM155/AW155,0)</f>
        <v>0.5</v>
      </c>
      <c r="CQ155" s="28">
        <f t="shared" ref="CQ155:CQ160" si="632">+IF(CR155="SI",IFERROR((IF(CR155="SI",CN155,0)/AW155),"REVISAR"),CJ155)</f>
        <v>0.72499999999999998</v>
      </c>
      <c r="CR155" s="214" t="s">
        <v>50</v>
      </c>
      <c r="CS155" s="214" t="s">
        <v>1553</v>
      </c>
      <c r="CT155" s="24">
        <v>20</v>
      </c>
      <c r="CU155" s="24">
        <v>29</v>
      </c>
      <c r="CV155" s="25" t="s">
        <v>100</v>
      </c>
      <c r="CW155" s="27">
        <f t="shared" ref="CW155:CW160" si="633">+IFERROR(CT155/AW155,0)</f>
        <v>0.5</v>
      </c>
      <c r="CX155" s="28">
        <f t="shared" ref="CX155:CX160" si="634">+IF(CY155="SI",IFERROR((IF(CY155="SI",CU155,0)/AW155),"REVISAR"),CQ155)</f>
        <v>0.72499999999999998</v>
      </c>
      <c r="CY155" s="25" t="s">
        <v>50</v>
      </c>
      <c r="CZ155" s="25" t="s">
        <v>1817</v>
      </c>
      <c r="DA155" s="24">
        <v>20</v>
      </c>
      <c r="DB155" s="24">
        <v>29</v>
      </c>
      <c r="DC155" s="25" t="s">
        <v>100</v>
      </c>
      <c r="DD155" s="27">
        <f t="shared" ref="DD155:DD160" si="635">+IFERROR(DA155/AW155,0)</f>
        <v>0.5</v>
      </c>
      <c r="DE155" s="28">
        <f t="shared" ref="DE155:DE160" si="636">+IF(DF155="SI",IFERROR((IF(DF155="SI",DB155,0)/AW155),"REVISAR"),CX155)</f>
        <v>0.72499999999999998</v>
      </c>
      <c r="DF155" s="25" t="s">
        <v>50</v>
      </c>
      <c r="DG155" s="25" t="s">
        <v>1818</v>
      </c>
      <c r="DH155" s="24">
        <v>30</v>
      </c>
      <c r="DI155" s="24">
        <v>29</v>
      </c>
      <c r="DJ155" s="25" t="s">
        <v>1532</v>
      </c>
      <c r="DK155" s="27">
        <f t="shared" ref="DK155:DK160" si="637">+IFERROR(DH155/AW155,0)</f>
        <v>0.75</v>
      </c>
      <c r="DL155" s="28">
        <f t="shared" ref="DL155:DL160" si="638">+IF(DM155="SI",IFERROR((IF(DM155="SI",DI155,0)/AW155),"REVISAR"),DE155)</f>
        <v>0.72499999999999998</v>
      </c>
      <c r="DM155" s="25" t="s">
        <v>62</v>
      </c>
      <c r="DN155" s="25" t="s">
        <v>1920</v>
      </c>
      <c r="DO155" s="24">
        <v>30</v>
      </c>
      <c r="DP155" s="24"/>
      <c r="DQ155" s="25"/>
      <c r="DR155" s="27">
        <f t="shared" ref="DR155:DR160" si="639">+IFERROR(DO155/AW155,0)</f>
        <v>0.75</v>
      </c>
      <c r="DS155" s="28">
        <f t="shared" ref="DS155:DS160" si="640">+IF(DT155="SI",IFERROR((IF(DT155="SI",DP155,0)/AW155),"REVISAR"),DL155)</f>
        <v>0.72499999999999998</v>
      </c>
      <c r="DT155" s="25" t="s">
        <v>49</v>
      </c>
      <c r="DU155" s="25"/>
      <c r="DV155" s="24">
        <v>30</v>
      </c>
      <c r="DW155" s="24"/>
      <c r="DX155" s="25"/>
      <c r="DY155" s="27">
        <f t="shared" ref="DY155:DY160" si="641">+IFERROR(DV155/AW155,0)</f>
        <v>0.75</v>
      </c>
      <c r="DZ155" s="28">
        <f t="shared" ref="DZ155:DZ160" si="642">+IF(EA155="SI",IFERROR((IF(EA155="SI",DW155,0)/AW155),"REVISAR"),DS155)</f>
        <v>0.72499999999999998</v>
      </c>
      <c r="EA155" s="25" t="s">
        <v>49</v>
      </c>
      <c r="EB155" s="25"/>
      <c r="EC155" s="215">
        <v>40</v>
      </c>
      <c r="ED155" s="24"/>
      <c r="EE155" s="25"/>
      <c r="EF155" s="27">
        <f t="shared" ref="EF155:EF160" si="643">+IFERROR(EC155/AW155,0)</f>
        <v>1</v>
      </c>
      <c r="EG155" s="28">
        <f t="shared" ref="EG155:EG160" si="644">+IF(EH155="SI",IFERROR((IF(EH155="SI",ED155,0)/AW155),"REVISAR"),DZ155)</f>
        <v>0.72499999999999998</v>
      </c>
      <c r="EH155" s="25" t="s">
        <v>49</v>
      </c>
      <c r="EI155" s="25"/>
      <c r="EJ155" s="32">
        <v>2025</v>
      </c>
      <c r="EK155" s="33"/>
      <c r="EL155" s="34"/>
      <c r="EM155" s="34"/>
      <c r="EN155" s="34"/>
      <c r="EO155" s="34"/>
      <c r="EP155" s="34"/>
      <c r="EQ155" s="35"/>
    </row>
    <row r="156" spans="1:147" s="36" customFormat="1" ht="44.25" customHeight="1" x14ac:dyDescent="0.3">
      <c r="A156" s="15" t="str">
        <f t="shared" si="525"/>
        <v>241_TRANSVERSALES_2025</v>
      </c>
      <c r="B156" s="16" t="s">
        <v>93</v>
      </c>
      <c r="C156" s="16" t="s">
        <v>94</v>
      </c>
      <c r="D156" s="16" t="s">
        <v>1087</v>
      </c>
      <c r="E156" s="16" t="s">
        <v>158</v>
      </c>
      <c r="F156" s="16" t="s">
        <v>274</v>
      </c>
      <c r="G156" s="17" t="s">
        <v>275</v>
      </c>
      <c r="H156" s="16" t="s">
        <v>686</v>
      </c>
      <c r="I156" s="16" t="s">
        <v>277</v>
      </c>
      <c r="J156" s="16" t="s">
        <v>85</v>
      </c>
      <c r="K156" s="16" t="s">
        <v>85</v>
      </c>
      <c r="L156" s="16" t="s">
        <v>85</v>
      </c>
      <c r="M156" s="16" t="s">
        <v>687</v>
      </c>
      <c r="N156" s="16" t="s">
        <v>687</v>
      </c>
      <c r="O156" s="22">
        <v>241</v>
      </c>
      <c r="P156" s="21" t="s">
        <v>1088</v>
      </c>
      <c r="Q156" s="20" t="s">
        <v>282</v>
      </c>
      <c r="R156" s="19" t="s">
        <v>283</v>
      </c>
      <c r="S156" s="19" t="s">
        <v>403</v>
      </c>
      <c r="T156" s="19" t="s">
        <v>308</v>
      </c>
      <c r="U156" s="19" t="s">
        <v>434</v>
      </c>
      <c r="V156" s="19">
        <v>15</v>
      </c>
      <c r="W156" s="19" t="s">
        <v>1089</v>
      </c>
      <c r="X156" s="20" t="s">
        <v>405</v>
      </c>
      <c r="Y156" s="21"/>
      <c r="Z156" s="21"/>
      <c r="AA156" s="21"/>
      <c r="AB156" s="21"/>
      <c r="AC156" s="21"/>
      <c r="AD156" s="21"/>
      <c r="AE156" s="21"/>
      <c r="AF156" s="21"/>
      <c r="AG156" s="21"/>
      <c r="AH156" s="22"/>
      <c r="AI156" s="22"/>
      <c r="AJ156" s="22"/>
      <c r="AK156" s="22"/>
      <c r="AL156" s="22"/>
      <c r="AM156" s="22"/>
      <c r="AN156" s="22"/>
      <c r="AO156" s="22"/>
      <c r="AP156" s="22"/>
      <c r="AQ156" s="22"/>
      <c r="AR156" s="23"/>
      <c r="AS156" s="22"/>
      <c r="AT156" s="22"/>
      <c r="AU156" s="22">
        <v>0.2</v>
      </c>
      <c r="AV156" s="190">
        <v>0.4</v>
      </c>
      <c r="AW156" s="190">
        <v>0.25</v>
      </c>
      <c r="AX156" s="190">
        <v>0.15</v>
      </c>
      <c r="AY156" s="190">
        <v>1</v>
      </c>
      <c r="AZ156" s="191"/>
      <c r="BA156" s="191"/>
      <c r="BB156" s="191"/>
      <c r="BC156" s="191"/>
      <c r="BD156" s="24"/>
      <c r="BE156" s="24"/>
      <c r="BF156" s="25"/>
      <c r="BG156" s="26">
        <f t="shared" si="621"/>
        <v>0</v>
      </c>
      <c r="BH156" s="27">
        <f t="shared" si="622"/>
        <v>0</v>
      </c>
      <c r="BI156" s="25" t="s">
        <v>49</v>
      </c>
      <c r="BJ156" s="25"/>
      <c r="BK156" s="24"/>
      <c r="BL156" s="24"/>
      <c r="BM156" s="25"/>
      <c r="BN156" s="27">
        <f t="shared" si="623"/>
        <v>0</v>
      </c>
      <c r="BO156" s="28">
        <f t="shared" si="624"/>
        <v>0</v>
      </c>
      <c r="BP156" s="25" t="s">
        <v>49</v>
      </c>
      <c r="BQ156" s="29"/>
      <c r="BR156" s="30">
        <v>6.25E-2</v>
      </c>
      <c r="BS156" s="24"/>
      <c r="BT156" s="25"/>
      <c r="BU156" s="27">
        <f t="shared" si="625"/>
        <v>0.25</v>
      </c>
      <c r="BV156" s="28">
        <f t="shared" si="626"/>
        <v>0</v>
      </c>
      <c r="BW156" s="25" t="s">
        <v>49</v>
      </c>
      <c r="BX156" s="25"/>
      <c r="BY156" s="24">
        <v>6.25E-2</v>
      </c>
      <c r="BZ156" s="24"/>
      <c r="CA156" s="25"/>
      <c r="CB156" s="27">
        <f t="shared" si="627"/>
        <v>0.25</v>
      </c>
      <c r="CC156" s="28">
        <f t="shared" si="628"/>
        <v>0</v>
      </c>
      <c r="CD156" s="25" t="s">
        <v>49</v>
      </c>
      <c r="CE156" s="25"/>
      <c r="CF156" s="24">
        <v>6.25E-2</v>
      </c>
      <c r="CG156" s="24"/>
      <c r="CH156" s="25"/>
      <c r="CI156" s="27">
        <f t="shared" si="629"/>
        <v>0.25</v>
      </c>
      <c r="CJ156" s="28">
        <f t="shared" si="630"/>
        <v>0</v>
      </c>
      <c r="CK156" s="25" t="s">
        <v>49</v>
      </c>
      <c r="CL156" s="25"/>
      <c r="CM156" s="24">
        <v>0.12</v>
      </c>
      <c r="CN156" s="24"/>
      <c r="CO156" s="25"/>
      <c r="CP156" s="27">
        <f t="shared" si="631"/>
        <v>0.48</v>
      </c>
      <c r="CQ156" s="28">
        <f t="shared" si="632"/>
        <v>0</v>
      </c>
      <c r="CR156" s="25" t="s">
        <v>49</v>
      </c>
      <c r="CS156" s="25"/>
      <c r="CT156" s="24">
        <v>0.12</v>
      </c>
      <c r="CU156" s="24"/>
      <c r="CV156" s="25"/>
      <c r="CW156" s="27">
        <f t="shared" si="633"/>
        <v>0.48</v>
      </c>
      <c r="CX156" s="28">
        <f t="shared" si="634"/>
        <v>0</v>
      </c>
      <c r="CY156" s="25" t="s">
        <v>49</v>
      </c>
      <c r="CZ156" s="25"/>
      <c r="DA156" s="24">
        <v>0.12</v>
      </c>
      <c r="DB156" s="24"/>
      <c r="DC156" s="25"/>
      <c r="DD156" s="27">
        <f t="shared" si="635"/>
        <v>0.48</v>
      </c>
      <c r="DE156" s="28">
        <f t="shared" si="636"/>
        <v>0</v>
      </c>
      <c r="DF156" s="25" t="s">
        <v>49</v>
      </c>
      <c r="DG156" s="25"/>
      <c r="DH156" s="30">
        <v>0.18</v>
      </c>
      <c r="DI156" s="24"/>
      <c r="DJ156" s="25"/>
      <c r="DK156" s="27">
        <f t="shared" si="637"/>
        <v>0.72</v>
      </c>
      <c r="DL156" s="28">
        <f t="shared" si="638"/>
        <v>0</v>
      </c>
      <c r="DM156" s="25" t="s">
        <v>49</v>
      </c>
      <c r="DN156" s="25"/>
      <c r="DO156" s="30">
        <v>0.18</v>
      </c>
      <c r="DP156" s="24"/>
      <c r="DQ156" s="25"/>
      <c r="DR156" s="27">
        <f t="shared" si="639"/>
        <v>0.72</v>
      </c>
      <c r="DS156" s="28">
        <f t="shared" si="640"/>
        <v>0</v>
      </c>
      <c r="DT156" s="25" t="s">
        <v>49</v>
      </c>
      <c r="DU156" s="25"/>
      <c r="DV156" s="30">
        <v>0.18</v>
      </c>
      <c r="DW156" s="24"/>
      <c r="DX156" s="25"/>
      <c r="DY156" s="27">
        <f t="shared" si="641"/>
        <v>0.72</v>
      </c>
      <c r="DZ156" s="28">
        <f t="shared" si="642"/>
        <v>0</v>
      </c>
      <c r="EA156" s="25" t="s">
        <v>49</v>
      </c>
      <c r="EB156" s="25"/>
      <c r="EC156" s="215">
        <v>0.25</v>
      </c>
      <c r="ED156" s="24"/>
      <c r="EE156" s="25"/>
      <c r="EF156" s="27">
        <f t="shared" si="643"/>
        <v>1</v>
      </c>
      <c r="EG156" s="28">
        <f t="shared" si="644"/>
        <v>0</v>
      </c>
      <c r="EH156" s="25" t="s">
        <v>49</v>
      </c>
      <c r="EI156" s="25"/>
      <c r="EJ156" s="32">
        <v>2025</v>
      </c>
      <c r="EK156" s="33"/>
      <c r="EL156" s="34"/>
      <c r="EM156" s="34"/>
      <c r="EN156" s="34"/>
      <c r="EO156" s="34"/>
      <c r="EP156" s="34"/>
      <c r="EQ156" s="35"/>
    </row>
    <row r="157" spans="1:147" s="36" customFormat="1" ht="44.25" customHeight="1" x14ac:dyDescent="0.3">
      <c r="A157" s="15" t="str">
        <f t="shared" si="525"/>
        <v>284_TRANSVERSALES_2025</v>
      </c>
      <c r="B157" s="16" t="s">
        <v>93</v>
      </c>
      <c r="C157" s="16" t="s">
        <v>94</v>
      </c>
      <c r="D157" s="16" t="s">
        <v>1087</v>
      </c>
      <c r="E157" s="16" t="s">
        <v>158</v>
      </c>
      <c r="F157" s="16" t="s">
        <v>274</v>
      </c>
      <c r="G157" s="17" t="s">
        <v>275</v>
      </c>
      <c r="H157" s="16" t="s">
        <v>686</v>
      </c>
      <c r="I157" s="16" t="s">
        <v>277</v>
      </c>
      <c r="J157" s="16" t="s">
        <v>85</v>
      </c>
      <c r="K157" s="16" t="s">
        <v>85</v>
      </c>
      <c r="L157" s="16" t="s">
        <v>85</v>
      </c>
      <c r="M157" s="16" t="s">
        <v>687</v>
      </c>
      <c r="N157" s="16" t="s">
        <v>687</v>
      </c>
      <c r="O157" s="22">
        <v>284</v>
      </c>
      <c r="P157" s="21" t="s">
        <v>1090</v>
      </c>
      <c r="Q157" s="20" t="s">
        <v>282</v>
      </c>
      <c r="R157" s="19" t="s">
        <v>283</v>
      </c>
      <c r="S157" s="19" t="s">
        <v>1091</v>
      </c>
      <c r="T157" s="19" t="s">
        <v>285</v>
      </c>
      <c r="U157" s="19" t="s">
        <v>286</v>
      </c>
      <c r="V157" s="19">
        <v>15</v>
      </c>
      <c r="W157" s="19" t="s">
        <v>419</v>
      </c>
      <c r="X157" s="20" t="s">
        <v>405</v>
      </c>
      <c r="Y157" s="21"/>
      <c r="Z157" s="21"/>
      <c r="AA157" s="21"/>
      <c r="AB157" s="21"/>
      <c r="AC157" s="21"/>
      <c r="AD157" s="21"/>
      <c r="AE157" s="21"/>
      <c r="AF157" s="21"/>
      <c r="AG157" s="21"/>
      <c r="AH157" s="22"/>
      <c r="AI157" s="22"/>
      <c r="AJ157" s="22"/>
      <c r="AK157" s="22"/>
      <c r="AL157" s="22"/>
      <c r="AM157" s="22"/>
      <c r="AN157" s="22"/>
      <c r="AO157" s="22"/>
      <c r="AP157" s="22"/>
      <c r="AQ157" s="22"/>
      <c r="AR157" s="23"/>
      <c r="AS157" s="22"/>
      <c r="AT157" s="22">
        <v>10</v>
      </c>
      <c r="AU157" s="22">
        <v>16</v>
      </c>
      <c r="AV157" s="190">
        <v>16</v>
      </c>
      <c r="AW157" s="190">
        <v>16</v>
      </c>
      <c r="AX157" s="190">
        <v>16</v>
      </c>
      <c r="AY157" s="190">
        <v>64</v>
      </c>
      <c r="AZ157" s="191"/>
      <c r="BA157" s="191"/>
      <c r="BB157" s="191"/>
      <c r="BC157" s="191"/>
      <c r="BD157" s="24"/>
      <c r="BE157" s="24"/>
      <c r="BF157" s="25"/>
      <c r="BG157" s="26">
        <f t="shared" si="621"/>
        <v>0</v>
      </c>
      <c r="BH157" s="27">
        <f t="shared" si="622"/>
        <v>0</v>
      </c>
      <c r="BI157" s="25" t="s">
        <v>49</v>
      </c>
      <c r="BJ157" s="25"/>
      <c r="BK157" s="24"/>
      <c r="BL157" s="24"/>
      <c r="BM157" s="25"/>
      <c r="BN157" s="27">
        <f t="shared" si="623"/>
        <v>0</v>
      </c>
      <c r="BO157" s="28">
        <f t="shared" si="624"/>
        <v>0</v>
      </c>
      <c r="BP157" s="25" t="s">
        <v>49</v>
      </c>
      <c r="BQ157" s="29"/>
      <c r="BR157" s="30"/>
      <c r="BS157" s="24"/>
      <c r="BT157" s="25"/>
      <c r="BU157" s="27">
        <f t="shared" si="625"/>
        <v>0</v>
      </c>
      <c r="BV157" s="28">
        <f t="shared" si="626"/>
        <v>0</v>
      </c>
      <c r="BW157" s="25" t="s">
        <v>49</v>
      </c>
      <c r="BX157" s="25"/>
      <c r="BY157" s="24"/>
      <c r="BZ157" s="24"/>
      <c r="CA157" s="25"/>
      <c r="CB157" s="27">
        <f t="shared" si="627"/>
        <v>0</v>
      </c>
      <c r="CC157" s="28">
        <f t="shared" si="628"/>
        <v>0</v>
      </c>
      <c r="CD157" s="25" t="s">
        <v>49</v>
      </c>
      <c r="CE157" s="25"/>
      <c r="CF157" s="24"/>
      <c r="CG157" s="24"/>
      <c r="CH157" s="25"/>
      <c r="CI157" s="27">
        <f t="shared" si="629"/>
        <v>0</v>
      </c>
      <c r="CJ157" s="28">
        <f t="shared" si="630"/>
        <v>0</v>
      </c>
      <c r="CK157" s="25" t="s">
        <v>49</v>
      </c>
      <c r="CL157" s="25"/>
      <c r="CM157" s="24">
        <v>2</v>
      </c>
      <c r="CN157" s="24"/>
      <c r="CO157" s="25"/>
      <c r="CP157" s="27">
        <f t="shared" si="631"/>
        <v>0.125</v>
      </c>
      <c r="CQ157" s="28">
        <f t="shared" si="632"/>
        <v>0</v>
      </c>
      <c r="CR157" s="25" t="s">
        <v>49</v>
      </c>
      <c r="CS157" s="25"/>
      <c r="CT157" s="24">
        <v>2</v>
      </c>
      <c r="CU157" s="24"/>
      <c r="CV157" s="25"/>
      <c r="CW157" s="27">
        <f t="shared" si="633"/>
        <v>0.125</v>
      </c>
      <c r="CX157" s="28">
        <f t="shared" si="634"/>
        <v>0</v>
      </c>
      <c r="CY157" s="25" t="s">
        <v>49</v>
      </c>
      <c r="CZ157" s="25"/>
      <c r="DA157" s="24">
        <v>2</v>
      </c>
      <c r="DB157" s="24"/>
      <c r="DC157" s="25"/>
      <c r="DD157" s="27">
        <f t="shared" si="635"/>
        <v>0.125</v>
      </c>
      <c r="DE157" s="28">
        <f t="shared" si="636"/>
        <v>0</v>
      </c>
      <c r="DF157" s="25" t="s">
        <v>49</v>
      </c>
      <c r="DG157" s="25"/>
      <c r="DH157" s="24">
        <v>2</v>
      </c>
      <c r="DI157" s="24"/>
      <c r="DJ157" s="25"/>
      <c r="DK157" s="27">
        <f t="shared" si="637"/>
        <v>0.125</v>
      </c>
      <c r="DL157" s="28">
        <f t="shared" si="638"/>
        <v>0</v>
      </c>
      <c r="DM157" s="25" t="s">
        <v>49</v>
      </c>
      <c r="DN157" s="25"/>
      <c r="DO157" s="24">
        <v>2</v>
      </c>
      <c r="DP157" s="24"/>
      <c r="DQ157" s="25"/>
      <c r="DR157" s="27">
        <f t="shared" si="639"/>
        <v>0.125</v>
      </c>
      <c r="DS157" s="28">
        <f t="shared" si="640"/>
        <v>0</v>
      </c>
      <c r="DT157" s="25" t="s">
        <v>49</v>
      </c>
      <c r="DU157" s="25"/>
      <c r="DV157" s="24">
        <v>2</v>
      </c>
      <c r="DW157" s="24"/>
      <c r="DX157" s="25"/>
      <c r="DY157" s="27">
        <f t="shared" si="641"/>
        <v>0.125</v>
      </c>
      <c r="DZ157" s="28">
        <f t="shared" si="642"/>
        <v>0</v>
      </c>
      <c r="EA157" s="25" t="s">
        <v>49</v>
      </c>
      <c r="EB157" s="25"/>
      <c r="EC157" s="215">
        <v>16</v>
      </c>
      <c r="ED157" s="24"/>
      <c r="EE157" s="25"/>
      <c r="EF157" s="27">
        <f t="shared" si="643"/>
        <v>1</v>
      </c>
      <c r="EG157" s="28">
        <f t="shared" si="644"/>
        <v>0</v>
      </c>
      <c r="EH157" s="25" t="s">
        <v>49</v>
      </c>
      <c r="EI157" s="25"/>
      <c r="EJ157" s="32">
        <v>2025</v>
      </c>
      <c r="EK157" s="33"/>
      <c r="EL157" s="34"/>
      <c r="EM157" s="34"/>
      <c r="EN157" s="34"/>
      <c r="EO157" s="34"/>
      <c r="EP157" s="34"/>
      <c r="EQ157" s="35"/>
    </row>
    <row r="158" spans="1:147" s="36" customFormat="1" ht="44.25" customHeight="1" x14ac:dyDescent="0.3">
      <c r="A158" s="15" t="str">
        <f t="shared" si="525"/>
        <v>285_TRANSVERSALES_2025</v>
      </c>
      <c r="B158" s="16" t="s">
        <v>93</v>
      </c>
      <c r="C158" s="16" t="s">
        <v>94</v>
      </c>
      <c r="D158" s="16" t="s">
        <v>1087</v>
      </c>
      <c r="E158" s="16" t="s">
        <v>158</v>
      </c>
      <c r="F158" s="16" t="s">
        <v>274</v>
      </c>
      <c r="G158" s="17" t="s">
        <v>275</v>
      </c>
      <c r="H158" s="16" t="s">
        <v>1092</v>
      </c>
      <c r="I158" s="16" t="s">
        <v>277</v>
      </c>
      <c r="J158" s="16" t="s">
        <v>85</v>
      </c>
      <c r="K158" s="16" t="s">
        <v>85</v>
      </c>
      <c r="L158" s="16" t="s">
        <v>85</v>
      </c>
      <c r="M158" s="16" t="s">
        <v>687</v>
      </c>
      <c r="N158" s="16" t="s">
        <v>687</v>
      </c>
      <c r="O158" s="22">
        <v>285</v>
      </c>
      <c r="P158" s="21" t="s">
        <v>1093</v>
      </c>
      <c r="Q158" s="20" t="s">
        <v>282</v>
      </c>
      <c r="R158" s="19" t="s">
        <v>283</v>
      </c>
      <c r="S158" s="19" t="s">
        <v>403</v>
      </c>
      <c r="T158" s="19" t="s">
        <v>308</v>
      </c>
      <c r="U158" s="19" t="s">
        <v>434</v>
      </c>
      <c r="V158" s="19">
        <v>15</v>
      </c>
      <c r="W158" s="19" t="s">
        <v>1094</v>
      </c>
      <c r="X158" s="20" t="s">
        <v>405</v>
      </c>
      <c r="Y158" s="21"/>
      <c r="Z158" s="21"/>
      <c r="AA158" s="21"/>
      <c r="AB158" s="21"/>
      <c r="AC158" s="21"/>
      <c r="AD158" s="21"/>
      <c r="AE158" s="21"/>
      <c r="AF158" s="21"/>
      <c r="AG158" s="21"/>
      <c r="AH158" s="22"/>
      <c r="AI158" s="22"/>
      <c r="AJ158" s="22"/>
      <c r="AK158" s="22"/>
      <c r="AL158" s="22"/>
      <c r="AM158" s="22"/>
      <c r="AN158" s="22"/>
      <c r="AO158" s="22"/>
      <c r="AP158" s="22"/>
      <c r="AQ158" s="22"/>
      <c r="AR158" s="23"/>
      <c r="AS158" s="22"/>
      <c r="AT158" s="22"/>
      <c r="AU158" s="22">
        <v>40</v>
      </c>
      <c r="AV158" s="190">
        <v>20</v>
      </c>
      <c r="AW158" s="190">
        <v>20</v>
      </c>
      <c r="AX158" s="190">
        <v>20</v>
      </c>
      <c r="AY158" s="190">
        <v>100</v>
      </c>
      <c r="AZ158" s="191"/>
      <c r="BA158" s="191"/>
      <c r="BB158" s="191"/>
      <c r="BC158" s="191"/>
      <c r="BD158" s="24"/>
      <c r="BE158" s="24">
        <v>36</v>
      </c>
      <c r="BF158" s="25" t="s">
        <v>1095</v>
      </c>
      <c r="BG158" s="26">
        <f t="shared" si="621"/>
        <v>0</v>
      </c>
      <c r="BH158" s="27">
        <f t="shared" si="622"/>
        <v>1.8</v>
      </c>
      <c r="BI158" s="25" t="s">
        <v>50</v>
      </c>
      <c r="BJ158" s="25" t="s">
        <v>407</v>
      </c>
      <c r="BK158" s="24"/>
      <c r="BL158" s="24">
        <v>2</v>
      </c>
      <c r="BM158" s="25" t="s">
        <v>1096</v>
      </c>
      <c r="BN158" s="27">
        <f t="shared" si="623"/>
        <v>0</v>
      </c>
      <c r="BO158" s="28">
        <f t="shared" si="624"/>
        <v>0.1</v>
      </c>
      <c r="BP158" s="25" t="s">
        <v>50</v>
      </c>
      <c r="BQ158" s="29" t="s">
        <v>1097</v>
      </c>
      <c r="BR158" s="30"/>
      <c r="BS158" s="24"/>
      <c r="BT158" s="25" t="s">
        <v>1098</v>
      </c>
      <c r="BU158" s="27">
        <f t="shared" si="625"/>
        <v>0</v>
      </c>
      <c r="BV158" s="28">
        <f t="shared" si="626"/>
        <v>0</v>
      </c>
      <c r="BW158" s="25" t="s">
        <v>50</v>
      </c>
      <c r="BX158" s="25" t="s">
        <v>863</v>
      </c>
      <c r="BY158" s="24"/>
      <c r="BZ158" s="24">
        <v>0</v>
      </c>
      <c r="CA158" s="25" t="s">
        <v>1535</v>
      </c>
      <c r="CB158" s="27">
        <f t="shared" si="627"/>
        <v>0</v>
      </c>
      <c r="CC158" s="28">
        <f t="shared" si="628"/>
        <v>0</v>
      </c>
      <c r="CD158" s="25" t="s">
        <v>50</v>
      </c>
      <c r="CE158" s="25" t="s">
        <v>1536</v>
      </c>
      <c r="CF158" s="24"/>
      <c r="CG158" s="24"/>
      <c r="CH158" s="25" t="s">
        <v>1537</v>
      </c>
      <c r="CI158" s="27">
        <f t="shared" si="629"/>
        <v>0</v>
      </c>
      <c r="CJ158" s="28">
        <f t="shared" si="630"/>
        <v>0</v>
      </c>
      <c r="CK158" s="25" t="s">
        <v>50</v>
      </c>
      <c r="CL158" s="25" t="s">
        <v>1538</v>
      </c>
      <c r="CM158" s="24"/>
      <c r="CN158" s="24">
        <v>0.14000000000000001</v>
      </c>
      <c r="CO158" s="25" t="s">
        <v>1539</v>
      </c>
      <c r="CP158" s="27">
        <f t="shared" si="631"/>
        <v>0</v>
      </c>
      <c r="CQ158" s="28">
        <f t="shared" si="632"/>
        <v>7.000000000000001E-3</v>
      </c>
      <c r="CR158" s="25" t="s">
        <v>50</v>
      </c>
      <c r="CS158" s="25" t="s">
        <v>1540</v>
      </c>
      <c r="CT158" s="31"/>
      <c r="CU158" s="24"/>
      <c r="CV158" s="25"/>
      <c r="CW158" s="27">
        <f t="shared" si="633"/>
        <v>0</v>
      </c>
      <c r="CX158" s="28">
        <f t="shared" si="634"/>
        <v>7.000000000000001E-3</v>
      </c>
      <c r="CY158" s="25" t="s">
        <v>49</v>
      </c>
      <c r="CZ158" s="25"/>
      <c r="DA158" s="107"/>
      <c r="DB158" s="24"/>
      <c r="DC158" s="25"/>
      <c r="DD158" s="27">
        <f t="shared" si="635"/>
        <v>0</v>
      </c>
      <c r="DE158" s="28">
        <f t="shared" si="636"/>
        <v>7.000000000000001E-3</v>
      </c>
      <c r="DF158" s="25" t="s">
        <v>49</v>
      </c>
      <c r="DG158" s="25"/>
      <c r="DH158" s="30"/>
      <c r="DI158" s="24"/>
      <c r="DJ158" s="25"/>
      <c r="DK158" s="27">
        <f t="shared" si="637"/>
        <v>0</v>
      </c>
      <c r="DL158" s="28">
        <f t="shared" si="638"/>
        <v>7.000000000000001E-3</v>
      </c>
      <c r="DM158" s="25" t="s">
        <v>49</v>
      </c>
      <c r="DN158" s="25"/>
      <c r="DO158" s="24"/>
      <c r="DP158" s="24"/>
      <c r="DQ158" s="25"/>
      <c r="DR158" s="27">
        <f t="shared" si="639"/>
        <v>0</v>
      </c>
      <c r="DS158" s="28">
        <f t="shared" si="640"/>
        <v>7.000000000000001E-3</v>
      </c>
      <c r="DT158" s="25" t="s">
        <v>49</v>
      </c>
      <c r="DU158" s="25"/>
      <c r="DV158" s="24"/>
      <c r="DW158" s="24"/>
      <c r="DX158" s="25"/>
      <c r="DY158" s="27">
        <f t="shared" si="641"/>
        <v>0</v>
      </c>
      <c r="DZ158" s="28">
        <f t="shared" si="642"/>
        <v>7.000000000000001E-3</v>
      </c>
      <c r="EA158" s="25" t="s">
        <v>49</v>
      </c>
      <c r="EB158" s="25"/>
      <c r="EC158" s="215">
        <v>0.2</v>
      </c>
      <c r="ED158" s="24"/>
      <c r="EE158" s="25"/>
      <c r="EF158" s="27">
        <f t="shared" si="643"/>
        <v>0.01</v>
      </c>
      <c r="EG158" s="28">
        <f t="shared" si="644"/>
        <v>7.000000000000001E-3</v>
      </c>
      <c r="EH158" s="25" t="s">
        <v>49</v>
      </c>
      <c r="EI158" s="25"/>
      <c r="EJ158" s="32">
        <v>2025</v>
      </c>
      <c r="EK158" s="33"/>
      <c r="EL158" s="34"/>
      <c r="EM158" s="34"/>
      <c r="EN158" s="34"/>
      <c r="EO158" s="34"/>
      <c r="EP158" s="34"/>
      <c r="EQ158" s="35"/>
    </row>
    <row r="159" spans="1:147" s="36" customFormat="1" ht="44.25" customHeight="1" x14ac:dyDescent="0.3">
      <c r="A159" s="15" t="str">
        <f t="shared" si="525"/>
        <v>355_TRANSVERSALES_2025</v>
      </c>
      <c r="B159" s="16" t="s">
        <v>93</v>
      </c>
      <c r="C159" s="16" t="s">
        <v>94</v>
      </c>
      <c r="D159" s="16" t="s">
        <v>1087</v>
      </c>
      <c r="E159" s="16" t="s">
        <v>158</v>
      </c>
      <c r="F159" s="16" t="s">
        <v>274</v>
      </c>
      <c r="G159" s="17" t="s">
        <v>275</v>
      </c>
      <c r="H159" s="16" t="s">
        <v>686</v>
      </c>
      <c r="I159" s="16" t="s">
        <v>277</v>
      </c>
      <c r="J159" s="16" t="s">
        <v>85</v>
      </c>
      <c r="K159" s="16" t="s">
        <v>85</v>
      </c>
      <c r="L159" s="16" t="s">
        <v>85</v>
      </c>
      <c r="M159" s="16" t="s">
        <v>687</v>
      </c>
      <c r="N159" s="16" t="s">
        <v>687</v>
      </c>
      <c r="O159" s="22">
        <v>355</v>
      </c>
      <c r="P159" s="21" t="s">
        <v>1099</v>
      </c>
      <c r="Q159" s="20" t="s">
        <v>282</v>
      </c>
      <c r="R159" s="19" t="s">
        <v>283</v>
      </c>
      <c r="S159" s="19" t="s">
        <v>612</v>
      </c>
      <c r="T159" s="19" t="s">
        <v>308</v>
      </c>
      <c r="U159" s="19" t="s">
        <v>434</v>
      </c>
      <c r="V159" s="19">
        <v>15</v>
      </c>
      <c r="W159" s="19" t="s">
        <v>1100</v>
      </c>
      <c r="X159" s="20" t="s">
        <v>405</v>
      </c>
      <c r="Y159" s="21"/>
      <c r="Z159" s="21"/>
      <c r="AA159" s="21"/>
      <c r="AB159" s="21"/>
      <c r="AC159" s="21"/>
      <c r="AD159" s="21"/>
      <c r="AE159" s="21"/>
      <c r="AF159" s="21"/>
      <c r="AG159" s="21"/>
      <c r="AH159" s="22"/>
      <c r="AI159" s="22"/>
      <c r="AJ159" s="22"/>
      <c r="AK159" s="22"/>
      <c r="AL159" s="22"/>
      <c r="AM159" s="22"/>
      <c r="AN159" s="22"/>
      <c r="AO159" s="22"/>
      <c r="AP159" s="22"/>
      <c r="AQ159" s="22"/>
      <c r="AR159" s="23"/>
      <c r="AS159" s="22"/>
      <c r="AT159" s="22"/>
      <c r="AU159" s="22">
        <v>30</v>
      </c>
      <c r="AV159" s="190">
        <v>20</v>
      </c>
      <c r="AW159" s="190">
        <v>25</v>
      </c>
      <c r="AX159" s="190">
        <v>25</v>
      </c>
      <c r="AY159" s="190">
        <v>100</v>
      </c>
      <c r="AZ159" s="191"/>
      <c r="BA159" s="191"/>
      <c r="BB159" s="191"/>
      <c r="BC159" s="191"/>
      <c r="BD159" s="24"/>
      <c r="BE159" s="24">
        <v>4.5999999999999996</v>
      </c>
      <c r="BF159" s="25" t="s">
        <v>1101</v>
      </c>
      <c r="BG159" s="26">
        <f t="shared" si="621"/>
        <v>0</v>
      </c>
      <c r="BH159" s="27">
        <f t="shared" si="622"/>
        <v>0.184</v>
      </c>
      <c r="BI159" s="25" t="s">
        <v>50</v>
      </c>
      <c r="BJ159" s="25" t="s">
        <v>407</v>
      </c>
      <c r="BK159" s="24"/>
      <c r="BL159" s="24">
        <v>5</v>
      </c>
      <c r="BM159" s="25" t="s">
        <v>1102</v>
      </c>
      <c r="BN159" s="27">
        <f t="shared" si="623"/>
        <v>0</v>
      </c>
      <c r="BO159" s="28">
        <f t="shared" si="624"/>
        <v>0.2</v>
      </c>
      <c r="BP159" s="25" t="s">
        <v>50</v>
      </c>
      <c r="BQ159" s="29" t="s">
        <v>1097</v>
      </c>
      <c r="BR159" s="30">
        <v>5</v>
      </c>
      <c r="BS159" s="24">
        <v>5</v>
      </c>
      <c r="BT159" s="25" t="s">
        <v>1103</v>
      </c>
      <c r="BU159" s="27">
        <f t="shared" si="625"/>
        <v>0.2</v>
      </c>
      <c r="BV159" s="28">
        <f t="shared" si="626"/>
        <v>0.2</v>
      </c>
      <c r="BW159" s="25" t="s">
        <v>50</v>
      </c>
      <c r="BX159" s="25" t="s">
        <v>863</v>
      </c>
      <c r="BY159" s="24">
        <v>5</v>
      </c>
      <c r="BZ159" s="24">
        <v>0.03</v>
      </c>
      <c r="CA159" s="25" t="s">
        <v>1541</v>
      </c>
      <c r="CB159" s="27">
        <f t="shared" si="627"/>
        <v>0.2</v>
      </c>
      <c r="CC159" s="28">
        <f t="shared" si="628"/>
        <v>1.1999999999999999E-3</v>
      </c>
      <c r="CD159" s="25" t="s">
        <v>50</v>
      </c>
      <c r="CE159" s="25" t="s">
        <v>1536</v>
      </c>
      <c r="CF159" s="24">
        <v>0.05</v>
      </c>
      <c r="CG159" s="24"/>
      <c r="CH159" s="25" t="s">
        <v>1542</v>
      </c>
      <c r="CI159" s="27">
        <f t="shared" si="629"/>
        <v>2E-3</v>
      </c>
      <c r="CJ159" s="28">
        <f t="shared" si="630"/>
        <v>0</v>
      </c>
      <c r="CK159" s="25" t="s">
        <v>50</v>
      </c>
      <c r="CL159" s="25" t="s">
        <v>1538</v>
      </c>
      <c r="CM159" s="24">
        <v>0.13</v>
      </c>
      <c r="CN159" s="24">
        <v>0.16600000000000001</v>
      </c>
      <c r="CO159" s="25" t="s">
        <v>1543</v>
      </c>
      <c r="CP159" s="27">
        <f t="shared" si="631"/>
        <v>5.1999999999999998E-3</v>
      </c>
      <c r="CQ159" s="28">
        <f t="shared" si="632"/>
        <v>6.6400000000000001E-3</v>
      </c>
      <c r="CR159" s="25" t="s">
        <v>50</v>
      </c>
      <c r="CS159" s="25" t="s">
        <v>1540</v>
      </c>
      <c r="CT159" s="24">
        <v>0.13</v>
      </c>
      <c r="CU159" s="24"/>
      <c r="CV159" s="25"/>
      <c r="CW159" s="27">
        <f t="shared" si="633"/>
        <v>5.1999999999999998E-3</v>
      </c>
      <c r="CX159" s="28">
        <f t="shared" si="634"/>
        <v>6.6400000000000001E-3</v>
      </c>
      <c r="CY159" s="25" t="s">
        <v>49</v>
      </c>
      <c r="CZ159" s="25"/>
      <c r="DA159" s="24">
        <v>0.13</v>
      </c>
      <c r="DB159" s="24"/>
      <c r="DC159" s="25"/>
      <c r="DD159" s="27">
        <f t="shared" si="635"/>
        <v>5.1999999999999998E-3</v>
      </c>
      <c r="DE159" s="28">
        <f t="shared" si="636"/>
        <v>6.6400000000000001E-3</v>
      </c>
      <c r="DF159" s="25" t="s">
        <v>49</v>
      </c>
      <c r="DG159" s="25"/>
      <c r="DH159" s="24">
        <v>0.18</v>
      </c>
      <c r="DI159" s="24"/>
      <c r="DJ159" s="25"/>
      <c r="DK159" s="27">
        <f t="shared" si="637"/>
        <v>7.1999999999999998E-3</v>
      </c>
      <c r="DL159" s="28">
        <f t="shared" si="638"/>
        <v>6.6400000000000001E-3</v>
      </c>
      <c r="DM159" s="25" t="s">
        <v>49</v>
      </c>
      <c r="DN159" s="25"/>
      <c r="DO159" s="24">
        <v>0.18</v>
      </c>
      <c r="DP159" s="24"/>
      <c r="DQ159" s="25"/>
      <c r="DR159" s="27">
        <f t="shared" si="639"/>
        <v>7.1999999999999998E-3</v>
      </c>
      <c r="DS159" s="28">
        <f t="shared" si="640"/>
        <v>6.6400000000000001E-3</v>
      </c>
      <c r="DT159" s="25" t="s">
        <v>49</v>
      </c>
      <c r="DU159" s="25"/>
      <c r="DV159" s="24">
        <v>0.18</v>
      </c>
      <c r="DW159" s="24"/>
      <c r="DX159" s="25"/>
      <c r="DY159" s="27">
        <f t="shared" si="641"/>
        <v>7.1999999999999998E-3</v>
      </c>
      <c r="DZ159" s="28">
        <f t="shared" si="642"/>
        <v>6.6400000000000001E-3</v>
      </c>
      <c r="EA159" s="25" t="s">
        <v>49</v>
      </c>
      <c r="EB159" s="25"/>
      <c r="EC159" s="215">
        <v>0.25</v>
      </c>
      <c r="ED159" s="24"/>
      <c r="EE159" s="25"/>
      <c r="EF159" s="27">
        <f t="shared" si="643"/>
        <v>0.01</v>
      </c>
      <c r="EG159" s="28">
        <f t="shared" si="644"/>
        <v>6.6400000000000001E-3</v>
      </c>
      <c r="EH159" s="25" t="s">
        <v>49</v>
      </c>
      <c r="EI159" s="25"/>
      <c r="EJ159" s="32">
        <v>2025</v>
      </c>
      <c r="EK159" s="33"/>
      <c r="EL159" s="34"/>
      <c r="EM159" s="34"/>
      <c r="EN159" s="34"/>
      <c r="EO159" s="34"/>
      <c r="EP159" s="34"/>
      <c r="EQ159" s="35"/>
    </row>
    <row r="160" spans="1:147" s="36" customFormat="1" ht="44.25" customHeight="1" x14ac:dyDescent="0.3">
      <c r="A160" s="15" t="str">
        <f t="shared" si="525"/>
        <v>357_TRANSVERSALES_2025</v>
      </c>
      <c r="B160" s="16" t="s">
        <v>93</v>
      </c>
      <c r="C160" s="16" t="s">
        <v>94</v>
      </c>
      <c r="D160" s="16" t="s">
        <v>1087</v>
      </c>
      <c r="E160" s="16" t="s">
        <v>158</v>
      </c>
      <c r="F160" s="16" t="s">
        <v>274</v>
      </c>
      <c r="G160" s="17" t="s">
        <v>275</v>
      </c>
      <c r="H160" s="16" t="s">
        <v>1092</v>
      </c>
      <c r="I160" s="16" t="s">
        <v>277</v>
      </c>
      <c r="J160" s="16" t="s">
        <v>85</v>
      </c>
      <c r="K160" s="16" t="s">
        <v>85</v>
      </c>
      <c r="L160" s="16" t="s">
        <v>85</v>
      </c>
      <c r="M160" s="16" t="s">
        <v>687</v>
      </c>
      <c r="N160" s="16" t="s">
        <v>687</v>
      </c>
      <c r="O160" s="22">
        <v>357</v>
      </c>
      <c r="P160" s="21" t="s">
        <v>1104</v>
      </c>
      <c r="Q160" s="20" t="s">
        <v>282</v>
      </c>
      <c r="R160" s="19" t="s">
        <v>283</v>
      </c>
      <c r="S160" s="19" t="s">
        <v>403</v>
      </c>
      <c r="T160" s="19" t="s">
        <v>308</v>
      </c>
      <c r="U160" s="19" t="s">
        <v>434</v>
      </c>
      <c r="V160" s="19">
        <v>15</v>
      </c>
      <c r="W160" s="19" t="s">
        <v>1105</v>
      </c>
      <c r="X160" s="20" t="s">
        <v>405</v>
      </c>
      <c r="Y160" s="21"/>
      <c r="Z160" s="21"/>
      <c r="AA160" s="21"/>
      <c r="AB160" s="21"/>
      <c r="AC160" s="21"/>
      <c r="AD160" s="21"/>
      <c r="AE160" s="21"/>
      <c r="AF160" s="21"/>
      <c r="AG160" s="21"/>
      <c r="AH160" s="22"/>
      <c r="AI160" s="22"/>
      <c r="AJ160" s="22"/>
      <c r="AK160" s="22"/>
      <c r="AL160" s="22"/>
      <c r="AM160" s="22"/>
      <c r="AN160" s="22"/>
      <c r="AO160" s="22"/>
      <c r="AP160" s="22"/>
      <c r="AQ160" s="22"/>
      <c r="AR160" s="23"/>
      <c r="AS160" s="22"/>
      <c r="AT160" s="22"/>
      <c r="AU160" s="22">
        <v>0.15</v>
      </c>
      <c r="AV160" s="190">
        <v>0.15</v>
      </c>
      <c r="AW160" s="190">
        <v>0.35</v>
      </c>
      <c r="AX160" s="190">
        <v>0.35</v>
      </c>
      <c r="AY160" s="190">
        <v>0.99999999999999989</v>
      </c>
      <c r="AZ160" s="191"/>
      <c r="BA160" s="191"/>
      <c r="BB160" s="191"/>
      <c r="BC160" s="191"/>
      <c r="BD160" s="24"/>
      <c r="BE160" s="24">
        <v>0</v>
      </c>
      <c r="BF160" s="25" t="s">
        <v>1106</v>
      </c>
      <c r="BG160" s="26">
        <f t="shared" si="621"/>
        <v>0</v>
      </c>
      <c r="BH160" s="27">
        <f t="shared" si="622"/>
        <v>0</v>
      </c>
      <c r="BI160" s="25" t="s">
        <v>50</v>
      </c>
      <c r="BJ160" s="25" t="s">
        <v>407</v>
      </c>
      <c r="BK160" s="24"/>
      <c r="BL160" s="24"/>
      <c r="BM160" s="25" t="s">
        <v>1107</v>
      </c>
      <c r="BN160" s="27">
        <f t="shared" si="623"/>
        <v>0</v>
      </c>
      <c r="BO160" s="28">
        <f t="shared" si="624"/>
        <v>0</v>
      </c>
      <c r="BP160" s="25" t="s">
        <v>50</v>
      </c>
      <c r="BQ160" s="29" t="s">
        <v>1097</v>
      </c>
      <c r="BR160" s="30"/>
      <c r="BS160" s="24"/>
      <c r="BT160" s="25" t="s">
        <v>1108</v>
      </c>
      <c r="BU160" s="27">
        <f t="shared" si="625"/>
        <v>0</v>
      </c>
      <c r="BV160" s="28">
        <f t="shared" si="626"/>
        <v>0</v>
      </c>
      <c r="BW160" s="25" t="s">
        <v>50</v>
      </c>
      <c r="BX160" s="25" t="s">
        <v>863</v>
      </c>
      <c r="BY160" s="24"/>
      <c r="BZ160" s="24">
        <v>0</v>
      </c>
      <c r="CA160" s="25" t="s">
        <v>1544</v>
      </c>
      <c r="CB160" s="27">
        <f t="shared" si="627"/>
        <v>0</v>
      </c>
      <c r="CC160" s="28">
        <f t="shared" si="628"/>
        <v>0</v>
      </c>
      <c r="CD160" s="25" t="s">
        <v>50</v>
      </c>
      <c r="CE160" s="25" t="s">
        <v>1536</v>
      </c>
      <c r="CF160" s="24"/>
      <c r="CG160" s="24"/>
      <c r="CH160" s="25" t="s">
        <v>1545</v>
      </c>
      <c r="CI160" s="27">
        <f t="shared" si="629"/>
        <v>0</v>
      </c>
      <c r="CJ160" s="28">
        <f t="shared" si="630"/>
        <v>0</v>
      </c>
      <c r="CK160" s="25" t="s">
        <v>50</v>
      </c>
      <c r="CL160" s="25" t="s">
        <v>1538</v>
      </c>
      <c r="CM160" s="24"/>
      <c r="CN160" s="24">
        <v>0.15</v>
      </c>
      <c r="CO160" s="25" t="s">
        <v>1546</v>
      </c>
      <c r="CP160" s="27">
        <f t="shared" si="631"/>
        <v>0</v>
      </c>
      <c r="CQ160" s="28">
        <f t="shared" si="632"/>
        <v>0.4285714285714286</v>
      </c>
      <c r="CR160" s="25" t="s">
        <v>50</v>
      </c>
      <c r="CS160" s="25" t="s">
        <v>1540</v>
      </c>
      <c r="CT160" s="24"/>
      <c r="CU160" s="24"/>
      <c r="CV160" s="25"/>
      <c r="CW160" s="27">
        <f t="shared" si="633"/>
        <v>0</v>
      </c>
      <c r="CX160" s="28">
        <f t="shared" si="634"/>
        <v>0.4285714285714286</v>
      </c>
      <c r="CY160" s="25" t="s">
        <v>49</v>
      </c>
      <c r="CZ160" s="25"/>
      <c r="DA160" s="24"/>
      <c r="DB160" s="24"/>
      <c r="DC160" s="25"/>
      <c r="DD160" s="27">
        <f t="shared" si="635"/>
        <v>0</v>
      </c>
      <c r="DE160" s="28">
        <f t="shared" si="636"/>
        <v>0.4285714285714286</v>
      </c>
      <c r="DF160" s="25" t="s">
        <v>49</v>
      </c>
      <c r="DG160" s="25"/>
      <c r="DH160" s="24"/>
      <c r="DI160" s="24"/>
      <c r="DJ160" s="25"/>
      <c r="DK160" s="27">
        <f t="shared" si="637"/>
        <v>0</v>
      </c>
      <c r="DL160" s="28">
        <f t="shared" si="638"/>
        <v>0.4285714285714286</v>
      </c>
      <c r="DM160" s="25" t="s">
        <v>49</v>
      </c>
      <c r="DN160" s="25"/>
      <c r="DO160" s="24"/>
      <c r="DP160" s="24"/>
      <c r="DQ160" s="25"/>
      <c r="DR160" s="27">
        <f t="shared" si="639"/>
        <v>0</v>
      </c>
      <c r="DS160" s="28">
        <f t="shared" si="640"/>
        <v>0.4285714285714286</v>
      </c>
      <c r="DT160" s="25" t="s">
        <v>49</v>
      </c>
      <c r="DU160" s="25"/>
      <c r="DV160" s="24"/>
      <c r="DW160" s="24"/>
      <c r="DX160" s="25"/>
      <c r="DY160" s="27">
        <f t="shared" si="641"/>
        <v>0</v>
      </c>
      <c r="DZ160" s="28">
        <f t="shared" si="642"/>
        <v>0.4285714285714286</v>
      </c>
      <c r="EA160" s="25" t="s">
        <v>49</v>
      </c>
      <c r="EB160" s="25"/>
      <c r="EC160" s="215">
        <v>0.35</v>
      </c>
      <c r="ED160" s="24"/>
      <c r="EE160" s="25"/>
      <c r="EF160" s="27">
        <f t="shared" si="643"/>
        <v>1</v>
      </c>
      <c r="EG160" s="28">
        <f t="shared" si="644"/>
        <v>0.4285714285714286</v>
      </c>
      <c r="EH160" s="25" t="s">
        <v>49</v>
      </c>
      <c r="EI160" s="25"/>
      <c r="EJ160" s="32">
        <v>2025</v>
      </c>
      <c r="EK160" s="33"/>
      <c r="EL160" s="34"/>
      <c r="EM160" s="34"/>
      <c r="EN160" s="34"/>
      <c r="EO160" s="34"/>
      <c r="EP160" s="34"/>
      <c r="EQ160" s="35"/>
    </row>
    <row r="161" spans="1:147" s="36" customFormat="1" ht="44.25" customHeight="1" x14ac:dyDescent="0.3">
      <c r="A161" s="15" t="str">
        <f t="shared" si="525"/>
        <v>364_TRANSVERSALES_2025</v>
      </c>
      <c r="B161" s="16" t="s">
        <v>93</v>
      </c>
      <c r="C161" s="16" t="s">
        <v>94</v>
      </c>
      <c r="D161" s="16" t="s">
        <v>1087</v>
      </c>
      <c r="E161" s="16" t="s">
        <v>158</v>
      </c>
      <c r="F161" s="16" t="s">
        <v>274</v>
      </c>
      <c r="G161" s="17" t="s">
        <v>275</v>
      </c>
      <c r="H161" s="16" t="s">
        <v>686</v>
      </c>
      <c r="I161" s="16" t="s">
        <v>277</v>
      </c>
      <c r="J161" s="16" t="s">
        <v>85</v>
      </c>
      <c r="K161" s="16" t="s">
        <v>85</v>
      </c>
      <c r="L161" s="16" t="s">
        <v>85</v>
      </c>
      <c r="M161" s="16" t="s">
        <v>687</v>
      </c>
      <c r="N161" s="16" t="s">
        <v>687</v>
      </c>
      <c r="O161" s="22">
        <v>364</v>
      </c>
      <c r="P161" s="21" t="s">
        <v>1109</v>
      </c>
      <c r="Q161" s="20" t="s">
        <v>282</v>
      </c>
      <c r="R161" s="19" t="s">
        <v>306</v>
      </c>
      <c r="S161" s="19" t="s">
        <v>1110</v>
      </c>
      <c r="T161" s="19" t="s">
        <v>308</v>
      </c>
      <c r="U161" s="19" t="s">
        <v>286</v>
      </c>
      <c r="V161" s="19">
        <v>15</v>
      </c>
      <c r="W161" s="19" t="s">
        <v>1111</v>
      </c>
      <c r="X161" s="20" t="s">
        <v>405</v>
      </c>
      <c r="Y161" s="21"/>
      <c r="Z161" s="21"/>
      <c r="AA161" s="21"/>
      <c r="AB161" s="21"/>
      <c r="AC161" s="21"/>
      <c r="AD161" s="21"/>
      <c r="AE161" s="21"/>
      <c r="AF161" s="21"/>
      <c r="AG161" s="21"/>
      <c r="AH161" s="22"/>
      <c r="AI161" s="22"/>
      <c r="AJ161" s="22"/>
      <c r="AK161" s="22"/>
      <c r="AL161" s="22"/>
      <c r="AM161" s="22"/>
      <c r="AN161" s="22"/>
      <c r="AO161" s="22"/>
      <c r="AP161" s="22"/>
      <c r="AQ161" s="22"/>
      <c r="AR161" s="23"/>
      <c r="AS161" s="22"/>
      <c r="AT161" s="22"/>
      <c r="AU161" s="22"/>
      <c r="AV161" s="190"/>
      <c r="AW161" s="190">
        <v>1</v>
      </c>
      <c r="AX161" s="190">
        <v>1</v>
      </c>
      <c r="AY161" s="190">
        <v>1</v>
      </c>
      <c r="AZ161" s="191"/>
      <c r="BA161" s="191"/>
      <c r="BB161" s="191"/>
      <c r="BC161" s="191"/>
      <c r="BD161" s="24"/>
      <c r="BE161" s="24">
        <v>0</v>
      </c>
      <c r="BF161" s="25" t="s">
        <v>1112</v>
      </c>
      <c r="BG161" s="27">
        <f>IFERROR(BD161/AW161,0)</f>
        <v>0</v>
      </c>
      <c r="BH161" s="28">
        <f>+IF(BI161="SI",IFERROR((IF(BI161="SI",BE161,0)/AW161),"REVISAR"),0)</f>
        <v>0</v>
      </c>
      <c r="BI161" s="25" t="s">
        <v>50</v>
      </c>
      <c r="BJ161" s="25" t="s">
        <v>407</v>
      </c>
      <c r="BK161" s="24"/>
      <c r="BL161" s="24"/>
      <c r="BM161" s="25" t="s">
        <v>1113</v>
      </c>
      <c r="BN161" s="27">
        <f>+IFERROR(BK161/AW161,0)</f>
        <v>0</v>
      </c>
      <c r="BO161" s="28">
        <f>+IF(BP161="SI",IFERROR((IF(BP161="SI",BL161,0)/AW161),"REVISAR"),BH161)</f>
        <v>0</v>
      </c>
      <c r="BP161" s="25" t="s">
        <v>50</v>
      </c>
      <c r="BQ161" s="29" t="s">
        <v>1097</v>
      </c>
      <c r="BR161" s="30"/>
      <c r="BS161" s="24"/>
      <c r="BT161" s="25" t="s">
        <v>1114</v>
      </c>
      <c r="BU161" s="27">
        <f>+IFERROR(BR161/AW161,0)</f>
        <v>0</v>
      </c>
      <c r="BV161" s="28">
        <f>+IF(BW161="SI",IFERROR((IF(BW161="SI",BS161,0)/AW161),"REVISAR"),BO161)</f>
        <v>0</v>
      </c>
      <c r="BW161" s="25" t="s">
        <v>50</v>
      </c>
      <c r="BX161" s="25" t="s">
        <v>863</v>
      </c>
      <c r="BY161" s="24"/>
      <c r="BZ161" s="24">
        <v>0</v>
      </c>
      <c r="CA161" s="25" t="s">
        <v>1547</v>
      </c>
      <c r="CB161" s="27">
        <f>+IFERROR(BY161/AW161,0)</f>
        <v>0</v>
      </c>
      <c r="CC161" s="28">
        <f>+IF(CD161="SI",IFERROR((IF(CD161="SI",BZ161,0)/AW161),"REVISAR"),BV161)</f>
        <v>0</v>
      </c>
      <c r="CD161" s="25" t="s">
        <v>50</v>
      </c>
      <c r="CE161" s="25" t="s">
        <v>1536</v>
      </c>
      <c r="CF161" s="24"/>
      <c r="CG161" s="24"/>
      <c r="CH161" s="25" t="s">
        <v>1548</v>
      </c>
      <c r="CI161" s="27">
        <f>+IFERROR(CF161/AW161,0)</f>
        <v>0</v>
      </c>
      <c r="CJ161" s="28">
        <f>+IF(CK161="SI",IFERROR((IF(CK161="SI",CG161,0)/AW161),"REVISAR"),CC161)</f>
        <v>0</v>
      </c>
      <c r="CK161" s="25" t="s">
        <v>50</v>
      </c>
      <c r="CL161" s="25" t="s">
        <v>1538</v>
      </c>
      <c r="CM161" s="24"/>
      <c r="CN161" s="24">
        <v>0.3</v>
      </c>
      <c r="CO161" s="25" t="s">
        <v>1549</v>
      </c>
      <c r="CP161" s="27">
        <f>+IFERROR(CM161/AW161,0)</f>
        <v>0</v>
      </c>
      <c r="CQ161" s="28">
        <f>+IF(CR161="SI",IFERROR((IF(CR161="SI",CN161,0)/AW161),"REVISAR"),CJ161)</f>
        <v>0</v>
      </c>
      <c r="CR161" s="25" t="s">
        <v>396</v>
      </c>
      <c r="CS161" s="25" t="s">
        <v>1550</v>
      </c>
      <c r="CT161" s="24"/>
      <c r="CU161" s="24"/>
      <c r="CV161" s="25"/>
      <c r="CW161" s="27">
        <f>+IFERROR(CT161/AW161,0)</f>
        <v>0</v>
      </c>
      <c r="CX161" s="28">
        <f>+IF(CY161="SI",IFERROR((IF(CY161="SI",CU161,0)/AW161),"REVISAR"),CQ161)</f>
        <v>0</v>
      </c>
      <c r="CY161" s="25" t="s">
        <v>49</v>
      </c>
      <c r="CZ161" s="25"/>
      <c r="DA161" s="24"/>
      <c r="DB161" s="24"/>
      <c r="DC161" s="25"/>
      <c r="DD161" s="27">
        <f>+IFERROR(DA161/AW161,0)</f>
        <v>0</v>
      </c>
      <c r="DE161" s="28">
        <f>+IF(DF161="SI",IFERROR((IF(DF161="SI",DB161,0)/AW161),"REVISAR"),CX161)</f>
        <v>0</v>
      </c>
      <c r="DF161" s="25" t="s">
        <v>49</v>
      </c>
      <c r="DG161" s="25"/>
      <c r="DH161" s="24"/>
      <c r="DI161" s="24"/>
      <c r="DJ161" s="25"/>
      <c r="DK161" s="27">
        <f>+IFERROR(DH161/AW161,0)</f>
        <v>0</v>
      </c>
      <c r="DL161" s="28">
        <f>+IF(DM161="SI",IFERROR((IF(DM161="SI",DI161,0)/AW161),"REVISAR"),DE161)</f>
        <v>0</v>
      </c>
      <c r="DM161" s="25" t="s">
        <v>49</v>
      </c>
      <c r="DN161" s="25"/>
      <c r="DO161" s="24"/>
      <c r="DP161" s="24"/>
      <c r="DQ161" s="25"/>
      <c r="DR161" s="27">
        <f>+IFERROR(DO161/AW161,0)</f>
        <v>0</v>
      </c>
      <c r="DS161" s="28">
        <f>+IF(DT161="SI",IFERROR((IF(DT161="SI",DP161,0)/AW161),"REVISAR"),DL161)</f>
        <v>0</v>
      </c>
      <c r="DT161" s="25" t="s">
        <v>49</v>
      </c>
      <c r="DU161" s="25"/>
      <c r="DV161" s="24"/>
      <c r="DW161" s="24"/>
      <c r="DX161" s="25"/>
      <c r="DY161" s="27">
        <f>+IFERROR(DV161/AW161,0)</f>
        <v>0</v>
      </c>
      <c r="DZ161" s="28">
        <f>+IF(EA161="SI",IFERROR((IF(EA161="SI",DW161,0)/AW161),"REVISAR"),DS161)</f>
        <v>0</v>
      </c>
      <c r="EA161" s="25" t="s">
        <v>49</v>
      </c>
      <c r="EB161" s="25"/>
      <c r="EC161" s="215"/>
      <c r="ED161" s="24"/>
      <c r="EE161" s="25"/>
      <c r="EF161" s="27">
        <f>+IFERROR(EC161/AW161,0)</f>
        <v>0</v>
      </c>
      <c r="EG161" s="28">
        <f>+IF(EH161="SI",IFERROR((IF(EH161="SI",ED161,0)/AW161),"REVISAR"),DZ161)</f>
        <v>0</v>
      </c>
      <c r="EH161" s="25" t="s">
        <v>49</v>
      </c>
      <c r="EI161" s="25"/>
      <c r="EJ161" s="32">
        <v>2025</v>
      </c>
      <c r="EK161" s="33"/>
      <c r="EL161" s="34"/>
      <c r="EM161" s="34"/>
      <c r="EN161" s="34"/>
      <c r="EO161" s="34"/>
      <c r="EP161" s="34"/>
      <c r="EQ161" s="35"/>
    </row>
    <row r="162" spans="1:147" s="36" customFormat="1" ht="44.25" customHeight="1" x14ac:dyDescent="0.3">
      <c r="A162" s="15" t="str">
        <f t="shared" si="525"/>
        <v>470_TRANSVERSALES_2025</v>
      </c>
      <c r="B162" s="16" t="s">
        <v>93</v>
      </c>
      <c r="C162" s="16" t="s">
        <v>94</v>
      </c>
      <c r="D162" s="16" t="s">
        <v>1087</v>
      </c>
      <c r="E162" s="16" t="s">
        <v>158</v>
      </c>
      <c r="F162" s="16" t="s">
        <v>274</v>
      </c>
      <c r="G162" s="17" t="s">
        <v>275</v>
      </c>
      <c r="H162" s="16" t="s">
        <v>686</v>
      </c>
      <c r="I162" s="16" t="s">
        <v>277</v>
      </c>
      <c r="J162" s="16" t="s">
        <v>85</v>
      </c>
      <c r="K162" s="16" t="s">
        <v>85</v>
      </c>
      <c r="L162" s="16" t="s">
        <v>85</v>
      </c>
      <c r="M162" s="16" t="s">
        <v>687</v>
      </c>
      <c r="N162" s="16" t="s">
        <v>687</v>
      </c>
      <c r="O162" s="22">
        <v>470</v>
      </c>
      <c r="P162" s="21" t="s">
        <v>1115</v>
      </c>
      <c r="Q162" s="20" t="s">
        <v>282</v>
      </c>
      <c r="R162" s="19" t="s">
        <v>283</v>
      </c>
      <c r="S162" s="19" t="s">
        <v>403</v>
      </c>
      <c r="T162" s="19" t="s">
        <v>308</v>
      </c>
      <c r="U162" s="19" t="s">
        <v>286</v>
      </c>
      <c r="V162" s="19">
        <v>15</v>
      </c>
      <c r="W162" s="19" t="s">
        <v>425</v>
      </c>
      <c r="X162" s="20" t="s">
        <v>405</v>
      </c>
      <c r="Y162" s="21"/>
      <c r="Z162" s="21"/>
      <c r="AA162" s="21"/>
      <c r="AB162" s="21"/>
      <c r="AC162" s="21"/>
      <c r="AD162" s="21"/>
      <c r="AE162" s="21"/>
      <c r="AF162" s="21"/>
      <c r="AG162" s="21"/>
      <c r="AH162" s="22"/>
      <c r="AI162" s="22"/>
      <c r="AJ162" s="22"/>
      <c r="AK162" s="22"/>
      <c r="AL162" s="22"/>
      <c r="AM162" s="22"/>
      <c r="AN162" s="22"/>
      <c r="AO162" s="22"/>
      <c r="AP162" s="22"/>
      <c r="AQ162" s="22"/>
      <c r="AR162" s="23"/>
      <c r="AS162" s="22"/>
      <c r="AT162" s="22"/>
      <c r="AU162" s="22">
        <v>0.2</v>
      </c>
      <c r="AV162" s="190">
        <v>0.3</v>
      </c>
      <c r="AW162" s="190">
        <v>0.2</v>
      </c>
      <c r="AX162" s="190">
        <v>0.3</v>
      </c>
      <c r="AY162" s="190">
        <v>1</v>
      </c>
      <c r="AZ162" s="191"/>
      <c r="BA162" s="191"/>
      <c r="BB162" s="191"/>
      <c r="BC162" s="191"/>
      <c r="BD162" s="24"/>
      <c r="BE162" s="24"/>
      <c r="BF162" s="25"/>
      <c r="BG162" s="26">
        <f t="shared" ref="BG162:BG166" si="645">IFERROR(BD162/AW162,0)</f>
        <v>0</v>
      </c>
      <c r="BH162" s="27">
        <f t="shared" ref="BH162:BH166" si="646">IFERROR(BE162/AW162,0)</f>
        <v>0</v>
      </c>
      <c r="BI162" s="25" t="s">
        <v>49</v>
      </c>
      <c r="BJ162" s="25"/>
      <c r="BK162" s="24"/>
      <c r="BL162" s="24"/>
      <c r="BM162" s="25"/>
      <c r="BN162" s="27">
        <f t="shared" ref="BN162:BN166" si="647">+IFERROR(BK162/AW162,0)</f>
        <v>0</v>
      </c>
      <c r="BO162" s="28">
        <f t="shared" ref="BO162:BO166" si="648">+IF(BP162="SI",IFERROR((IF(BP162="SI",BL162,0)/AW162),"REVISAR"),BH162)</f>
        <v>0</v>
      </c>
      <c r="BP162" s="25" t="s">
        <v>49</v>
      </c>
      <c r="BQ162" s="29"/>
      <c r="BR162" s="30"/>
      <c r="BS162" s="24"/>
      <c r="BT162" s="25"/>
      <c r="BU162" s="27">
        <f t="shared" ref="BU162:BU166" si="649">+IFERROR(BR162/AW162,0)</f>
        <v>0</v>
      </c>
      <c r="BV162" s="28">
        <f t="shared" ref="BV162:BV166" si="650">+IF(BW162="SI",IFERROR((IF(BW162="SI",BS162,0)/AW162),"REVISAR"),BO162)</f>
        <v>0</v>
      </c>
      <c r="BW162" s="25" t="s">
        <v>49</v>
      </c>
      <c r="BX162" s="25"/>
      <c r="BY162" s="24"/>
      <c r="BZ162" s="24"/>
      <c r="CA162" s="25"/>
      <c r="CB162" s="27">
        <f t="shared" ref="CB162:CB166" si="651">+IFERROR(BY162/AW162,0)</f>
        <v>0</v>
      </c>
      <c r="CC162" s="28">
        <f t="shared" ref="CC162:CC166" si="652">+IF(CD162="SI",IFERROR((IF(CD162="SI",BZ162,0)/AW162),"REVISAR"),BV162)</f>
        <v>0</v>
      </c>
      <c r="CD162" s="25" t="s">
        <v>49</v>
      </c>
      <c r="CE162" s="25"/>
      <c r="CF162" s="24"/>
      <c r="CG162" s="24"/>
      <c r="CH162" s="25"/>
      <c r="CI162" s="27">
        <f t="shared" ref="CI162:CI166" si="653">+IFERROR(CF162/AW162,0)</f>
        <v>0</v>
      </c>
      <c r="CJ162" s="28">
        <f t="shared" ref="CJ162:CJ166" si="654">+IF(CK162="SI",IFERROR((IF(CK162="SI",CG162,0)/AW162),"REVISAR"),CC162)</f>
        <v>0</v>
      </c>
      <c r="CK162" s="25" t="s">
        <v>49</v>
      </c>
      <c r="CL162" s="25"/>
      <c r="CM162" s="24">
        <v>0.1</v>
      </c>
      <c r="CN162" s="24"/>
      <c r="CO162" s="25"/>
      <c r="CP162" s="27">
        <f t="shared" ref="CP162:CP166" si="655">+IFERROR(CM162/AW162,0)</f>
        <v>0.5</v>
      </c>
      <c r="CQ162" s="28">
        <f t="shared" ref="CQ162:CQ166" si="656">+IF(CR162="SI",IFERROR((IF(CR162="SI",CN162,0)/AW162),"REVISAR"),CJ162)</f>
        <v>0</v>
      </c>
      <c r="CR162" s="25" t="s">
        <v>49</v>
      </c>
      <c r="CS162" s="25"/>
      <c r="CT162" s="24">
        <v>0.1</v>
      </c>
      <c r="CU162" s="24"/>
      <c r="CV162" s="25"/>
      <c r="CW162" s="27">
        <f t="shared" ref="CW162:CW166" si="657">+IFERROR(CT162/AW162,0)</f>
        <v>0.5</v>
      </c>
      <c r="CX162" s="28">
        <f t="shared" ref="CX162:CX166" si="658">+IF(CY162="SI",IFERROR((IF(CY162="SI",CU162,0)/AW162),"REVISAR"),CQ162)</f>
        <v>0</v>
      </c>
      <c r="CY162" s="25" t="s">
        <v>49</v>
      </c>
      <c r="CZ162" s="25"/>
      <c r="DA162" s="24">
        <v>0.1</v>
      </c>
      <c r="DB162" s="24"/>
      <c r="DC162" s="25"/>
      <c r="DD162" s="27">
        <f t="shared" ref="DD162:DD166" si="659">+IFERROR(DA162/AW162,0)</f>
        <v>0.5</v>
      </c>
      <c r="DE162" s="28">
        <f t="shared" ref="DE162:DE166" si="660">+IF(DF162="SI",IFERROR((IF(DF162="SI",DB162,0)/AW162),"REVISAR"),CX162)</f>
        <v>0</v>
      </c>
      <c r="DF162" s="25" t="s">
        <v>49</v>
      </c>
      <c r="DG162" s="25"/>
      <c r="DH162" s="24">
        <v>0.1</v>
      </c>
      <c r="DI162" s="24"/>
      <c r="DJ162" s="25"/>
      <c r="DK162" s="27">
        <f t="shared" ref="DK162:DK166" si="661">+IFERROR(DH162/AW162,0)</f>
        <v>0.5</v>
      </c>
      <c r="DL162" s="28">
        <f t="shared" ref="DL162:DL166" si="662">+IF(DM162="SI",IFERROR((IF(DM162="SI",DI162,0)/AW162),"REVISAR"),DE162)</f>
        <v>0</v>
      </c>
      <c r="DM162" s="25" t="s">
        <v>49</v>
      </c>
      <c r="DN162" s="25"/>
      <c r="DO162" s="24">
        <v>0.1</v>
      </c>
      <c r="DP162" s="24"/>
      <c r="DQ162" s="25"/>
      <c r="DR162" s="27">
        <f t="shared" ref="DR162:DR166" si="663">+IFERROR(DO162/AW162,0)</f>
        <v>0.5</v>
      </c>
      <c r="DS162" s="28">
        <f t="shared" ref="DS162:DS166" si="664">+IF(DT162="SI",IFERROR((IF(DT162="SI",DP162,0)/AW162),"REVISAR"),DL162)</f>
        <v>0</v>
      </c>
      <c r="DT162" s="25" t="s">
        <v>49</v>
      </c>
      <c r="DU162" s="25"/>
      <c r="DV162" s="24">
        <v>0.1</v>
      </c>
      <c r="DW162" s="24"/>
      <c r="DX162" s="25"/>
      <c r="DY162" s="27">
        <f t="shared" ref="DY162:DY166" si="665">+IFERROR(DV162/AW162,0)</f>
        <v>0.5</v>
      </c>
      <c r="DZ162" s="28">
        <f t="shared" ref="DZ162:DZ166" si="666">+IF(EA162="SI",IFERROR((IF(EA162="SI",DW162,0)/AW162),"REVISAR"),DS162)</f>
        <v>0</v>
      </c>
      <c r="EA162" s="25" t="s">
        <v>49</v>
      </c>
      <c r="EB162" s="25"/>
      <c r="EC162" s="215">
        <v>0.2</v>
      </c>
      <c r="ED162" s="24"/>
      <c r="EE162" s="25"/>
      <c r="EF162" s="27">
        <f t="shared" ref="EF162:EF166" si="667">+IFERROR(EC162/AW162,0)</f>
        <v>1</v>
      </c>
      <c r="EG162" s="28">
        <f t="shared" ref="EG162:EG166" si="668">+IF(EH162="SI",IFERROR((IF(EH162="SI",ED162,0)/AW162),"REVISAR"),DZ162)</f>
        <v>0</v>
      </c>
      <c r="EH162" s="25" t="s">
        <v>49</v>
      </c>
      <c r="EI162" s="25"/>
      <c r="EJ162" s="32">
        <v>2025</v>
      </c>
      <c r="EK162" s="33"/>
      <c r="EL162" s="34"/>
      <c r="EM162" s="34"/>
      <c r="EN162" s="34"/>
      <c r="EO162" s="34"/>
      <c r="EP162" s="34"/>
      <c r="EQ162" s="35"/>
    </row>
    <row r="163" spans="1:147" s="36" customFormat="1" ht="44.25" customHeight="1" x14ac:dyDescent="0.3">
      <c r="A163" s="15" t="str">
        <f t="shared" si="525"/>
        <v>474_TRANSVERSALES_2025</v>
      </c>
      <c r="B163" s="16" t="s">
        <v>93</v>
      </c>
      <c r="C163" s="16" t="s">
        <v>94</v>
      </c>
      <c r="D163" s="16" t="s">
        <v>1087</v>
      </c>
      <c r="E163" s="16" t="s">
        <v>158</v>
      </c>
      <c r="F163" s="16" t="s">
        <v>274</v>
      </c>
      <c r="G163" s="17" t="s">
        <v>275</v>
      </c>
      <c r="H163" s="16" t="s">
        <v>686</v>
      </c>
      <c r="I163" s="16" t="s">
        <v>277</v>
      </c>
      <c r="J163" s="16" t="s">
        <v>85</v>
      </c>
      <c r="K163" s="16" t="s">
        <v>85</v>
      </c>
      <c r="L163" s="16" t="s">
        <v>85</v>
      </c>
      <c r="M163" s="16" t="s">
        <v>687</v>
      </c>
      <c r="N163" s="16" t="s">
        <v>687</v>
      </c>
      <c r="O163" s="22">
        <v>474</v>
      </c>
      <c r="P163" s="21" t="s">
        <v>1116</v>
      </c>
      <c r="Q163" s="20" t="s">
        <v>282</v>
      </c>
      <c r="R163" s="19" t="s">
        <v>283</v>
      </c>
      <c r="S163" s="19" t="s">
        <v>1117</v>
      </c>
      <c r="T163" s="19" t="s">
        <v>285</v>
      </c>
      <c r="U163" s="19" t="s">
        <v>286</v>
      </c>
      <c r="V163" s="19">
        <v>15</v>
      </c>
      <c r="W163" s="19" t="s">
        <v>1111</v>
      </c>
      <c r="X163" s="20" t="s">
        <v>405</v>
      </c>
      <c r="Y163" s="21"/>
      <c r="Z163" s="21"/>
      <c r="AA163" s="21"/>
      <c r="AB163" s="21"/>
      <c r="AC163" s="21"/>
      <c r="AD163" s="21"/>
      <c r="AE163" s="21"/>
      <c r="AF163" s="21"/>
      <c r="AG163" s="21"/>
      <c r="AH163" s="22"/>
      <c r="AI163" s="22"/>
      <c r="AJ163" s="22"/>
      <c r="AK163" s="22"/>
      <c r="AL163" s="22"/>
      <c r="AM163" s="22"/>
      <c r="AN163" s="22"/>
      <c r="AO163" s="22"/>
      <c r="AP163" s="22"/>
      <c r="AQ163" s="22"/>
      <c r="AR163" s="23"/>
      <c r="AS163" s="22"/>
      <c r="AT163" s="22"/>
      <c r="AU163" s="22"/>
      <c r="AV163" s="190">
        <v>100</v>
      </c>
      <c r="AW163" s="190">
        <v>140</v>
      </c>
      <c r="AX163" s="190">
        <v>160</v>
      </c>
      <c r="AY163" s="190">
        <v>400</v>
      </c>
      <c r="AZ163" s="191"/>
      <c r="BA163" s="191"/>
      <c r="BB163" s="191"/>
      <c r="BC163" s="191"/>
      <c r="BD163" s="24"/>
      <c r="BE163" s="24"/>
      <c r="BF163" s="25"/>
      <c r="BG163" s="26">
        <f t="shared" si="645"/>
        <v>0</v>
      </c>
      <c r="BH163" s="27">
        <f t="shared" si="646"/>
        <v>0</v>
      </c>
      <c r="BI163" s="25" t="s">
        <v>49</v>
      </c>
      <c r="BJ163" s="25"/>
      <c r="BK163" s="24"/>
      <c r="BL163" s="24"/>
      <c r="BM163" s="25"/>
      <c r="BN163" s="27">
        <f t="shared" si="647"/>
        <v>0</v>
      </c>
      <c r="BO163" s="28">
        <f t="shared" si="648"/>
        <v>0</v>
      </c>
      <c r="BP163" s="25" t="s">
        <v>49</v>
      </c>
      <c r="BQ163" s="29"/>
      <c r="BR163" s="30"/>
      <c r="BS163" s="24"/>
      <c r="BT163" s="25"/>
      <c r="BU163" s="27">
        <f t="shared" si="649"/>
        <v>0</v>
      </c>
      <c r="BV163" s="28">
        <f t="shared" si="650"/>
        <v>0</v>
      </c>
      <c r="BW163" s="25" t="s">
        <v>49</v>
      </c>
      <c r="BX163" s="25"/>
      <c r="BY163" s="24"/>
      <c r="BZ163" s="24"/>
      <c r="CA163" s="25"/>
      <c r="CB163" s="27">
        <f t="shared" si="651"/>
        <v>0</v>
      </c>
      <c r="CC163" s="28">
        <f t="shared" si="652"/>
        <v>0</v>
      </c>
      <c r="CD163" s="25" t="s">
        <v>49</v>
      </c>
      <c r="CE163" s="25"/>
      <c r="CF163" s="24"/>
      <c r="CG163" s="24"/>
      <c r="CH163" s="25"/>
      <c r="CI163" s="27">
        <f t="shared" si="653"/>
        <v>0</v>
      </c>
      <c r="CJ163" s="28">
        <f t="shared" si="654"/>
        <v>0</v>
      </c>
      <c r="CK163" s="25" t="s">
        <v>49</v>
      </c>
      <c r="CL163" s="25"/>
      <c r="CM163" s="24">
        <v>2</v>
      </c>
      <c r="CN163" s="24"/>
      <c r="CO163" s="25"/>
      <c r="CP163" s="27">
        <f t="shared" si="655"/>
        <v>1.4285714285714285E-2</v>
      </c>
      <c r="CQ163" s="28">
        <f t="shared" si="656"/>
        <v>0</v>
      </c>
      <c r="CR163" s="25" t="s">
        <v>49</v>
      </c>
      <c r="CS163" s="25"/>
      <c r="CT163" s="24">
        <v>2</v>
      </c>
      <c r="CU163" s="24"/>
      <c r="CV163" s="25"/>
      <c r="CW163" s="27">
        <f t="shared" si="657"/>
        <v>1.4285714285714285E-2</v>
      </c>
      <c r="CX163" s="28">
        <f t="shared" si="658"/>
        <v>0</v>
      </c>
      <c r="CY163" s="25" t="s">
        <v>49</v>
      </c>
      <c r="CZ163" s="25"/>
      <c r="DA163" s="24">
        <v>2</v>
      </c>
      <c r="DB163" s="24"/>
      <c r="DC163" s="25"/>
      <c r="DD163" s="27">
        <f t="shared" si="659"/>
        <v>1.4285714285714285E-2</v>
      </c>
      <c r="DE163" s="28">
        <f t="shared" si="660"/>
        <v>0</v>
      </c>
      <c r="DF163" s="25" t="s">
        <v>49</v>
      </c>
      <c r="DG163" s="25"/>
      <c r="DH163" s="24">
        <v>2</v>
      </c>
      <c r="DI163" s="24"/>
      <c r="DJ163" s="25"/>
      <c r="DK163" s="27">
        <f t="shared" si="661"/>
        <v>1.4285714285714285E-2</v>
      </c>
      <c r="DL163" s="28">
        <f t="shared" si="662"/>
        <v>0</v>
      </c>
      <c r="DM163" s="25" t="s">
        <v>49</v>
      </c>
      <c r="DN163" s="25"/>
      <c r="DO163" s="24">
        <v>2</v>
      </c>
      <c r="DP163" s="24"/>
      <c r="DQ163" s="25"/>
      <c r="DR163" s="27">
        <f t="shared" si="663"/>
        <v>1.4285714285714285E-2</v>
      </c>
      <c r="DS163" s="28">
        <f t="shared" si="664"/>
        <v>0</v>
      </c>
      <c r="DT163" s="25" t="s">
        <v>49</v>
      </c>
      <c r="DU163" s="25"/>
      <c r="DV163" s="24">
        <v>2</v>
      </c>
      <c r="DW163" s="24"/>
      <c r="DX163" s="25"/>
      <c r="DY163" s="27">
        <f t="shared" si="665"/>
        <v>1.4285714285714285E-2</v>
      </c>
      <c r="DZ163" s="28">
        <f t="shared" si="666"/>
        <v>0</v>
      </c>
      <c r="EA163" s="25" t="s">
        <v>49</v>
      </c>
      <c r="EB163" s="25"/>
      <c r="EC163" s="215">
        <v>140</v>
      </c>
      <c r="ED163" s="24"/>
      <c r="EE163" s="25"/>
      <c r="EF163" s="27">
        <f t="shared" si="667"/>
        <v>1</v>
      </c>
      <c r="EG163" s="28">
        <f t="shared" si="668"/>
        <v>0</v>
      </c>
      <c r="EH163" s="25" t="s">
        <v>49</v>
      </c>
      <c r="EI163" s="25"/>
      <c r="EJ163" s="32">
        <v>2025</v>
      </c>
      <c r="EK163" s="33"/>
      <c r="EL163" s="34"/>
      <c r="EM163" s="34"/>
      <c r="EN163" s="34"/>
      <c r="EO163" s="34"/>
      <c r="EP163" s="34"/>
      <c r="EQ163" s="35"/>
    </row>
    <row r="164" spans="1:147" s="36" customFormat="1" ht="44.25" customHeight="1" x14ac:dyDescent="0.3">
      <c r="A164" s="15" t="str">
        <f t="shared" si="525"/>
        <v>464_TRANSVERSALES_2025</v>
      </c>
      <c r="B164" s="16" t="s">
        <v>93</v>
      </c>
      <c r="C164" s="16" t="s">
        <v>94</v>
      </c>
      <c r="D164" s="16" t="s">
        <v>1087</v>
      </c>
      <c r="E164" s="16" t="s">
        <v>158</v>
      </c>
      <c r="F164" s="16" t="s">
        <v>274</v>
      </c>
      <c r="G164" s="17" t="s">
        <v>275</v>
      </c>
      <c r="H164" s="16" t="s">
        <v>686</v>
      </c>
      <c r="I164" s="16" t="s">
        <v>277</v>
      </c>
      <c r="J164" s="16" t="s">
        <v>85</v>
      </c>
      <c r="K164" s="16" t="s">
        <v>85</v>
      </c>
      <c r="L164" s="16" t="s">
        <v>85</v>
      </c>
      <c r="M164" s="16" t="s">
        <v>687</v>
      </c>
      <c r="N164" s="16" t="s">
        <v>687</v>
      </c>
      <c r="O164" s="22">
        <v>464</v>
      </c>
      <c r="P164" s="21" t="s">
        <v>1118</v>
      </c>
      <c r="Q164" s="20" t="s">
        <v>282</v>
      </c>
      <c r="R164" s="19" t="s">
        <v>485</v>
      </c>
      <c r="S164" s="19" t="s">
        <v>403</v>
      </c>
      <c r="T164" s="19" t="s">
        <v>308</v>
      </c>
      <c r="U164" s="19" t="s">
        <v>286</v>
      </c>
      <c r="V164" s="19">
        <v>15</v>
      </c>
      <c r="W164" s="19" t="s">
        <v>425</v>
      </c>
      <c r="X164" s="20" t="s">
        <v>405</v>
      </c>
      <c r="Y164" s="21"/>
      <c r="Z164" s="21"/>
      <c r="AA164" s="21"/>
      <c r="AB164" s="21"/>
      <c r="AC164" s="21"/>
      <c r="AD164" s="21"/>
      <c r="AE164" s="21"/>
      <c r="AF164" s="21"/>
      <c r="AG164" s="21"/>
      <c r="AH164" s="22"/>
      <c r="AI164" s="22"/>
      <c r="AJ164" s="22"/>
      <c r="AK164" s="22"/>
      <c r="AL164" s="22"/>
      <c r="AM164" s="22"/>
      <c r="AN164" s="22"/>
      <c r="AO164" s="22"/>
      <c r="AP164" s="22"/>
      <c r="AQ164" s="22"/>
      <c r="AR164" s="23"/>
      <c r="AS164" s="22"/>
      <c r="AT164" s="22"/>
      <c r="AU164" s="22">
        <v>0.2</v>
      </c>
      <c r="AV164" s="190">
        <v>0.3</v>
      </c>
      <c r="AW164" s="190">
        <v>0.3</v>
      </c>
      <c r="AX164" s="190">
        <v>0.2</v>
      </c>
      <c r="AY164" s="190">
        <v>1</v>
      </c>
      <c r="AZ164" s="191"/>
      <c r="BA164" s="191"/>
      <c r="BB164" s="191"/>
      <c r="BC164" s="191"/>
      <c r="BD164" s="24"/>
      <c r="BE164" s="24"/>
      <c r="BF164" s="25"/>
      <c r="BG164" s="26">
        <f t="shared" si="645"/>
        <v>0</v>
      </c>
      <c r="BH164" s="27">
        <f t="shared" si="646"/>
        <v>0</v>
      </c>
      <c r="BI164" s="25" t="s">
        <v>49</v>
      </c>
      <c r="BJ164" s="25"/>
      <c r="BK164" s="24"/>
      <c r="BL164" s="24"/>
      <c r="BM164" s="25"/>
      <c r="BN164" s="27">
        <f t="shared" si="647"/>
        <v>0</v>
      </c>
      <c r="BO164" s="28">
        <f t="shared" si="648"/>
        <v>0</v>
      </c>
      <c r="BP164" s="25" t="s">
        <v>49</v>
      </c>
      <c r="BQ164" s="29"/>
      <c r="BR164" s="30"/>
      <c r="BS164" s="24"/>
      <c r="BT164" s="25"/>
      <c r="BU164" s="27">
        <f t="shared" si="649"/>
        <v>0</v>
      </c>
      <c r="BV164" s="28">
        <f t="shared" si="650"/>
        <v>0</v>
      </c>
      <c r="BW164" s="25" t="s">
        <v>49</v>
      </c>
      <c r="BX164" s="25"/>
      <c r="BY164" s="24"/>
      <c r="BZ164" s="24"/>
      <c r="CA164" s="25"/>
      <c r="CB164" s="27">
        <f t="shared" si="651"/>
        <v>0</v>
      </c>
      <c r="CC164" s="28">
        <f t="shared" si="652"/>
        <v>0</v>
      </c>
      <c r="CD164" s="25" t="s">
        <v>49</v>
      </c>
      <c r="CE164" s="25"/>
      <c r="CF164" s="24"/>
      <c r="CG164" s="24"/>
      <c r="CH164" s="25"/>
      <c r="CI164" s="27">
        <f t="shared" si="653"/>
        <v>0</v>
      </c>
      <c r="CJ164" s="28">
        <f t="shared" si="654"/>
        <v>0</v>
      </c>
      <c r="CK164" s="25" t="s">
        <v>49</v>
      </c>
      <c r="CL164" s="25"/>
      <c r="CM164" s="24">
        <v>0.1</v>
      </c>
      <c r="CN164" s="24"/>
      <c r="CO164" s="25"/>
      <c r="CP164" s="27">
        <f t="shared" si="655"/>
        <v>0.33333333333333337</v>
      </c>
      <c r="CQ164" s="28">
        <f t="shared" si="656"/>
        <v>0</v>
      </c>
      <c r="CR164" s="25" t="s">
        <v>49</v>
      </c>
      <c r="CS164" s="25"/>
      <c r="CT164" s="24">
        <v>0.1</v>
      </c>
      <c r="CU164" s="24"/>
      <c r="CV164" s="25"/>
      <c r="CW164" s="27">
        <f t="shared" si="657"/>
        <v>0.33333333333333337</v>
      </c>
      <c r="CX164" s="28">
        <f t="shared" si="658"/>
        <v>0</v>
      </c>
      <c r="CY164" s="25" t="s">
        <v>49</v>
      </c>
      <c r="CZ164" s="25"/>
      <c r="DA164" s="24">
        <v>0.1</v>
      </c>
      <c r="DB164" s="24"/>
      <c r="DC164" s="25"/>
      <c r="DD164" s="27">
        <f t="shared" si="659"/>
        <v>0.33333333333333337</v>
      </c>
      <c r="DE164" s="28">
        <f t="shared" si="660"/>
        <v>0</v>
      </c>
      <c r="DF164" s="25" t="s">
        <v>49</v>
      </c>
      <c r="DG164" s="25"/>
      <c r="DH164" s="24">
        <v>0.1</v>
      </c>
      <c r="DI164" s="24"/>
      <c r="DJ164" s="25"/>
      <c r="DK164" s="27">
        <f t="shared" si="661"/>
        <v>0.33333333333333337</v>
      </c>
      <c r="DL164" s="28">
        <f t="shared" si="662"/>
        <v>0</v>
      </c>
      <c r="DM164" s="25" t="s">
        <v>49</v>
      </c>
      <c r="DN164" s="25"/>
      <c r="DO164" s="24">
        <v>0.1</v>
      </c>
      <c r="DP164" s="24"/>
      <c r="DQ164" s="25"/>
      <c r="DR164" s="27">
        <f t="shared" si="663"/>
        <v>0.33333333333333337</v>
      </c>
      <c r="DS164" s="28">
        <f t="shared" si="664"/>
        <v>0</v>
      </c>
      <c r="DT164" s="25" t="s">
        <v>49</v>
      </c>
      <c r="DU164" s="25"/>
      <c r="DV164" s="24">
        <v>0.1</v>
      </c>
      <c r="DW164" s="24"/>
      <c r="DX164" s="25"/>
      <c r="DY164" s="27">
        <f t="shared" si="665"/>
        <v>0.33333333333333337</v>
      </c>
      <c r="DZ164" s="28">
        <f t="shared" si="666"/>
        <v>0</v>
      </c>
      <c r="EA164" s="25" t="s">
        <v>49</v>
      </c>
      <c r="EB164" s="25"/>
      <c r="EC164" s="215">
        <v>0.3</v>
      </c>
      <c r="ED164" s="24"/>
      <c r="EE164" s="25"/>
      <c r="EF164" s="27">
        <f t="shared" si="667"/>
        <v>1</v>
      </c>
      <c r="EG164" s="28">
        <f t="shared" si="668"/>
        <v>0</v>
      </c>
      <c r="EH164" s="25" t="s">
        <v>49</v>
      </c>
      <c r="EI164" s="25"/>
      <c r="EJ164" s="32">
        <v>2025</v>
      </c>
      <c r="EK164" s="33"/>
      <c r="EL164" s="34"/>
      <c r="EM164" s="34"/>
      <c r="EN164" s="34"/>
      <c r="EO164" s="34"/>
      <c r="EP164" s="34"/>
      <c r="EQ164" s="35"/>
    </row>
    <row r="165" spans="1:147" s="36" customFormat="1" ht="44.25" customHeight="1" x14ac:dyDescent="0.3">
      <c r="A165" s="15" t="str">
        <f t="shared" si="525"/>
        <v>467_TRANSVERSALES_2025</v>
      </c>
      <c r="B165" s="16" t="s">
        <v>93</v>
      </c>
      <c r="C165" s="16" t="s">
        <v>94</v>
      </c>
      <c r="D165" s="16" t="s">
        <v>1087</v>
      </c>
      <c r="E165" s="16" t="s">
        <v>158</v>
      </c>
      <c r="F165" s="16" t="s">
        <v>274</v>
      </c>
      <c r="G165" s="17" t="s">
        <v>275</v>
      </c>
      <c r="H165" s="16" t="s">
        <v>686</v>
      </c>
      <c r="I165" s="16" t="s">
        <v>277</v>
      </c>
      <c r="J165" s="16" t="s">
        <v>85</v>
      </c>
      <c r="K165" s="16" t="s">
        <v>85</v>
      </c>
      <c r="L165" s="16" t="s">
        <v>85</v>
      </c>
      <c r="M165" s="16" t="s">
        <v>687</v>
      </c>
      <c r="N165" s="16" t="s">
        <v>687</v>
      </c>
      <c r="O165" s="22">
        <v>467</v>
      </c>
      <c r="P165" s="21" t="s">
        <v>1119</v>
      </c>
      <c r="Q165" s="20" t="s">
        <v>282</v>
      </c>
      <c r="R165" s="19" t="s">
        <v>485</v>
      </c>
      <c r="S165" s="19" t="s">
        <v>1120</v>
      </c>
      <c r="T165" s="19" t="s">
        <v>285</v>
      </c>
      <c r="U165" s="19" t="s">
        <v>286</v>
      </c>
      <c r="V165" s="19">
        <v>15</v>
      </c>
      <c r="W165" s="19" t="s">
        <v>425</v>
      </c>
      <c r="X165" s="20" t="s">
        <v>405</v>
      </c>
      <c r="Y165" s="21"/>
      <c r="Z165" s="21"/>
      <c r="AA165" s="21"/>
      <c r="AB165" s="21"/>
      <c r="AC165" s="21"/>
      <c r="AD165" s="21"/>
      <c r="AE165" s="21"/>
      <c r="AF165" s="21"/>
      <c r="AG165" s="21"/>
      <c r="AH165" s="22"/>
      <c r="AI165" s="22"/>
      <c r="AJ165" s="22"/>
      <c r="AK165" s="22"/>
      <c r="AL165" s="22"/>
      <c r="AM165" s="22"/>
      <c r="AN165" s="22"/>
      <c r="AO165" s="22"/>
      <c r="AP165" s="22"/>
      <c r="AQ165" s="22"/>
      <c r="AR165" s="23"/>
      <c r="AS165" s="22"/>
      <c r="AT165" s="22"/>
      <c r="AU165" s="22"/>
      <c r="AV165" s="190"/>
      <c r="AW165" s="190"/>
      <c r="AX165" s="190">
        <v>1</v>
      </c>
      <c r="AY165" s="190">
        <v>1</v>
      </c>
      <c r="AZ165" s="191"/>
      <c r="BA165" s="191"/>
      <c r="BB165" s="191"/>
      <c r="BC165" s="191"/>
      <c r="BD165" s="24"/>
      <c r="BE165" s="24"/>
      <c r="BF165" s="25"/>
      <c r="BG165" s="26">
        <f t="shared" si="645"/>
        <v>0</v>
      </c>
      <c r="BH165" s="27">
        <f t="shared" si="646"/>
        <v>0</v>
      </c>
      <c r="BI165" s="25" t="s">
        <v>49</v>
      </c>
      <c r="BJ165" s="25"/>
      <c r="BK165" s="24"/>
      <c r="BL165" s="24"/>
      <c r="BM165" s="25"/>
      <c r="BN165" s="27">
        <f t="shared" si="647"/>
        <v>0</v>
      </c>
      <c r="BO165" s="28">
        <f t="shared" si="648"/>
        <v>0</v>
      </c>
      <c r="BP165" s="25" t="s">
        <v>49</v>
      </c>
      <c r="BQ165" s="29"/>
      <c r="BR165" s="30"/>
      <c r="BS165" s="24"/>
      <c r="BT165" s="25"/>
      <c r="BU165" s="27">
        <f t="shared" si="649"/>
        <v>0</v>
      </c>
      <c r="BV165" s="28">
        <f t="shared" si="650"/>
        <v>0</v>
      </c>
      <c r="BW165" s="25" t="s">
        <v>49</v>
      </c>
      <c r="BX165" s="25"/>
      <c r="BY165" s="24"/>
      <c r="BZ165" s="24"/>
      <c r="CA165" s="25"/>
      <c r="CB165" s="27">
        <f t="shared" si="651"/>
        <v>0</v>
      </c>
      <c r="CC165" s="28">
        <f t="shared" si="652"/>
        <v>0</v>
      </c>
      <c r="CD165" s="25" t="s">
        <v>49</v>
      </c>
      <c r="CE165" s="25"/>
      <c r="CF165" s="24"/>
      <c r="CG165" s="24"/>
      <c r="CH165" s="25"/>
      <c r="CI165" s="27">
        <f t="shared" si="653"/>
        <v>0</v>
      </c>
      <c r="CJ165" s="28">
        <f t="shared" si="654"/>
        <v>0</v>
      </c>
      <c r="CK165" s="25" t="s">
        <v>49</v>
      </c>
      <c r="CL165" s="25"/>
      <c r="CM165" s="24"/>
      <c r="CN165" s="24"/>
      <c r="CO165" s="25"/>
      <c r="CP165" s="27">
        <f t="shared" si="655"/>
        <v>0</v>
      </c>
      <c r="CQ165" s="28">
        <f t="shared" si="656"/>
        <v>0</v>
      </c>
      <c r="CR165" s="25" t="s">
        <v>49</v>
      </c>
      <c r="CS165" s="25"/>
      <c r="CT165" s="24"/>
      <c r="CU165" s="24"/>
      <c r="CV165" s="25"/>
      <c r="CW165" s="27">
        <f t="shared" si="657"/>
        <v>0</v>
      </c>
      <c r="CX165" s="28">
        <f t="shared" si="658"/>
        <v>0</v>
      </c>
      <c r="CY165" s="25" t="s">
        <v>49</v>
      </c>
      <c r="CZ165" s="25"/>
      <c r="DA165" s="24"/>
      <c r="DB165" s="24"/>
      <c r="DC165" s="25"/>
      <c r="DD165" s="27">
        <f t="shared" si="659"/>
        <v>0</v>
      </c>
      <c r="DE165" s="28">
        <f t="shared" si="660"/>
        <v>0</v>
      </c>
      <c r="DF165" s="25" t="s">
        <v>49</v>
      </c>
      <c r="DG165" s="25"/>
      <c r="DH165" s="24"/>
      <c r="DI165" s="24"/>
      <c r="DJ165" s="25"/>
      <c r="DK165" s="27">
        <f t="shared" si="661"/>
        <v>0</v>
      </c>
      <c r="DL165" s="28">
        <f t="shared" si="662"/>
        <v>0</v>
      </c>
      <c r="DM165" s="25" t="s">
        <v>49</v>
      </c>
      <c r="DN165" s="25"/>
      <c r="DO165" s="24"/>
      <c r="DP165" s="24"/>
      <c r="DQ165" s="25"/>
      <c r="DR165" s="27">
        <f t="shared" si="663"/>
        <v>0</v>
      </c>
      <c r="DS165" s="28">
        <f t="shared" si="664"/>
        <v>0</v>
      </c>
      <c r="DT165" s="25" t="s">
        <v>49</v>
      </c>
      <c r="DU165" s="25"/>
      <c r="DV165" s="24"/>
      <c r="DW165" s="24"/>
      <c r="DX165" s="25"/>
      <c r="DY165" s="27">
        <f t="shared" si="665"/>
        <v>0</v>
      </c>
      <c r="DZ165" s="28">
        <f t="shared" si="666"/>
        <v>0</v>
      </c>
      <c r="EA165" s="25" t="s">
        <v>49</v>
      </c>
      <c r="EB165" s="25"/>
      <c r="EC165" s="215">
        <v>0</v>
      </c>
      <c r="ED165" s="24"/>
      <c r="EE165" s="25"/>
      <c r="EF165" s="27">
        <f t="shared" si="667"/>
        <v>0</v>
      </c>
      <c r="EG165" s="28">
        <f t="shared" si="668"/>
        <v>0</v>
      </c>
      <c r="EH165" s="25" t="s">
        <v>49</v>
      </c>
      <c r="EI165" s="25"/>
      <c r="EJ165" s="32">
        <v>2025</v>
      </c>
      <c r="EK165" s="33"/>
      <c r="EL165" s="34"/>
      <c r="EM165" s="34"/>
      <c r="EN165" s="34"/>
      <c r="EO165" s="34"/>
      <c r="EP165" s="34"/>
      <c r="EQ165" s="35"/>
    </row>
    <row r="166" spans="1:147" s="36" customFormat="1" ht="44.25" customHeight="1" x14ac:dyDescent="0.3">
      <c r="A166" s="15" t="str">
        <f t="shared" si="525"/>
        <v>468_TRANSVERSALES_2025</v>
      </c>
      <c r="B166" s="16" t="s">
        <v>93</v>
      </c>
      <c r="C166" s="16" t="s">
        <v>94</v>
      </c>
      <c r="D166" s="16" t="s">
        <v>1087</v>
      </c>
      <c r="E166" s="16" t="s">
        <v>158</v>
      </c>
      <c r="F166" s="16" t="s">
        <v>274</v>
      </c>
      <c r="G166" s="17" t="s">
        <v>275</v>
      </c>
      <c r="H166" s="16" t="s">
        <v>686</v>
      </c>
      <c r="I166" s="16" t="s">
        <v>277</v>
      </c>
      <c r="J166" s="16" t="s">
        <v>85</v>
      </c>
      <c r="K166" s="16" t="s">
        <v>85</v>
      </c>
      <c r="L166" s="16" t="s">
        <v>85</v>
      </c>
      <c r="M166" s="16" t="s">
        <v>687</v>
      </c>
      <c r="N166" s="16" t="s">
        <v>687</v>
      </c>
      <c r="O166" s="22">
        <v>468</v>
      </c>
      <c r="P166" s="21" t="s">
        <v>1121</v>
      </c>
      <c r="Q166" s="20" t="s">
        <v>282</v>
      </c>
      <c r="R166" s="19" t="s">
        <v>485</v>
      </c>
      <c r="S166" s="19" t="s">
        <v>1122</v>
      </c>
      <c r="T166" s="19" t="s">
        <v>285</v>
      </c>
      <c r="U166" s="19" t="s">
        <v>286</v>
      </c>
      <c r="V166" s="19">
        <v>15</v>
      </c>
      <c r="W166" s="19" t="s">
        <v>425</v>
      </c>
      <c r="X166" s="20" t="s">
        <v>405</v>
      </c>
      <c r="Y166" s="21"/>
      <c r="Z166" s="21"/>
      <c r="AA166" s="21"/>
      <c r="AB166" s="21"/>
      <c r="AC166" s="21"/>
      <c r="AD166" s="21"/>
      <c r="AE166" s="21"/>
      <c r="AF166" s="21"/>
      <c r="AG166" s="21"/>
      <c r="AH166" s="22"/>
      <c r="AI166" s="22"/>
      <c r="AJ166" s="22"/>
      <c r="AK166" s="22"/>
      <c r="AL166" s="22"/>
      <c r="AM166" s="22"/>
      <c r="AN166" s="22"/>
      <c r="AO166" s="22"/>
      <c r="AP166" s="22"/>
      <c r="AQ166" s="22"/>
      <c r="AR166" s="23"/>
      <c r="AS166" s="22"/>
      <c r="AT166" s="22"/>
      <c r="AU166" s="22"/>
      <c r="AV166" s="190"/>
      <c r="AW166" s="190"/>
      <c r="AX166" s="190">
        <v>1</v>
      </c>
      <c r="AY166" s="190">
        <v>1</v>
      </c>
      <c r="AZ166" s="191"/>
      <c r="BA166" s="191"/>
      <c r="BB166" s="191"/>
      <c r="BC166" s="191"/>
      <c r="BD166" s="24"/>
      <c r="BE166" s="24"/>
      <c r="BF166" s="25"/>
      <c r="BG166" s="26">
        <f t="shared" si="645"/>
        <v>0</v>
      </c>
      <c r="BH166" s="27">
        <f t="shared" si="646"/>
        <v>0</v>
      </c>
      <c r="BI166" s="25" t="s">
        <v>49</v>
      </c>
      <c r="BJ166" s="25"/>
      <c r="BK166" s="24"/>
      <c r="BL166" s="24"/>
      <c r="BM166" s="25"/>
      <c r="BN166" s="27">
        <f t="shared" si="647"/>
        <v>0</v>
      </c>
      <c r="BO166" s="28">
        <f t="shared" si="648"/>
        <v>0</v>
      </c>
      <c r="BP166" s="25" t="s">
        <v>49</v>
      </c>
      <c r="BQ166" s="29"/>
      <c r="BR166" s="30"/>
      <c r="BS166" s="24"/>
      <c r="BT166" s="25"/>
      <c r="BU166" s="27">
        <f t="shared" si="649"/>
        <v>0</v>
      </c>
      <c r="BV166" s="28">
        <f t="shared" si="650"/>
        <v>0</v>
      </c>
      <c r="BW166" s="25" t="s">
        <v>49</v>
      </c>
      <c r="BX166" s="25"/>
      <c r="BY166" s="24"/>
      <c r="BZ166" s="24"/>
      <c r="CA166" s="25"/>
      <c r="CB166" s="27">
        <f t="shared" si="651"/>
        <v>0</v>
      </c>
      <c r="CC166" s="28">
        <f t="shared" si="652"/>
        <v>0</v>
      </c>
      <c r="CD166" s="25" t="s">
        <v>49</v>
      </c>
      <c r="CE166" s="25"/>
      <c r="CF166" s="24"/>
      <c r="CG166" s="24"/>
      <c r="CH166" s="25"/>
      <c r="CI166" s="27">
        <f t="shared" si="653"/>
        <v>0</v>
      </c>
      <c r="CJ166" s="28">
        <f t="shared" si="654"/>
        <v>0</v>
      </c>
      <c r="CK166" s="25" t="s">
        <v>49</v>
      </c>
      <c r="CL166" s="25"/>
      <c r="CM166" s="24"/>
      <c r="CN166" s="24"/>
      <c r="CO166" s="25"/>
      <c r="CP166" s="27">
        <f t="shared" si="655"/>
        <v>0</v>
      </c>
      <c r="CQ166" s="28">
        <f t="shared" si="656"/>
        <v>0</v>
      </c>
      <c r="CR166" s="25" t="s">
        <v>49</v>
      </c>
      <c r="CS166" s="25"/>
      <c r="CT166" s="24"/>
      <c r="CU166" s="24"/>
      <c r="CV166" s="25"/>
      <c r="CW166" s="27">
        <f t="shared" si="657"/>
        <v>0</v>
      </c>
      <c r="CX166" s="28">
        <f t="shared" si="658"/>
        <v>0</v>
      </c>
      <c r="CY166" s="25" t="s">
        <v>49</v>
      </c>
      <c r="CZ166" s="25"/>
      <c r="DA166" s="24"/>
      <c r="DB166" s="24"/>
      <c r="DC166" s="25"/>
      <c r="DD166" s="27">
        <f t="shared" si="659"/>
        <v>0</v>
      </c>
      <c r="DE166" s="28">
        <f t="shared" si="660"/>
        <v>0</v>
      </c>
      <c r="DF166" s="25" t="s">
        <v>49</v>
      </c>
      <c r="DG166" s="25"/>
      <c r="DH166" s="24"/>
      <c r="DI166" s="24"/>
      <c r="DJ166" s="25"/>
      <c r="DK166" s="27">
        <f t="shared" si="661"/>
        <v>0</v>
      </c>
      <c r="DL166" s="28">
        <f t="shared" si="662"/>
        <v>0</v>
      </c>
      <c r="DM166" s="25" t="s">
        <v>49</v>
      </c>
      <c r="DN166" s="25"/>
      <c r="DO166" s="24"/>
      <c r="DP166" s="24"/>
      <c r="DQ166" s="25"/>
      <c r="DR166" s="27">
        <f t="shared" si="663"/>
        <v>0</v>
      </c>
      <c r="DS166" s="28">
        <f t="shared" si="664"/>
        <v>0</v>
      </c>
      <c r="DT166" s="25" t="s">
        <v>49</v>
      </c>
      <c r="DU166" s="25"/>
      <c r="DV166" s="24"/>
      <c r="DW166" s="24"/>
      <c r="DX166" s="25"/>
      <c r="DY166" s="27">
        <f t="shared" si="665"/>
        <v>0</v>
      </c>
      <c r="DZ166" s="28">
        <f t="shared" si="666"/>
        <v>0</v>
      </c>
      <c r="EA166" s="25" t="s">
        <v>49</v>
      </c>
      <c r="EB166" s="25"/>
      <c r="EC166" s="215">
        <v>0</v>
      </c>
      <c r="ED166" s="24"/>
      <c r="EE166" s="25"/>
      <c r="EF166" s="27">
        <f t="shared" si="667"/>
        <v>0</v>
      </c>
      <c r="EG166" s="28">
        <f t="shared" si="668"/>
        <v>0</v>
      </c>
      <c r="EH166" s="25" t="s">
        <v>49</v>
      </c>
      <c r="EI166" s="25"/>
      <c r="EJ166" s="32">
        <v>2025</v>
      </c>
      <c r="EK166" s="33"/>
      <c r="EL166" s="34"/>
      <c r="EM166" s="34"/>
      <c r="EN166" s="34"/>
      <c r="EO166" s="34"/>
      <c r="EP166" s="34"/>
      <c r="EQ166" s="35"/>
    </row>
    <row r="167" spans="1:147" s="36" customFormat="1" ht="44.25" customHeight="1" x14ac:dyDescent="0.3">
      <c r="A167" s="108"/>
      <c r="B167" s="109"/>
      <c r="C167" s="109"/>
      <c r="D167" s="109"/>
      <c r="E167" s="109"/>
      <c r="F167" s="109"/>
      <c r="G167" s="110"/>
      <c r="H167" s="109"/>
      <c r="I167" s="109"/>
      <c r="J167" s="109"/>
      <c r="K167" s="109"/>
      <c r="L167" s="109"/>
      <c r="M167" s="109"/>
      <c r="N167" s="109"/>
      <c r="O167" s="111"/>
      <c r="P167" s="112"/>
      <c r="Q167" s="113"/>
      <c r="R167" s="112"/>
      <c r="S167" s="112"/>
      <c r="T167" s="112"/>
      <c r="U167" s="112"/>
      <c r="V167" s="112"/>
      <c r="W167" s="112"/>
      <c r="X167" s="114"/>
      <c r="Y167" s="115"/>
      <c r="Z167" s="115"/>
      <c r="AA167" s="115"/>
      <c r="AB167" s="115"/>
      <c r="AC167" s="115"/>
      <c r="AD167" s="115"/>
      <c r="AE167" s="115"/>
      <c r="AF167" s="115"/>
      <c r="AG167" s="115"/>
      <c r="AH167" s="111"/>
      <c r="AI167" s="111"/>
      <c r="AJ167" s="111"/>
      <c r="AK167" s="111"/>
      <c r="AL167" s="111"/>
      <c r="AM167" s="111"/>
      <c r="AN167" s="111"/>
      <c r="AO167" s="111"/>
      <c r="AP167" s="111"/>
      <c r="AQ167" s="111"/>
      <c r="AR167" s="113"/>
      <c r="AS167" s="111"/>
      <c r="AT167" s="111"/>
      <c r="AU167" s="111"/>
      <c r="AV167" s="116"/>
      <c r="AW167" s="116"/>
      <c r="AX167" s="116"/>
      <c r="AY167" s="116"/>
      <c r="AZ167" s="117"/>
      <c r="BA167" s="117"/>
      <c r="BB167" s="117"/>
      <c r="BC167" s="117"/>
      <c r="BD167" s="118"/>
      <c r="BE167" s="118"/>
      <c r="BF167" s="118"/>
      <c r="BG167" s="119"/>
      <c r="BH167" s="118"/>
      <c r="BI167" s="118"/>
      <c r="BJ167" s="118"/>
      <c r="BK167" s="118"/>
      <c r="BL167" s="118"/>
      <c r="BM167" s="118"/>
      <c r="BN167" s="118"/>
      <c r="BO167" s="118"/>
      <c r="BP167" s="118"/>
      <c r="BQ167" s="119"/>
      <c r="BR167" s="118"/>
      <c r="BS167" s="118"/>
      <c r="BT167" s="118"/>
      <c r="BU167" s="118"/>
      <c r="BV167" s="118"/>
      <c r="BW167" s="118"/>
      <c r="BX167" s="118"/>
      <c r="BY167" s="118"/>
      <c r="BZ167" s="118"/>
      <c r="CA167" s="118"/>
      <c r="CB167" s="118"/>
      <c r="CC167" s="118"/>
      <c r="CD167" s="118"/>
      <c r="CE167" s="118"/>
      <c r="CF167" s="118"/>
      <c r="CG167" s="118"/>
      <c r="CH167" s="118"/>
      <c r="CI167" s="118"/>
      <c r="CJ167" s="118"/>
      <c r="CK167" s="118"/>
      <c r="CL167" s="118"/>
      <c r="CM167" s="118"/>
      <c r="CN167" s="118"/>
      <c r="CO167" s="118"/>
      <c r="CP167" s="118"/>
      <c r="CQ167" s="118"/>
      <c r="CR167" s="118"/>
      <c r="CS167" s="118"/>
      <c r="CT167" s="118"/>
      <c r="CU167" s="118"/>
      <c r="CV167" s="118"/>
      <c r="CW167" s="118"/>
      <c r="CX167" s="118"/>
      <c r="CY167" s="118"/>
      <c r="CZ167" s="118"/>
      <c r="DA167" s="118"/>
      <c r="DB167" s="118"/>
      <c r="DC167" s="118"/>
      <c r="DD167" s="118"/>
      <c r="DE167" s="118"/>
      <c r="DF167" s="118"/>
      <c r="DG167" s="118"/>
      <c r="DH167" s="118"/>
      <c r="DI167" s="118"/>
      <c r="DJ167" s="118"/>
      <c r="DK167" s="118"/>
      <c r="DL167" s="118"/>
      <c r="DM167" s="118"/>
      <c r="DN167" s="118"/>
      <c r="DO167" s="118"/>
      <c r="DP167" s="118"/>
      <c r="DQ167" s="118"/>
      <c r="DR167" s="118"/>
      <c r="DS167" s="118"/>
      <c r="DT167" s="118"/>
      <c r="DU167" s="118"/>
      <c r="DV167" s="118"/>
      <c r="DW167" s="118"/>
      <c r="DX167" s="118"/>
      <c r="DY167" s="118"/>
      <c r="DZ167" s="118"/>
      <c r="EA167" s="118"/>
      <c r="EB167" s="118"/>
      <c r="EC167" s="120"/>
      <c r="ED167" s="118"/>
      <c r="EE167" s="118"/>
      <c r="EF167" s="118"/>
      <c r="EG167" s="118"/>
      <c r="EH167" s="118"/>
      <c r="EI167" s="118"/>
      <c r="EJ167" s="32"/>
      <c r="EK167" s="33"/>
      <c r="EL167" s="34" t="e">
        <f>+VLOOKUP(C167,[1]Listas_desplega!$AI$22:$AJ$46,2,0)</f>
        <v>#N/A</v>
      </c>
      <c r="EM167" s="34" t="e">
        <f>+VLOOKUP(I167,[1]Listas_desplega!$BY$3:$BZ$7,2,0)</f>
        <v>#N/A</v>
      </c>
      <c r="EN167" s="34" t="e">
        <f>+VLOOKUP(J167,[1]Listas_desplega!$BY$10:$BZ$23,2,0)</f>
        <v>#N/A</v>
      </c>
      <c r="EO167" s="34" t="e">
        <f>+VLOOKUP(K167,[1]Listas_desplega!$BY$28:$BZ$54,2,0)</f>
        <v>#N/A</v>
      </c>
      <c r="EP167" s="34" t="e">
        <f>+VLOOKUP(L167,[1]Listas_desplega!$BY$58:$BZ$105,2,0)</f>
        <v>#N/A</v>
      </c>
      <c r="EQ167" s="35" t="e">
        <f>+VLOOKUP(M167,[1]Listas_desplega!$J$3:$K$11,2,0)</f>
        <v>#N/A</v>
      </c>
    </row>
    <row r="168" spans="1:147" ht="24.75" customHeight="1" x14ac:dyDescent="0.3">
      <c r="B168" s="122" t="s">
        <v>66</v>
      </c>
      <c r="C168" s="122" t="s">
        <v>66</v>
      </c>
      <c r="D168" s="122" t="s">
        <v>66</v>
      </c>
      <c r="E168" s="122" t="s">
        <v>66</v>
      </c>
      <c r="F168" s="122" t="s">
        <v>66</v>
      </c>
      <c r="G168" s="122" t="s">
        <v>66</v>
      </c>
      <c r="H168" s="122" t="s">
        <v>66</v>
      </c>
      <c r="I168" s="122" t="s">
        <v>66</v>
      </c>
      <c r="J168" s="122" t="s">
        <v>66</v>
      </c>
      <c r="K168" s="122" t="s">
        <v>66</v>
      </c>
      <c r="L168" s="122" t="s">
        <v>66</v>
      </c>
      <c r="M168" s="122" t="s">
        <v>66</v>
      </c>
      <c r="N168" s="122" t="s">
        <v>66</v>
      </c>
      <c r="O168" s="123" t="s">
        <v>66</v>
      </c>
      <c r="P168" s="123" t="s">
        <v>66</v>
      </c>
      <c r="Q168" s="123" t="s">
        <v>66</v>
      </c>
      <c r="R168" s="123" t="s">
        <v>66</v>
      </c>
      <c r="S168" s="123" t="s">
        <v>66</v>
      </c>
      <c r="T168" s="123" t="s">
        <v>66</v>
      </c>
      <c r="U168" s="123" t="s">
        <v>66</v>
      </c>
      <c r="V168" s="123" t="s">
        <v>66</v>
      </c>
      <c r="W168" s="123" t="s">
        <v>66</v>
      </c>
      <c r="X168" s="123" t="s">
        <v>66</v>
      </c>
      <c r="Y168" s="123" t="s">
        <v>66</v>
      </c>
      <c r="Z168" s="123" t="s">
        <v>66</v>
      </c>
      <c r="AA168" s="123" t="s">
        <v>66</v>
      </c>
      <c r="AB168" s="123" t="s">
        <v>66</v>
      </c>
      <c r="AC168" s="123" t="s">
        <v>66</v>
      </c>
      <c r="AD168" s="123" t="s">
        <v>66</v>
      </c>
      <c r="AE168" s="123" t="s">
        <v>66</v>
      </c>
      <c r="AF168" s="123" t="s">
        <v>66</v>
      </c>
      <c r="AG168" s="123" t="s">
        <v>66</v>
      </c>
      <c r="AH168" s="123" t="s">
        <v>66</v>
      </c>
      <c r="AI168" s="123" t="s">
        <v>66</v>
      </c>
      <c r="AJ168" s="123" t="s">
        <v>66</v>
      </c>
      <c r="AK168" s="123" t="s">
        <v>66</v>
      </c>
      <c r="AL168" s="123" t="s">
        <v>66</v>
      </c>
      <c r="AM168" s="123" t="s">
        <v>66</v>
      </c>
      <c r="AN168" s="123" t="s">
        <v>66</v>
      </c>
      <c r="AO168" s="123" t="s">
        <v>66</v>
      </c>
      <c r="AP168" s="123" t="s">
        <v>66</v>
      </c>
      <c r="AQ168" s="123" t="s">
        <v>66</v>
      </c>
      <c r="AR168" s="123" t="s">
        <v>66</v>
      </c>
      <c r="AS168" s="123" t="s">
        <v>66</v>
      </c>
      <c r="AT168" s="123" t="s">
        <v>66</v>
      </c>
      <c r="AU168" s="123" t="s">
        <v>66</v>
      </c>
      <c r="AV168" s="123" t="s">
        <v>66</v>
      </c>
      <c r="AW168" s="123" t="s">
        <v>66</v>
      </c>
      <c r="AX168" s="123" t="s">
        <v>66</v>
      </c>
      <c r="AY168" s="123" t="s">
        <v>66</v>
      </c>
      <c r="AZ168" s="123" t="s">
        <v>66</v>
      </c>
      <c r="BA168" s="123" t="s">
        <v>66</v>
      </c>
      <c r="BB168" s="123" t="s">
        <v>66</v>
      </c>
      <c r="BC168" s="123" t="s">
        <v>66</v>
      </c>
      <c r="BD168" s="123" t="s">
        <v>66</v>
      </c>
      <c r="BE168" s="123"/>
      <c r="BF168" s="123"/>
      <c r="BG168" s="123"/>
      <c r="BH168" s="123"/>
      <c r="BI168" s="123"/>
      <c r="BJ168" s="123"/>
      <c r="BK168" s="123" t="s">
        <v>66</v>
      </c>
      <c r="BL168" s="123"/>
      <c r="BM168" s="123"/>
      <c r="BN168" s="123"/>
      <c r="BO168" s="123"/>
      <c r="BP168" s="123"/>
      <c r="BQ168" s="123"/>
      <c r="BR168" s="123" t="s">
        <v>66</v>
      </c>
      <c r="BS168" s="123"/>
      <c r="BT168" s="123"/>
      <c r="BU168" s="123"/>
      <c r="BV168" s="123"/>
      <c r="BW168" s="123"/>
      <c r="BX168" s="123"/>
      <c r="BY168" s="123" t="s">
        <v>66</v>
      </c>
      <c r="BZ168" s="123"/>
      <c r="CA168" s="123"/>
      <c r="CB168" s="123"/>
      <c r="CC168" s="123"/>
      <c r="CD168" s="123"/>
      <c r="CE168" s="123"/>
      <c r="CF168" s="123" t="s">
        <v>66</v>
      </c>
      <c r="CG168" s="123"/>
      <c r="CH168" s="123"/>
      <c r="CI168" s="123"/>
      <c r="CJ168" s="123"/>
      <c r="CK168" s="123"/>
      <c r="CL168" s="123"/>
      <c r="CM168" s="123" t="s">
        <v>66</v>
      </c>
      <c r="CN168" s="123"/>
      <c r="CO168" s="123"/>
      <c r="CP168" s="123"/>
      <c r="CQ168" s="123"/>
      <c r="CR168" s="123"/>
      <c r="CS168" s="123"/>
      <c r="CT168" s="123" t="s">
        <v>66</v>
      </c>
      <c r="CU168" s="123"/>
      <c r="CV168" s="123"/>
      <c r="CW168" s="123"/>
      <c r="CX168" s="123"/>
      <c r="CY168" s="123"/>
      <c r="CZ168" s="123"/>
      <c r="DA168" s="123" t="s">
        <v>66</v>
      </c>
      <c r="DB168" s="123"/>
      <c r="DC168" s="123"/>
      <c r="DD168" s="123"/>
      <c r="DE168" s="123"/>
      <c r="DF168" s="123"/>
      <c r="DG168" s="123"/>
      <c r="DH168" s="123" t="s">
        <v>66</v>
      </c>
      <c r="DI168" s="123"/>
      <c r="DJ168" s="123"/>
      <c r="DK168" s="123"/>
      <c r="DL168" s="123"/>
      <c r="DM168" s="123"/>
      <c r="DN168" s="123"/>
      <c r="DO168" s="123" t="s">
        <v>66</v>
      </c>
      <c r="DP168" s="123"/>
      <c r="DQ168" s="123"/>
      <c r="DR168" s="123"/>
      <c r="DS168" s="123"/>
      <c r="DT168" s="123"/>
      <c r="DU168" s="123"/>
      <c r="DV168" s="123" t="s">
        <v>66</v>
      </c>
      <c r="DW168" s="123"/>
      <c r="DX168" s="123"/>
      <c r="DY168" s="123"/>
      <c r="DZ168" s="123"/>
      <c r="EA168" s="123"/>
      <c r="EB168" s="123"/>
      <c r="EC168" s="123" t="s">
        <v>66</v>
      </c>
      <c r="ED168" s="123"/>
      <c r="EE168" s="123"/>
      <c r="EF168" s="123"/>
      <c r="EG168" s="123"/>
      <c r="EH168" s="123"/>
      <c r="EI168" s="123"/>
      <c r="EJ168" s="123"/>
      <c r="EK168" s="123" t="s">
        <v>66</v>
      </c>
      <c r="EL168" s="123" t="s">
        <v>66</v>
      </c>
      <c r="EM168" s="123" t="s">
        <v>66</v>
      </c>
      <c r="EN168" s="123" t="s">
        <v>66</v>
      </c>
      <c r="EO168" s="123" t="s">
        <v>66</v>
      </c>
      <c r="EP168" s="123" t="s">
        <v>66</v>
      </c>
      <c r="EQ168" s="123" t="s">
        <v>66</v>
      </c>
    </row>
  </sheetData>
  <autoFilter ref="B2:EI166" xr:uid="{5DD08683-8AB4-2F4B-AE63-AF2005BFCF8D}">
    <filterColumn colId="24" showButton="0"/>
    <filterColumn colId="25" showButton="0"/>
    <filterColumn colId="26" showButton="0"/>
    <filterColumn colId="27" showButton="0"/>
    <filterColumn colId="28" showButton="0"/>
  </autoFilter>
  <mergeCells count="142">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AF2:AF3"/>
    <mergeCell ref="AG2:AG3"/>
    <mergeCell ref="AH2:AH3"/>
    <mergeCell ref="AI2:AI3"/>
    <mergeCell ref="AJ2:AJ3"/>
    <mergeCell ref="AK2:AK3"/>
    <mergeCell ref="AX2:AX3"/>
    <mergeCell ref="AY2:AY3"/>
    <mergeCell ref="AZ2:AZ3"/>
    <mergeCell ref="BA2:BA3"/>
    <mergeCell ref="BB2:BB3"/>
    <mergeCell ref="BC2:BC3"/>
    <mergeCell ref="AR2:AR3"/>
    <mergeCell ref="AS2:AS3"/>
    <mergeCell ref="AT2:AT3"/>
    <mergeCell ref="AU2:AU3"/>
    <mergeCell ref="AV2:AV3"/>
    <mergeCell ref="AW2:AW3"/>
    <mergeCell ref="BJ2:BJ3"/>
    <mergeCell ref="BK2:BK3"/>
    <mergeCell ref="BL2:BL3"/>
    <mergeCell ref="BM2:BM3"/>
    <mergeCell ref="BN2:BN3"/>
    <mergeCell ref="BO2:BO3"/>
    <mergeCell ref="BD2:BD3"/>
    <mergeCell ref="BE2:BE3"/>
    <mergeCell ref="BF2:BF3"/>
    <mergeCell ref="BG2:BG3"/>
    <mergeCell ref="BH2:BH3"/>
    <mergeCell ref="BI2:BI3"/>
    <mergeCell ref="BV2:BV3"/>
    <mergeCell ref="BW2:BW3"/>
    <mergeCell ref="BX2:BX3"/>
    <mergeCell ref="BY2:BY3"/>
    <mergeCell ref="BZ2:BZ3"/>
    <mergeCell ref="CA2:CA3"/>
    <mergeCell ref="BP2:BP3"/>
    <mergeCell ref="BQ2:BQ3"/>
    <mergeCell ref="BR2:BR3"/>
    <mergeCell ref="BS2:BS3"/>
    <mergeCell ref="BT2:BT3"/>
    <mergeCell ref="BU2:BU3"/>
    <mergeCell ref="CH2:CH3"/>
    <mergeCell ref="CI2:CI3"/>
    <mergeCell ref="CJ2:CJ3"/>
    <mergeCell ref="CK2:CK3"/>
    <mergeCell ref="CL2:CL3"/>
    <mergeCell ref="CM2:CM3"/>
    <mergeCell ref="CB2:CB3"/>
    <mergeCell ref="CC2:CC3"/>
    <mergeCell ref="CD2:CD3"/>
    <mergeCell ref="CE2:CE3"/>
    <mergeCell ref="CF2:CF3"/>
    <mergeCell ref="CG2:CG3"/>
    <mergeCell ref="CT2:CT3"/>
    <mergeCell ref="CU2:CU3"/>
    <mergeCell ref="CV2:CV3"/>
    <mergeCell ref="CW2:CW3"/>
    <mergeCell ref="CX2:CX3"/>
    <mergeCell ref="CY2:CY3"/>
    <mergeCell ref="CN2:CN3"/>
    <mergeCell ref="CO2:CO3"/>
    <mergeCell ref="CP2:CP3"/>
    <mergeCell ref="CQ2:CQ3"/>
    <mergeCell ref="CR2:CR3"/>
    <mergeCell ref="CS2:CS3"/>
    <mergeCell ref="DF2:DF3"/>
    <mergeCell ref="DG2:DG3"/>
    <mergeCell ref="DH2:DH3"/>
    <mergeCell ref="DI2:DI3"/>
    <mergeCell ref="DJ2:DJ3"/>
    <mergeCell ref="DK2:DK3"/>
    <mergeCell ref="CZ2:CZ3"/>
    <mergeCell ref="DA2:DA3"/>
    <mergeCell ref="DB2:DB3"/>
    <mergeCell ref="DC2:DC3"/>
    <mergeCell ref="DD2:DD3"/>
    <mergeCell ref="DE2:DE3"/>
    <mergeCell ref="DR2:DR3"/>
    <mergeCell ref="DS2:DS3"/>
    <mergeCell ref="DT2:DT3"/>
    <mergeCell ref="DU2:DU3"/>
    <mergeCell ref="DV2:DV3"/>
    <mergeCell ref="DW2:DW3"/>
    <mergeCell ref="DL2:DL3"/>
    <mergeCell ref="DM2:DM3"/>
    <mergeCell ref="DN2:DN3"/>
    <mergeCell ref="DO2:DO3"/>
    <mergeCell ref="DP2:DP3"/>
    <mergeCell ref="DQ2:DQ3"/>
    <mergeCell ref="ED2:ED3"/>
    <mergeCell ref="EE2:EE3"/>
    <mergeCell ref="EF2:EF3"/>
    <mergeCell ref="EG2:EG3"/>
    <mergeCell ref="EH2:EH3"/>
    <mergeCell ref="EI2:EI3"/>
    <mergeCell ref="DX2:DX3"/>
    <mergeCell ref="DY2:DY3"/>
    <mergeCell ref="DZ2:DZ3"/>
    <mergeCell ref="EA2:EA3"/>
    <mergeCell ref="EB2:EB3"/>
    <mergeCell ref="EC2:EC3"/>
  </mergeCells>
  <conditionalFormatting sqref="BI4:BI166 BP4:BP166 BW4:BW166 CD4:CD166 CK4:CK166 CR4:CR166 CY4:CY166 DF4:DF166 DM4:DM166 DT4:DT166 EA4:EA166 EH4:EH166">
    <cfRule type="containsText" dxfId="39" priority="1" operator="containsText" text="Validación Preliminar">
      <formula>NOT(ISERROR(SEARCH("Validación Preliminar",BI4)))</formula>
    </cfRule>
    <cfRule type="containsText" dxfId="38" priority="2" operator="containsText" text="NO">
      <formula>NOT(ISERROR(SEARCH("NO",BI4)))</formula>
    </cfRule>
    <cfRule type="containsText" dxfId="37" priority="3" operator="containsText" text="Pendiente Validar">
      <formula>NOT(ISERROR(SEARCH("Pendiente Validar",BI4)))</formula>
    </cfRule>
    <cfRule type="containsText" dxfId="36" priority="4" operator="containsText" text="SI">
      <formula>NOT(ISERROR(SEARCH("SI",BI4)))</formula>
    </cfRule>
    <cfRule type="containsText" dxfId="35" priority="5" operator="containsText" text="Pendiente Validar">
      <formula>NOT(ISERROR(SEARCH("Pendiente Validar",BI4)))</formula>
    </cfRule>
  </conditionalFormatting>
  <dataValidations count="79">
    <dataValidation type="list" allowBlank="1" showInputMessage="1" showErrorMessage="1" sqref="BW4:BW166 BI4:BI166 EH4:EH166 CD4:CD166 CK4:CK166 CR4:CR166 CY4:CY166 DF4:DF166 DM4:DM166 DT4:DT166 EA4:EA166 BP4:BP166" xr:uid="{F8D676AD-430F-4E9E-8456-AB1D2C7FA71D}">
      <formula1>"SI,NO,Pendiente Validar,Validación Preliminar"</formula1>
    </dataValidation>
    <dataValidation type="list" allowBlank="1" showInputMessage="1" showErrorMessage="1" sqref="N113:N116 J110:L116 N111 D114:D116" xr:uid="{400AEED6-20DD-402F-AE19-984FA2748813}">
      <formula1>INDIRECT(#REF!)</formula1>
    </dataValidation>
    <dataValidation type="list" allowBlank="1" showInputMessage="1" showErrorMessage="1" sqref="M112:M116 E112:I116 B112:B116" xr:uid="{3B428E25-515D-4DA6-8AB2-93CE7B2AD90D}">
      <formula1>#REF!</formula1>
    </dataValidation>
    <dataValidation type="list" allowBlank="1" showInputMessage="1" showErrorMessage="1" sqref="E110:E111" xr:uid="{934B9BCA-55C1-4434-8B40-ED55B59AB43F}">
      <formula1>$C$3:$C$10</formula1>
    </dataValidation>
    <dataValidation type="list" allowBlank="1" showInputMessage="1" showErrorMessage="1" sqref="F110:F111" xr:uid="{B3527A5B-0CAC-4552-B0C1-640A5054A939}">
      <formula1>$F$3:$F$6</formula1>
    </dataValidation>
    <dataValidation type="list" allowBlank="1" showInputMessage="1" showErrorMessage="1" sqref="G110:G111" xr:uid="{960F870D-4524-442C-9D58-6431695E9C9E}">
      <formula1>$H$3:$H$20</formula1>
    </dataValidation>
    <dataValidation type="list" allowBlank="1" showInputMessage="1" showErrorMessage="1" sqref="H110:H111" xr:uid="{FB76C762-B040-4800-A5C7-CF858AF2F291}">
      <formula1>$A$3:$A$12</formula1>
    </dataValidation>
    <dataValidation type="list" allowBlank="1" showInputMessage="1" showErrorMessage="1" sqref="I110:I111" xr:uid="{970C6045-B654-44D8-8D88-FFAD5E344A0A}">
      <formula1>$ES$3:$ES$7</formula1>
    </dataValidation>
    <dataValidation type="list" allowBlank="1" showInputMessage="1" showErrorMessage="1" sqref="B110:B111" xr:uid="{9EB8D400-F9C0-4593-BBAB-35BC3CE7E6F5}">
      <formula1>$AI$2:$AK$2</formula1>
    </dataValidation>
    <dataValidation type="list" allowBlank="1" showInputMessage="1" showErrorMessage="1" sqref="M110:M111" xr:uid="{1B81ECE0-0CE2-4D69-B875-71ED789DF50D}">
      <formula1>$J$3:$J$11</formula1>
    </dataValidation>
    <dataValidation type="list" allowBlank="1" showInputMessage="1" showErrorMessage="1" sqref="N117:N167 J117:L167 N112 J4:L109 N4:N110" xr:uid="{C8D8EBEF-7FE2-A24D-B3D6-C5DB86707E25}">
      <formula1>INDIRECT(EM4)</formula1>
    </dataValidation>
    <dataValidation type="list" allowBlank="1" showInputMessage="1" showErrorMessage="1" sqref="D117:D167 D4:D113" xr:uid="{9D96B2B1-DCDC-C342-B131-C3C672315C55}">
      <formula1>INDIRECT(EL4)</formula1>
    </dataValidation>
    <dataValidation allowBlank="1" showErrorMessage="1" promptTitle="Mín 300 máx 4000" prompt="Recuerda que debes escribir mínimo 300 caractateres y máximo 4000" sqref="EK3:EL3 CM167 BY160:BY167 DO165:DO167 EK4:EM167 DH165:DH167 EC167 DA165:DA167 CT165:CT167 CF160:CF167 DV165:DV167 CT158 DV151:DV152 DV143:DV149 DV158 CF29:CF36 DV4:DV7 DA144:DA149 DV154:DV156 CF89:CF141 DV160:DV161 CF26 CF13:CF24 CF157:CF158 CF4:CF7 BR135 BY157:BY158 BY13:BY24 BY26 BY29:BY36 BY89:BY141 BY4:BY7 CM144 CT144:CT149 CT151:CT152 CT160:CT161 CT4:CT7 DA151:DA152 DA160:DA161 DA4:DA7 DH158 DH143:DH149 DH151:DH152 DH160:DH161 DH154:DH156 DH4:DH7 DO4:DO7 DO158 DO143:DO149 DO151:DO152 DO160:DO161 DO154:DO156 BY10:BY11 BY38:BY44 BY47:BY48 CF9:CF11 CF38:CF44 CF47:CF48 CM4:CM11 CM13:CM44 CM47:CM48 CT10:CT11 CT13:CT44 CT47:CT48 DA10:DA11 DA13:DA44 DA47:DA48 DH9:DH11 DA115:DA141 DH47:DH48 DO9:DO11 DO13:DO44 DO47:DO48 DV9:DV11 DV13:DV44 DV47:DV48 BR123 BK123 EC4:EC141 CT115:CT141 DH51:DH141 CM51:CM138 DH13:DH44 DO51:DO141 BY51:BY84 CF51:CF84 EC143:EC152 BY144:BY153 CF144:CF153 CT51:CT113 DA51:DA113 DV51:DV141" xr:uid="{4E14822A-66B4-054C-9B5A-1AF6A4FB6C12}"/>
    <dataValidation allowBlank="1" showInputMessage="1" showErrorMessage="1" promptTitle="Línea base" prompt="Corresponde al punto de partida o punto de referencia desde el cual se inicia la medición." sqref="AT2:AT3" xr:uid="{232B5C1E-EBC3-2047-A607-10F266549D8E}"/>
    <dataValidation allowBlank="1" showInputMessage="1" showErrorMessage="1" promptTitle="Meta 2023" prompt="Corresponde a la cantidad o resultado esperado del indicador para el año 2023" sqref="AU2" xr:uid="{A756F653-F2A2-1C44-B032-598D579A865F}"/>
    <dataValidation allowBlank="1" showInputMessage="1" showErrorMessage="1" promptTitle="Meta 2024" prompt="Corresponde a la cantidad o resultado esperado del indicador para el año 2024" sqref="AV2" xr:uid="{D64ADF3D-91E0-794E-BA19-B75F2F6F6EB3}"/>
    <dataValidation allowBlank="1" showInputMessage="1" showErrorMessage="1" promptTitle="Meta 2025" prompt="Corresponde a la cantidad o resultado esperado del indicador para el año 2025" sqref="AW2" xr:uid="{0695066C-6FA5-9042-81FA-D6C08AEBCE1C}"/>
    <dataValidation allowBlank="1" showInputMessage="1" showErrorMessage="1" promptTitle="Meta 2026" prompt="Corresponde a la cantidad o resultado esperado del indicador para el año 2026" sqref="AX2" xr:uid="{DC192314-FAF4-914E-8ABF-C6C00512FAB8}"/>
    <dataValidation allowBlank="1" showInputMessage="1" showErrorMessage="1" promptTitle="Meta cuatrienio" prompt="Corresponde a la cantidad o resultado esperado del indicador para el cuatrienio" sqref="AY2" xr:uid="{743A4F65-0ABC-6F47-B3C5-93869A776504}"/>
    <dataValidation allowBlank="1" showInputMessage="1" showErrorMessage="1" promptTitle="Avance 2023" prompt="Corresponde a la cantidad o resultado alcanzado del indicador para el año 2023" sqref="AZ2" xr:uid="{C2EB627C-B509-2A4F-9516-579E067517F2}"/>
    <dataValidation allowBlank="1" showInputMessage="1" showErrorMessage="1" promptTitle="Avance 2024" prompt="Corresponde a la cantidad o resultado alcanzado del indicador para el año 2024" sqref="BA2" xr:uid="{74E19C6C-C6F2-7E4E-A77F-8052B584C1D0}"/>
    <dataValidation allowBlank="1" showInputMessage="1" showErrorMessage="1" promptTitle="Avance 2025" prompt="Corresponde a la cantidad o resultado alcanzado del indicador para el año 2025" sqref="BB2:BC2" xr:uid="{49D00BA1-A267-7243-A7BA-2D6EA12C3E1B}"/>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03187C35-C982-194D-AB7E-5BC14F94181C}"/>
    <dataValidation allowBlank="1" showInputMessage="1" showErrorMessage="1" promptTitle="Meta febrero" prompt="Diligenciar el valor de la meta programada para el mes. _x000a_Debe ser registrado de manera acumulada de acuerdo con la periodicidad del indicador  " sqref="BK2" xr:uid="{46A303F9-15DD-5248-A3B8-04964207DE77}"/>
    <dataValidation allowBlank="1" showInputMessage="1" showErrorMessage="1" promptTitle="Meta marzo" prompt="Diligenciar el valor de la meta programada para el mes. _x000a_Debe ser registrado de manera acumulada de acuerdo con la periodicidad del indicador  " sqref="BR2" xr:uid="{5A3B799C-FD8C-514D-B788-EB31309B1C25}"/>
    <dataValidation allowBlank="1" showInputMessage="1" showErrorMessage="1" promptTitle="Meta abril" prompt="Diligenciar el valor de la meta programada para el mes. _x000a_Debe ser registrado de manera acumulada de acuerdo con la periodicidad del indicador  " sqref="BY2" xr:uid="{DC93EA88-C62B-2046-A235-CB094AB8DCBC}"/>
    <dataValidation allowBlank="1" showInputMessage="1" showErrorMessage="1" promptTitle="Meta mayo" prompt="Diligenciar el valor de la meta programada para el mes. _x000a_Debe ser registrado de manera acumulada de acuerdo con la periodicidad del indicador  " sqref="CF2" xr:uid="{053FB55E-BF2B-044A-BAE1-2BBB6437619E}"/>
    <dataValidation allowBlank="1" showInputMessage="1" showErrorMessage="1" promptTitle="Meta junio" prompt="Diligenciar el valor de la meta programada para el mes. _x000a_Debe ser registrado de manera acumulada de acuerdo con la periodicidad del indicador  " sqref="CM2" xr:uid="{42D9FB19-D114-4B4D-B306-C936FB9B6E9D}"/>
    <dataValidation allowBlank="1" showInputMessage="1" showErrorMessage="1" promptTitle="Meta julio" prompt="Diligenciar el valor de la meta programada para el mes. _x000a_Debe ser registrado de manera acumulada de acuerdo con la periodicidad del indicador  " sqref="CT2" xr:uid="{A0A9FECD-0ACC-854A-905F-7F262BB609C3}"/>
    <dataValidation allowBlank="1" showInputMessage="1" showErrorMessage="1" promptTitle="Meta agosto" prompt="Diligenciar el valor de la meta programada para el mes. _x000a_Debe ser registrado de manera acumulada de acuerdo con la periodicidad del indicador  " sqref="DA2" xr:uid="{A2B2E64E-8160-FE48-9D79-C889E76D4EB1}"/>
    <dataValidation allowBlank="1" showInputMessage="1" showErrorMessage="1" promptTitle="Meta septiembre" prompt="Diligenciar el valor de la meta programada para el mes. _x000a_Debe ser registrado de manera acumulada de acuerdo con la periodicidad del indicador  " sqref="DH2" xr:uid="{A42659B7-FC95-BB49-855F-58E612915D38}"/>
    <dataValidation allowBlank="1" showInputMessage="1" showErrorMessage="1" promptTitle="Meta octubre" prompt="Diligenciar el valor de la meta programada para el mes. _x000a_Debe ser registrado de manera acumulada de acuerdo con la periodicidad del indicador  " sqref="DO2" xr:uid="{8CA60534-82DE-B749-BC04-4B2283FFC077}"/>
    <dataValidation allowBlank="1" showInputMessage="1" showErrorMessage="1" promptTitle="Meta noviembre" prompt="Diligenciar el valor de la meta programada para el mes. _x000a_Debe ser registrado de manera acumulada de acuerdo con la periodicidad del indicador  " sqref="DV2" xr:uid="{2A0A1B03-83B4-DF4E-98F1-01A5B4AF5E40}"/>
    <dataValidation allowBlank="1" showInputMessage="1" showErrorMessage="1" promptTitle="Meta diciembre" prompt="Diligenciar el valor de la meta programada para la vigencia _x000a_" sqref="EC2" xr:uid="{567D978F-5274-CF4C-A4C6-F8D686670BE7}"/>
    <dataValidation allowBlank="1" showInputMessage="1" showErrorMessage="1" promptTitle="MPC" prompt="Registre el número del compromiso adquirido por el MEN en la Mesa Permanente de Concertación indígena que esté asociado al indicador." sqref="Z3" xr:uid="{DAECC5A2-3443-E14F-BEDE-40DAD79CE3AB}"/>
    <dataValidation allowBlank="1" showInputMessage="1" showErrorMessage="1" promptTitle="MRA" prompt="Registre el número del compromiso adquirido por el MEN en la Mesa Regional Amazónica que esté asociado al indicador." sqref="AA3" xr:uid="{6D9C08EF-3607-334C-A784-688355968C7E}"/>
    <dataValidation allowBlank="1" showInputMessage="1" showErrorMessage="1" promptTitle="CRIDEC" prompt="Registre el número del compromiso adquirido por el MEN con el Consejo Regional Indígena de Caldas que esté asociado al indicador._x000a_" sqref="AC3" xr:uid="{39C8A3EC-84A0-1147-885C-A503DBBBD108}"/>
    <dataValidation allowBlank="1" showInputMessage="1" showErrorMessage="1" promptTitle="CRIHU" prompt="Registre el número del compromiso adquirido por el MEN con el Consejo Regional Indígena del Huila que esté asociado al indicador." sqref="AD3" xr:uid="{4D2CA530-11C0-774B-9112-C65B35034159}"/>
    <dataValidation allowBlank="1" showInputMessage="1" showErrorMessage="1" promptTitle="CRIC" prompt="Registre el número del compromiso adquirido por el MEN con el Consejo Regional Indígena del Cauca que esté asociado al indicador." sqref="AB3" xr:uid="{3FC4C4B5-08C1-CB49-A34C-9ECCC56164E5}"/>
    <dataValidation allowBlank="1" showInputMessage="1" showErrorMessage="1" promptTitle="Proceso SIG" prompt="Seleccione de la lista desplegable el proceso del SIG al cual se asocia el indicador" sqref="G2" xr:uid="{94EB223F-1523-584E-A5CA-349D72734C07}"/>
    <dataValidation allowBlank="1" showInputMessage="1" showErrorMessage="1" promptTitle="Étnicos - NARP" prompt="Marque con &quot;X&quot; si el indicador responde a un compromiso adquirido por el MEN con una comunidad Negra, Afrocolombiana, Raizal y Palenquera" sqref="AF2:AF3" xr:uid="{566DF053-5146-FD4F-A731-F1682CD0F5B2}"/>
    <dataValidation allowBlank="1" showInputMessage="1" showErrorMessage="1" promptTitle="Étnicos - Rrom" prompt="Marque con &quot;X&quot; si el indicador responde a un compromiso adquirido por el MEN con una comunidad Rrom" sqref="AG2:AG3" xr:uid="{7AF0D702-EF24-F84E-82FC-4809C7F76BC1}"/>
    <dataValidation allowBlank="1" showInputMessage="1" showErrorMessage="1" promptTitle="CTeI" prompt="Marque con &quot;X&quot; si el indicador se relaciona con algún componente de la política de Ciencia, Tecnología e Innovación " sqref="AN2:AN3" xr:uid="{E75AB8F3-153F-0242-9AA1-B2B28DA144F9}"/>
    <dataValidation allowBlank="1" showInputMessage="1" showErrorMessage="1" promptTitle="TIC" prompt="Marque con &quot;X&quot; si el indicador se asocia con la política de Tecnologías de la Información y las Comunicaciones" sqref="AM2" xr:uid="{9D211113-6DEB-384E-92ED-BBF4628DF5C6}"/>
    <dataValidation allowBlank="1" showInputMessage="1" showErrorMessage="1" promptTitle="Participación Ciudadana" prompt="Marque con &quot;X&quot; si el indicador responde a alguna estrategia o actividad, en el marco de la política de Participación Ciudadana " sqref="AK2" xr:uid="{21FAEF92-D45B-2948-888E-E7B52D5E0DA8}"/>
    <dataValidation allowBlank="1" showInputMessage="1" showErrorMessage="1" promptTitle="Primer infancia" prompt="Marque con &quot;X&quot; si el indicador se enmarca en alguna de  las categorias de la política de Primera Infancia, Infancia y Adolescencia " sqref="AI2" xr:uid="{425161CE-A80C-1749-AAED-C0852B0B283F}"/>
    <dataValidation allowBlank="1" showInputMessage="1" showErrorMessage="1" promptTitle="Otros" prompt="Seleccione de la lista a que otro compromiso responde el indicador formulado._x000a_" sqref="AS2" xr:uid="{7EBB92CF-B1A6-274D-B515-C98C5C0FBF7B}"/>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AD222E36-A131-4346-BF18-743696408F3A}"/>
    <dataValidation allowBlank="1" showInputMessage="1" showErrorMessage="1" promptTitle="Despacho o dirección " prompt="Seleccione de la lista desplegable el despacho o la dirección responsable del indicador." sqref="C2:C3" xr:uid="{EC6C8766-546B-E345-8F69-74AFD3D3FA5C}"/>
    <dataValidation allowBlank="1" showInputMessage="1" showErrorMessage="1" promptTitle="Dependencia" prompt="Seleccione de la lista desplegable la dependencia responsable del indicador." sqref="D2:D3" xr:uid="{B1D7A4F1-1CDB-074B-A9AC-99BD29480124}"/>
    <dataValidation allowBlank="1" showInputMessage="1" showErrorMessage="1" promptTitle="Objetivo SIG" prompt="Seleccione de la lista desplegable el objetivo del Sistema Integrado de Gestión (SIG) al cual se asocia el indicador." sqref="F2:F3" xr:uid="{69137518-8245-254C-B587-66C7C9DC6E4F}"/>
    <dataValidation allowBlank="1" showInputMessage="1" showErrorMessage="1" promptTitle="Meta ODS" prompt="Seleccione de la lista desplegable la meta del Objetivo de Desarrollo Sostenible (ODS) al cual se asocia el indicador." sqref="H2:H3" xr:uid="{A98D3576-876B-5640-8085-FFF0E5220CD5}"/>
    <dataValidation allowBlank="1" showInputMessage="1" showErrorMessage="1" promptTitle="Transformación PND" prompt="Seleccione de la lista desplegable la transformación del Plan Nacional de Desarrollo (PND) a la cual se asocia el indicador." sqref="I2:I3" xr:uid="{8EC4F249-3BA5-884E-96C8-B68FB55601D8}"/>
    <dataValidation allowBlank="1" showInputMessage="1" showErrorMessage="1" promptTitle="Pilar" prompt="Seleccione de la lista desplegable el pilar de la transformación PND al cual se asocia el indicador. " sqref="J2:J3" xr:uid="{C3B438A2-5435-A44C-9B11-6788F9D1E17A}"/>
    <dataValidation allowBlank="1" showInputMessage="1" showErrorMessage="1" promptTitle="Catalizador" prompt="Seleccione de la lista desplegable el catalizador al cual se asocia el indicador." sqref="K2:K3" xr:uid="{E5DA784C-1DC9-1949-A975-5458668FAF22}"/>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ED1D73FC-CFD4-1843-AB85-407E49ADD19E}"/>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44323B75-8E6C-5F43-A9BF-707590FD1087}"/>
    <dataValidation allowBlank="1" showInputMessage="1" showErrorMessage="1" promptTitle="Estrategia" prompt="Registre la estrategia que permitirá alcanzar el eje estratégico. Debe coincidir con la hoja de acciones._x000a_" sqref="N2:N3" xr:uid="{1AA4D096-CBC3-E940-90F4-2020E4574FE1}"/>
    <dataValidation allowBlank="1" showInputMessage="1" showErrorMessage="1" promptTitle="Fórmula de cálculo" prompt="Es la representación matemática del cálculo a realizar para obtener el dato de avance cuantitativo del indicador." sqref="S2:S3" xr:uid="{078A38EC-7769-4942-9F87-66ADAFED7E39}"/>
    <dataValidation allowBlank="1" showInputMessage="1" showErrorMessage="1" promptTitle="Tipo de acumulación" prompt="Seleccione de la lista desplegable el tipo de acumulación:_x000a__x000a_• Mantenimiento (stock)_x000a_• Flujo _x000a_• Acumulado_x000a_• Capacidad_x000a_• Reducción" sqref="R2:R3" xr:uid="{BCC40ECA-82E8-C54D-90E8-0C54CA2F469C}"/>
    <dataValidation allowBlank="1" showInputMessage="1" showErrorMessage="1" promptTitle="Unidad de medida" prompt="Parámetro de referencia para determina la magnitud del indicador (Ej: número, porcentaje,...)" sqref="T2:T3" xr:uid="{2743C503-B806-E544-BDB6-AFE0C1D74E3D}"/>
    <dataValidation allowBlank="1" showInputMessage="1" showErrorMessage="1" promptTitle="Dias de rezago" prompt="Cantidad de días que se requiere para procesar la información y emitir el dato de avance cuantitativo después del cierre del periodo. " sqref="V2:V3" xr:uid="{28D96297-F44D-CA4C-899E-3C8C3947F505}"/>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AA34DDED-6A87-264E-8ADF-B1853D4764EA}"/>
    <dataValidation allowBlank="1" showInputMessage="1" showErrorMessage="1" promptTitle="Periodicidad" prompt="Corresponde a la temporalidad con la cual se reporta el avance cuantitativo del indicador." sqref="U2:U3" xr:uid="{77E7F397-9C33-4941-A559-D50FD5B7D75C}"/>
    <dataValidation allowBlank="1" showInputMessage="1" showErrorMessage="1" promptTitle="Otras mesas" prompt="Diligencie el nombre de otra instancia con Grupos Étnicos - Indígenas con compromisos asociados al indicador." sqref="AE3" xr:uid="{69AF8693-8399-DC4A-8C8D-D14AC38CFEB1}"/>
    <dataValidation allowBlank="1" showInputMessage="1" showErrorMessage="1" promptTitle="Equidad de la Mujer" prompt="Marque con &quot;X&quot; si el indicador responde la política de Equidad de la Mujer." sqref="AH2:AH3" xr:uid="{C15C5840-AE69-AE47-9934-149F8B3F895D}"/>
    <dataValidation allowBlank="1" showInputMessage="1" showErrorMessage="1" promptTitle="Víctimas" prompt="Marque con &quot;X&quot; si el indicador responde a un compromiso adquirido por el MEN en desarrollo de la Política de Víctimas." sqref="AJ2:AJ3" xr:uid="{7ECC4881-DE65-6742-BAFB-CC081486FE97}"/>
    <dataValidation allowBlank="1" showInputMessage="1" showErrorMessage="1" promptTitle="Discapacidad" prompt="Marque con &quot;X&quot; si el indicador responde a un compromiso del MEN en desarrollo de la Política de Discapacidad." sqref="AL2:AL3" xr:uid="{15E667FA-0A56-E941-80E5-EAA7AD38719A}"/>
    <dataValidation allowBlank="1" showInputMessage="1" showErrorMessage="1" promptTitle="Iniciativas PPI" prompt="Marque con &quot;X&quot; si el indicador está asociado al cumplimiento de iniciativas planteadas en el Plan Plurianual de Inversión para 2024." sqref="AO2:AO3" xr:uid="{075B4FCD-0165-0840-8F76-527D190509E6}"/>
    <dataValidation allowBlank="1" showInputMessage="1" showErrorMessage="1" promptTitle="Derechos Humanos" prompt="Marque con &quot;X&quot; si el indicador se relaciona con algún componente del Plan Nacional de Educación en Derechos Humanos (PLANEDH)" sqref="AP2:AP3" xr:uid="{63385E21-62F0-D945-8CB1-EF524CFFC1D9}"/>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FC8129C7-9269-6446-AAF6-46FF57309662}"/>
    <dataValidation allowBlank="1" showInputMessage="1" showErrorMessage="1" promptTitle="CONPES (Número documento)" prompt="Diligencie el número del documento (s) CONPES asociados con el indicador." sqref="AR2:AR3" xr:uid="{52577D01-73AF-1C4D-A106-C51C64845766}"/>
    <dataValidation allowBlank="1" showInputMessage="1" showErrorMessage="1" promptTitle="MIPG" prompt="Seleccione de la lista desplegable la dimensión del Modelo Integrado de Planeación y Gestión (MIPG) a la cual se asocia el indicador." sqref="E2:E3" xr:uid="{38E0BED3-46A3-0946-AF5F-A798D2ECF8D2}"/>
    <dataValidation allowBlank="1" showInputMessage="1" showErrorMessage="1" promptTitle="ID Indicador" prompt="Campo registrado por la OAPF." sqref="O2:O3" xr:uid="{D7280C43-E872-9E4E-A93B-1B327329F593}"/>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FCA1CF7D-3CC1-2543-A9EB-F9ADEEDD6B33}"/>
    <dataValidation allowBlank="1" showInputMessage="1" showErrorMessage="1" promptTitle="Medio de verificación" prompt="Documento que soporta el avance cuantitativo del indicador." sqref="W2:W3" xr:uid="{F34D9BFF-6D99-B549-8683-15359CB29969}"/>
    <dataValidation allowBlank="1" showInputMessage="1" showErrorMessage="1" promptTitle="Macrometa" prompt="Si el indicador hace parte del reporte de alguna &quot;Macrometa&quot; de Presidencia, seleccione la que corresponda de la lista desplegable." sqref="Y2" xr:uid="{2B270EB4-608B-1849-A111-656171409359}"/>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AC6C7B65-A047-8E4D-9E4E-080250599114}"/>
    <dataValidation type="list" allowBlank="1" showInputMessage="1" showErrorMessage="1" sqref="C4:C167" xr:uid="{15BE89B7-4A29-E94F-AD99-2F0356A0B977}">
      <formula1>INDIRECT(B4)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3E5A4-8403-B54B-9AFA-AECF13D1E0D0}">
  <dimension ref="A1:D14"/>
  <sheetViews>
    <sheetView zoomScale="175" zoomScaleNormal="175" workbookViewId="0">
      <selection activeCell="E4" sqref="E4"/>
    </sheetView>
  </sheetViews>
  <sheetFormatPr baseColWidth="10" defaultRowHeight="15.75" x14ac:dyDescent="0.25"/>
  <cols>
    <col min="1" max="1" width="38.125" customWidth="1"/>
    <col min="4" max="4" width="12.625" customWidth="1"/>
  </cols>
  <sheetData>
    <row r="1" spans="1:4" ht="18" x14ac:dyDescent="0.25">
      <c r="A1" s="187" t="s">
        <v>164</v>
      </c>
      <c r="B1" s="187"/>
      <c r="C1" s="187"/>
      <c r="D1" s="187"/>
    </row>
    <row r="2" spans="1:4" x14ac:dyDescent="0.25">
      <c r="A2" s="188" t="s">
        <v>1923</v>
      </c>
      <c r="B2" s="188"/>
      <c r="C2" s="188"/>
      <c r="D2" s="188"/>
    </row>
    <row r="4" spans="1:4" ht="30" x14ac:dyDescent="0.25">
      <c r="A4" s="1" t="s">
        <v>153</v>
      </c>
      <c r="B4" s="2" t="s">
        <v>154</v>
      </c>
      <c r="C4" s="2" t="s">
        <v>155</v>
      </c>
      <c r="D4" s="2" t="s">
        <v>156</v>
      </c>
    </row>
    <row r="5" spans="1:4" x14ac:dyDescent="0.25">
      <c r="A5" s="3" t="s">
        <v>157</v>
      </c>
      <c r="B5" s="216">
        <v>0.5</v>
      </c>
      <c r="C5" s="216">
        <v>0.75</v>
      </c>
      <c r="D5" s="4">
        <f>+C5/B5</f>
        <v>1.5</v>
      </c>
    </row>
    <row r="6" spans="1:4" x14ac:dyDescent="0.25">
      <c r="A6" s="3" t="s">
        <v>158</v>
      </c>
      <c r="B6" s="216">
        <v>0.615543541537519</v>
      </c>
      <c r="C6" s="216">
        <v>0.64784257875228579</v>
      </c>
      <c r="D6" s="4">
        <f>+C6/B6</f>
        <v>1.05247238421849</v>
      </c>
    </row>
    <row r="7" spans="1:4" x14ac:dyDescent="0.25">
      <c r="A7" s="3" t="s">
        <v>159</v>
      </c>
      <c r="B7" s="216">
        <v>0.66596012922713832</v>
      </c>
      <c r="C7" s="216">
        <v>0.73118142504957473</v>
      </c>
      <c r="D7" s="4">
        <f t="shared" ref="D7:D12" si="0">+C7/B7</f>
        <v>1.0979357366305504</v>
      </c>
    </row>
    <row r="8" spans="1:4" x14ac:dyDescent="0.25">
      <c r="A8" s="3" t="s">
        <v>165</v>
      </c>
      <c r="B8" s="216">
        <v>0.44159786721706223</v>
      </c>
      <c r="C8" s="216">
        <v>0.15833333333333333</v>
      </c>
      <c r="D8" s="4">
        <f t="shared" si="0"/>
        <v>0.35854641765175566</v>
      </c>
    </row>
    <row r="9" spans="1:4" x14ac:dyDescent="0.25">
      <c r="A9" s="3" t="s">
        <v>160</v>
      </c>
      <c r="B9" s="216">
        <v>0.875</v>
      </c>
      <c r="C9" s="216">
        <v>1</v>
      </c>
      <c r="D9" s="4">
        <f t="shared" si="0"/>
        <v>1.1428571428571428</v>
      </c>
    </row>
    <row r="10" spans="1:4" x14ac:dyDescent="0.25">
      <c r="A10" s="3" t="s">
        <v>161</v>
      </c>
      <c r="B10" s="216">
        <v>0.59640522875816993</v>
      </c>
      <c r="C10" s="216">
        <v>0.52794117647058825</v>
      </c>
      <c r="D10" s="4">
        <f t="shared" si="0"/>
        <v>0.88520547945205486</v>
      </c>
    </row>
    <row r="11" spans="1:4" x14ac:dyDescent="0.25">
      <c r="A11" s="3" t="s">
        <v>162</v>
      </c>
      <c r="B11" s="216">
        <v>0.73611111111111116</v>
      </c>
      <c r="C11" s="216">
        <v>0.73611111111111116</v>
      </c>
      <c r="D11" s="4">
        <f t="shared" si="0"/>
        <v>1</v>
      </c>
    </row>
    <row r="12" spans="1:4" x14ac:dyDescent="0.25">
      <c r="A12" s="5" t="s">
        <v>163</v>
      </c>
      <c r="B12" s="217">
        <v>0.62653338243637591</v>
      </c>
      <c r="C12" s="217">
        <v>0.65754814336712897</v>
      </c>
      <c r="D12" s="6">
        <f t="shared" si="0"/>
        <v>1.0495021682805585</v>
      </c>
    </row>
    <row r="14" spans="1:4" ht="75" customHeight="1" x14ac:dyDescent="0.25">
      <c r="A14" s="189" t="s">
        <v>1922</v>
      </c>
      <c r="B14" s="189"/>
      <c r="C14" s="189"/>
    </row>
  </sheetData>
  <mergeCells count="3">
    <mergeCell ref="A1:D1"/>
    <mergeCell ref="A2:D2"/>
    <mergeCell ref="A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B047B-D0C5-F24C-AAAF-212D787862DB}">
  <dimension ref="A1:ER128"/>
  <sheetViews>
    <sheetView topLeftCell="B5" workbookViewId="0">
      <selection activeCell="F140" sqref="F140"/>
    </sheetView>
  </sheetViews>
  <sheetFormatPr baseColWidth="10" defaultColWidth="0" defaultRowHeight="18.75" x14ac:dyDescent="0.3"/>
  <cols>
    <col min="1" max="1" width="16.125" style="121" hidden="1" customWidth="1"/>
    <col min="2" max="2" width="24.5" style="121" customWidth="1"/>
    <col min="3" max="3" width="28.5" style="121" customWidth="1"/>
    <col min="4" max="4" width="29.375" style="121" customWidth="1"/>
    <col min="5" max="7" width="28.5" style="121" customWidth="1"/>
    <col min="8" max="8" width="21.5" style="121" customWidth="1"/>
    <col min="9" max="9" width="24.875" style="121" customWidth="1"/>
    <col min="10" max="10" width="29" style="121" customWidth="1"/>
    <col min="11" max="11" width="31" style="121" customWidth="1"/>
    <col min="12" max="12" width="25.875" style="121" customWidth="1"/>
    <col min="13" max="13" width="35.125" style="121" customWidth="1"/>
    <col min="14" max="14" width="32.875" style="121" customWidth="1"/>
    <col min="15" max="15" width="10.375" style="121" customWidth="1"/>
    <col min="16" max="16" width="36" style="124" customWidth="1"/>
    <col min="17" max="18" width="14.375" style="124" customWidth="1"/>
    <col min="19" max="19" width="21.5" style="124" customWidth="1"/>
    <col min="20" max="21" width="14.375" style="124" customWidth="1"/>
    <col min="22" max="22" width="13" style="124" customWidth="1"/>
    <col min="23" max="23" width="21.5" style="124" customWidth="1"/>
    <col min="24" max="24" width="11.5" style="121" customWidth="1"/>
    <col min="25" max="25" width="12.5" style="121" customWidth="1"/>
    <col min="26" max="31" width="17" style="121" hidden="1"/>
    <col min="32" max="32" width="20" style="121" hidden="1"/>
    <col min="33" max="43" width="14.375" style="121" hidden="1"/>
    <col min="44" max="44" width="14.375" style="125" hidden="1"/>
    <col min="45" max="45" width="14.375" style="121" hidden="1"/>
    <col min="46" max="46" width="16.375" style="125" customWidth="1"/>
    <col min="47" max="47" width="17.125" style="125" customWidth="1"/>
    <col min="48" max="48" width="17.625" style="125" customWidth="1"/>
    <col min="49" max="49" width="21" style="125" bestFit="1" customWidth="1"/>
    <col min="50" max="50" width="16.625" style="125" customWidth="1"/>
    <col min="51" max="51" width="22.5" style="125" bestFit="1" customWidth="1"/>
    <col min="52" max="52" width="14.375" style="121" hidden="1"/>
    <col min="53" max="53" width="6.375" style="121" hidden="1"/>
    <col min="54" max="55" width="12.125" style="121" hidden="1"/>
    <col min="56" max="57" width="14.125" style="121" customWidth="1"/>
    <col min="58" max="58" width="34.5" style="121" customWidth="1"/>
    <col min="59" max="62" width="14.125" style="121" customWidth="1"/>
    <col min="63" max="63" width="18" style="121" customWidth="1"/>
    <col min="64" max="64" width="19.375" style="121" customWidth="1"/>
    <col min="65" max="69" width="14.125" style="121" customWidth="1"/>
    <col min="70" max="70" width="18" style="121" customWidth="1"/>
    <col min="71" max="71" width="21.125" style="121" customWidth="1"/>
    <col min="72" max="76" width="14.125" style="121" customWidth="1"/>
    <col min="77" max="77" width="21.875" style="121" customWidth="1"/>
    <col min="78" max="83" width="14.125" style="121" customWidth="1"/>
    <col min="84" max="84" width="23.125" style="121" customWidth="1"/>
    <col min="85" max="90" width="14.125" style="121" customWidth="1"/>
    <col min="91" max="91" width="23.125" style="121" customWidth="1"/>
    <col min="92" max="97" width="14.125" style="121" customWidth="1"/>
    <col min="98" max="98" width="23.125" style="121" customWidth="1"/>
    <col min="99" max="104" width="14.125" style="121" customWidth="1"/>
    <col min="105" max="105" width="23.125" style="121" customWidth="1"/>
    <col min="106" max="111" width="14.125" style="121" customWidth="1"/>
    <col min="112" max="112" width="23.125" style="121" customWidth="1"/>
    <col min="113" max="118" width="14.125" style="121" customWidth="1"/>
    <col min="119" max="119" width="23.125" style="121" customWidth="1"/>
    <col min="120" max="125" width="14.125" style="121" customWidth="1"/>
    <col min="126" max="126" width="23.125" style="121" customWidth="1"/>
    <col min="127" max="132" width="14.125" style="121" customWidth="1"/>
    <col min="133" max="133" width="23.5" style="121" customWidth="1"/>
    <col min="134" max="137" width="14.125" style="121" customWidth="1"/>
    <col min="138" max="138" width="15.375" style="121" customWidth="1"/>
    <col min="139" max="139" width="34.625" style="121" customWidth="1"/>
    <col min="140" max="140" width="17.625" style="121" customWidth="1"/>
    <col min="141" max="141" width="11.875" style="121" hidden="1" customWidth="1"/>
    <col min="142" max="142" width="13.375" style="125" hidden="1" customWidth="1"/>
    <col min="143" max="143" width="16.875" style="121" hidden="1" customWidth="1"/>
    <col min="144" max="144" width="15.375" style="121" hidden="1" customWidth="1"/>
    <col min="145" max="145" width="18" style="121" hidden="1" customWidth="1"/>
    <col min="146" max="146" width="19.5" style="121" hidden="1" customWidth="1"/>
    <col min="147" max="147" width="13.5" style="121" hidden="1" customWidth="1"/>
    <col min="148" max="148" width="12.375" style="121" hidden="1" customWidth="1"/>
    <col min="149" max="16384" width="11.875" style="121" hidden="1"/>
  </cols>
  <sheetData>
    <row r="1" spans="1:148" s="7" customFormat="1" ht="30.75" customHeight="1" x14ac:dyDescent="0.3">
      <c r="B1" s="183" t="s">
        <v>0</v>
      </c>
      <c r="C1" s="183"/>
      <c r="D1" s="183"/>
      <c r="E1" s="184" t="s">
        <v>166</v>
      </c>
      <c r="F1" s="184"/>
      <c r="G1" s="184"/>
      <c r="H1" s="185" t="s">
        <v>167</v>
      </c>
      <c r="I1" s="186"/>
      <c r="J1" s="186"/>
      <c r="K1" s="186"/>
      <c r="L1" s="186"/>
      <c r="M1" s="186"/>
      <c r="N1" s="186"/>
      <c r="O1" s="167" t="s">
        <v>168</v>
      </c>
      <c r="P1" s="168"/>
      <c r="Q1" s="168"/>
      <c r="R1" s="168"/>
      <c r="S1" s="168"/>
      <c r="T1" s="168"/>
      <c r="U1" s="168"/>
      <c r="V1" s="168"/>
      <c r="W1" s="168"/>
      <c r="X1" s="168"/>
      <c r="Y1" s="169"/>
      <c r="Z1" s="170" t="s">
        <v>169</v>
      </c>
      <c r="AA1" s="170"/>
      <c r="AB1" s="170"/>
      <c r="AC1" s="170"/>
      <c r="AD1" s="170"/>
      <c r="AE1" s="170"/>
      <c r="AF1" s="170"/>
      <c r="AG1" s="170"/>
      <c r="AH1" s="170"/>
      <c r="AI1" s="170"/>
      <c r="AJ1" s="170"/>
      <c r="AK1" s="170"/>
      <c r="AL1" s="170"/>
      <c r="AM1" s="170"/>
      <c r="AN1" s="170"/>
      <c r="AO1" s="171" t="s">
        <v>170</v>
      </c>
      <c r="AP1" s="171"/>
      <c r="AQ1" s="171"/>
      <c r="AR1" s="171"/>
      <c r="AS1" s="171"/>
      <c r="AT1" s="162" t="s">
        <v>171</v>
      </c>
      <c r="AU1" s="162"/>
      <c r="AV1" s="162"/>
      <c r="AW1" s="162"/>
      <c r="AX1" s="162"/>
      <c r="AY1" s="162"/>
      <c r="AZ1" s="163" t="s">
        <v>172</v>
      </c>
      <c r="BA1" s="163"/>
      <c r="BB1" s="163"/>
      <c r="BC1" s="163"/>
      <c r="BD1" s="164" t="s">
        <v>173</v>
      </c>
      <c r="BE1" s="165"/>
      <c r="BF1" s="165"/>
      <c r="BG1" s="165"/>
      <c r="BH1" s="165"/>
      <c r="BI1" s="165"/>
      <c r="BJ1" s="165"/>
      <c r="BK1" s="165"/>
      <c r="BL1" s="165"/>
      <c r="BM1" s="165"/>
      <c r="BN1" s="165"/>
      <c r="BO1" s="165"/>
      <c r="BP1" s="165"/>
      <c r="BQ1" s="165"/>
      <c r="BR1" s="165"/>
      <c r="BS1" s="165"/>
      <c r="BT1" s="165"/>
      <c r="BU1" s="165"/>
      <c r="BV1" s="165"/>
      <c r="BW1" s="165"/>
      <c r="BX1" s="165"/>
      <c r="BY1" s="165"/>
      <c r="BZ1" s="165"/>
      <c r="CA1" s="165"/>
      <c r="CB1" s="165"/>
      <c r="CC1" s="165"/>
      <c r="CD1" s="165"/>
      <c r="CE1" s="165"/>
      <c r="CF1" s="165"/>
      <c r="CG1" s="165"/>
      <c r="CH1" s="165"/>
      <c r="CI1" s="165"/>
      <c r="CJ1" s="165"/>
      <c r="CK1" s="165"/>
      <c r="CL1" s="165"/>
      <c r="CM1" s="165"/>
      <c r="CN1" s="165"/>
      <c r="CO1" s="165"/>
      <c r="CP1" s="165"/>
      <c r="CQ1" s="165"/>
      <c r="CR1" s="165"/>
      <c r="CS1" s="165"/>
      <c r="CT1" s="165"/>
      <c r="CU1" s="165"/>
      <c r="CV1" s="165"/>
      <c r="CW1" s="165"/>
      <c r="CX1" s="165"/>
      <c r="CY1" s="165"/>
      <c r="CZ1" s="165"/>
      <c r="DA1" s="165"/>
      <c r="DB1" s="165"/>
      <c r="DC1" s="165"/>
      <c r="DD1" s="165"/>
      <c r="DE1" s="165"/>
      <c r="DF1" s="165"/>
      <c r="DG1" s="165"/>
      <c r="DH1" s="165"/>
      <c r="DI1" s="165"/>
      <c r="DJ1" s="165"/>
      <c r="DK1" s="165"/>
      <c r="DL1" s="165"/>
      <c r="DM1" s="165"/>
      <c r="DN1" s="165"/>
      <c r="DO1" s="165"/>
      <c r="DP1" s="165"/>
      <c r="DQ1" s="165"/>
      <c r="DR1" s="165"/>
      <c r="DS1" s="165"/>
      <c r="DT1" s="165"/>
      <c r="DU1" s="165"/>
      <c r="DV1" s="165"/>
      <c r="DW1" s="165"/>
      <c r="DX1" s="165"/>
      <c r="DY1" s="165"/>
      <c r="DZ1" s="165"/>
      <c r="EA1" s="165"/>
      <c r="EB1" s="165"/>
      <c r="EC1" s="165"/>
      <c r="ED1" s="165"/>
      <c r="EE1" s="165"/>
      <c r="EF1" s="165"/>
      <c r="EG1" s="165"/>
      <c r="EH1" s="165"/>
      <c r="EI1" s="166"/>
      <c r="EL1" s="8"/>
    </row>
    <row r="2" spans="1:148" s="7" customFormat="1" ht="18.75" customHeight="1" x14ac:dyDescent="0.3">
      <c r="B2" s="183" t="s">
        <v>0</v>
      </c>
      <c r="C2" s="183"/>
      <c r="D2" s="183"/>
      <c r="E2" s="184" t="s">
        <v>166</v>
      </c>
      <c r="F2" s="184"/>
      <c r="G2" s="184"/>
      <c r="H2" s="185" t="s">
        <v>167</v>
      </c>
      <c r="I2" s="186"/>
      <c r="J2" s="186"/>
      <c r="K2" s="186"/>
      <c r="L2" s="186"/>
      <c r="M2" s="186"/>
      <c r="N2" s="186"/>
      <c r="O2" s="167" t="s">
        <v>168</v>
      </c>
      <c r="P2" s="168"/>
      <c r="Q2" s="168"/>
      <c r="R2" s="168"/>
      <c r="S2" s="168"/>
      <c r="T2" s="168"/>
      <c r="U2" s="168"/>
      <c r="V2" s="168"/>
      <c r="W2" s="168"/>
      <c r="X2" s="168"/>
      <c r="Y2" s="169"/>
      <c r="Z2" s="170" t="s">
        <v>169</v>
      </c>
      <c r="AA2" s="170"/>
      <c r="AB2" s="170"/>
      <c r="AC2" s="170"/>
      <c r="AD2" s="170"/>
      <c r="AE2" s="170"/>
      <c r="AF2" s="170"/>
      <c r="AG2" s="170"/>
      <c r="AH2" s="170"/>
      <c r="AI2" s="170"/>
      <c r="AJ2" s="170"/>
      <c r="AK2" s="170"/>
      <c r="AL2" s="170"/>
      <c r="AM2" s="170"/>
      <c r="AN2" s="170"/>
      <c r="AO2" s="171" t="s">
        <v>170</v>
      </c>
      <c r="AP2" s="171"/>
      <c r="AQ2" s="171"/>
      <c r="AR2" s="171"/>
      <c r="AS2" s="171"/>
      <c r="AT2" s="162" t="s">
        <v>171</v>
      </c>
      <c r="AU2" s="162"/>
      <c r="AV2" s="162"/>
      <c r="AW2" s="162"/>
      <c r="AX2" s="162"/>
      <c r="AY2" s="162"/>
      <c r="AZ2" s="163" t="s">
        <v>172</v>
      </c>
      <c r="BA2" s="163"/>
      <c r="BB2" s="163"/>
      <c r="BC2" s="163"/>
      <c r="BD2" s="164" t="s">
        <v>173</v>
      </c>
      <c r="BE2" s="165"/>
      <c r="BF2" s="165"/>
      <c r="BG2" s="165"/>
      <c r="BH2" s="165"/>
      <c r="BI2" s="165"/>
      <c r="BJ2" s="165"/>
      <c r="BK2" s="165"/>
      <c r="BL2" s="165"/>
      <c r="BM2" s="165"/>
      <c r="BN2" s="165"/>
      <c r="BO2" s="165"/>
      <c r="BP2" s="165"/>
      <c r="BQ2" s="165"/>
      <c r="BR2" s="165"/>
      <c r="BS2" s="165"/>
      <c r="BT2" s="165"/>
      <c r="BU2" s="165"/>
      <c r="BV2" s="165"/>
      <c r="BW2" s="165"/>
      <c r="BX2" s="165"/>
      <c r="BY2" s="165"/>
      <c r="BZ2" s="165"/>
      <c r="CA2" s="165"/>
      <c r="CB2" s="165"/>
      <c r="CC2" s="165"/>
      <c r="CD2" s="165"/>
      <c r="CE2" s="165"/>
      <c r="CF2" s="165"/>
      <c r="CG2" s="165"/>
      <c r="CH2" s="165"/>
      <c r="CI2" s="165"/>
      <c r="CJ2" s="165"/>
      <c r="CK2" s="165"/>
      <c r="CL2" s="165"/>
      <c r="CM2" s="165"/>
      <c r="CN2" s="165"/>
      <c r="CO2" s="165"/>
      <c r="CP2" s="165"/>
      <c r="CQ2" s="165"/>
      <c r="CR2" s="165"/>
      <c r="CS2" s="165"/>
      <c r="CT2" s="165"/>
      <c r="CU2" s="165"/>
      <c r="CV2" s="165"/>
      <c r="CW2" s="165"/>
      <c r="CX2" s="165"/>
      <c r="CY2" s="165"/>
      <c r="CZ2" s="165"/>
      <c r="DA2" s="165"/>
      <c r="DB2" s="165"/>
      <c r="DC2" s="165"/>
      <c r="DD2" s="165"/>
      <c r="DE2" s="165"/>
      <c r="DF2" s="165"/>
      <c r="DG2" s="165"/>
      <c r="DH2" s="165"/>
      <c r="DI2" s="165"/>
      <c r="DJ2" s="165"/>
      <c r="DK2" s="165"/>
      <c r="DL2" s="165"/>
      <c r="DM2" s="165"/>
      <c r="DN2" s="165"/>
      <c r="DO2" s="165"/>
      <c r="DP2" s="165"/>
      <c r="DQ2" s="165"/>
      <c r="DR2" s="165"/>
      <c r="DS2" s="165"/>
      <c r="DT2" s="165"/>
      <c r="DU2" s="165"/>
      <c r="DV2" s="165"/>
      <c r="DW2" s="165"/>
      <c r="DX2" s="165"/>
      <c r="DY2" s="165"/>
      <c r="DZ2" s="165"/>
      <c r="EA2" s="165"/>
      <c r="EB2" s="165"/>
      <c r="EC2" s="165"/>
      <c r="ED2" s="165"/>
      <c r="EE2" s="165"/>
      <c r="EF2" s="165"/>
      <c r="EG2" s="165"/>
      <c r="EH2" s="165"/>
      <c r="EI2" s="166"/>
      <c r="EL2" s="8"/>
    </row>
    <row r="3" spans="1:148" s="11" customFormat="1" ht="45.75" customHeight="1" x14ac:dyDescent="0.3">
      <c r="A3" s="9" t="s">
        <v>3</v>
      </c>
      <c r="B3" s="177" t="s">
        <v>4</v>
      </c>
      <c r="C3" s="177" t="s">
        <v>5</v>
      </c>
      <c r="D3" s="177" t="s">
        <v>6</v>
      </c>
      <c r="E3" s="179" t="s">
        <v>174</v>
      </c>
      <c r="F3" s="179" t="s">
        <v>175</v>
      </c>
      <c r="G3" s="179" t="s">
        <v>176</v>
      </c>
      <c r="H3" s="181" t="s">
        <v>177</v>
      </c>
      <c r="I3" s="181" t="s">
        <v>178</v>
      </c>
      <c r="J3" s="181" t="s">
        <v>179</v>
      </c>
      <c r="K3" s="181" t="s">
        <v>180</v>
      </c>
      <c r="L3" s="181" t="s">
        <v>181</v>
      </c>
      <c r="M3" s="181" t="s">
        <v>1</v>
      </c>
      <c r="N3" s="181" t="s">
        <v>2</v>
      </c>
      <c r="O3" s="175" t="s">
        <v>182</v>
      </c>
      <c r="P3" s="172" t="s">
        <v>183</v>
      </c>
      <c r="Q3" s="172" t="s">
        <v>184</v>
      </c>
      <c r="R3" s="172" t="s">
        <v>185</v>
      </c>
      <c r="S3" s="172" t="s">
        <v>186</v>
      </c>
      <c r="T3" s="172" t="s">
        <v>187</v>
      </c>
      <c r="U3" s="172" t="s">
        <v>188</v>
      </c>
      <c r="V3" s="172" t="s">
        <v>189</v>
      </c>
      <c r="W3" s="172" t="s">
        <v>7</v>
      </c>
      <c r="X3" s="173" t="s">
        <v>190</v>
      </c>
      <c r="Y3" s="173" t="s">
        <v>191</v>
      </c>
      <c r="Z3" s="170" t="s">
        <v>192</v>
      </c>
      <c r="AA3" s="170"/>
      <c r="AB3" s="170"/>
      <c r="AC3" s="170"/>
      <c r="AD3" s="170"/>
      <c r="AE3" s="170"/>
      <c r="AF3" s="160" t="s">
        <v>193</v>
      </c>
      <c r="AG3" s="160" t="s">
        <v>194</v>
      </c>
      <c r="AH3" s="160" t="s">
        <v>195</v>
      </c>
      <c r="AI3" s="160" t="s">
        <v>196</v>
      </c>
      <c r="AJ3" s="160" t="s">
        <v>197</v>
      </c>
      <c r="AK3" s="160" t="s">
        <v>198</v>
      </c>
      <c r="AL3" s="160" t="s">
        <v>199</v>
      </c>
      <c r="AM3" s="160" t="s">
        <v>200</v>
      </c>
      <c r="AN3" s="160" t="s">
        <v>201</v>
      </c>
      <c r="AO3" s="156" t="s">
        <v>202</v>
      </c>
      <c r="AP3" s="156" t="s">
        <v>203</v>
      </c>
      <c r="AQ3" s="156" t="s">
        <v>204</v>
      </c>
      <c r="AR3" s="156" t="s">
        <v>205</v>
      </c>
      <c r="AS3" s="156" t="s">
        <v>206</v>
      </c>
      <c r="AT3" s="158" t="s">
        <v>207</v>
      </c>
      <c r="AU3" s="158" t="s">
        <v>208</v>
      </c>
      <c r="AV3" s="158" t="s">
        <v>209</v>
      </c>
      <c r="AW3" s="158" t="s">
        <v>210</v>
      </c>
      <c r="AX3" s="158" t="s">
        <v>211</v>
      </c>
      <c r="AY3" s="158" t="s">
        <v>212</v>
      </c>
      <c r="AZ3" s="155" t="s">
        <v>213</v>
      </c>
      <c r="BA3" s="155" t="s">
        <v>214</v>
      </c>
      <c r="BB3" s="155" t="s">
        <v>215</v>
      </c>
      <c r="BC3" s="155" t="s">
        <v>216</v>
      </c>
      <c r="BD3" s="146" t="s">
        <v>217</v>
      </c>
      <c r="BE3" s="139" t="s">
        <v>218</v>
      </c>
      <c r="BF3" s="141" t="s">
        <v>8</v>
      </c>
      <c r="BG3" s="141" t="s">
        <v>219</v>
      </c>
      <c r="BH3" s="141" t="s">
        <v>220</v>
      </c>
      <c r="BI3" s="143" t="s">
        <v>9</v>
      </c>
      <c r="BJ3" s="141" t="s">
        <v>221</v>
      </c>
      <c r="BK3" s="146" t="s">
        <v>222</v>
      </c>
      <c r="BL3" s="151" t="s">
        <v>223</v>
      </c>
      <c r="BM3" s="149" t="s">
        <v>11</v>
      </c>
      <c r="BN3" s="149" t="s">
        <v>224</v>
      </c>
      <c r="BO3" s="149" t="s">
        <v>10</v>
      </c>
      <c r="BP3" s="147" t="s">
        <v>12</v>
      </c>
      <c r="BQ3" s="149" t="s">
        <v>225</v>
      </c>
      <c r="BR3" s="146" t="s">
        <v>226</v>
      </c>
      <c r="BS3" s="139" t="s">
        <v>227</v>
      </c>
      <c r="BT3" s="141" t="s">
        <v>14</v>
      </c>
      <c r="BU3" s="141" t="s">
        <v>228</v>
      </c>
      <c r="BV3" s="141" t="s">
        <v>13</v>
      </c>
      <c r="BW3" s="143" t="s">
        <v>15</v>
      </c>
      <c r="BX3" s="141" t="s">
        <v>229</v>
      </c>
      <c r="BY3" s="146" t="s">
        <v>230</v>
      </c>
      <c r="BZ3" s="139" t="s">
        <v>231</v>
      </c>
      <c r="CA3" s="141" t="s">
        <v>17</v>
      </c>
      <c r="CB3" s="141" t="s">
        <v>232</v>
      </c>
      <c r="CC3" s="141" t="s">
        <v>16</v>
      </c>
      <c r="CD3" s="143" t="s">
        <v>18</v>
      </c>
      <c r="CE3" s="141" t="s">
        <v>233</v>
      </c>
      <c r="CF3" s="146" t="s">
        <v>234</v>
      </c>
      <c r="CG3" s="139" t="s">
        <v>235</v>
      </c>
      <c r="CH3" s="141" t="s">
        <v>20</v>
      </c>
      <c r="CI3" s="141" t="s">
        <v>236</v>
      </c>
      <c r="CJ3" s="141" t="s">
        <v>19</v>
      </c>
      <c r="CK3" s="143" t="s">
        <v>21</v>
      </c>
      <c r="CL3" s="141" t="s">
        <v>237</v>
      </c>
      <c r="CM3" s="139" t="s">
        <v>238</v>
      </c>
      <c r="CN3" s="139" t="s">
        <v>239</v>
      </c>
      <c r="CO3" s="141" t="s">
        <v>23</v>
      </c>
      <c r="CP3" s="141" t="s">
        <v>240</v>
      </c>
      <c r="CQ3" s="141" t="s">
        <v>22</v>
      </c>
      <c r="CR3" s="143" t="s">
        <v>24</v>
      </c>
      <c r="CS3" s="141" t="s">
        <v>241</v>
      </c>
      <c r="CT3" s="139" t="s">
        <v>242</v>
      </c>
      <c r="CU3" s="139" t="s">
        <v>243</v>
      </c>
      <c r="CV3" s="141" t="s">
        <v>26</v>
      </c>
      <c r="CW3" s="141" t="s">
        <v>244</v>
      </c>
      <c r="CX3" s="141" t="s">
        <v>25</v>
      </c>
      <c r="CY3" s="143" t="s">
        <v>27</v>
      </c>
      <c r="CZ3" s="141" t="s">
        <v>245</v>
      </c>
      <c r="DA3" s="139" t="s">
        <v>246</v>
      </c>
      <c r="DB3" s="139" t="s">
        <v>247</v>
      </c>
      <c r="DC3" s="141" t="s">
        <v>29</v>
      </c>
      <c r="DD3" s="141" t="s">
        <v>248</v>
      </c>
      <c r="DE3" s="141" t="s">
        <v>28</v>
      </c>
      <c r="DF3" s="143" t="s">
        <v>30</v>
      </c>
      <c r="DG3" s="141" t="s">
        <v>249</v>
      </c>
      <c r="DH3" s="139" t="s">
        <v>250</v>
      </c>
      <c r="DI3" s="139" t="s">
        <v>251</v>
      </c>
      <c r="DJ3" s="141" t="s">
        <v>32</v>
      </c>
      <c r="DK3" s="141" t="s">
        <v>252</v>
      </c>
      <c r="DL3" s="141" t="s">
        <v>31</v>
      </c>
      <c r="DM3" s="143" t="s">
        <v>33</v>
      </c>
      <c r="DN3" s="141" t="s">
        <v>253</v>
      </c>
      <c r="DO3" s="139" t="s">
        <v>254</v>
      </c>
      <c r="DP3" s="139" t="s">
        <v>255</v>
      </c>
      <c r="DQ3" s="141" t="s">
        <v>35</v>
      </c>
      <c r="DR3" s="141" t="s">
        <v>256</v>
      </c>
      <c r="DS3" s="141" t="s">
        <v>34</v>
      </c>
      <c r="DT3" s="143" t="s">
        <v>36</v>
      </c>
      <c r="DU3" s="141" t="s">
        <v>257</v>
      </c>
      <c r="DV3" s="139" t="s">
        <v>258</v>
      </c>
      <c r="DW3" s="139" t="s">
        <v>259</v>
      </c>
      <c r="DX3" s="141" t="s">
        <v>38</v>
      </c>
      <c r="DY3" s="141" t="s">
        <v>260</v>
      </c>
      <c r="DZ3" s="141" t="s">
        <v>37</v>
      </c>
      <c r="EA3" s="143" t="s">
        <v>39</v>
      </c>
      <c r="EB3" s="141" t="s">
        <v>261</v>
      </c>
      <c r="EC3" s="139" t="s">
        <v>262</v>
      </c>
      <c r="ED3" s="139" t="s">
        <v>263</v>
      </c>
      <c r="EE3" s="141" t="s">
        <v>41</v>
      </c>
      <c r="EF3" s="141" t="s">
        <v>264</v>
      </c>
      <c r="EG3" s="141" t="s">
        <v>40</v>
      </c>
      <c r="EH3" s="143" t="s">
        <v>42</v>
      </c>
      <c r="EI3" s="141" t="s">
        <v>265</v>
      </c>
      <c r="EJ3" s="7"/>
      <c r="EK3" s="12"/>
      <c r="EL3" s="13" t="s">
        <v>43</v>
      </c>
      <c r="EM3" s="13" t="s">
        <v>178</v>
      </c>
      <c r="EN3" s="13" t="s">
        <v>272</v>
      </c>
      <c r="EO3" s="13" t="s">
        <v>273</v>
      </c>
      <c r="EP3" s="13" t="s">
        <v>181</v>
      </c>
      <c r="EQ3" s="13" t="s">
        <v>1</v>
      </c>
      <c r="ER3" s="14" t="s">
        <v>2</v>
      </c>
    </row>
    <row r="4" spans="1:148" s="36" customFormat="1" ht="44.25" customHeight="1" x14ac:dyDescent="0.3">
      <c r="A4" s="15" t="str">
        <f>+CONCATENATE(O4,"_",B4,"_",EJ4)</f>
        <v>__</v>
      </c>
      <c r="B4" s="178"/>
      <c r="C4" s="178"/>
      <c r="D4" s="178"/>
      <c r="E4" s="180"/>
      <c r="F4" s="180"/>
      <c r="G4" s="180"/>
      <c r="H4" s="182"/>
      <c r="I4" s="182"/>
      <c r="J4" s="182"/>
      <c r="K4" s="182"/>
      <c r="L4" s="182"/>
      <c r="M4" s="182"/>
      <c r="N4" s="182"/>
      <c r="O4" s="176"/>
      <c r="P4" s="173"/>
      <c r="Q4" s="173"/>
      <c r="R4" s="173"/>
      <c r="S4" s="173"/>
      <c r="T4" s="173"/>
      <c r="U4" s="173"/>
      <c r="V4" s="173"/>
      <c r="W4" s="173"/>
      <c r="X4" s="174"/>
      <c r="Y4" s="174"/>
      <c r="Z4" s="10" t="s">
        <v>266</v>
      </c>
      <c r="AA4" s="10" t="s">
        <v>267</v>
      </c>
      <c r="AB4" s="10" t="s">
        <v>268</v>
      </c>
      <c r="AC4" s="10" t="s">
        <v>269</v>
      </c>
      <c r="AD4" s="10" t="s">
        <v>270</v>
      </c>
      <c r="AE4" s="10" t="s">
        <v>271</v>
      </c>
      <c r="AF4" s="161"/>
      <c r="AG4" s="161"/>
      <c r="AH4" s="161"/>
      <c r="AI4" s="161"/>
      <c r="AJ4" s="161"/>
      <c r="AK4" s="161"/>
      <c r="AL4" s="161"/>
      <c r="AM4" s="161"/>
      <c r="AN4" s="161"/>
      <c r="AO4" s="157"/>
      <c r="AP4" s="157"/>
      <c r="AQ4" s="157"/>
      <c r="AR4" s="157"/>
      <c r="AS4" s="157"/>
      <c r="AT4" s="159"/>
      <c r="AU4" s="159"/>
      <c r="AV4" s="159"/>
      <c r="AW4" s="159"/>
      <c r="AX4" s="159"/>
      <c r="AY4" s="159"/>
      <c r="AZ4" s="155"/>
      <c r="BA4" s="155"/>
      <c r="BB4" s="155"/>
      <c r="BC4" s="155"/>
      <c r="BD4" s="146"/>
      <c r="BE4" s="140"/>
      <c r="BF4" s="142"/>
      <c r="BG4" s="154"/>
      <c r="BH4" s="142"/>
      <c r="BI4" s="144"/>
      <c r="BJ4" s="142"/>
      <c r="BK4" s="146"/>
      <c r="BL4" s="152"/>
      <c r="BM4" s="153"/>
      <c r="BN4" s="153"/>
      <c r="BO4" s="153"/>
      <c r="BP4" s="148"/>
      <c r="BQ4" s="150"/>
      <c r="BR4" s="146"/>
      <c r="BS4" s="140"/>
      <c r="BT4" s="142"/>
      <c r="BU4" s="142"/>
      <c r="BV4" s="142"/>
      <c r="BW4" s="144"/>
      <c r="BX4" s="142"/>
      <c r="BY4" s="146"/>
      <c r="BZ4" s="140"/>
      <c r="CA4" s="142"/>
      <c r="CB4" s="142"/>
      <c r="CC4" s="142"/>
      <c r="CD4" s="144"/>
      <c r="CE4" s="142"/>
      <c r="CF4" s="146"/>
      <c r="CG4" s="140"/>
      <c r="CH4" s="142"/>
      <c r="CI4" s="142"/>
      <c r="CJ4" s="142"/>
      <c r="CK4" s="144"/>
      <c r="CL4" s="142"/>
      <c r="CM4" s="140"/>
      <c r="CN4" s="140"/>
      <c r="CO4" s="142"/>
      <c r="CP4" s="142"/>
      <c r="CQ4" s="142"/>
      <c r="CR4" s="144"/>
      <c r="CS4" s="142"/>
      <c r="CT4" s="140"/>
      <c r="CU4" s="140"/>
      <c r="CV4" s="142"/>
      <c r="CW4" s="142"/>
      <c r="CX4" s="142"/>
      <c r="CY4" s="144"/>
      <c r="CZ4" s="142"/>
      <c r="DA4" s="140"/>
      <c r="DB4" s="140"/>
      <c r="DC4" s="142"/>
      <c r="DD4" s="142"/>
      <c r="DE4" s="142"/>
      <c r="DF4" s="144"/>
      <c r="DG4" s="142"/>
      <c r="DH4" s="140"/>
      <c r="DI4" s="140"/>
      <c r="DJ4" s="142"/>
      <c r="DK4" s="142"/>
      <c r="DL4" s="142"/>
      <c r="DM4" s="144"/>
      <c r="DN4" s="142"/>
      <c r="DO4" s="140"/>
      <c r="DP4" s="140"/>
      <c r="DQ4" s="142"/>
      <c r="DR4" s="142"/>
      <c r="DS4" s="142"/>
      <c r="DT4" s="144"/>
      <c r="DU4" s="142"/>
      <c r="DV4" s="140"/>
      <c r="DW4" s="140"/>
      <c r="DX4" s="142"/>
      <c r="DY4" s="142"/>
      <c r="DZ4" s="142"/>
      <c r="EA4" s="144"/>
      <c r="EB4" s="142"/>
      <c r="EC4" s="145"/>
      <c r="ED4" s="140"/>
      <c r="EE4" s="142"/>
      <c r="EF4" s="142"/>
      <c r="EG4" s="142"/>
      <c r="EH4" s="144"/>
      <c r="EI4" s="142"/>
      <c r="EJ4" s="11"/>
      <c r="EK4" s="33"/>
      <c r="EL4" s="34" t="e">
        <f>+VLOOKUP(C4,[1]Listas_desplega!$AI$22:$AJ$46,2,0)</f>
        <v>#N/A</v>
      </c>
      <c r="EM4" s="34" t="e">
        <f>+VLOOKUP(I4,[1]Listas_desplega!$BY$3:$BZ$7,2,0)</f>
        <v>#N/A</v>
      </c>
      <c r="EN4" s="34" t="e">
        <f>+VLOOKUP(J4,[1]Listas_desplega!$BY$10:$BZ$23,2,0)</f>
        <v>#N/A</v>
      </c>
      <c r="EO4" s="34" t="e">
        <f>+VLOOKUP(K4,[1]Listas_desplega!$BY$28:$BZ$54,2,0)</f>
        <v>#N/A</v>
      </c>
      <c r="EP4" s="34" t="e">
        <f>+VLOOKUP(L4,[1]Listas_desplega!$BY$58:$BZ$105,2,0)</f>
        <v>#N/A</v>
      </c>
      <c r="EQ4" s="35" t="e">
        <f>+VLOOKUP(M4,[1]Listas_desplega!$J$3:$K$11,2,0)</f>
        <v>#N/A</v>
      </c>
    </row>
    <row r="5" spans="1:148" ht="409.5" x14ac:dyDescent="0.3">
      <c r="B5" s="16" t="s">
        <v>44</v>
      </c>
      <c r="C5" s="16" t="s">
        <v>45</v>
      </c>
      <c r="D5" s="16" t="s">
        <v>45</v>
      </c>
      <c r="E5" s="16" t="s">
        <v>158</v>
      </c>
      <c r="F5" s="16" t="s">
        <v>274</v>
      </c>
      <c r="G5" s="17" t="s">
        <v>275</v>
      </c>
      <c r="H5" s="16" t="s">
        <v>276</v>
      </c>
      <c r="I5" s="16" t="s">
        <v>277</v>
      </c>
      <c r="J5" s="16" t="s">
        <v>278</v>
      </c>
      <c r="K5" s="16" t="s">
        <v>279</v>
      </c>
      <c r="L5" s="16" t="s">
        <v>280</v>
      </c>
      <c r="M5" s="16" t="s">
        <v>46</v>
      </c>
      <c r="N5" s="16" t="s">
        <v>47</v>
      </c>
      <c r="O5" s="18">
        <v>1</v>
      </c>
      <c r="P5" s="19" t="s">
        <v>281</v>
      </c>
      <c r="Q5" s="20" t="s">
        <v>282</v>
      </c>
      <c r="R5" s="19" t="s">
        <v>283</v>
      </c>
      <c r="S5" s="19" t="s">
        <v>284</v>
      </c>
      <c r="T5" s="19" t="s">
        <v>285</v>
      </c>
      <c r="U5" s="19" t="s">
        <v>286</v>
      </c>
      <c r="V5" s="19">
        <v>30</v>
      </c>
      <c r="W5" s="19" t="s">
        <v>287</v>
      </c>
      <c r="X5" s="20" t="s">
        <v>288</v>
      </c>
      <c r="Y5" s="21" t="s">
        <v>289</v>
      </c>
      <c r="Z5" s="21"/>
      <c r="AA5" s="21"/>
      <c r="AB5" s="21"/>
      <c r="AC5" s="21"/>
      <c r="AD5" s="21"/>
      <c r="AE5" s="21"/>
      <c r="AF5" s="21"/>
      <c r="AG5" s="21"/>
      <c r="AH5" s="22"/>
      <c r="AI5" s="22"/>
      <c r="AJ5" s="22"/>
      <c r="AK5" s="22"/>
      <c r="AL5" s="22"/>
      <c r="AM5" s="22"/>
      <c r="AN5" s="22"/>
      <c r="AO5" s="22"/>
      <c r="AP5" s="22"/>
      <c r="AQ5" s="22" t="s">
        <v>48</v>
      </c>
      <c r="AR5" s="23"/>
      <c r="AS5" s="22"/>
      <c r="AT5" s="22">
        <v>0</v>
      </c>
      <c r="AU5" s="22">
        <v>60000</v>
      </c>
      <c r="AV5" s="22">
        <v>70000</v>
      </c>
      <c r="AW5" s="22">
        <v>80000</v>
      </c>
      <c r="AX5" s="22">
        <v>90000</v>
      </c>
      <c r="AY5" s="22">
        <v>90000</v>
      </c>
      <c r="AZ5" s="16"/>
      <c r="BA5" s="16"/>
      <c r="BB5" s="16"/>
      <c r="BC5" s="16"/>
      <c r="BD5" s="24"/>
      <c r="BE5" s="24"/>
      <c r="BF5" s="25"/>
      <c r="BG5" s="26">
        <f>IFERROR(BD5/AW5,0)</f>
        <v>0</v>
      </c>
      <c r="BH5" s="27">
        <f>IFERROR(BE5/AW5,0)</f>
        <v>0</v>
      </c>
      <c r="BI5" s="25" t="s">
        <v>49</v>
      </c>
      <c r="BJ5" s="25"/>
      <c r="BK5" s="24"/>
      <c r="BL5" s="24"/>
      <c r="BM5" s="25"/>
      <c r="BN5" s="27">
        <f>+IFERROR(BK5/AW5,0)</f>
        <v>0</v>
      </c>
      <c r="BO5" s="28">
        <f>+IF(BP5="SI",IFERROR((IF(BP5="SI",BL5,0)/AW5),"REVISAR"),BH5)</f>
        <v>0</v>
      </c>
      <c r="BP5" s="25" t="s">
        <v>50</v>
      </c>
      <c r="BQ5" s="29" t="s">
        <v>290</v>
      </c>
      <c r="BR5" s="30"/>
      <c r="BS5" s="24"/>
      <c r="BT5" s="25"/>
      <c r="BU5" s="27">
        <f>+IFERROR(BR5/AW5,0)</f>
        <v>0</v>
      </c>
      <c r="BV5" s="28">
        <f>+IF(BW5="SI",IFERROR((IF(BW5="SI",BS5,0)/AW5),"REVISAR"),BO5)</f>
        <v>0</v>
      </c>
      <c r="BW5" s="25" t="s">
        <v>49</v>
      </c>
      <c r="BX5" s="25"/>
      <c r="BY5" s="24"/>
      <c r="BZ5" s="24"/>
      <c r="CA5" s="25"/>
      <c r="CB5" s="27">
        <f>+IFERROR(BY5/AW5,0)</f>
        <v>0</v>
      </c>
      <c r="CC5" s="28">
        <f>+IF(CD5="SI",IFERROR((IF(CD5="SI",BZ5,0)/AW5),"REVISAR"),BV5)</f>
        <v>0</v>
      </c>
      <c r="CD5" s="25" t="s">
        <v>49</v>
      </c>
      <c r="CE5" s="25"/>
      <c r="CF5" s="24"/>
      <c r="CG5" s="24"/>
      <c r="CH5" s="25"/>
      <c r="CI5" s="27">
        <f>+IFERROR(CF5/AW5,0)</f>
        <v>0</v>
      </c>
      <c r="CJ5" s="28">
        <f>+IF(CK5="SI",IFERROR((IF(CK5="SI",CG5,0)/AW5),"REVISAR"),CC5)</f>
        <v>0</v>
      </c>
      <c r="CK5" s="25" t="s">
        <v>49</v>
      </c>
      <c r="CL5" s="25" t="s">
        <v>1123</v>
      </c>
      <c r="CM5" s="24">
        <v>40000</v>
      </c>
      <c r="CN5" s="126">
        <v>105264</v>
      </c>
      <c r="CO5" s="127" t="s">
        <v>1124</v>
      </c>
      <c r="CP5" s="27">
        <f>+IFERROR(CM5/AW5,0)</f>
        <v>0.5</v>
      </c>
      <c r="CQ5" s="28">
        <f>+IF(CR5="SI",IFERROR((IF(CR5="SI",CN5,0)/AW5),"REVISAR"),CJ5)</f>
        <v>1.3158000000000001</v>
      </c>
      <c r="CR5" s="25" t="s">
        <v>50</v>
      </c>
      <c r="CS5" s="25" t="s">
        <v>1125</v>
      </c>
      <c r="CT5" s="24">
        <v>40000</v>
      </c>
      <c r="CU5" s="24">
        <v>105264</v>
      </c>
      <c r="CV5" s="25"/>
      <c r="CW5" s="27">
        <f>+IFERROR(CT5/AW5,0)</f>
        <v>0.5</v>
      </c>
      <c r="CX5" s="28">
        <f>+IF(CY5="SI",IFERROR((IF(CY5="SI",CU5,0)/AW5),"REVISAR"),CQ5)</f>
        <v>1.3158000000000001</v>
      </c>
      <c r="CY5" s="25" t="s">
        <v>50</v>
      </c>
      <c r="CZ5" s="25" t="s">
        <v>1123</v>
      </c>
      <c r="DA5" s="24">
        <v>40000</v>
      </c>
      <c r="DB5" s="24">
        <v>105264</v>
      </c>
      <c r="DC5" s="25"/>
      <c r="DD5" s="27">
        <f>+IFERROR(DA5/AW5,0)</f>
        <v>0.5</v>
      </c>
      <c r="DE5" s="28">
        <f>+IF(DF5="SI",IFERROR((IF(DF5="SI",DB5,0)/AW5),"REVISAR"),CX5)</f>
        <v>1.3158000000000001</v>
      </c>
      <c r="DF5" s="25" t="s">
        <v>50</v>
      </c>
      <c r="DG5" s="25" t="s">
        <v>1123</v>
      </c>
      <c r="DH5" s="24">
        <v>40000</v>
      </c>
      <c r="DI5" s="24">
        <v>105264</v>
      </c>
      <c r="DJ5" s="25"/>
      <c r="DK5" s="27">
        <f>+IFERROR(DH5/AW5,0)</f>
        <v>0.5</v>
      </c>
      <c r="DL5" s="28">
        <f>+IF(DM5="SI",IFERROR((IF(DM5="SI",DI5,0)/AW5),"REVISAR"),DE5)</f>
        <v>1.3158000000000001</v>
      </c>
      <c r="DM5" s="25" t="s">
        <v>50</v>
      </c>
      <c r="DN5" s="25"/>
      <c r="DO5" s="24">
        <v>40000</v>
      </c>
      <c r="DP5" s="24"/>
      <c r="DQ5" s="25"/>
      <c r="DR5" s="27">
        <f>+IFERROR(DO5/AW5,0)</f>
        <v>0.5</v>
      </c>
      <c r="DS5" s="28">
        <f>+IF(DT5="SI",IFERROR((IF(DT5="SI",DP5,0)/AW5),"REVISAR"),DL5)</f>
        <v>1.3158000000000001</v>
      </c>
      <c r="DT5" s="25" t="s">
        <v>49</v>
      </c>
      <c r="DU5" s="25"/>
      <c r="DV5" s="24">
        <v>40000</v>
      </c>
      <c r="DW5" s="24"/>
      <c r="DX5" s="25"/>
      <c r="DY5" s="27">
        <f>+IFERROR(DV5/AW5,0)</f>
        <v>0.5</v>
      </c>
      <c r="DZ5" s="28">
        <f>+IF(EA5="SI",IFERROR((IF(EA5="SI",DW5,0)/AW5),"REVISAR"),DS5)</f>
        <v>1.3158000000000001</v>
      </c>
      <c r="EA5" s="25" t="s">
        <v>49</v>
      </c>
      <c r="EB5" s="25"/>
      <c r="EC5" s="31">
        <v>80000</v>
      </c>
      <c r="ED5" s="24"/>
      <c r="EE5" s="25"/>
      <c r="EF5" s="27">
        <f>+IFERROR(EC5/AW5,0)</f>
        <v>1</v>
      </c>
      <c r="EG5" s="28">
        <f>+IF(EH5="SI",IFERROR((IF(EH5="SI",ED5,0)/AW5),"REVISAR"),DZ5)</f>
        <v>1.3158000000000001</v>
      </c>
      <c r="EH5" s="25" t="s">
        <v>49</v>
      </c>
      <c r="EI5" s="25"/>
      <c r="EJ5" s="32">
        <v>2025</v>
      </c>
    </row>
    <row r="6" spans="1:148" ht="56.25" x14ac:dyDescent="0.3">
      <c r="B6" s="16" t="s">
        <v>44</v>
      </c>
      <c r="C6" s="16" t="s">
        <v>45</v>
      </c>
      <c r="D6" s="16" t="s">
        <v>51</v>
      </c>
      <c r="E6" s="16" t="s">
        <v>158</v>
      </c>
      <c r="F6" s="16" t="s">
        <v>274</v>
      </c>
      <c r="G6" s="17" t="s">
        <v>275</v>
      </c>
      <c r="H6" s="16" t="s">
        <v>276</v>
      </c>
      <c r="I6" s="16" t="s">
        <v>277</v>
      </c>
      <c r="J6" s="16" t="s">
        <v>278</v>
      </c>
      <c r="K6" s="16" t="s">
        <v>279</v>
      </c>
      <c r="L6" s="16" t="s">
        <v>280</v>
      </c>
      <c r="M6" s="16" t="s">
        <v>52</v>
      </c>
      <c r="N6" s="16" t="s">
        <v>53</v>
      </c>
      <c r="O6" s="22">
        <v>3</v>
      </c>
      <c r="P6" s="19" t="s">
        <v>291</v>
      </c>
      <c r="Q6" s="20" t="s">
        <v>282</v>
      </c>
      <c r="R6" s="19" t="s">
        <v>283</v>
      </c>
      <c r="S6" s="19" t="s">
        <v>292</v>
      </c>
      <c r="T6" s="19" t="s">
        <v>285</v>
      </c>
      <c r="U6" s="19" t="s">
        <v>293</v>
      </c>
      <c r="V6" s="19">
        <v>30</v>
      </c>
      <c r="W6" s="19" t="s">
        <v>294</v>
      </c>
      <c r="X6" s="20" t="s">
        <v>288</v>
      </c>
      <c r="Y6" s="21" t="s">
        <v>289</v>
      </c>
      <c r="Z6" s="21"/>
      <c r="AA6" s="21"/>
      <c r="AB6" s="21"/>
      <c r="AC6" s="21"/>
      <c r="AD6" s="21"/>
      <c r="AE6" s="21"/>
      <c r="AF6" s="21"/>
      <c r="AG6" s="21"/>
      <c r="AH6" s="22"/>
      <c r="AI6" s="22"/>
      <c r="AJ6" s="22"/>
      <c r="AK6" s="22"/>
      <c r="AL6" s="22"/>
      <c r="AM6" s="22"/>
      <c r="AN6" s="22"/>
      <c r="AO6" s="22"/>
      <c r="AP6" s="22"/>
      <c r="AQ6" s="22" t="s">
        <v>48</v>
      </c>
      <c r="AR6" s="23"/>
      <c r="AS6" s="22"/>
      <c r="AT6" s="22"/>
      <c r="AU6" s="22"/>
      <c r="AV6" s="22">
        <v>5106</v>
      </c>
      <c r="AW6" s="22">
        <v>1650</v>
      </c>
      <c r="AX6" s="22">
        <v>0</v>
      </c>
      <c r="AY6" s="22">
        <v>6756</v>
      </c>
      <c r="AZ6" s="16"/>
      <c r="BA6" s="16"/>
      <c r="BB6" s="16"/>
      <c r="BC6" s="16"/>
      <c r="BD6" s="24"/>
      <c r="BE6" s="24"/>
      <c r="BF6" s="25"/>
      <c r="BG6" s="26">
        <f t="shared" ref="BG6:BG8" si="0">IFERROR(BD6/AW6,0)</f>
        <v>0</v>
      </c>
      <c r="BH6" s="27">
        <f t="shared" ref="BH6:BH8" si="1">IFERROR(BE6/AW6,0)</f>
        <v>0</v>
      </c>
      <c r="BI6" s="25" t="s">
        <v>49</v>
      </c>
      <c r="BJ6" s="25"/>
      <c r="BK6" s="24"/>
      <c r="BL6" s="24"/>
      <c r="BM6" s="25"/>
      <c r="BN6" s="27">
        <f t="shared" ref="BN6:BN8" si="2">+IFERROR(BK6/AW6,0)</f>
        <v>0</v>
      </c>
      <c r="BO6" s="28">
        <f t="shared" ref="BO6:BO8" si="3">+IF(BP6="SI",IFERROR((IF(BP6="SI",BL6,0)/AW6),"REVISAR"),BH6)</f>
        <v>0</v>
      </c>
      <c r="BP6" s="25" t="s">
        <v>49</v>
      </c>
      <c r="BQ6" s="29"/>
      <c r="BR6" s="30"/>
      <c r="BS6" s="24"/>
      <c r="BT6" s="25"/>
      <c r="BU6" s="27">
        <f t="shared" ref="BU6:BU8" si="4">+IFERROR(BR6/AW6,0)</f>
        <v>0</v>
      </c>
      <c r="BV6" s="28">
        <f t="shared" ref="BV6:BV8" si="5">+IF(BW6="SI",IFERROR((IF(BW6="SI",BS6,0)/AW6),"REVISAR"),BO6)</f>
        <v>0</v>
      </c>
      <c r="BW6" s="25" t="s">
        <v>49</v>
      </c>
      <c r="BX6" s="25"/>
      <c r="BY6" s="24"/>
      <c r="BZ6" s="24"/>
      <c r="CA6" s="25"/>
      <c r="CB6" s="27">
        <f t="shared" ref="CB6:CB8" si="6">+IFERROR(BY6/AW6,0)</f>
        <v>0</v>
      </c>
      <c r="CC6" s="28">
        <f t="shared" ref="CC6:CC8" si="7">+IF(CD6="SI",IFERROR((IF(CD6="SI",BZ6,0)/AW6),"REVISAR"),BV6)</f>
        <v>0</v>
      </c>
      <c r="CD6" s="25" t="s">
        <v>49</v>
      </c>
      <c r="CE6" s="25"/>
      <c r="CF6" s="24"/>
      <c r="CG6" s="24"/>
      <c r="CH6" s="25"/>
      <c r="CI6" s="27">
        <f t="shared" ref="CI6:CI8" si="8">+IFERROR(CF6/AW6,0)</f>
        <v>0</v>
      </c>
      <c r="CJ6" s="28">
        <f t="shared" ref="CJ6:CJ8" si="9">+IF(CK6="SI",IFERROR((IF(CK6="SI",CG6,0)/AW6),"REVISAR"),CC6)</f>
        <v>0</v>
      </c>
      <c r="CK6" s="25" t="s">
        <v>49</v>
      </c>
      <c r="CL6" s="25"/>
      <c r="CM6" s="24"/>
      <c r="CN6" s="24"/>
      <c r="CO6" s="128"/>
      <c r="CP6" s="27">
        <f t="shared" ref="CP6:CP8" si="10">+IFERROR(CM6/AW6,0)</f>
        <v>0</v>
      </c>
      <c r="CQ6" s="28">
        <f t="shared" ref="CQ6:CQ8" si="11">+IF(CR6="SI",IFERROR((IF(CR6="SI",CN6,0)/AW6),"REVISAR"),CJ6)</f>
        <v>0</v>
      </c>
      <c r="CR6" s="25" t="s">
        <v>49</v>
      </c>
      <c r="CS6" s="25" t="s">
        <v>1126</v>
      </c>
      <c r="CT6" s="24"/>
      <c r="CU6" s="24"/>
      <c r="CV6" s="25"/>
      <c r="CW6" s="27">
        <f t="shared" ref="CW6:CW8" si="12">+IFERROR(CT6/AW6,0)</f>
        <v>0</v>
      </c>
      <c r="CX6" s="28">
        <f t="shared" ref="CX6:CX8" si="13">+IF(CY6="SI",IFERROR((IF(CY6="SI",CU6,0)/AW6),"REVISAR"),CQ6)</f>
        <v>0</v>
      </c>
      <c r="CY6" s="25" t="s">
        <v>49</v>
      </c>
      <c r="CZ6" s="25" t="s">
        <v>1554</v>
      </c>
      <c r="DA6" s="24"/>
      <c r="DB6" s="24"/>
      <c r="DC6" s="25"/>
      <c r="DD6" s="27">
        <f t="shared" ref="DD6:DD8" si="14">+IFERROR(DA6/AW6,0)</f>
        <v>0</v>
      </c>
      <c r="DE6" s="28">
        <f t="shared" ref="DE6:DE8" si="15">+IF(DF6="SI",IFERROR((IF(DF6="SI",DB6,0)/AW6),"REVISAR"),CX6)</f>
        <v>0</v>
      </c>
      <c r="DF6" s="25" t="s">
        <v>49</v>
      </c>
      <c r="DG6" s="25" t="s">
        <v>1554</v>
      </c>
      <c r="DH6" s="24"/>
      <c r="DI6" s="24"/>
      <c r="DJ6" s="25"/>
      <c r="DK6" s="27">
        <f t="shared" ref="DK6:DK8" si="16">+IFERROR(DH6/AW6,0)</f>
        <v>0</v>
      </c>
      <c r="DL6" s="28">
        <f t="shared" ref="DL6:DL8" si="17">+IF(DM6="SI",IFERROR((IF(DM6="SI",DI6,0)/AW6),"REVISAR"),DE6)</f>
        <v>0</v>
      </c>
      <c r="DM6" s="25" t="s">
        <v>49</v>
      </c>
      <c r="DN6" s="25"/>
      <c r="DO6" s="24"/>
      <c r="DP6" s="24"/>
      <c r="DQ6" s="25"/>
      <c r="DR6" s="27">
        <f t="shared" ref="DR6:DR8" si="18">+IFERROR(DO6/AW6,0)</f>
        <v>0</v>
      </c>
      <c r="DS6" s="28">
        <f t="shared" ref="DS6:DS8" si="19">+IF(DT6="SI",IFERROR((IF(DT6="SI",DP6,0)/AW6),"REVISAR"),DL6)</f>
        <v>0</v>
      </c>
      <c r="DT6" s="25" t="s">
        <v>49</v>
      </c>
      <c r="DU6" s="25"/>
      <c r="DV6" s="24"/>
      <c r="DW6" s="24"/>
      <c r="DX6" s="25"/>
      <c r="DY6" s="27">
        <f t="shared" ref="DY6:DY8" si="20">+IFERROR(DV6/AW6,0)</f>
        <v>0</v>
      </c>
      <c r="DZ6" s="28">
        <f t="shared" ref="DZ6:DZ8" si="21">+IF(EA6="SI",IFERROR((IF(EA6="SI",DW6,0)/AW6),"REVISAR"),DS6)</f>
        <v>0</v>
      </c>
      <c r="EA6" s="25" t="s">
        <v>49</v>
      </c>
      <c r="EB6" s="25"/>
      <c r="EC6" s="31">
        <v>1650</v>
      </c>
      <c r="ED6" s="24"/>
      <c r="EE6" s="25"/>
      <c r="EF6" s="27">
        <f t="shared" ref="EF6:EF8" si="22">+IFERROR(EC6/AW6,0)</f>
        <v>1</v>
      </c>
      <c r="EG6" s="28">
        <f t="shared" ref="EG6:EG8" si="23">+IF(EH6="SI",IFERROR((IF(EH6="SI",ED6,0)/AW6),"REVISAR"),DZ6)</f>
        <v>0</v>
      </c>
      <c r="EH6" s="25" t="s">
        <v>49</v>
      </c>
      <c r="EI6" s="25"/>
      <c r="EJ6" s="32">
        <v>2025</v>
      </c>
    </row>
    <row r="7" spans="1:148" ht="56.25" x14ac:dyDescent="0.3">
      <c r="B7" s="16" t="s">
        <v>44</v>
      </c>
      <c r="C7" s="16" t="s">
        <v>45</v>
      </c>
      <c r="D7" s="16" t="s">
        <v>51</v>
      </c>
      <c r="E7" s="16" t="s">
        <v>158</v>
      </c>
      <c r="F7" s="16" t="s">
        <v>274</v>
      </c>
      <c r="G7" s="17" t="s">
        <v>275</v>
      </c>
      <c r="H7" s="16" t="s">
        <v>276</v>
      </c>
      <c r="I7" s="16" t="s">
        <v>277</v>
      </c>
      <c r="J7" s="16" t="s">
        <v>278</v>
      </c>
      <c r="K7" s="16" t="s">
        <v>279</v>
      </c>
      <c r="L7" s="16" t="s">
        <v>280</v>
      </c>
      <c r="M7" s="16" t="s">
        <v>52</v>
      </c>
      <c r="N7" s="16" t="s">
        <v>53</v>
      </c>
      <c r="O7" s="22">
        <v>4</v>
      </c>
      <c r="P7" s="19" t="s">
        <v>295</v>
      </c>
      <c r="Q7" s="20" t="s">
        <v>282</v>
      </c>
      <c r="R7" s="19" t="s">
        <v>283</v>
      </c>
      <c r="S7" s="19" t="s">
        <v>296</v>
      </c>
      <c r="T7" s="19" t="s">
        <v>285</v>
      </c>
      <c r="U7" s="19" t="s">
        <v>293</v>
      </c>
      <c r="V7" s="19">
        <v>30</v>
      </c>
      <c r="W7" s="19" t="s">
        <v>297</v>
      </c>
      <c r="X7" s="20" t="s">
        <v>288</v>
      </c>
      <c r="Y7" s="21" t="s">
        <v>289</v>
      </c>
      <c r="Z7" s="21"/>
      <c r="AA7" s="21"/>
      <c r="AB7" s="21"/>
      <c r="AC7" s="21"/>
      <c r="AD7" s="21"/>
      <c r="AE7" s="21"/>
      <c r="AF7" s="21"/>
      <c r="AG7" s="21"/>
      <c r="AH7" s="22"/>
      <c r="AI7" s="22"/>
      <c r="AJ7" s="22"/>
      <c r="AK7" s="22"/>
      <c r="AL7" s="22"/>
      <c r="AM7" s="22"/>
      <c r="AN7" s="22"/>
      <c r="AO7" s="22"/>
      <c r="AP7" s="22"/>
      <c r="AQ7" s="22" t="s">
        <v>48</v>
      </c>
      <c r="AR7" s="23"/>
      <c r="AS7" s="22"/>
      <c r="AT7" s="22"/>
      <c r="AU7" s="22">
        <v>145</v>
      </c>
      <c r="AV7" s="22">
        <v>1633</v>
      </c>
      <c r="AW7" s="22">
        <v>4014</v>
      </c>
      <c r="AX7" s="22">
        <v>2400</v>
      </c>
      <c r="AY7" s="22">
        <v>6756</v>
      </c>
      <c r="AZ7" s="16"/>
      <c r="BA7" s="16"/>
      <c r="BB7" s="16"/>
      <c r="BC7" s="16"/>
      <c r="BD7" s="24"/>
      <c r="BE7" s="24"/>
      <c r="BF7" s="25"/>
      <c r="BG7" s="26">
        <f t="shared" si="0"/>
        <v>0</v>
      </c>
      <c r="BH7" s="27">
        <f t="shared" si="1"/>
        <v>0</v>
      </c>
      <c r="BI7" s="25" t="s">
        <v>49</v>
      </c>
      <c r="BJ7" s="25"/>
      <c r="BK7" s="24"/>
      <c r="BL7" s="24"/>
      <c r="BM7" s="25"/>
      <c r="BN7" s="27">
        <f t="shared" si="2"/>
        <v>0</v>
      </c>
      <c r="BO7" s="28">
        <f t="shared" si="3"/>
        <v>0</v>
      </c>
      <c r="BP7" s="25" t="s">
        <v>49</v>
      </c>
      <c r="BQ7" s="29"/>
      <c r="BR7" s="30"/>
      <c r="BS7" s="24"/>
      <c r="BT7" s="25"/>
      <c r="BU7" s="27">
        <f t="shared" si="4"/>
        <v>0</v>
      </c>
      <c r="BV7" s="28">
        <f t="shared" si="5"/>
        <v>0</v>
      </c>
      <c r="BW7" s="25" t="s">
        <v>49</v>
      </c>
      <c r="BX7" s="25"/>
      <c r="BY7" s="24"/>
      <c r="BZ7" s="24"/>
      <c r="CA7" s="25"/>
      <c r="CB7" s="27">
        <f t="shared" si="6"/>
        <v>0</v>
      </c>
      <c r="CC7" s="28">
        <f t="shared" si="7"/>
        <v>0</v>
      </c>
      <c r="CD7" s="25" t="s">
        <v>49</v>
      </c>
      <c r="CE7" s="25"/>
      <c r="CF7" s="24"/>
      <c r="CG7" s="24"/>
      <c r="CH7" s="25"/>
      <c r="CI7" s="27">
        <f t="shared" si="8"/>
        <v>0</v>
      </c>
      <c r="CJ7" s="28">
        <f t="shared" si="9"/>
        <v>0</v>
      </c>
      <c r="CK7" s="25" t="s">
        <v>49</v>
      </c>
      <c r="CL7" s="25"/>
      <c r="CM7" s="24"/>
      <c r="CN7" s="24"/>
      <c r="CO7" s="128"/>
      <c r="CP7" s="27">
        <f t="shared" si="10"/>
        <v>0</v>
      </c>
      <c r="CQ7" s="28">
        <f t="shared" si="11"/>
        <v>0</v>
      </c>
      <c r="CR7" s="25" t="s">
        <v>49</v>
      </c>
      <c r="CS7" s="25" t="s">
        <v>1126</v>
      </c>
      <c r="CT7" s="24"/>
      <c r="CU7" s="24"/>
      <c r="CV7" s="25"/>
      <c r="CW7" s="27">
        <f t="shared" si="12"/>
        <v>0</v>
      </c>
      <c r="CX7" s="28">
        <f t="shared" si="13"/>
        <v>0</v>
      </c>
      <c r="CY7" s="25" t="s">
        <v>49</v>
      </c>
      <c r="CZ7" s="25" t="s">
        <v>1555</v>
      </c>
      <c r="DA7" s="24"/>
      <c r="DB7" s="24"/>
      <c r="DC7" s="25"/>
      <c r="DD7" s="27">
        <f t="shared" si="14"/>
        <v>0</v>
      </c>
      <c r="DE7" s="28">
        <f t="shared" si="15"/>
        <v>0</v>
      </c>
      <c r="DF7" s="25" t="s">
        <v>49</v>
      </c>
      <c r="DG7" s="25" t="s">
        <v>1555</v>
      </c>
      <c r="DH7" s="24"/>
      <c r="DI7" s="24"/>
      <c r="DJ7" s="25"/>
      <c r="DK7" s="27">
        <f t="shared" si="16"/>
        <v>0</v>
      </c>
      <c r="DL7" s="28">
        <f t="shared" si="17"/>
        <v>0</v>
      </c>
      <c r="DM7" s="25" t="s">
        <v>49</v>
      </c>
      <c r="DN7" s="25"/>
      <c r="DO7" s="24"/>
      <c r="DP7" s="24"/>
      <c r="DQ7" s="25"/>
      <c r="DR7" s="27">
        <f t="shared" si="18"/>
        <v>0</v>
      </c>
      <c r="DS7" s="28">
        <f t="shared" si="19"/>
        <v>0</v>
      </c>
      <c r="DT7" s="25" t="s">
        <v>49</v>
      </c>
      <c r="DU7" s="25"/>
      <c r="DV7" s="24"/>
      <c r="DW7" s="24"/>
      <c r="DX7" s="25"/>
      <c r="DY7" s="27">
        <f t="shared" si="20"/>
        <v>0</v>
      </c>
      <c r="DZ7" s="28">
        <f t="shared" si="21"/>
        <v>0</v>
      </c>
      <c r="EA7" s="25" t="s">
        <v>49</v>
      </c>
      <c r="EB7" s="25"/>
      <c r="EC7" s="31">
        <v>2500</v>
      </c>
      <c r="ED7" s="24"/>
      <c r="EE7" s="25"/>
      <c r="EF7" s="27">
        <f t="shared" si="22"/>
        <v>0.62282012954658694</v>
      </c>
      <c r="EG7" s="28">
        <f t="shared" si="23"/>
        <v>0</v>
      </c>
      <c r="EH7" s="25" t="s">
        <v>49</v>
      </c>
      <c r="EI7" s="25"/>
      <c r="EJ7" s="32">
        <v>2025</v>
      </c>
    </row>
    <row r="8" spans="1:148" ht="409.5" x14ac:dyDescent="0.3">
      <c r="B8" s="16" t="s">
        <v>44</v>
      </c>
      <c r="C8" s="16" t="s">
        <v>45</v>
      </c>
      <c r="D8" s="16" t="s">
        <v>51</v>
      </c>
      <c r="E8" s="16" t="s">
        <v>158</v>
      </c>
      <c r="F8" s="16" t="s">
        <v>274</v>
      </c>
      <c r="G8" s="17" t="s">
        <v>275</v>
      </c>
      <c r="H8" s="16" t="s">
        <v>276</v>
      </c>
      <c r="I8" s="16" t="s">
        <v>277</v>
      </c>
      <c r="J8" s="16" t="s">
        <v>278</v>
      </c>
      <c r="K8" s="16" t="s">
        <v>279</v>
      </c>
      <c r="L8" s="16" t="s">
        <v>298</v>
      </c>
      <c r="M8" s="16" t="s">
        <v>78</v>
      </c>
      <c r="N8" s="16" t="s">
        <v>299</v>
      </c>
      <c r="O8" s="22">
        <v>5</v>
      </c>
      <c r="P8" s="19" t="s">
        <v>300</v>
      </c>
      <c r="Q8" s="20" t="s">
        <v>282</v>
      </c>
      <c r="R8" s="19" t="s">
        <v>283</v>
      </c>
      <c r="S8" s="19" t="s">
        <v>301</v>
      </c>
      <c r="T8" s="19" t="s">
        <v>285</v>
      </c>
      <c r="U8" s="19" t="s">
        <v>286</v>
      </c>
      <c r="V8" s="19">
        <v>30</v>
      </c>
      <c r="W8" s="19" t="s">
        <v>302</v>
      </c>
      <c r="X8" s="20" t="s">
        <v>288</v>
      </c>
      <c r="Y8" s="21" t="s">
        <v>289</v>
      </c>
      <c r="Z8" s="21"/>
      <c r="AA8" s="21"/>
      <c r="AB8" s="21"/>
      <c r="AC8" s="21"/>
      <c r="AD8" s="21"/>
      <c r="AE8" s="21"/>
      <c r="AF8" s="21" t="s">
        <v>48</v>
      </c>
      <c r="AG8" s="21"/>
      <c r="AH8" s="22"/>
      <c r="AI8" s="22"/>
      <c r="AJ8" s="22"/>
      <c r="AK8" s="22"/>
      <c r="AL8" s="22"/>
      <c r="AM8" s="22"/>
      <c r="AN8" s="22"/>
      <c r="AO8" s="22"/>
      <c r="AP8" s="22"/>
      <c r="AQ8" s="22"/>
      <c r="AR8" s="23"/>
      <c r="AS8" s="22"/>
      <c r="AT8" s="22"/>
      <c r="AU8" s="22">
        <v>48</v>
      </c>
      <c r="AV8" s="22">
        <v>30</v>
      </c>
      <c r="AW8" s="22">
        <v>0</v>
      </c>
      <c r="AX8" s="22">
        <v>0</v>
      </c>
      <c r="AY8" s="22">
        <v>78</v>
      </c>
      <c r="AZ8" s="16"/>
      <c r="BA8" s="16"/>
      <c r="BB8" s="16"/>
      <c r="BC8" s="16"/>
      <c r="BD8" s="24"/>
      <c r="BE8" s="24"/>
      <c r="BF8" s="25"/>
      <c r="BG8" s="26">
        <f t="shared" si="0"/>
        <v>0</v>
      </c>
      <c r="BH8" s="27">
        <f t="shared" si="1"/>
        <v>0</v>
      </c>
      <c r="BI8" s="25" t="s">
        <v>49</v>
      </c>
      <c r="BJ8" s="25"/>
      <c r="BK8" s="24"/>
      <c r="BL8" s="24"/>
      <c r="BM8" s="25"/>
      <c r="BN8" s="27">
        <f t="shared" si="2"/>
        <v>0</v>
      </c>
      <c r="BO8" s="28">
        <f t="shared" si="3"/>
        <v>0</v>
      </c>
      <c r="BP8" s="25" t="s">
        <v>49</v>
      </c>
      <c r="BQ8" s="29"/>
      <c r="BR8" s="30"/>
      <c r="BS8" s="24"/>
      <c r="BT8" s="25"/>
      <c r="BU8" s="27">
        <f t="shared" si="4"/>
        <v>0</v>
      </c>
      <c r="BV8" s="28">
        <f t="shared" si="5"/>
        <v>0</v>
      </c>
      <c r="BW8" s="25" t="s">
        <v>49</v>
      </c>
      <c r="BX8" s="25"/>
      <c r="BY8" s="24"/>
      <c r="BZ8" s="24"/>
      <c r="CA8" s="25"/>
      <c r="CB8" s="27">
        <f t="shared" si="6"/>
        <v>0</v>
      </c>
      <c r="CC8" s="28">
        <f t="shared" si="7"/>
        <v>0</v>
      </c>
      <c r="CD8" s="25" t="s">
        <v>49</v>
      </c>
      <c r="CE8" s="25"/>
      <c r="CF8" s="24"/>
      <c r="CG8" s="24"/>
      <c r="CH8" s="25"/>
      <c r="CI8" s="27">
        <f t="shared" si="8"/>
        <v>0</v>
      </c>
      <c r="CJ8" s="28">
        <f t="shared" si="9"/>
        <v>0</v>
      </c>
      <c r="CK8" s="25" t="s">
        <v>49</v>
      </c>
      <c r="CL8" s="25"/>
      <c r="CM8" s="24">
        <v>0</v>
      </c>
      <c r="CN8" s="129">
        <v>0</v>
      </c>
      <c r="CO8" s="130" t="s">
        <v>1127</v>
      </c>
      <c r="CP8" s="27">
        <f t="shared" si="10"/>
        <v>0</v>
      </c>
      <c r="CQ8" s="28" t="str">
        <f t="shared" si="11"/>
        <v>REVISAR</v>
      </c>
      <c r="CR8" s="25" t="s">
        <v>50</v>
      </c>
      <c r="CS8" s="25" t="s">
        <v>1128</v>
      </c>
      <c r="CT8" s="24">
        <v>0</v>
      </c>
      <c r="CU8" s="24"/>
      <c r="CV8" s="25"/>
      <c r="CW8" s="27">
        <f t="shared" si="12"/>
        <v>0</v>
      </c>
      <c r="CX8" s="28" t="str">
        <f t="shared" si="13"/>
        <v>REVISAR</v>
      </c>
      <c r="CY8" s="25" t="s">
        <v>49</v>
      </c>
      <c r="CZ8" s="25" t="s">
        <v>1123</v>
      </c>
      <c r="DA8" s="24">
        <v>0</v>
      </c>
      <c r="DB8" s="24"/>
      <c r="DC8" s="25"/>
      <c r="DD8" s="27">
        <f t="shared" si="14"/>
        <v>0</v>
      </c>
      <c r="DE8" s="28" t="str">
        <f t="shared" si="15"/>
        <v>REVISAR</v>
      </c>
      <c r="DF8" s="25" t="s">
        <v>49</v>
      </c>
      <c r="DG8" s="25" t="s">
        <v>1123</v>
      </c>
      <c r="DH8" s="24">
        <v>0</v>
      </c>
      <c r="DI8" s="24"/>
      <c r="DJ8" s="25"/>
      <c r="DK8" s="27">
        <f t="shared" si="16"/>
        <v>0</v>
      </c>
      <c r="DL8" s="28" t="str">
        <f t="shared" si="17"/>
        <v>REVISAR</v>
      </c>
      <c r="DM8" s="25" t="s">
        <v>49</v>
      </c>
      <c r="DN8" s="25"/>
      <c r="DO8" s="24">
        <v>0</v>
      </c>
      <c r="DP8" s="24"/>
      <c r="DQ8" s="25"/>
      <c r="DR8" s="27">
        <f t="shared" si="18"/>
        <v>0</v>
      </c>
      <c r="DS8" s="28" t="str">
        <f t="shared" si="19"/>
        <v>REVISAR</v>
      </c>
      <c r="DT8" s="25" t="s">
        <v>49</v>
      </c>
      <c r="DU8" s="25"/>
      <c r="DV8" s="24">
        <v>0</v>
      </c>
      <c r="DW8" s="24"/>
      <c r="DX8" s="25"/>
      <c r="DY8" s="27">
        <f t="shared" si="20"/>
        <v>0</v>
      </c>
      <c r="DZ8" s="28" t="str">
        <f t="shared" si="21"/>
        <v>REVISAR</v>
      </c>
      <c r="EA8" s="25" t="s">
        <v>49</v>
      </c>
      <c r="EB8" s="25"/>
      <c r="EC8" s="31">
        <v>0</v>
      </c>
      <c r="ED8" s="24"/>
      <c r="EE8" s="25"/>
      <c r="EF8" s="27">
        <f t="shared" si="22"/>
        <v>0</v>
      </c>
      <c r="EG8" s="28" t="str">
        <f t="shared" si="23"/>
        <v>REVISAR</v>
      </c>
      <c r="EH8" s="25" t="s">
        <v>49</v>
      </c>
      <c r="EI8" s="25"/>
      <c r="EJ8" s="32">
        <v>2025</v>
      </c>
    </row>
    <row r="9" spans="1:148" ht="409.5" x14ac:dyDescent="0.3">
      <c r="B9" s="16" t="s">
        <v>44</v>
      </c>
      <c r="C9" s="16" t="s">
        <v>45</v>
      </c>
      <c r="D9" s="16" t="s">
        <v>45</v>
      </c>
      <c r="E9" s="16" t="s">
        <v>158</v>
      </c>
      <c r="F9" s="16" t="s">
        <v>274</v>
      </c>
      <c r="G9" s="17" t="s">
        <v>275</v>
      </c>
      <c r="H9" s="16" t="s">
        <v>276</v>
      </c>
      <c r="I9" s="16" t="s">
        <v>277</v>
      </c>
      <c r="J9" s="16" t="s">
        <v>278</v>
      </c>
      <c r="K9" s="16" t="s">
        <v>279</v>
      </c>
      <c r="L9" s="16" t="s">
        <v>303</v>
      </c>
      <c r="M9" s="16" t="s">
        <v>72</v>
      </c>
      <c r="N9" s="16" t="s">
        <v>73</v>
      </c>
      <c r="O9" s="22">
        <v>100</v>
      </c>
      <c r="P9" s="19" t="s">
        <v>304</v>
      </c>
      <c r="Q9" s="20" t="s">
        <v>305</v>
      </c>
      <c r="R9" s="19" t="s">
        <v>306</v>
      </c>
      <c r="S9" s="19" t="s">
        <v>307</v>
      </c>
      <c r="T9" s="19" t="s">
        <v>308</v>
      </c>
      <c r="U9" s="19" t="s">
        <v>293</v>
      </c>
      <c r="V9" s="19">
        <v>180</v>
      </c>
      <c r="W9" s="19" t="s">
        <v>309</v>
      </c>
      <c r="X9" s="20" t="s">
        <v>310</v>
      </c>
      <c r="Y9" s="21" t="s">
        <v>289</v>
      </c>
      <c r="Z9" s="21"/>
      <c r="AA9" s="21"/>
      <c r="AB9" s="21"/>
      <c r="AC9" s="21"/>
      <c r="AD9" s="21"/>
      <c r="AE9" s="21"/>
      <c r="AF9" s="21"/>
      <c r="AG9" s="21"/>
      <c r="AH9" s="22"/>
      <c r="AI9" s="22"/>
      <c r="AJ9" s="22"/>
      <c r="AK9" s="22"/>
      <c r="AL9" s="22"/>
      <c r="AM9" s="22"/>
      <c r="AN9" s="22"/>
      <c r="AO9" s="22"/>
      <c r="AP9" s="22"/>
      <c r="AQ9" s="22" t="s">
        <v>48</v>
      </c>
      <c r="AR9" s="23"/>
      <c r="AS9" s="22"/>
      <c r="AT9" s="190">
        <v>82</v>
      </c>
      <c r="AU9" s="190">
        <v>82.5</v>
      </c>
      <c r="AV9" s="190">
        <v>83.5</v>
      </c>
      <c r="AW9" s="190">
        <v>84.5</v>
      </c>
      <c r="AX9" s="190">
        <v>85</v>
      </c>
      <c r="AY9" s="190">
        <v>85</v>
      </c>
      <c r="AZ9" s="191"/>
      <c r="BA9" s="191"/>
      <c r="BB9" s="191"/>
      <c r="BC9" s="191"/>
      <c r="BD9" s="24"/>
      <c r="BE9" s="24">
        <v>0</v>
      </c>
      <c r="BF9" s="25" t="s">
        <v>311</v>
      </c>
      <c r="BG9" s="27">
        <f>IFERROR(BD9/AW9,0)</f>
        <v>0</v>
      </c>
      <c r="BH9" s="28">
        <f>+IF(BI9="SI",IFERROR((IF(BI9="SI",BE9,0)/AW9),"REVISAR"),0)</f>
        <v>0</v>
      </c>
      <c r="BI9" s="25" t="s">
        <v>50</v>
      </c>
      <c r="BJ9" s="25" t="s">
        <v>312</v>
      </c>
      <c r="BK9" s="24"/>
      <c r="BL9" s="24"/>
      <c r="BM9" s="25" t="s">
        <v>313</v>
      </c>
      <c r="BN9" s="27">
        <f>+IFERROR(BK9/AW9,0)</f>
        <v>0</v>
      </c>
      <c r="BO9" s="28">
        <f>+IF(BP9="SI",IFERROR((IF(BP9="SI",BL9,0)/AW9),"REVISAR"),BH9)</f>
        <v>0</v>
      </c>
      <c r="BP9" s="25" t="s">
        <v>50</v>
      </c>
      <c r="BQ9" s="29" t="s">
        <v>314</v>
      </c>
      <c r="BR9" s="30"/>
      <c r="BS9" s="24"/>
      <c r="BT9" s="25" t="s">
        <v>315</v>
      </c>
      <c r="BU9" s="27">
        <f>+IFERROR(BR9/AW9,0)</f>
        <v>0</v>
      </c>
      <c r="BV9" s="28">
        <f>+IF(BW9="SI",IFERROR((IF(BW9="SI",BS9,0)/AW9),"REVISAR"),BO9)</f>
        <v>0</v>
      </c>
      <c r="BW9" s="25" t="s">
        <v>50</v>
      </c>
      <c r="BX9" s="25" t="s">
        <v>316</v>
      </c>
      <c r="BY9" s="24"/>
      <c r="BZ9" s="24"/>
      <c r="CA9" s="25" t="s">
        <v>1129</v>
      </c>
      <c r="CB9" s="27">
        <f>+IFERROR(BY9/AW9,0)</f>
        <v>0</v>
      </c>
      <c r="CC9" s="28">
        <f>+IF(CD9="SI",IFERROR((IF(CD9="SI",BZ9,0)/AW9),"REVISAR"),BV9)</f>
        <v>0</v>
      </c>
      <c r="CD9" s="25" t="s">
        <v>50</v>
      </c>
      <c r="CE9" s="25" t="s">
        <v>1130</v>
      </c>
      <c r="CF9" s="24"/>
      <c r="CG9" s="24"/>
      <c r="CH9" s="25" t="s">
        <v>1131</v>
      </c>
      <c r="CI9" s="27">
        <f>+IFERROR(CF9/AW9,0)</f>
        <v>0</v>
      </c>
      <c r="CJ9" s="28">
        <f>+IF(CK9="SI",IFERROR((IF(CK9="SI",CG9,0)/AW9),"REVISAR"),CC9)</f>
        <v>0</v>
      </c>
      <c r="CK9" s="25" t="s">
        <v>50</v>
      </c>
      <c r="CL9" s="25" t="s">
        <v>1132</v>
      </c>
      <c r="CM9" s="24"/>
      <c r="CN9" s="24"/>
      <c r="CO9" s="130" t="s">
        <v>1133</v>
      </c>
      <c r="CP9" s="27">
        <f>+IFERROR(CM9/AW9,0)</f>
        <v>0</v>
      </c>
      <c r="CQ9" s="28">
        <f>+IF(CR9="SI",IFERROR((IF(CR9="SI",CN9,0)/AW9),"REVISAR"),CJ9)</f>
        <v>0</v>
      </c>
      <c r="CR9" s="25" t="s">
        <v>50</v>
      </c>
      <c r="CS9" s="25" t="s">
        <v>1134</v>
      </c>
      <c r="CT9" s="24"/>
      <c r="CU9" s="24"/>
      <c r="CV9" s="25" t="s">
        <v>1556</v>
      </c>
      <c r="CW9" s="27">
        <f>+IFERROR(CT9/AW9,0)</f>
        <v>0</v>
      </c>
      <c r="CX9" s="28">
        <f>+IF(CY9="SI",IFERROR((IF(CY9="SI",CU9,0)/AW9),"REVISAR"),CQ9)</f>
        <v>0</v>
      </c>
      <c r="CY9" s="25" t="s">
        <v>50</v>
      </c>
      <c r="CZ9" s="25" t="s">
        <v>1557</v>
      </c>
      <c r="DA9" s="24"/>
      <c r="DB9" s="24"/>
      <c r="DC9" s="25" t="s">
        <v>1558</v>
      </c>
      <c r="DD9" s="27">
        <f>+IFERROR(DA9/AW9,0)</f>
        <v>0</v>
      </c>
      <c r="DE9" s="28">
        <f>+IF(DF9="SI",IFERROR((IF(DF9="SI",DB9,0)/AW9),"REVISAR"),CX9)</f>
        <v>0</v>
      </c>
      <c r="DF9" s="25" t="s">
        <v>50</v>
      </c>
      <c r="DG9" s="25" t="s">
        <v>1559</v>
      </c>
      <c r="DH9" s="24"/>
      <c r="DI9" s="24"/>
      <c r="DJ9" s="25" t="s">
        <v>1560</v>
      </c>
      <c r="DK9" s="27">
        <f>+IFERROR(DH9/AW9,0)</f>
        <v>0</v>
      </c>
      <c r="DL9" s="28">
        <f>+IF(DM9="SI",IFERROR((IF(DM9="SI",DI9,0)/AW9),"REVISAR"),DE9)</f>
        <v>0</v>
      </c>
      <c r="DM9" s="25" t="s">
        <v>50</v>
      </c>
      <c r="DN9" s="25" t="s">
        <v>1561</v>
      </c>
      <c r="DO9" s="24"/>
      <c r="DP9" s="24"/>
      <c r="DQ9" s="25"/>
      <c r="DR9" s="27">
        <f>+IFERROR(DO9/AW9,0)</f>
        <v>0</v>
      </c>
      <c r="DS9" s="28">
        <f>+IF(DT9="SI",IFERROR((IF(DT9="SI",DP9,0)/AW9),"REVISAR"),DL9)</f>
        <v>0</v>
      </c>
      <c r="DT9" s="25" t="s">
        <v>49</v>
      </c>
      <c r="DU9" s="25"/>
      <c r="DV9" s="24"/>
      <c r="DW9" s="24"/>
      <c r="DX9" s="25"/>
      <c r="DY9" s="27">
        <f>+IFERROR(DV9/AW9,0)</f>
        <v>0</v>
      </c>
      <c r="DZ9" s="28">
        <f>+IF(EA9="SI",IFERROR((IF(EA9="SI",DW9,0)/AW9),"REVISAR"),DS9)</f>
        <v>0</v>
      </c>
      <c r="EA9" s="25" t="s">
        <v>49</v>
      </c>
      <c r="EB9" s="25"/>
      <c r="EC9" s="31">
        <v>84.5</v>
      </c>
      <c r="ED9" s="24"/>
      <c r="EE9" s="25"/>
      <c r="EF9" s="27">
        <f>+IFERROR(EC9/AW9,0)</f>
        <v>1</v>
      </c>
      <c r="EG9" s="28">
        <f>+IF(EH9="SI",IFERROR((IF(EH9="SI",ED9,0)/AW9),"REVISAR"),DZ9)</f>
        <v>0</v>
      </c>
      <c r="EH9" s="25" t="s">
        <v>49</v>
      </c>
      <c r="EI9" s="25"/>
      <c r="EJ9" s="32">
        <v>2025</v>
      </c>
    </row>
    <row r="10" spans="1:148" ht="409.5" x14ac:dyDescent="0.3">
      <c r="B10" s="16" t="s">
        <v>44</v>
      </c>
      <c r="C10" s="16" t="s">
        <v>45</v>
      </c>
      <c r="D10" s="16" t="s">
        <v>51</v>
      </c>
      <c r="E10" s="16" t="s">
        <v>158</v>
      </c>
      <c r="F10" s="16" t="s">
        <v>274</v>
      </c>
      <c r="G10" s="17" t="s">
        <v>275</v>
      </c>
      <c r="H10" s="16" t="s">
        <v>276</v>
      </c>
      <c r="I10" s="16" t="s">
        <v>277</v>
      </c>
      <c r="J10" s="16" t="s">
        <v>278</v>
      </c>
      <c r="K10" s="16" t="s">
        <v>279</v>
      </c>
      <c r="L10" s="16" t="s">
        <v>280</v>
      </c>
      <c r="M10" s="16" t="s">
        <v>46</v>
      </c>
      <c r="N10" s="16" t="s">
        <v>47</v>
      </c>
      <c r="O10" s="22">
        <v>101</v>
      </c>
      <c r="P10" s="19" t="s">
        <v>317</v>
      </c>
      <c r="Q10" s="20" t="s">
        <v>305</v>
      </c>
      <c r="R10" s="19" t="s">
        <v>306</v>
      </c>
      <c r="S10" s="19" t="s">
        <v>318</v>
      </c>
      <c r="T10" s="19" t="s">
        <v>285</v>
      </c>
      <c r="U10" s="19" t="s">
        <v>293</v>
      </c>
      <c r="V10" s="19">
        <v>30</v>
      </c>
      <c r="W10" s="19" t="s">
        <v>319</v>
      </c>
      <c r="X10" s="20" t="s">
        <v>310</v>
      </c>
      <c r="Y10" s="21" t="s">
        <v>289</v>
      </c>
      <c r="Z10" s="21"/>
      <c r="AA10" s="21"/>
      <c r="AB10" s="21"/>
      <c r="AC10" s="21"/>
      <c r="AD10" s="21"/>
      <c r="AE10" s="21"/>
      <c r="AF10" s="21"/>
      <c r="AG10" s="21"/>
      <c r="AH10" s="22"/>
      <c r="AI10" s="22"/>
      <c r="AJ10" s="22"/>
      <c r="AK10" s="22"/>
      <c r="AL10" s="22"/>
      <c r="AM10" s="22"/>
      <c r="AN10" s="22"/>
      <c r="AO10" s="22"/>
      <c r="AP10" s="22"/>
      <c r="AQ10" s="22" t="s">
        <v>48</v>
      </c>
      <c r="AR10" s="23"/>
      <c r="AS10" s="22"/>
      <c r="AT10" s="190">
        <v>0</v>
      </c>
      <c r="AU10" s="190">
        <v>671</v>
      </c>
      <c r="AV10" s="190">
        <v>4007</v>
      </c>
      <c r="AW10" s="190">
        <v>5000</v>
      </c>
      <c r="AX10" s="190">
        <v>5000</v>
      </c>
      <c r="AY10" s="190">
        <v>5000</v>
      </c>
      <c r="AZ10" s="191"/>
      <c r="BA10" s="191"/>
      <c r="BB10" s="191"/>
      <c r="BC10" s="191"/>
      <c r="BD10" s="24"/>
      <c r="BE10" s="24"/>
      <c r="BF10" s="25" t="s">
        <v>320</v>
      </c>
      <c r="BG10" s="27">
        <f t="shared" ref="BG10" si="24">IFERROR(BD10/AW10,0)</f>
        <v>0</v>
      </c>
      <c r="BH10" s="28">
        <f t="shared" ref="BH10" si="25">+IF(BI10="SI",IFERROR((IF(BI10="SI",BE10,0)/AW10),"REVISAR"),0)</f>
        <v>0</v>
      </c>
      <c r="BI10" s="25" t="s">
        <v>50</v>
      </c>
      <c r="BJ10" s="25" t="s">
        <v>312</v>
      </c>
      <c r="BK10" s="24"/>
      <c r="BL10" s="24"/>
      <c r="BM10" s="25" t="s">
        <v>321</v>
      </c>
      <c r="BN10" s="27">
        <f t="shared" ref="BN10" si="26">+IFERROR(BK10/AW10,0)</f>
        <v>0</v>
      </c>
      <c r="BO10" s="28">
        <f t="shared" ref="BO10" si="27">+IF(BP10="SI",IFERROR((IF(BP10="SI",BL10,0)/AW10),"REVISAR"),BH10)</f>
        <v>0</v>
      </c>
      <c r="BP10" s="25" t="s">
        <v>50</v>
      </c>
      <c r="BQ10" s="29" t="s">
        <v>322</v>
      </c>
      <c r="BR10" s="30"/>
      <c r="BS10" s="24"/>
      <c r="BT10" s="25" t="s">
        <v>323</v>
      </c>
      <c r="BU10" s="27">
        <f t="shared" ref="BU10" si="28">+IFERROR(BR10/AW10,0)</f>
        <v>0</v>
      </c>
      <c r="BV10" s="28">
        <f t="shared" ref="BV10" si="29">+IF(BW10="SI",IFERROR((IF(BW10="SI",BS10,0)/AW10),"REVISAR"),BO10)</f>
        <v>0</v>
      </c>
      <c r="BW10" s="25" t="s">
        <v>50</v>
      </c>
      <c r="BX10" s="25" t="s">
        <v>324</v>
      </c>
      <c r="BY10" s="24"/>
      <c r="BZ10" s="24"/>
      <c r="CA10" s="25" t="s">
        <v>1135</v>
      </c>
      <c r="CB10" s="27">
        <f t="shared" ref="CB10" si="30">+IFERROR(BY10/AW10,0)</f>
        <v>0</v>
      </c>
      <c r="CC10" s="28">
        <f t="shared" ref="CC10" si="31">+IF(CD10="SI",IFERROR((IF(CD10="SI",BZ10,0)/AW10),"REVISAR"),BV10)</f>
        <v>0</v>
      </c>
      <c r="CD10" s="25" t="s">
        <v>50</v>
      </c>
      <c r="CE10" s="25" t="s">
        <v>1136</v>
      </c>
      <c r="CF10" s="24"/>
      <c r="CG10" s="24"/>
      <c r="CH10" s="25" t="s">
        <v>1137</v>
      </c>
      <c r="CI10" s="27">
        <f t="shared" ref="CI10" si="32">+IFERROR(CF10/AW10,0)</f>
        <v>0</v>
      </c>
      <c r="CJ10" s="28">
        <f t="shared" ref="CJ10" si="33">+IF(CK10="SI",IFERROR((IF(CK10="SI",CG10,0)/AW10),"REVISAR"),CC10)</f>
        <v>0</v>
      </c>
      <c r="CK10" s="25" t="s">
        <v>50</v>
      </c>
      <c r="CL10" s="25" t="s">
        <v>1138</v>
      </c>
      <c r="CM10" s="24"/>
      <c r="CN10" s="24"/>
      <c r="CO10" s="130" t="s">
        <v>1139</v>
      </c>
      <c r="CP10" s="27">
        <f t="shared" ref="CP10" si="34">+IFERROR(CM10/AW10,0)</f>
        <v>0</v>
      </c>
      <c r="CQ10" s="28">
        <f t="shared" ref="CQ10" si="35">+IF(CR10="SI",IFERROR((IF(CR10="SI",CN10,0)/AW10),"REVISAR"),CJ10)</f>
        <v>0</v>
      </c>
      <c r="CR10" s="25" t="s">
        <v>50</v>
      </c>
      <c r="CS10" s="25" t="s">
        <v>1134</v>
      </c>
      <c r="CT10" s="24"/>
      <c r="CU10" s="24"/>
      <c r="CV10" s="25" t="s">
        <v>1562</v>
      </c>
      <c r="CW10" s="27">
        <f t="shared" ref="CW10" si="36">+IFERROR(CT10/AW10,0)</f>
        <v>0</v>
      </c>
      <c r="CX10" s="28">
        <f t="shared" ref="CX10" si="37">+IF(CY10="SI",IFERROR((IF(CY10="SI",CU10,0)/AW10),"REVISAR"),CQ10)</f>
        <v>0</v>
      </c>
      <c r="CY10" s="25" t="s">
        <v>50</v>
      </c>
      <c r="CZ10" s="25" t="s">
        <v>1563</v>
      </c>
      <c r="DA10" s="24"/>
      <c r="DB10" s="24"/>
      <c r="DC10" s="25" t="s">
        <v>1564</v>
      </c>
      <c r="DD10" s="27">
        <f t="shared" ref="DD10" si="38">+IFERROR(DA10/AW10,0)</f>
        <v>0</v>
      </c>
      <c r="DE10" s="28">
        <f t="shared" ref="DE10" si="39">+IF(DF10="SI",IFERROR((IF(DF10="SI",DB10,0)/AW10),"REVISAR"),CX10)</f>
        <v>0</v>
      </c>
      <c r="DF10" s="25" t="s">
        <v>50</v>
      </c>
      <c r="DG10" s="25" t="s">
        <v>1565</v>
      </c>
      <c r="DH10" s="24"/>
      <c r="DI10" s="24"/>
      <c r="DJ10" s="25" t="s">
        <v>1566</v>
      </c>
      <c r="DK10" s="27">
        <f t="shared" ref="DK10" si="40">+IFERROR(DH10/AW10,0)</f>
        <v>0</v>
      </c>
      <c r="DL10" s="28">
        <f t="shared" ref="DL10" si="41">+IF(DM10="SI",IFERROR((IF(DM10="SI",DI10,0)/AW10),"REVISAR"),DE10)</f>
        <v>0</v>
      </c>
      <c r="DM10" s="25" t="s">
        <v>50</v>
      </c>
      <c r="DN10" s="25" t="s">
        <v>1567</v>
      </c>
      <c r="DO10" s="24"/>
      <c r="DP10" s="24"/>
      <c r="DQ10" s="25"/>
      <c r="DR10" s="27">
        <f t="shared" ref="DR10" si="42">+IFERROR(DO10/AW10,0)</f>
        <v>0</v>
      </c>
      <c r="DS10" s="28">
        <f t="shared" ref="DS10" si="43">+IF(DT10="SI",IFERROR((IF(DT10="SI",DP10,0)/AW10),"REVISAR"),DL10)</f>
        <v>0</v>
      </c>
      <c r="DT10" s="25" t="s">
        <v>49</v>
      </c>
      <c r="DU10" s="25"/>
      <c r="DV10" s="24"/>
      <c r="DW10" s="24"/>
      <c r="DX10" s="25"/>
      <c r="DY10" s="27">
        <f t="shared" ref="DY10" si="44">+IFERROR(DV10/AW10,0)</f>
        <v>0</v>
      </c>
      <c r="DZ10" s="28">
        <f t="shared" ref="DZ10" si="45">+IF(EA10="SI",IFERROR((IF(EA10="SI",DW10,0)/AW10),"REVISAR"),DS10)</f>
        <v>0</v>
      </c>
      <c r="EA10" s="25" t="s">
        <v>49</v>
      </c>
      <c r="EB10" s="25"/>
      <c r="EC10" s="31">
        <v>5000</v>
      </c>
      <c r="ED10" s="24"/>
      <c r="EE10" s="25"/>
      <c r="EF10" s="27">
        <f t="shared" ref="EF10" si="46">+IFERROR(EC10/AW10,0)</f>
        <v>1</v>
      </c>
      <c r="EG10" s="28">
        <f t="shared" ref="EG10" si="47">+IF(EH10="SI",IFERROR((IF(EH10="SI",ED10,0)/AW10),"REVISAR"),DZ10)</f>
        <v>0</v>
      </c>
      <c r="EH10" s="25" t="s">
        <v>49</v>
      </c>
      <c r="EI10" s="25"/>
      <c r="EJ10" s="32">
        <v>2025</v>
      </c>
    </row>
    <row r="11" spans="1:148" ht="409.5" x14ac:dyDescent="0.3">
      <c r="B11" s="16" t="s">
        <v>44</v>
      </c>
      <c r="C11" s="16" t="s">
        <v>45</v>
      </c>
      <c r="D11" s="16" t="s">
        <v>325</v>
      </c>
      <c r="E11" s="16" t="s">
        <v>158</v>
      </c>
      <c r="F11" s="16" t="s">
        <v>274</v>
      </c>
      <c r="G11" s="17" t="s">
        <v>275</v>
      </c>
      <c r="H11" s="16" t="s">
        <v>276</v>
      </c>
      <c r="I11" s="16" t="s">
        <v>277</v>
      </c>
      <c r="J11" s="16" t="s">
        <v>278</v>
      </c>
      <c r="K11" s="16" t="s">
        <v>279</v>
      </c>
      <c r="L11" s="16" t="s">
        <v>326</v>
      </c>
      <c r="M11" s="16" t="s">
        <v>46</v>
      </c>
      <c r="N11" s="16" t="s">
        <v>327</v>
      </c>
      <c r="O11" s="22">
        <v>102</v>
      </c>
      <c r="P11" s="19" t="s">
        <v>328</v>
      </c>
      <c r="Q11" s="20" t="s">
        <v>305</v>
      </c>
      <c r="R11" s="19" t="s">
        <v>283</v>
      </c>
      <c r="S11" s="19" t="s">
        <v>329</v>
      </c>
      <c r="T11" s="19" t="s">
        <v>285</v>
      </c>
      <c r="U11" s="19" t="s">
        <v>293</v>
      </c>
      <c r="V11" s="19">
        <v>30</v>
      </c>
      <c r="W11" s="19" t="s">
        <v>330</v>
      </c>
      <c r="X11" s="20" t="s">
        <v>310</v>
      </c>
      <c r="Y11" s="21" t="s">
        <v>289</v>
      </c>
      <c r="Z11" s="21"/>
      <c r="AA11" s="21"/>
      <c r="AB11" s="21"/>
      <c r="AC11" s="21"/>
      <c r="AD11" s="21"/>
      <c r="AE11" s="21"/>
      <c r="AF11" s="21"/>
      <c r="AG11" s="21"/>
      <c r="AH11" s="22"/>
      <c r="AI11" s="22"/>
      <c r="AJ11" s="22"/>
      <c r="AK11" s="22"/>
      <c r="AL11" s="22"/>
      <c r="AM11" s="22"/>
      <c r="AN11" s="22"/>
      <c r="AO11" s="22"/>
      <c r="AP11" s="22"/>
      <c r="AQ11" s="22" t="s">
        <v>48</v>
      </c>
      <c r="AR11" s="23"/>
      <c r="AS11" s="22"/>
      <c r="AT11" s="22">
        <v>0</v>
      </c>
      <c r="AU11" s="37">
        <v>0</v>
      </c>
      <c r="AV11" s="37">
        <v>4000</v>
      </c>
      <c r="AW11" s="37">
        <v>4000</v>
      </c>
      <c r="AX11" s="37">
        <v>0</v>
      </c>
      <c r="AY11" s="37">
        <v>8000</v>
      </c>
      <c r="AZ11" s="38"/>
      <c r="BA11" s="38"/>
      <c r="BB11" s="38"/>
      <c r="BC11" s="38"/>
      <c r="BD11" s="24"/>
      <c r="BE11" s="24"/>
      <c r="BF11" s="25" t="s">
        <v>331</v>
      </c>
      <c r="BG11" s="26">
        <f>IFERROR(BD11/AW11,0)</f>
        <v>0</v>
      </c>
      <c r="BH11" s="27">
        <f>IFERROR(BE11/AW11,0)</f>
        <v>0</v>
      </c>
      <c r="BI11" s="25" t="s">
        <v>50</v>
      </c>
      <c r="BJ11" s="25" t="s">
        <v>312</v>
      </c>
      <c r="BK11" s="24"/>
      <c r="BL11" s="24"/>
      <c r="BM11" s="25" t="s">
        <v>332</v>
      </c>
      <c r="BN11" s="27">
        <f>+IFERROR(BK11/AW11,0)</f>
        <v>0</v>
      </c>
      <c r="BO11" s="28">
        <f>+IF(BP11="SI",IFERROR((IF(BP11="SI",BL11,0)/AW11),"REVISAR"),BH11)</f>
        <v>0</v>
      </c>
      <c r="BP11" s="25" t="s">
        <v>50</v>
      </c>
      <c r="BQ11" s="29" t="s">
        <v>333</v>
      </c>
      <c r="BR11" s="30"/>
      <c r="BS11" s="24"/>
      <c r="BT11" s="25" t="s">
        <v>334</v>
      </c>
      <c r="BU11" s="27">
        <f>+IFERROR(BR11/AW11,0)</f>
        <v>0</v>
      </c>
      <c r="BV11" s="28">
        <f>+IF(BW11="SI",IFERROR((IF(BW11="SI",BS11,0)/AW11),"REVISAR"),BO11)</f>
        <v>0</v>
      </c>
      <c r="BW11" s="25" t="s">
        <v>50</v>
      </c>
      <c r="BX11" s="25" t="s">
        <v>316</v>
      </c>
      <c r="BY11" s="24"/>
      <c r="BZ11" s="24"/>
      <c r="CA11" s="25" t="s">
        <v>1140</v>
      </c>
      <c r="CB11" s="27">
        <f>+IFERROR(BY11/AW11,0)</f>
        <v>0</v>
      </c>
      <c r="CC11" s="28">
        <f>+IF(CD11="SI",IFERROR((IF(CD11="SI",BZ11,0)/AW11),"REVISAR"),BV11)</f>
        <v>0</v>
      </c>
      <c r="CD11" s="25" t="s">
        <v>50</v>
      </c>
      <c r="CE11" s="25" t="s">
        <v>1141</v>
      </c>
      <c r="CF11" s="24"/>
      <c r="CG11" s="24"/>
      <c r="CH11" s="25" t="s">
        <v>1142</v>
      </c>
      <c r="CI11" s="27">
        <f>+IFERROR(CF11/AW11,0)</f>
        <v>0</v>
      </c>
      <c r="CJ11" s="28">
        <f>+IF(CK11="SI",IFERROR((IF(CK11="SI",CG11,0)/AW11),"REVISAR"),CC11)</f>
        <v>0</v>
      </c>
      <c r="CK11" s="25" t="s">
        <v>50</v>
      </c>
      <c r="CL11" s="25" t="s">
        <v>1143</v>
      </c>
      <c r="CM11" s="24"/>
      <c r="CN11" s="24"/>
      <c r="CO11" s="130" t="s">
        <v>1144</v>
      </c>
      <c r="CP11" s="27">
        <f>+IFERROR(CM11/AW11,0)</f>
        <v>0</v>
      </c>
      <c r="CQ11" s="28">
        <f>+IF(CR11="SI",IFERROR((IF(CR11="SI",CN11,0)/AW11),"REVISAR"),CJ11)</f>
        <v>0</v>
      </c>
      <c r="CR11" s="25" t="s">
        <v>50</v>
      </c>
      <c r="CS11" s="25" t="s">
        <v>1134</v>
      </c>
      <c r="CT11" s="24"/>
      <c r="CU11" s="24"/>
      <c r="CV11" s="25" t="s">
        <v>1568</v>
      </c>
      <c r="CW11" s="27">
        <f>+IFERROR(CT11/AW11,0)</f>
        <v>0</v>
      </c>
      <c r="CX11" s="28">
        <f>+IF(CY11="SI",IFERROR((IF(CY11="SI",CU11,0)/AW11),"REVISAR"),CQ11)</f>
        <v>0</v>
      </c>
      <c r="CY11" s="25" t="s">
        <v>50</v>
      </c>
      <c r="CZ11" s="25" t="s">
        <v>1557</v>
      </c>
      <c r="DA11" s="24"/>
      <c r="DB11" s="24"/>
      <c r="DC11" s="25" t="s">
        <v>1569</v>
      </c>
      <c r="DD11" s="27">
        <f>+IFERROR(DA11/AW11,0)</f>
        <v>0</v>
      </c>
      <c r="DE11" s="28">
        <f>+IF(DF11="SI",IFERROR((IF(DF11="SI",DB11,0)/AW11),"REVISAR"),CX11)</f>
        <v>0</v>
      </c>
      <c r="DF11" s="25" t="s">
        <v>50</v>
      </c>
      <c r="DG11" s="25" t="s">
        <v>1570</v>
      </c>
      <c r="DH11" s="24"/>
      <c r="DI11" s="24"/>
      <c r="DJ11" s="25" t="s">
        <v>1571</v>
      </c>
      <c r="DK11" s="27">
        <f>+IFERROR(DH11/AW11,0)</f>
        <v>0</v>
      </c>
      <c r="DL11" s="28">
        <f>+IF(DM11="SI",IFERROR((IF(DM11="SI",DI11,0)/AW11),"REVISAR"),DE11)</f>
        <v>0</v>
      </c>
      <c r="DM11" s="25" t="s">
        <v>50</v>
      </c>
      <c r="DN11" s="25" t="s">
        <v>1561</v>
      </c>
      <c r="DO11" s="24"/>
      <c r="DP11" s="24"/>
      <c r="DQ11" s="25"/>
      <c r="DR11" s="27">
        <f>+IFERROR(DO11/AW11,0)</f>
        <v>0</v>
      </c>
      <c r="DS11" s="28">
        <f>+IF(DT11="SI",IFERROR((IF(DT11="SI",DP11,0)/AW11),"REVISAR"),DL11)</f>
        <v>0</v>
      </c>
      <c r="DT11" s="25" t="s">
        <v>49</v>
      </c>
      <c r="DU11" s="25"/>
      <c r="DV11" s="24"/>
      <c r="DW11" s="24"/>
      <c r="DX11" s="25"/>
      <c r="DY11" s="27">
        <f>+IFERROR(DV11/AW11,0)</f>
        <v>0</v>
      </c>
      <c r="DZ11" s="28">
        <f>+IF(EA11="SI",IFERROR((IF(EA11="SI",DW11,0)/AW11),"REVISAR"),DS11)</f>
        <v>0</v>
      </c>
      <c r="EA11" s="25" t="s">
        <v>49</v>
      </c>
      <c r="EB11" s="25"/>
      <c r="EC11" s="31">
        <v>4000</v>
      </c>
      <c r="ED11" s="24"/>
      <c r="EE11" s="25"/>
      <c r="EF11" s="27">
        <f>+IFERROR(EC11/AW11,0)</f>
        <v>1</v>
      </c>
      <c r="EG11" s="28">
        <f>+IF(EH11="SI",IFERROR((IF(EH11="SI",ED11,0)/AW11),"REVISAR"),DZ11)</f>
        <v>0</v>
      </c>
      <c r="EH11" s="25" t="s">
        <v>49</v>
      </c>
      <c r="EI11" s="25"/>
      <c r="EJ11" s="32">
        <v>2025</v>
      </c>
    </row>
    <row r="12" spans="1:148" ht="409.5" x14ac:dyDescent="0.3">
      <c r="B12" s="16" t="s">
        <v>44</v>
      </c>
      <c r="C12" s="16" t="s">
        <v>45</v>
      </c>
      <c r="D12" s="16" t="s">
        <v>45</v>
      </c>
      <c r="E12" s="16" t="s">
        <v>158</v>
      </c>
      <c r="F12" s="16" t="s">
        <v>274</v>
      </c>
      <c r="G12" s="17" t="s">
        <v>275</v>
      </c>
      <c r="H12" s="16" t="s">
        <v>276</v>
      </c>
      <c r="I12" s="16" t="s">
        <v>277</v>
      </c>
      <c r="J12" s="16" t="s">
        <v>278</v>
      </c>
      <c r="K12" s="16" t="s">
        <v>279</v>
      </c>
      <c r="L12" s="16" t="s">
        <v>326</v>
      </c>
      <c r="M12" s="16" t="s">
        <v>46</v>
      </c>
      <c r="N12" s="16" t="s">
        <v>47</v>
      </c>
      <c r="O12" s="22">
        <v>104</v>
      </c>
      <c r="P12" s="19" t="s">
        <v>335</v>
      </c>
      <c r="Q12" s="20" t="s">
        <v>282</v>
      </c>
      <c r="R12" s="19" t="s">
        <v>306</v>
      </c>
      <c r="S12" s="19" t="s">
        <v>336</v>
      </c>
      <c r="T12" s="19" t="s">
        <v>285</v>
      </c>
      <c r="U12" s="19" t="s">
        <v>286</v>
      </c>
      <c r="V12" s="19">
        <v>30</v>
      </c>
      <c r="W12" s="19" t="s">
        <v>337</v>
      </c>
      <c r="X12" s="20" t="s">
        <v>310</v>
      </c>
      <c r="Y12" s="21" t="s">
        <v>289</v>
      </c>
      <c r="Z12" s="21"/>
      <c r="AA12" s="21"/>
      <c r="AB12" s="21"/>
      <c r="AC12" s="21"/>
      <c r="AD12" s="21"/>
      <c r="AE12" s="21"/>
      <c r="AF12" s="21"/>
      <c r="AG12" s="21"/>
      <c r="AH12" s="22"/>
      <c r="AI12" s="22"/>
      <c r="AJ12" s="22"/>
      <c r="AK12" s="22"/>
      <c r="AL12" s="22"/>
      <c r="AM12" s="22"/>
      <c r="AN12" s="22"/>
      <c r="AO12" s="22"/>
      <c r="AP12" s="22"/>
      <c r="AQ12" s="22" t="s">
        <v>48</v>
      </c>
      <c r="AR12" s="23"/>
      <c r="AS12" s="22"/>
      <c r="AT12" s="22">
        <v>1891290</v>
      </c>
      <c r="AU12" s="22">
        <v>1900000</v>
      </c>
      <c r="AV12" s="22">
        <v>2100000</v>
      </c>
      <c r="AW12" s="22">
        <v>2300000</v>
      </c>
      <c r="AX12" s="22">
        <v>2567500</v>
      </c>
      <c r="AY12" s="22">
        <v>2567500</v>
      </c>
      <c r="AZ12" s="16"/>
      <c r="BA12" s="16"/>
      <c r="BB12" s="16"/>
      <c r="BC12" s="16"/>
      <c r="BD12" s="24"/>
      <c r="BE12" s="24"/>
      <c r="BF12" s="25" t="s">
        <v>338</v>
      </c>
      <c r="BG12" s="27">
        <f>IFERROR(BD12/AW12,0)</f>
        <v>0</v>
      </c>
      <c r="BH12" s="28">
        <f>+IF(BI12="SI",IFERROR((IF(BI12="SI",BE12,0)/AW12),"REVISAR"),0)</f>
        <v>0</v>
      </c>
      <c r="BI12" s="25" t="s">
        <v>50</v>
      </c>
      <c r="BJ12" s="25" t="s">
        <v>312</v>
      </c>
      <c r="BK12" s="24"/>
      <c r="BL12" s="24"/>
      <c r="BM12" s="25" t="s">
        <v>339</v>
      </c>
      <c r="BN12" s="27">
        <f>+IFERROR(BK12/AW12,0)</f>
        <v>0</v>
      </c>
      <c r="BO12" s="28">
        <f>+IF(BP12="SI",IFERROR((IF(BP12="SI",BL12,0)/AW12),"REVISAR"),BH12)</f>
        <v>0</v>
      </c>
      <c r="BP12" s="25" t="s">
        <v>50</v>
      </c>
      <c r="BQ12" s="29" t="s">
        <v>340</v>
      </c>
      <c r="BR12" s="30"/>
      <c r="BS12" s="24"/>
      <c r="BT12" s="25" t="s">
        <v>341</v>
      </c>
      <c r="BU12" s="27">
        <f>+IFERROR(BR12/AW12,0)</f>
        <v>0</v>
      </c>
      <c r="BV12" s="28">
        <f>+IF(BW12="SI",IFERROR((IF(BW12="SI",BS12,0)/AW12),"REVISAR"),BO12)</f>
        <v>0</v>
      </c>
      <c r="BW12" s="25" t="s">
        <v>50</v>
      </c>
      <c r="BX12" s="25" t="s">
        <v>324</v>
      </c>
      <c r="BY12" s="24"/>
      <c r="BZ12" s="24"/>
      <c r="CA12" s="25" t="s">
        <v>1145</v>
      </c>
      <c r="CB12" s="27">
        <f>+IFERROR(BY12/AW12,0)</f>
        <v>0</v>
      </c>
      <c r="CC12" s="28">
        <f>+IF(CD12="SI",IFERROR((IF(CD12="SI",BZ12,0)/AW12),"REVISAR"),BV12)</f>
        <v>0</v>
      </c>
      <c r="CD12" s="25" t="s">
        <v>50</v>
      </c>
      <c r="CE12" s="25" t="s">
        <v>1146</v>
      </c>
      <c r="CF12" s="24"/>
      <c r="CG12" s="24"/>
      <c r="CH12" s="25" t="s">
        <v>1147</v>
      </c>
      <c r="CI12" s="27">
        <f>+IFERROR(CF12/AW12,0)</f>
        <v>0</v>
      </c>
      <c r="CJ12" s="28">
        <f>+IF(CK12="SI",IFERROR((IF(CK12="SI",CG12,0)/AW12),"REVISAR"),CC12)</f>
        <v>0</v>
      </c>
      <c r="CK12" s="25" t="s">
        <v>50</v>
      </c>
      <c r="CL12" s="25" t="s">
        <v>1138</v>
      </c>
      <c r="CM12" s="24">
        <v>1000000</v>
      </c>
      <c r="CN12" s="24">
        <v>1506575</v>
      </c>
      <c r="CO12" s="130" t="s">
        <v>1148</v>
      </c>
      <c r="CP12" s="27">
        <f>+IFERROR(CM12/AW12,0)</f>
        <v>0.43478260869565216</v>
      </c>
      <c r="CQ12" s="28">
        <f>+IF(CR12="SI",IFERROR((IF(CR12="SI",CN12,0)/AW12),"REVISAR"),CJ12)</f>
        <v>0.65503260869565216</v>
      </c>
      <c r="CR12" s="25" t="s">
        <v>50</v>
      </c>
      <c r="CS12" s="25" t="s">
        <v>1149</v>
      </c>
      <c r="CT12" s="24">
        <v>1000000</v>
      </c>
      <c r="CU12" s="24">
        <v>1506575</v>
      </c>
      <c r="CV12" s="25" t="s">
        <v>1572</v>
      </c>
      <c r="CW12" s="27">
        <f>+IFERROR(CT12/AW12,0)</f>
        <v>0.43478260869565216</v>
      </c>
      <c r="CX12" s="28">
        <f>+IF(CY12="SI",IFERROR((IF(CY12="SI",CU12,0)/AW12),"REVISAR"),CQ12)</f>
        <v>0.65503260869565216</v>
      </c>
      <c r="CY12" s="25" t="s">
        <v>50</v>
      </c>
      <c r="CZ12" s="25" t="s">
        <v>1573</v>
      </c>
      <c r="DA12" s="24">
        <v>1000000</v>
      </c>
      <c r="DB12" s="24">
        <v>1506575</v>
      </c>
      <c r="DC12" s="25" t="s">
        <v>1574</v>
      </c>
      <c r="DD12" s="27">
        <f>+IFERROR(DA12/AW12,0)</f>
        <v>0.43478260869565216</v>
      </c>
      <c r="DE12" s="28">
        <f>+IF(DF12="SI",IFERROR((IF(DF12="SI",DB12,0)/AW12),"REVISAR"),CX12)</f>
        <v>0.65503260869565216</v>
      </c>
      <c r="DF12" s="25" t="s">
        <v>50</v>
      </c>
      <c r="DG12" s="25" t="s">
        <v>1575</v>
      </c>
      <c r="DH12" s="24">
        <v>1000000</v>
      </c>
      <c r="DI12" s="24">
        <v>1506575</v>
      </c>
      <c r="DJ12" s="25" t="s">
        <v>1576</v>
      </c>
      <c r="DK12" s="27">
        <f>+IFERROR(DH12/AW12,0)</f>
        <v>0.43478260869565216</v>
      </c>
      <c r="DL12" s="28">
        <f>+IF(DM12="SI",IFERROR((IF(DM12="SI",DI12,0)/AW12),"REVISAR"),DE12)</f>
        <v>0.65503260869565216</v>
      </c>
      <c r="DM12" s="25" t="s">
        <v>50</v>
      </c>
      <c r="DN12" s="25" t="s">
        <v>1561</v>
      </c>
      <c r="DO12" s="24">
        <v>1000000</v>
      </c>
      <c r="DP12" s="24"/>
      <c r="DQ12" s="25"/>
      <c r="DR12" s="27">
        <f>+IFERROR(DO12/AW12,0)</f>
        <v>0.43478260869565216</v>
      </c>
      <c r="DS12" s="28">
        <f>+IF(DT12="SI",IFERROR((IF(DT12="SI",DP12,0)/AW12),"REVISAR"),DL12)</f>
        <v>0.65503260869565216</v>
      </c>
      <c r="DT12" s="25" t="s">
        <v>49</v>
      </c>
      <c r="DU12" s="25"/>
      <c r="DV12" s="24">
        <v>1000000</v>
      </c>
      <c r="DW12" s="24"/>
      <c r="DX12" s="25"/>
      <c r="DY12" s="27">
        <f>+IFERROR(DV12/AW12,0)</f>
        <v>0.43478260869565216</v>
      </c>
      <c r="DZ12" s="28">
        <f>+IF(EA12="SI",IFERROR((IF(EA12="SI",DW12,0)/AW12),"REVISAR"),DS12)</f>
        <v>0.65503260869565216</v>
      </c>
      <c r="EA12" s="25" t="s">
        <v>49</v>
      </c>
      <c r="EB12" s="25"/>
      <c r="EC12" s="31">
        <v>2300000</v>
      </c>
      <c r="ED12" s="24"/>
      <c r="EE12" s="25"/>
      <c r="EF12" s="27">
        <f>+IFERROR(EC12/AW12,0)</f>
        <v>1</v>
      </c>
      <c r="EG12" s="28">
        <f>+IF(EH12="SI",IFERROR((IF(EH12="SI",ED12,0)/AW12),"REVISAR"),DZ12)</f>
        <v>0.65503260869565216</v>
      </c>
      <c r="EH12" s="25" t="s">
        <v>49</v>
      </c>
      <c r="EI12" s="25"/>
      <c r="EJ12" s="32">
        <v>2025</v>
      </c>
    </row>
    <row r="13" spans="1:148" ht="409.5" x14ac:dyDescent="0.3">
      <c r="B13" s="16" t="s">
        <v>44</v>
      </c>
      <c r="C13" s="16" t="s">
        <v>45</v>
      </c>
      <c r="D13" s="16" t="s">
        <v>325</v>
      </c>
      <c r="E13" s="16" t="s">
        <v>158</v>
      </c>
      <c r="F13" s="16" t="s">
        <v>274</v>
      </c>
      <c r="G13" s="17" t="s">
        <v>275</v>
      </c>
      <c r="H13" s="16" t="s">
        <v>276</v>
      </c>
      <c r="I13" s="16" t="s">
        <v>277</v>
      </c>
      <c r="J13" s="16" t="s">
        <v>278</v>
      </c>
      <c r="K13" s="16" t="s">
        <v>279</v>
      </c>
      <c r="L13" s="16" t="s">
        <v>326</v>
      </c>
      <c r="M13" s="16" t="s">
        <v>46</v>
      </c>
      <c r="N13" s="16" t="s">
        <v>327</v>
      </c>
      <c r="O13" s="22">
        <v>105</v>
      </c>
      <c r="P13" s="19" t="s">
        <v>342</v>
      </c>
      <c r="Q13" s="20" t="s">
        <v>305</v>
      </c>
      <c r="R13" s="19" t="s">
        <v>343</v>
      </c>
      <c r="S13" s="19" t="s">
        <v>344</v>
      </c>
      <c r="T13" s="19" t="s">
        <v>308</v>
      </c>
      <c r="U13" s="19" t="s">
        <v>293</v>
      </c>
      <c r="V13" s="19">
        <v>90</v>
      </c>
      <c r="W13" s="19" t="s">
        <v>345</v>
      </c>
      <c r="X13" s="20" t="s">
        <v>310</v>
      </c>
      <c r="Y13" s="21" t="s">
        <v>289</v>
      </c>
      <c r="Z13" s="21"/>
      <c r="AA13" s="21"/>
      <c r="AB13" s="21"/>
      <c r="AC13" s="21"/>
      <c r="AD13" s="21"/>
      <c r="AE13" s="21"/>
      <c r="AF13" s="21"/>
      <c r="AG13" s="21"/>
      <c r="AH13" s="22"/>
      <c r="AI13" s="22"/>
      <c r="AJ13" s="22"/>
      <c r="AK13" s="22"/>
      <c r="AL13" s="22"/>
      <c r="AM13" s="22"/>
      <c r="AN13" s="22"/>
      <c r="AO13" s="22"/>
      <c r="AP13" s="22"/>
      <c r="AQ13" s="22" t="s">
        <v>48</v>
      </c>
      <c r="AR13" s="23"/>
      <c r="AS13" s="22"/>
      <c r="AT13" s="22">
        <v>60</v>
      </c>
      <c r="AU13" s="22">
        <v>53</v>
      </c>
      <c r="AV13" s="22">
        <v>51</v>
      </c>
      <c r="AW13" s="22">
        <v>48</v>
      </c>
      <c r="AX13" s="22">
        <v>45</v>
      </c>
      <c r="AY13" s="22">
        <v>45</v>
      </c>
      <c r="AZ13" s="16"/>
      <c r="BA13" s="16"/>
      <c r="BB13" s="16"/>
      <c r="BC13" s="16"/>
      <c r="BD13" s="39">
        <f>+$AT13</f>
        <v>60</v>
      </c>
      <c r="BE13" s="24">
        <v>60</v>
      </c>
      <c r="BF13" s="25" t="s">
        <v>346</v>
      </c>
      <c r="BG13" s="27">
        <f>IFERROR((($AT13 - BD13) / ($AT13 - $AW13)), 0)</f>
        <v>0</v>
      </c>
      <c r="BH13" s="27">
        <f>IF(BI13="SI",IFERROR((($AT13 - BE13) / ($AT13 - $AW13)),"REVISAR"),BA13)</f>
        <v>0</v>
      </c>
      <c r="BI13" s="25" t="s">
        <v>50</v>
      </c>
      <c r="BJ13" s="25" t="s">
        <v>312</v>
      </c>
      <c r="BK13" s="39">
        <f>+$AT13</f>
        <v>60</v>
      </c>
      <c r="BL13" s="24"/>
      <c r="BM13" s="25" t="s">
        <v>347</v>
      </c>
      <c r="BN13" s="27">
        <f>IFERROR((($AT13 - BK13) / ($AT13 - $AW13)), 0)</f>
        <v>0</v>
      </c>
      <c r="BO13" s="27">
        <f>IF(BP13="SI",IFERROR((($AT13 - BL13) / ($AT13 - $AW13)),"REVISAR"),BH13)</f>
        <v>5</v>
      </c>
      <c r="BP13" s="25" t="s">
        <v>50</v>
      </c>
      <c r="BQ13" s="29" t="s">
        <v>348</v>
      </c>
      <c r="BR13" s="39">
        <f>+$AT13</f>
        <v>60</v>
      </c>
      <c r="BS13" s="24"/>
      <c r="BT13" s="25" t="s">
        <v>349</v>
      </c>
      <c r="BU13" s="27">
        <f>IFERROR((($AT13 - BR13) / ($AT13 - $AW13)), 0)</f>
        <v>0</v>
      </c>
      <c r="BV13" s="27">
        <f>IF(BW13="SI",IFERROR((($AT13 - BS13) / ($AT13 - $AW13)),"REVISAR"),BO13)</f>
        <v>5</v>
      </c>
      <c r="BW13" s="25" t="s">
        <v>50</v>
      </c>
      <c r="BX13" s="25" t="s">
        <v>350</v>
      </c>
      <c r="BY13" s="39">
        <f>+$AT13</f>
        <v>60</v>
      </c>
      <c r="BZ13" s="24"/>
      <c r="CA13" s="25" t="s">
        <v>1150</v>
      </c>
      <c r="CB13" s="27">
        <f>IFERROR((($AT13 - BY13) / ($AT13 - $AW13)), 0)</f>
        <v>0</v>
      </c>
      <c r="CC13" s="27">
        <f>IF(CD13="SI",IFERROR((($AT13 - BZ13) / ($AT13 - $AW13)),"REVISAR"),BV13)</f>
        <v>5</v>
      </c>
      <c r="CD13" s="25" t="s">
        <v>50</v>
      </c>
      <c r="CE13" s="25" t="s">
        <v>1151</v>
      </c>
      <c r="CF13" s="39">
        <f>+$AT13</f>
        <v>60</v>
      </c>
      <c r="CG13" s="24"/>
      <c r="CH13" s="25" t="s">
        <v>1152</v>
      </c>
      <c r="CI13" s="27">
        <f>IFERROR((($AT13 - CF13) / ($AT13 - $AW13)), 0)</f>
        <v>0</v>
      </c>
      <c r="CJ13" s="27">
        <f>IF(CK13="SI",IFERROR((($AT13 - CG13) / ($AT13 - $AW13)),"REVISAR"),CC13)</f>
        <v>5</v>
      </c>
      <c r="CK13" s="25" t="s">
        <v>50</v>
      </c>
      <c r="CL13" s="25" t="s">
        <v>1138</v>
      </c>
      <c r="CM13" s="39">
        <f>+$AT13</f>
        <v>60</v>
      </c>
      <c r="CN13" s="24"/>
      <c r="CO13" s="130" t="s">
        <v>1153</v>
      </c>
      <c r="CP13" s="27">
        <f>IFERROR((($AT13 - CM13) / ($AT13 - $AW13)), 0)</f>
        <v>0</v>
      </c>
      <c r="CQ13" s="27">
        <f>IF(CR13="SI",IFERROR((($AT13 - CN13) / ($AT13 - $AW13)),"REVISAR"),CJ13)</f>
        <v>5</v>
      </c>
      <c r="CR13" s="25" t="s">
        <v>50</v>
      </c>
      <c r="CS13" s="25" t="s">
        <v>1149</v>
      </c>
      <c r="CT13" s="39">
        <f>+$AT13</f>
        <v>60</v>
      </c>
      <c r="CU13" s="24"/>
      <c r="CV13" s="25" t="s">
        <v>1577</v>
      </c>
      <c r="CW13" s="27">
        <f>IFERROR((($AT13 - CT13) / ($AT13 - $AW13)), 0)</f>
        <v>0</v>
      </c>
      <c r="CX13" s="27">
        <f>IF(CY13="SI",IFERROR((($AT13 - CU13) / ($AT13 - $AW13)),"REVISAR"),CQ13)</f>
        <v>5</v>
      </c>
      <c r="CY13" s="25" t="s">
        <v>50</v>
      </c>
      <c r="CZ13" s="25" t="s">
        <v>1563</v>
      </c>
      <c r="DA13" s="39">
        <f>+$AT13</f>
        <v>60</v>
      </c>
      <c r="DB13" s="24"/>
      <c r="DC13" s="25" t="s">
        <v>1578</v>
      </c>
      <c r="DD13" s="27">
        <f>IFERROR((($AT13 - DA13) / ($AT13 - $AW13)), 0)</f>
        <v>0</v>
      </c>
      <c r="DE13" s="27">
        <f>IF(DF13="SI",IFERROR((($AT13 - DB13) / ($AT13 - $AW13)),"REVISAR"),CX13)</f>
        <v>5</v>
      </c>
      <c r="DF13" s="25" t="s">
        <v>50</v>
      </c>
      <c r="DG13" s="25" t="s">
        <v>1570</v>
      </c>
      <c r="DH13" s="39">
        <f>+$AT13</f>
        <v>60</v>
      </c>
      <c r="DI13" s="24">
        <v>0</v>
      </c>
      <c r="DJ13" s="25" t="s">
        <v>1579</v>
      </c>
      <c r="DK13" s="27">
        <f>IFERROR((($AT13 - DH13) / ($AT13 - $AW13)), 0)</f>
        <v>0</v>
      </c>
      <c r="DL13" s="27">
        <f>IF(DM13="SI",IFERROR((($AT13 - DI13) / ($AT13 - $AW13)),"REVISAR"),DE13)</f>
        <v>5</v>
      </c>
      <c r="DM13" s="25" t="s">
        <v>50</v>
      </c>
      <c r="DN13" s="25" t="s">
        <v>1561</v>
      </c>
      <c r="DO13" s="39">
        <f>+$AT13</f>
        <v>60</v>
      </c>
      <c r="DP13" s="24"/>
      <c r="DQ13" s="25"/>
      <c r="DR13" s="27">
        <f>IFERROR((($AT13 - DO13) / ($AT13 - $AW13)), 0)</f>
        <v>0</v>
      </c>
      <c r="DS13" s="27">
        <f>IF(DT13="SI",IFERROR((($AT13 - DP13) / ($AT13 - $AW13)),"REVISAR"),DL13)</f>
        <v>5</v>
      </c>
      <c r="DT13" s="25" t="s">
        <v>49</v>
      </c>
      <c r="DU13" s="25"/>
      <c r="DV13" s="39">
        <f>+$AT13</f>
        <v>60</v>
      </c>
      <c r="DW13" s="24"/>
      <c r="DX13" s="25"/>
      <c r="DY13" s="27">
        <f>IFERROR((($AT13 - DV13) / ($AT13 - $AW13)), 0)</f>
        <v>0</v>
      </c>
      <c r="DZ13" s="27">
        <f>IF(EA13="SI",IFERROR((($AT13 - DW13) / ($AT13 - $AW13)),"REVISAR"),DS13)</f>
        <v>5</v>
      </c>
      <c r="EA13" s="25" t="s">
        <v>49</v>
      </c>
      <c r="EB13" s="25"/>
      <c r="EC13" s="31">
        <v>48</v>
      </c>
      <c r="ED13" s="24">
        <v>0</v>
      </c>
      <c r="EE13" s="25"/>
      <c r="EF13" s="27">
        <f>IFERROR((($AT13 - EC13) / ($AT13 - $AW13)), 0)</f>
        <v>1</v>
      </c>
      <c r="EG13" s="27">
        <f>IF(EH13="SI",IFERROR((($AT13 - ED13) / ($AT13 - $AW13)),"REVISAR"),DZ13)</f>
        <v>5</v>
      </c>
      <c r="EH13" s="25" t="s">
        <v>49</v>
      </c>
      <c r="EI13" s="25"/>
      <c r="EJ13" s="32">
        <v>2025</v>
      </c>
    </row>
    <row r="14" spans="1:148" ht="409.5" x14ac:dyDescent="0.3">
      <c r="B14" s="16" t="s">
        <v>44</v>
      </c>
      <c r="C14" s="16" t="s">
        <v>45</v>
      </c>
      <c r="D14" s="16" t="s">
        <v>51</v>
      </c>
      <c r="E14" s="16" t="s">
        <v>158</v>
      </c>
      <c r="F14" s="16" t="s">
        <v>274</v>
      </c>
      <c r="G14" s="17" t="s">
        <v>275</v>
      </c>
      <c r="H14" s="16" t="s">
        <v>276</v>
      </c>
      <c r="I14" s="16" t="s">
        <v>277</v>
      </c>
      <c r="J14" s="16" t="s">
        <v>278</v>
      </c>
      <c r="K14" s="16" t="s">
        <v>279</v>
      </c>
      <c r="L14" s="16" t="s">
        <v>326</v>
      </c>
      <c r="M14" s="16" t="s">
        <v>46</v>
      </c>
      <c r="N14" s="16" t="s">
        <v>133</v>
      </c>
      <c r="O14" s="22">
        <v>90</v>
      </c>
      <c r="P14" s="19" t="s">
        <v>351</v>
      </c>
      <c r="Q14" s="20" t="s">
        <v>305</v>
      </c>
      <c r="R14" s="19" t="s">
        <v>352</v>
      </c>
      <c r="S14" s="19" t="s">
        <v>353</v>
      </c>
      <c r="T14" s="19" t="s">
        <v>285</v>
      </c>
      <c r="U14" s="19" t="s">
        <v>286</v>
      </c>
      <c r="V14" s="19">
        <v>30</v>
      </c>
      <c r="W14" s="19" t="s">
        <v>354</v>
      </c>
      <c r="X14" s="20" t="s">
        <v>310</v>
      </c>
      <c r="Y14" s="21" t="s">
        <v>289</v>
      </c>
      <c r="Z14" s="21"/>
      <c r="AA14" s="21"/>
      <c r="AB14" s="21"/>
      <c r="AC14" s="21"/>
      <c r="AD14" s="21"/>
      <c r="AE14" s="21"/>
      <c r="AF14" s="21"/>
      <c r="AG14" s="21"/>
      <c r="AH14" s="22"/>
      <c r="AI14" s="22"/>
      <c r="AJ14" s="22"/>
      <c r="AK14" s="22"/>
      <c r="AL14" s="22"/>
      <c r="AM14" s="22"/>
      <c r="AN14" s="22"/>
      <c r="AO14" s="22"/>
      <c r="AP14" s="22"/>
      <c r="AQ14" s="22" t="s">
        <v>48</v>
      </c>
      <c r="AR14" s="23"/>
      <c r="AS14" s="22"/>
      <c r="AT14" s="22">
        <v>4360</v>
      </c>
      <c r="AU14" s="22">
        <v>4409</v>
      </c>
      <c r="AV14" s="22">
        <v>4909</v>
      </c>
      <c r="AW14" s="22">
        <v>5409</v>
      </c>
      <c r="AX14" s="22">
        <v>5739</v>
      </c>
      <c r="AY14" s="22">
        <v>5739</v>
      </c>
      <c r="AZ14" s="16"/>
      <c r="BA14" s="16"/>
      <c r="BB14" s="16"/>
      <c r="BC14" s="16"/>
      <c r="BD14" s="24">
        <v>0</v>
      </c>
      <c r="BE14" s="24"/>
      <c r="BF14" s="25" t="s">
        <v>355</v>
      </c>
      <c r="BG14" s="27">
        <f>IFERROR(((BD14-AT14)/(AW14-AT14)),0)</f>
        <v>-4.156339370829361</v>
      </c>
      <c r="BH14" s="28">
        <f>+IF(BI14="SI",IFERROR((((IF(BI14="SI",(BE14-AT14),0)))/(AW14-AT14)),"REVISAR"),0)</f>
        <v>-4.156339370829361</v>
      </c>
      <c r="BI14" s="25" t="s">
        <v>50</v>
      </c>
      <c r="BJ14" s="25" t="s">
        <v>312</v>
      </c>
      <c r="BK14" s="24"/>
      <c r="BL14" s="24"/>
      <c r="BM14" s="25" t="s">
        <v>356</v>
      </c>
      <c r="BN14" s="27">
        <f>IFERROR(((BK14-AT14)/(AW14-AT14)),0)</f>
        <v>-4.156339370829361</v>
      </c>
      <c r="BO14" s="28">
        <f>+IF(BP14="SI",IFERROR((((IF(BP14="SI",(BL14-AT14),0)))/(AW14-AT14)),"REVISAR"),BH14)</f>
        <v>-4.156339370829361</v>
      </c>
      <c r="BP14" s="25" t="s">
        <v>50</v>
      </c>
      <c r="BQ14" s="29" t="s">
        <v>357</v>
      </c>
      <c r="BR14" s="30"/>
      <c r="BS14" s="24"/>
      <c r="BT14" s="25" t="s">
        <v>358</v>
      </c>
      <c r="BU14" s="27">
        <f>IFERROR(((BR14-AT14)/(AW14-AT14)),0)</f>
        <v>-4.156339370829361</v>
      </c>
      <c r="BV14" s="28">
        <f>+IF(BW14="SI",IFERROR((((IF(BW14="SI",(BS14-AT14),0)))/(AW14-AT14)),"REVISAR"),BO14)</f>
        <v>-4.156339370829361</v>
      </c>
      <c r="BW14" s="25" t="s">
        <v>50</v>
      </c>
      <c r="BX14" s="25" t="s">
        <v>359</v>
      </c>
      <c r="BY14" s="24"/>
      <c r="BZ14" s="24"/>
      <c r="CA14" s="25" t="s">
        <v>1154</v>
      </c>
      <c r="CB14" s="27">
        <f>IFERROR(((BY14-AT14)/(AW14-AT14)),0)</f>
        <v>-4.156339370829361</v>
      </c>
      <c r="CC14" s="28">
        <f>+IF(CD14="SI",IFERROR((((IF(CD14="SI",(BZ14-AT14),0)))/(AW14-AT14)),"REVISAR"),BV14)</f>
        <v>-4.156339370829361</v>
      </c>
      <c r="CD14" s="25" t="s">
        <v>50</v>
      </c>
      <c r="CE14" s="25" t="s">
        <v>1155</v>
      </c>
      <c r="CF14" s="24"/>
      <c r="CG14" s="24"/>
      <c r="CH14" s="25" t="s">
        <v>1156</v>
      </c>
      <c r="CI14" s="27">
        <f>IFERROR(((CF14-AT14)/(AW14-AT14)),0)</f>
        <v>-4.156339370829361</v>
      </c>
      <c r="CJ14" s="28">
        <f>+IF(CK14="SI",IFERROR((((IF(CK14="SI",(CG14-AT14),0)))/(AW14-AT14)),"REVISAR"),CC14)</f>
        <v>-4.156339370829361</v>
      </c>
      <c r="CK14" s="25" t="s">
        <v>50</v>
      </c>
      <c r="CL14" s="25" t="s">
        <v>1157</v>
      </c>
      <c r="CM14" s="24">
        <v>4909</v>
      </c>
      <c r="CN14" s="24">
        <v>5567</v>
      </c>
      <c r="CO14" s="130" t="s">
        <v>1158</v>
      </c>
      <c r="CP14" s="27">
        <f>IFERROR(((CM14-AT14)/(AW14-AT14)),0)</f>
        <v>0.52335557673975219</v>
      </c>
      <c r="CQ14" s="28">
        <f>+IF(CR14="SI",IFERROR((((IF(CR14="SI",(CN14-AT14),0)))/(AW14-AT14)),"REVISAR"),CJ14)</f>
        <v>1.1506196377502382</v>
      </c>
      <c r="CR14" s="25" t="s">
        <v>50</v>
      </c>
      <c r="CS14" s="25" t="s">
        <v>1149</v>
      </c>
      <c r="CT14" s="24">
        <f>+CM14</f>
        <v>4909</v>
      </c>
      <c r="CU14" s="24">
        <v>5567</v>
      </c>
      <c r="CV14" s="25" t="s">
        <v>1580</v>
      </c>
      <c r="CW14" s="27">
        <f>IFERROR(((CT14-AT14)/(AW14-AT14)),0)</f>
        <v>0.52335557673975219</v>
      </c>
      <c r="CX14" s="28">
        <f>+IF(CY14="SI",IFERROR((((IF(CY14="SI",(CU14-AT14),0)))/(AW14-AT14)),"REVISAR"),CQ14)</f>
        <v>1.1506196377502382</v>
      </c>
      <c r="CY14" s="25" t="s">
        <v>50</v>
      </c>
      <c r="CZ14" s="25" t="s">
        <v>1581</v>
      </c>
      <c r="DA14" s="24">
        <f>+CT14</f>
        <v>4909</v>
      </c>
      <c r="DB14" s="24">
        <v>5567</v>
      </c>
      <c r="DC14" s="25" t="s">
        <v>1582</v>
      </c>
      <c r="DD14" s="27">
        <f>IFERROR(((DA14-AT14)/(AW14-AT14)),0)</f>
        <v>0.52335557673975219</v>
      </c>
      <c r="DE14" s="28">
        <f>+IF(DF14="SI",IFERROR((((IF(DF14="SI",(DB14-AT14),0)))/(AW14-AT14)),"REVISAR"),CX14)</f>
        <v>1.1506196377502382</v>
      </c>
      <c r="DF14" s="25" t="s">
        <v>50</v>
      </c>
      <c r="DG14" s="25" t="s">
        <v>1583</v>
      </c>
      <c r="DH14" s="24">
        <f>+DA14</f>
        <v>4909</v>
      </c>
      <c r="DI14" s="24">
        <v>5567</v>
      </c>
      <c r="DJ14" s="25" t="s">
        <v>1584</v>
      </c>
      <c r="DK14" s="27">
        <f>IFERROR(((DH14-AT14)/(AW14-AT14)),0)</f>
        <v>0.52335557673975219</v>
      </c>
      <c r="DL14" s="28">
        <f>+IF(DM14="SI",IFERROR((((IF(DM14="SI",(DI14-AT14),0)))/(AW14-AT14)),"REVISAR"),DE14)</f>
        <v>1.1506196377502382</v>
      </c>
      <c r="DM14" s="25" t="s">
        <v>50</v>
      </c>
      <c r="DN14" s="25" t="s">
        <v>1567</v>
      </c>
      <c r="DO14" s="24">
        <f>+DH14</f>
        <v>4909</v>
      </c>
      <c r="DP14" s="24"/>
      <c r="DQ14" s="25"/>
      <c r="DR14" s="27">
        <f>IFERROR(((DO14-AT14)/(AW14-AT14)),0)</f>
        <v>0.52335557673975219</v>
      </c>
      <c r="DS14" s="28">
        <f>+IF(DT14="SI",IFERROR((((IF(DT14="SI",(DP14-AT14),0)))/(AW14-AT14)),"REVISAR"),DL14)</f>
        <v>1.1506196377502382</v>
      </c>
      <c r="DT14" s="25" t="s">
        <v>49</v>
      </c>
      <c r="DU14" s="25"/>
      <c r="DV14" s="24">
        <f>+DO14</f>
        <v>4909</v>
      </c>
      <c r="DW14" s="24"/>
      <c r="DX14" s="25"/>
      <c r="DY14" s="27">
        <f>IFERROR(((DV14-AT14)/(AW14-AT14)),0)</f>
        <v>0.52335557673975219</v>
      </c>
      <c r="DZ14" s="28">
        <f>+IF(EA14="SI",IFERROR((((IF(EA14="SI",(DW14-AT14),0)))/(AW14-AT14)),"REVISAR"),DS14)</f>
        <v>1.1506196377502382</v>
      </c>
      <c r="EA14" s="25" t="s">
        <v>49</v>
      </c>
      <c r="EB14" s="25"/>
      <c r="EC14" s="31">
        <v>5409</v>
      </c>
      <c r="ED14" s="24"/>
      <c r="EE14" s="25"/>
      <c r="EF14" s="27">
        <f>IFERROR(((EC14-AT14)/(AW14-AT14)),0)</f>
        <v>1</v>
      </c>
      <c r="EG14" s="28">
        <f>+IF(EH14="SI",IFERROR((((IF(EH14="SI",(ED14-AT14),0)))/(AW14-AT14)),"REVISAR"),DZ14)</f>
        <v>1.1506196377502382</v>
      </c>
      <c r="EH14" s="25" t="s">
        <v>49</v>
      </c>
      <c r="EI14" s="25"/>
      <c r="EJ14" s="32">
        <v>2025</v>
      </c>
    </row>
    <row r="15" spans="1:148" ht="409.5" x14ac:dyDescent="0.3">
      <c r="B15" s="16" t="s">
        <v>44</v>
      </c>
      <c r="C15" s="16" t="s">
        <v>45</v>
      </c>
      <c r="D15" s="16" t="s">
        <v>325</v>
      </c>
      <c r="E15" s="16" t="s">
        <v>158</v>
      </c>
      <c r="F15" s="16" t="s">
        <v>274</v>
      </c>
      <c r="G15" s="17" t="s">
        <v>275</v>
      </c>
      <c r="H15" s="16" t="s">
        <v>276</v>
      </c>
      <c r="I15" s="16" t="s">
        <v>277</v>
      </c>
      <c r="J15" s="16" t="s">
        <v>278</v>
      </c>
      <c r="K15" s="16" t="s">
        <v>279</v>
      </c>
      <c r="L15" s="16" t="s">
        <v>326</v>
      </c>
      <c r="M15" s="16" t="s">
        <v>46</v>
      </c>
      <c r="N15" s="16" t="s">
        <v>327</v>
      </c>
      <c r="O15" s="22">
        <v>92</v>
      </c>
      <c r="P15" s="19" t="s">
        <v>360</v>
      </c>
      <c r="Q15" s="20" t="s">
        <v>305</v>
      </c>
      <c r="R15" s="19" t="s">
        <v>306</v>
      </c>
      <c r="S15" s="19" t="s">
        <v>361</v>
      </c>
      <c r="T15" s="19" t="s">
        <v>362</v>
      </c>
      <c r="U15" s="19" t="s">
        <v>363</v>
      </c>
      <c r="V15" s="19">
        <v>180</v>
      </c>
      <c r="W15" s="19" t="s">
        <v>364</v>
      </c>
      <c r="X15" s="20" t="s">
        <v>310</v>
      </c>
      <c r="Y15" s="21" t="s">
        <v>289</v>
      </c>
      <c r="Z15" s="21"/>
      <c r="AA15" s="21"/>
      <c r="AB15" s="21"/>
      <c r="AC15" s="21"/>
      <c r="AD15" s="21"/>
      <c r="AE15" s="21"/>
      <c r="AF15" s="21"/>
      <c r="AG15" s="21"/>
      <c r="AH15" s="22"/>
      <c r="AI15" s="22"/>
      <c r="AJ15" s="22"/>
      <c r="AK15" s="22"/>
      <c r="AL15" s="22"/>
      <c r="AM15" s="22"/>
      <c r="AN15" s="22"/>
      <c r="AO15" s="22"/>
      <c r="AP15" s="22"/>
      <c r="AQ15" s="22" t="s">
        <v>48</v>
      </c>
      <c r="AR15" s="23"/>
      <c r="AS15" s="22"/>
      <c r="AT15" s="22">
        <v>44.5</v>
      </c>
      <c r="AU15" s="22">
        <v>45.5</v>
      </c>
      <c r="AV15" s="22"/>
      <c r="AW15" s="22">
        <v>46.5</v>
      </c>
      <c r="AX15" s="22">
        <v>46.5</v>
      </c>
      <c r="AY15" s="22">
        <v>46.5</v>
      </c>
      <c r="AZ15" s="16"/>
      <c r="BA15" s="16"/>
      <c r="BB15" s="16"/>
      <c r="BC15" s="16"/>
      <c r="BD15" s="24"/>
      <c r="BE15" s="24"/>
      <c r="BF15" s="25" t="s">
        <v>365</v>
      </c>
      <c r="BG15" s="27">
        <f t="shared" ref="BG15:BG17" si="48">IFERROR(BD15/AW15,0)</f>
        <v>0</v>
      </c>
      <c r="BH15" s="28">
        <f t="shared" ref="BH15:BH17" si="49">+IF(BI15="SI",IFERROR((IF(BI15="SI",BE15,0)/AW15),"REVISAR"),0)</f>
        <v>0</v>
      </c>
      <c r="BI15" s="25" t="s">
        <v>50</v>
      </c>
      <c r="BJ15" s="25" t="s">
        <v>312</v>
      </c>
      <c r="BK15" s="24"/>
      <c r="BL15" s="24"/>
      <c r="BM15" s="25" t="s">
        <v>366</v>
      </c>
      <c r="BN15" s="27">
        <f t="shared" ref="BN15:BN17" si="50">+IFERROR(BK15/AW15,0)</f>
        <v>0</v>
      </c>
      <c r="BO15" s="28">
        <f t="shared" ref="BO15:BO17" si="51">+IF(BP15="SI",IFERROR((IF(BP15="SI",BL15,0)/AW15),"REVISAR"),BH15)</f>
        <v>0</v>
      </c>
      <c r="BP15" s="25" t="s">
        <v>50</v>
      </c>
      <c r="BQ15" s="29" t="s">
        <v>367</v>
      </c>
      <c r="BR15" s="30"/>
      <c r="BS15" s="24"/>
      <c r="BT15" s="25" t="s">
        <v>368</v>
      </c>
      <c r="BU15" s="27">
        <f t="shared" ref="BU15:BU17" si="52">+IFERROR(BR15/AW15,0)</f>
        <v>0</v>
      </c>
      <c r="BV15" s="28">
        <f t="shared" ref="BV15:BV17" si="53">+IF(BW15="SI",IFERROR((IF(BW15="SI",BS15,0)/AW15),"REVISAR"),BO15)</f>
        <v>0</v>
      </c>
      <c r="BW15" s="25" t="s">
        <v>50</v>
      </c>
      <c r="BX15" s="25" t="s">
        <v>316</v>
      </c>
      <c r="BY15" s="24"/>
      <c r="BZ15" s="24"/>
      <c r="CA15" s="25" t="s">
        <v>1159</v>
      </c>
      <c r="CB15" s="27">
        <f t="shared" ref="CB15:CB17" si="54">+IFERROR(BY15/AW15,0)</f>
        <v>0</v>
      </c>
      <c r="CC15" s="28">
        <f t="shared" ref="CC15:CC17" si="55">+IF(CD15="SI",IFERROR((IF(CD15="SI",BZ15,0)/AW15),"REVISAR"),BV15)</f>
        <v>0</v>
      </c>
      <c r="CD15" s="25" t="s">
        <v>50</v>
      </c>
      <c r="CE15" s="25" t="s">
        <v>1160</v>
      </c>
      <c r="CF15" s="24"/>
      <c r="CG15" s="24"/>
      <c r="CH15" s="25" t="s">
        <v>1161</v>
      </c>
      <c r="CI15" s="27">
        <f t="shared" ref="CI15:CI17" si="56">+IFERROR(CF15/AW15,0)</f>
        <v>0</v>
      </c>
      <c r="CJ15" s="28">
        <f t="shared" ref="CJ15:CJ17" si="57">+IF(CK15="SI",IFERROR((IF(CK15="SI",CG15,0)/AW15),"REVISAR"),CC15)</f>
        <v>0</v>
      </c>
      <c r="CK15" s="25" t="s">
        <v>50</v>
      </c>
      <c r="CL15" s="25" t="s">
        <v>1138</v>
      </c>
      <c r="CM15" s="24"/>
      <c r="CN15" s="24"/>
      <c r="CO15" s="130" t="s">
        <v>1162</v>
      </c>
      <c r="CP15" s="27">
        <f t="shared" ref="CP15:CP17" si="58">+IFERROR(CM15/AW15,0)</f>
        <v>0</v>
      </c>
      <c r="CQ15" s="28">
        <f t="shared" ref="CQ15:CQ17" si="59">+IF(CR15="SI",IFERROR((IF(CR15="SI",CN15,0)/AW15),"REVISAR"),CJ15)</f>
        <v>0</v>
      </c>
      <c r="CR15" s="25" t="s">
        <v>50</v>
      </c>
      <c r="CS15" s="25" t="s">
        <v>1149</v>
      </c>
      <c r="CT15" s="24"/>
      <c r="CU15" s="24"/>
      <c r="CV15" s="25" t="s">
        <v>1585</v>
      </c>
      <c r="CW15" s="27">
        <f t="shared" ref="CW15:CW17" si="60">+IFERROR(CT15/AW15,0)</f>
        <v>0</v>
      </c>
      <c r="CX15" s="28">
        <f t="shared" ref="CX15:CX17" si="61">+IF(CY15="SI",IFERROR((IF(CY15="SI",CU15,0)/AW15),"REVISAR"),CQ15)</f>
        <v>0</v>
      </c>
      <c r="CY15" s="25" t="s">
        <v>50</v>
      </c>
      <c r="CZ15" s="25" t="s">
        <v>1563</v>
      </c>
      <c r="DA15" s="24"/>
      <c r="DB15" s="24"/>
      <c r="DC15" s="25" t="s">
        <v>1586</v>
      </c>
      <c r="DD15" s="27">
        <f t="shared" ref="DD15:DD17" si="62">+IFERROR(DA15/AW15,0)</f>
        <v>0</v>
      </c>
      <c r="DE15" s="28">
        <f t="shared" ref="DE15:DE17" si="63">+IF(DF15="SI",IFERROR((IF(DF15="SI",DB15,0)/AW15),"REVISAR"),CX15)</f>
        <v>0</v>
      </c>
      <c r="DF15" s="25" t="s">
        <v>50</v>
      </c>
      <c r="DG15" s="25" t="s">
        <v>1570</v>
      </c>
      <c r="DH15" s="24"/>
      <c r="DI15" s="24"/>
      <c r="DJ15" s="25" t="s">
        <v>1587</v>
      </c>
      <c r="DK15" s="27">
        <f t="shared" ref="DK15:DK17" si="64">+IFERROR(DH15/AW15,0)</f>
        <v>0</v>
      </c>
      <c r="DL15" s="28">
        <f t="shared" ref="DL15:DL17" si="65">+IF(DM15="SI",IFERROR((IF(DM15="SI",DI15,0)/AW15),"REVISAR"),DE15)</f>
        <v>0</v>
      </c>
      <c r="DM15" s="25" t="s">
        <v>50</v>
      </c>
      <c r="DN15" s="25" t="s">
        <v>1588</v>
      </c>
      <c r="DO15" s="24"/>
      <c r="DP15" s="24"/>
      <c r="DQ15" s="25"/>
      <c r="DR15" s="27">
        <f t="shared" ref="DR15:DR17" si="66">+IFERROR(DO15/AW15,0)</f>
        <v>0</v>
      </c>
      <c r="DS15" s="28">
        <f t="shared" ref="DS15:DS17" si="67">+IF(DT15="SI",IFERROR((IF(DT15="SI",DP15,0)/AW15),"REVISAR"),DL15)</f>
        <v>0</v>
      </c>
      <c r="DT15" s="25" t="s">
        <v>49</v>
      </c>
      <c r="DU15" s="25"/>
      <c r="DV15" s="24"/>
      <c r="DW15" s="24"/>
      <c r="DX15" s="25"/>
      <c r="DY15" s="27">
        <f t="shared" ref="DY15:DY17" si="68">+IFERROR(DV15/AW15,0)</f>
        <v>0</v>
      </c>
      <c r="DZ15" s="28">
        <f t="shared" ref="DZ15:DZ17" si="69">+IF(EA15="SI",IFERROR((IF(EA15="SI",DW15,0)/AW15),"REVISAR"),DS15)</f>
        <v>0</v>
      </c>
      <c r="EA15" s="25" t="s">
        <v>49</v>
      </c>
      <c r="EB15" s="25"/>
      <c r="EC15" s="31">
        <v>46.5</v>
      </c>
      <c r="ED15" s="24"/>
      <c r="EE15" s="25"/>
      <c r="EF15" s="27">
        <f t="shared" ref="EF15:EF17" si="70">+IFERROR(EC15/AW15,0)</f>
        <v>1</v>
      </c>
      <c r="EG15" s="28">
        <f t="shared" ref="EG15:EG17" si="71">+IF(EH15="SI",IFERROR((IF(EH15="SI",ED15,0)/AW15),"REVISAR"),DZ15)</f>
        <v>0</v>
      </c>
      <c r="EH15" s="25" t="s">
        <v>49</v>
      </c>
      <c r="EI15" s="25"/>
      <c r="EJ15" s="32">
        <v>2025</v>
      </c>
    </row>
    <row r="16" spans="1:148" ht="409.5" x14ac:dyDescent="0.3">
      <c r="B16" s="16" t="s">
        <v>44</v>
      </c>
      <c r="C16" s="16" t="s">
        <v>45</v>
      </c>
      <c r="D16" s="16" t="s">
        <v>325</v>
      </c>
      <c r="E16" s="16" t="s">
        <v>158</v>
      </c>
      <c r="F16" s="16" t="s">
        <v>274</v>
      </c>
      <c r="G16" s="17" t="s">
        <v>275</v>
      </c>
      <c r="H16" s="16" t="s">
        <v>276</v>
      </c>
      <c r="I16" s="16" t="s">
        <v>277</v>
      </c>
      <c r="J16" s="16" t="s">
        <v>278</v>
      </c>
      <c r="K16" s="16" t="s">
        <v>279</v>
      </c>
      <c r="L16" s="16" t="s">
        <v>326</v>
      </c>
      <c r="M16" s="16" t="s">
        <v>46</v>
      </c>
      <c r="N16" s="16" t="s">
        <v>327</v>
      </c>
      <c r="O16" s="22">
        <v>93</v>
      </c>
      <c r="P16" s="19" t="s">
        <v>369</v>
      </c>
      <c r="Q16" s="20" t="s">
        <v>305</v>
      </c>
      <c r="R16" s="19" t="s">
        <v>306</v>
      </c>
      <c r="S16" s="19" t="s">
        <v>370</v>
      </c>
      <c r="T16" s="19" t="s">
        <v>362</v>
      </c>
      <c r="U16" s="19" t="s">
        <v>363</v>
      </c>
      <c r="V16" s="19">
        <v>180</v>
      </c>
      <c r="W16" s="19" t="s">
        <v>371</v>
      </c>
      <c r="X16" s="20" t="s">
        <v>310</v>
      </c>
      <c r="Y16" s="21" t="s">
        <v>289</v>
      </c>
      <c r="Z16" s="21"/>
      <c r="AA16" s="21"/>
      <c r="AB16" s="21"/>
      <c r="AC16" s="21"/>
      <c r="AD16" s="21"/>
      <c r="AE16" s="21"/>
      <c r="AF16" s="21"/>
      <c r="AG16" s="21"/>
      <c r="AH16" s="22"/>
      <c r="AI16" s="22"/>
      <c r="AJ16" s="22"/>
      <c r="AK16" s="22"/>
      <c r="AL16" s="22"/>
      <c r="AM16" s="22"/>
      <c r="AN16" s="22"/>
      <c r="AO16" s="22"/>
      <c r="AP16" s="22"/>
      <c r="AQ16" s="22" t="s">
        <v>48</v>
      </c>
      <c r="AR16" s="23"/>
      <c r="AS16" s="22"/>
      <c r="AT16" s="22">
        <v>28</v>
      </c>
      <c r="AU16" s="22">
        <v>29</v>
      </c>
      <c r="AV16" s="22"/>
      <c r="AW16" s="22">
        <v>30.5</v>
      </c>
      <c r="AX16" s="22">
        <v>30.5</v>
      </c>
      <c r="AY16" s="22">
        <v>30.5</v>
      </c>
      <c r="AZ16" s="16"/>
      <c r="BA16" s="16"/>
      <c r="BB16" s="16"/>
      <c r="BC16" s="16"/>
      <c r="BD16" s="24"/>
      <c r="BE16" s="24"/>
      <c r="BF16" s="25" t="s">
        <v>372</v>
      </c>
      <c r="BG16" s="27">
        <f t="shared" si="48"/>
        <v>0</v>
      </c>
      <c r="BH16" s="28">
        <f t="shared" si="49"/>
        <v>0</v>
      </c>
      <c r="BI16" s="25" t="s">
        <v>50</v>
      </c>
      <c r="BJ16" s="25" t="s">
        <v>312</v>
      </c>
      <c r="BK16" s="24"/>
      <c r="BL16" s="24"/>
      <c r="BM16" s="25" t="s">
        <v>373</v>
      </c>
      <c r="BN16" s="27">
        <f t="shared" si="50"/>
        <v>0</v>
      </c>
      <c r="BO16" s="28">
        <f t="shared" si="51"/>
        <v>0</v>
      </c>
      <c r="BP16" s="25" t="s">
        <v>50</v>
      </c>
      <c r="BQ16" s="29" t="s">
        <v>367</v>
      </c>
      <c r="BR16" s="30"/>
      <c r="BS16" s="24"/>
      <c r="BT16" s="25" t="s">
        <v>374</v>
      </c>
      <c r="BU16" s="27">
        <f t="shared" si="52"/>
        <v>0</v>
      </c>
      <c r="BV16" s="28">
        <f t="shared" si="53"/>
        <v>0</v>
      </c>
      <c r="BW16" s="25" t="s">
        <v>50</v>
      </c>
      <c r="BX16" s="25" t="s">
        <v>316</v>
      </c>
      <c r="BY16" s="24"/>
      <c r="BZ16" s="24"/>
      <c r="CA16" s="25" t="s">
        <v>1163</v>
      </c>
      <c r="CB16" s="27">
        <f t="shared" si="54"/>
        <v>0</v>
      </c>
      <c r="CC16" s="28">
        <f t="shared" si="55"/>
        <v>0</v>
      </c>
      <c r="CD16" s="25" t="s">
        <v>50</v>
      </c>
      <c r="CE16" s="25" t="s">
        <v>1160</v>
      </c>
      <c r="CF16" s="24"/>
      <c r="CG16" s="24"/>
      <c r="CH16" s="25" t="s">
        <v>1164</v>
      </c>
      <c r="CI16" s="27">
        <f t="shared" si="56"/>
        <v>0</v>
      </c>
      <c r="CJ16" s="28">
        <f t="shared" si="57"/>
        <v>0</v>
      </c>
      <c r="CK16" s="25" t="s">
        <v>50</v>
      </c>
      <c r="CL16" s="25" t="s">
        <v>1138</v>
      </c>
      <c r="CM16" s="24"/>
      <c r="CN16" s="24"/>
      <c r="CO16" s="130" t="s">
        <v>1165</v>
      </c>
      <c r="CP16" s="27">
        <f t="shared" si="58"/>
        <v>0</v>
      </c>
      <c r="CQ16" s="28">
        <f t="shared" si="59"/>
        <v>0</v>
      </c>
      <c r="CR16" s="25" t="s">
        <v>50</v>
      </c>
      <c r="CS16" s="25" t="s">
        <v>1149</v>
      </c>
      <c r="CT16" s="24"/>
      <c r="CU16" s="24"/>
      <c r="CV16" s="25" t="s">
        <v>1589</v>
      </c>
      <c r="CW16" s="27">
        <f t="shared" si="60"/>
        <v>0</v>
      </c>
      <c r="CX16" s="28">
        <f t="shared" si="61"/>
        <v>0</v>
      </c>
      <c r="CY16" s="25" t="s">
        <v>50</v>
      </c>
      <c r="CZ16" s="25" t="s">
        <v>1563</v>
      </c>
      <c r="DA16" s="24"/>
      <c r="DB16" s="24"/>
      <c r="DC16" s="25" t="s">
        <v>1590</v>
      </c>
      <c r="DD16" s="27">
        <f t="shared" si="62"/>
        <v>0</v>
      </c>
      <c r="DE16" s="28">
        <f t="shared" si="63"/>
        <v>0</v>
      </c>
      <c r="DF16" s="25" t="s">
        <v>50</v>
      </c>
      <c r="DG16" s="25" t="s">
        <v>1570</v>
      </c>
      <c r="DH16" s="24"/>
      <c r="DI16" s="24"/>
      <c r="DJ16" s="25" t="s">
        <v>1591</v>
      </c>
      <c r="DK16" s="27">
        <f t="shared" si="64"/>
        <v>0</v>
      </c>
      <c r="DL16" s="28">
        <f t="shared" si="65"/>
        <v>0</v>
      </c>
      <c r="DM16" s="25" t="s">
        <v>50</v>
      </c>
      <c r="DN16" s="25" t="s">
        <v>1588</v>
      </c>
      <c r="DO16" s="24"/>
      <c r="DP16" s="24"/>
      <c r="DQ16" s="25"/>
      <c r="DR16" s="27">
        <f t="shared" si="66"/>
        <v>0</v>
      </c>
      <c r="DS16" s="28">
        <f t="shared" si="67"/>
        <v>0</v>
      </c>
      <c r="DT16" s="25" t="s">
        <v>49</v>
      </c>
      <c r="DU16" s="25"/>
      <c r="DV16" s="24"/>
      <c r="DW16" s="24"/>
      <c r="DX16" s="25"/>
      <c r="DY16" s="27">
        <f t="shared" si="68"/>
        <v>0</v>
      </c>
      <c r="DZ16" s="28">
        <f t="shared" si="69"/>
        <v>0</v>
      </c>
      <c r="EA16" s="25" t="s">
        <v>49</v>
      </c>
      <c r="EB16" s="25"/>
      <c r="EC16" s="31">
        <v>30.5</v>
      </c>
      <c r="ED16" s="24"/>
      <c r="EE16" s="25"/>
      <c r="EF16" s="27">
        <f t="shared" si="70"/>
        <v>1</v>
      </c>
      <c r="EG16" s="28">
        <f t="shared" si="71"/>
        <v>0</v>
      </c>
      <c r="EH16" s="25" t="s">
        <v>49</v>
      </c>
      <c r="EI16" s="25"/>
      <c r="EJ16" s="32">
        <v>2025</v>
      </c>
    </row>
    <row r="17" spans="2:140" ht="409.5" x14ac:dyDescent="0.3">
      <c r="B17" s="16" t="s">
        <v>44</v>
      </c>
      <c r="C17" s="16" t="s">
        <v>45</v>
      </c>
      <c r="D17" s="16" t="s">
        <v>45</v>
      </c>
      <c r="E17" s="16" t="s">
        <v>158</v>
      </c>
      <c r="F17" s="16" t="s">
        <v>274</v>
      </c>
      <c r="G17" s="17" t="s">
        <v>275</v>
      </c>
      <c r="H17" s="16" t="s">
        <v>276</v>
      </c>
      <c r="I17" s="16" t="s">
        <v>277</v>
      </c>
      <c r="J17" s="16" t="s">
        <v>278</v>
      </c>
      <c r="K17" s="16" t="s">
        <v>279</v>
      </c>
      <c r="L17" s="16" t="s">
        <v>303</v>
      </c>
      <c r="M17" s="16" t="s">
        <v>72</v>
      </c>
      <c r="N17" s="16" t="s">
        <v>73</v>
      </c>
      <c r="O17" s="22">
        <v>95</v>
      </c>
      <c r="P17" s="19" t="s">
        <v>375</v>
      </c>
      <c r="Q17" s="20" t="s">
        <v>305</v>
      </c>
      <c r="R17" s="19" t="s">
        <v>306</v>
      </c>
      <c r="S17" s="19" t="s">
        <v>376</v>
      </c>
      <c r="T17" s="19" t="s">
        <v>308</v>
      </c>
      <c r="U17" s="19" t="s">
        <v>286</v>
      </c>
      <c r="V17" s="19">
        <v>30</v>
      </c>
      <c r="W17" s="19" t="s">
        <v>377</v>
      </c>
      <c r="X17" s="20" t="s">
        <v>310</v>
      </c>
      <c r="Y17" s="21" t="s">
        <v>289</v>
      </c>
      <c r="Z17" s="21"/>
      <c r="AA17" s="21"/>
      <c r="AB17" s="21"/>
      <c r="AC17" s="21"/>
      <c r="AD17" s="21"/>
      <c r="AE17" s="21"/>
      <c r="AF17" s="21"/>
      <c r="AG17" s="21"/>
      <c r="AH17" s="22"/>
      <c r="AI17" s="22"/>
      <c r="AJ17" s="22"/>
      <c r="AK17" s="22"/>
      <c r="AL17" s="22"/>
      <c r="AM17" s="22"/>
      <c r="AN17" s="22"/>
      <c r="AO17" s="22"/>
      <c r="AP17" s="22"/>
      <c r="AQ17" s="22" t="s">
        <v>48</v>
      </c>
      <c r="AR17" s="23"/>
      <c r="AS17" s="22"/>
      <c r="AT17" s="22">
        <v>0</v>
      </c>
      <c r="AU17" s="22">
        <v>4</v>
      </c>
      <c r="AV17" s="22">
        <v>14</v>
      </c>
      <c r="AW17" s="22">
        <v>27</v>
      </c>
      <c r="AX17" s="22">
        <v>40</v>
      </c>
      <c r="AY17" s="22">
        <v>40</v>
      </c>
      <c r="AZ17" s="16"/>
      <c r="BA17" s="16"/>
      <c r="BB17" s="16"/>
      <c r="BC17" s="16"/>
      <c r="BD17" s="24"/>
      <c r="BE17" s="24"/>
      <c r="BF17" s="25" t="s">
        <v>378</v>
      </c>
      <c r="BG17" s="27">
        <f t="shared" si="48"/>
        <v>0</v>
      </c>
      <c r="BH17" s="28">
        <f t="shared" si="49"/>
        <v>0</v>
      </c>
      <c r="BI17" s="25" t="s">
        <v>50</v>
      </c>
      <c r="BJ17" s="25" t="s">
        <v>312</v>
      </c>
      <c r="BK17" s="24"/>
      <c r="BL17" s="24"/>
      <c r="BM17" s="25" t="s">
        <v>379</v>
      </c>
      <c r="BN17" s="27">
        <f t="shared" si="50"/>
        <v>0</v>
      </c>
      <c r="BO17" s="28">
        <f t="shared" si="51"/>
        <v>0</v>
      </c>
      <c r="BP17" s="25" t="s">
        <v>50</v>
      </c>
      <c r="BQ17" s="29" t="s">
        <v>380</v>
      </c>
      <c r="BR17" s="30"/>
      <c r="BS17" s="24"/>
      <c r="BT17" s="25" t="s">
        <v>381</v>
      </c>
      <c r="BU17" s="27">
        <f t="shared" si="52"/>
        <v>0</v>
      </c>
      <c r="BV17" s="28">
        <f t="shared" si="53"/>
        <v>0</v>
      </c>
      <c r="BW17" s="25" t="s">
        <v>50</v>
      </c>
      <c r="BX17" s="25" t="s">
        <v>382</v>
      </c>
      <c r="BY17" s="24"/>
      <c r="BZ17" s="24"/>
      <c r="CA17" s="25" t="s">
        <v>1166</v>
      </c>
      <c r="CB17" s="27">
        <f t="shared" si="54"/>
        <v>0</v>
      </c>
      <c r="CC17" s="28">
        <f t="shared" si="55"/>
        <v>0</v>
      </c>
      <c r="CD17" s="25" t="s">
        <v>50</v>
      </c>
      <c r="CE17" s="25" t="s">
        <v>1160</v>
      </c>
      <c r="CF17" s="24"/>
      <c r="CG17" s="24"/>
      <c r="CH17" s="25" t="s">
        <v>1167</v>
      </c>
      <c r="CI17" s="27">
        <f t="shared" si="56"/>
        <v>0</v>
      </c>
      <c r="CJ17" s="28">
        <f t="shared" si="57"/>
        <v>0</v>
      </c>
      <c r="CK17" s="25" t="s">
        <v>50</v>
      </c>
      <c r="CL17" s="25" t="s">
        <v>1138</v>
      </c>
      <c r="CM17" s="24">
        <v>14</v>
      </c>
      <c r="CN17" s="24">
        <v>15.1</v>
      </c>
      <c r="CO17" s="130" t="s">
        <v>1168</v>
      </c>
      <c r="CP17" s="27">
        <f t="shared" si="58"/>
        <v>0.51851851851851849</v>
      </c>
      <c r="CQ17" s="28">
        <f t="shared" si="59"/>
        <v>0.55925925925925923</v>
      </c>
      <c r="CR17" s="25" t="s">
        <v>50</v>
      </c>
      <c r="CS17" s="25" t="s">
        <v>1149</v>
      </c>
      <c r="CT17" s="24">
        <v>14</v>
      </c>
      <c r="CU17" s="24">
        <v>15.1</v>
      </c>
      <c r="CV17" s="25" t="s">
        <v>1592</v>
      </c>
      <c r="CW17" s="27">
        <f t="shared" si="60"/>
        <v>0.51851851851851849</v>
      </c>
      <c r="CX17" s="28">
        <f t="shared" si="61"/>
        <v>0.55925925925925923</v>
      </c>
      <c r="CY17" s="25" t="s">
        <v>50</v>
      </c>
      <c r="CZ17" s="25" t="s">
        <v>1581</v>
      </c>
      <c r="DA17" s="24">
        <v>14</v>
      </c>
      <c r="DB17" s="24">
        <v>15.1</v>
      </c>
      <c r="DC17" s="25" t="s">
        <v>1593</v>
      </c>
      <c r="DD17" s="27">
        <f t="shared" si="62"/>
        <v>0.51851851851851849</v>
      </c>
      <c r="DE17" s="28">
        <f t="shared" si="63"/>
        <v>0.55925925925925923</v>
      </c>
      <c r="DF17" s="25" t="s">
        <v>50</v>
      </c>
      <c r="DG17" s="25" t="s">
        <v>1594</v>
      </c>
      <c r="DH17" s="24">
        <v>14</v>
      </c>
      <c r="DI17" s="24">
        <v>15.1</v>
      </c>
      <c r="DJ17" s="25" t="s">
        <v>1595</v>
      </c>
      <c r="DK17" s="27">
        <f t="shared" si="64"/>
        <v>0.51851851851851849</v>
      </c>
      <c r="DL17" s="28">
        <f t="shared" si="65"/>
        <v>0.55925925925925923</v>
      </c>
      <c r="DM17" s="25" t="s">
        <v>50</v>
      </c>
      <c r="DN17" s="25" t="s">
        <v>1588</v>
      </c>
      <c r="DO17" s="24">
        <v>14</v>
      </c>
      <c r="DP17" s="24"/>
      <c r="DQ17" s="25"/>
      <c r="DR17" s="27">
        <f t="shared" si="66"/>
        <v>0.51851851851851849</v>
      </c>
      <c r="DS17" s="28">
        <f t="shared" si="67"/>
        <v>0.55925925925925923</v>
      </c>
      <c r="DT17" s="25" t="s">
        <v>49</v>
      </c>
      <c r="DU17" s="25"/>
      <c r="DV17" s="24">
        <v>14</v>
      </c>
      <c r="DW17" s="24"/>
      <c r="DX17" s="25"/>
      <c r="DY17" s="27">
        <f t="shared" si="68"/>
        <v>0.51851851851851849</v>
      </c>
      <c r="DZ17" s="28">
        <f t="shared" si="69"/>
        <v>0.55925925925925923</v>
      </c>
      <c r="EA17" s="25" t="s">
        <v>49</v>
      </c>
      <c r="EB17" s="25"/>
      <c r="EC17" s="31">
        <v>27</v>
      </c>
      <c r="ED17" s="24"/>
      <c r="EE17" s="25"/>
      <c r="EF17" s="27">
        <f t="shared" si="70"/>
        <v>1</v>
      </c>
      <c r="EG17" s="28">
        <f t="shared" si="71"/>
        <v>0.55925925925925923</v>
      </c>
      <c r="EH17" s="25" t="s">
        <v>49</v>
      </c>
      <c r="EI17" s="25"/>
      <c r="EJ17" s="32">
        <v>2025</v>
      </c>
    </row>
    <row r="18" spans="2:140" ht="409.5" x14ac:dyDescent="0.3">
      <c r="B18" s="16" t="s">
        <v>44</v>
      </c>
      <c r="C18" s="16" t="s">
        <v>45</v>
      </c>
      <c r="D18" s="16" t="s">
        <v>51</v>
      </c>
      <c r="E18" s="16" t="s">
        <v>158</v>
      </c>
      <c r="F18" s="16" t="s">
        <v>274</v>
      </c>
      <c r="G18" s="17" t="s">
        <v>275</v>
      </c>
      <c r="H18" s="16" t="s">
        <v>276</v>
      </c>
      <c r="I18" s="16" t="s">
        <v>277</v>
      </c>
      <c r="J18" s="16" t="s">
        <v>278</v>
      </c>
      <c r="K18" s="16" t="s">
        <v>279</v>
      </c>
      <c r="L18" s="16" t="s">
        <v>326</v>
      </c>
      <c r="M18" s="16" t="s">
        <v>46</v>
      </c>
      <c r="N18" s="16" t="s">
        <v>133</v>
      </c>
      <c r="O18" s="22">
        <v>96</v>
      </c>
      <c r="P18" s="19" t="s">
        <v>383</v>
      </c>
      <c r="Q18" s="20" t="s">
        <v>305</v>
      </c>
      <c r="R18" s="19" t="s">
        <v>352</v>
      </c>
      <c r="S18" s="19" t="s">
        <v>384</v>
      </c>
      <c r="T18" s="19" t="s">
        <v>308</v>
      </c>
      <c r="U18" s="19" t="s">
        <v>286</v>
      </c>
      <c r="V18" s="19">
        <v>30</v>
      </c>
      <c r="W18" s="19" t="s">
        <v>385</v>
      </c>
      <c r="X18" s="20" t="s">
        <v>310</v>
      </c>
      <c r="Y18" s="21" t="s">
        <v>289</v>
      </c>
      <c r="Z18" s="21"/>
      <c r="AA18" s="21"/>
      <c r="AB18" s="21"/>
      <c r="AC18" s="21"/>
      <c r="AD18" s="21"/>
      <c r="AE18" s="21"/>
      <c r="AF18" s="21"/>
      <c r="AG18" s="21"/>
      <c r="AH18" s="22"/>
      <c r="AI18" s="22"/>
      <c r="AJ18" s="22"/>
      <c r="AK18" s="22"/>
      <c r="AL18" s="22"/>
      <c r="AM18" s="22"/>
      <c r="AN18" s="22"/>
      <c r="AO18" s="22"/>
      <c r="AP18" s="22"/>
      <c r="AQ18" s="22" t="s">
        <v>48</v>
      </c>
      <c r="AR18" s="23"/>
      <c r="AS18" s="22"/>
      <c r="AT18" s="22">
        <v>24</v>
      </c>
      <c r="AU18" s="22">
        <v>26</v>
      </c>
      <c r="AV18" s="22">
        <v>27</v>
      </c>
      <c r="AW18" s="22">
        <v>29</v>
      </c>
      <c r="AX18" s="22">
        <v>30</v>
      </c>
      <c r="AY18" s="22">
        <v>30</v>
      </c>
      <c r="AZ18" s="16"/>
      <c r="BA18" s="16"/>
      <c r="BB18" s="16"/>
      <c r="BC18" s="16"/>
      <c r="BD18" s="24"/>
      <c r="BE18" s="24"/>
      <c r="BF18" s="25" t="s">
        <v>386</v>
      </c>
      <c r="BG18" s="27">
        <f t="shared" ref="BG18:BG20" si="72">IFERROR(((BD18-AT18)/(AW18-AT18)),0)</f>
        <v>-4.8</v>
      </c>
      <c r="BH18" s="28">
        <f t="shared" ref="BH18:BH20" si="73">+IF(BI18="SI",IFERROR((((IF(BI18="SI",(BE18-AT18),0)))/(AW18-AT18)),"REVISAR"),0)</f>
        <v>-4.8</v>
      </c>
      <c r="BI18" s="25" t="s">
        <v>50</v>
      </c>
      <c r="BJ18" s="25" t="s">
        <v>312</v>
      </c>
      <c r="BK18" s="24"/>
      <c r="BL18" s="24"/>
      <c r="BM18" s="25" t="s">
        <v>387</v>
      </c>
      <c r="BN18" s="27">
        <f t="shared" ref="BN18:BN20" si="74">IFERROR(((BK18-AT18)/(AW18-AT18)),0)</f>
        <v>-4.8</v>
      </c>
      <c r="BO18" s="28">
        <f t="shared" ref="BO18:BO20" si="75">+IF(BP18="SI",IFERROR((((IF(BP18="SI",(BL18-AT18),0)))/(AW18-AT18)),"REVISAR"),BH18)</f>
        <v>-4.8</v>
      </c>
      <c r="BP18" s="25" t="s">
        <v>50</v>
      </c>
      <c r="BQ18" s="29" t="s">
        <v>388</v>
      </c>
      <c r="BR18" s="30"/>
      <c r="BS18" s="24"/>
      <c r="BT18" s="25" t="s">
        <v>389</v>
      </c>
      <c r="BU18" s="27">
        <f t="shared" ref="BU18:BU20" si="76">IFERROR(((BR18-AT18)/(AW18-AT18)),0)</f>
        <v>-4.8</v>
      </c>
      <c r="BV18" s="28">
        <f t="shared" ref="BV18:BV20" si="77">+IF(BW18="SI",IFERROR((((IF(BW18="SI",(BS18-AT18),0)))/(AW18-AT18)),"REVISAR"),BO18)</f>
        <v>-4.8</v>
      </c>
      <c r="BW18" s="25" t="s">
        <v>50</v>
      </c>
      <c r="BX18" s="25" t="s">
        <v>316</v>
      </c>
      <c r="BY18" s="24"/>
      <c r="BZ18" s="24"/>
      <c r="CA18" s="25" t="s">
        <v>1169</v>
      </c>
      <c r="CB18" s="27">
        <f t="shared" ref="CB18:CB20" si="78">IFERROR(((BY18-AT18)/(AW18-AT18)),0)</f>
        <v>-4.8</v>
      </c>
      <c r="CC18" s="28">
        <f t="shared" ref="CC18:CC20" si="79">+IF(CD18="SI",IFERROR((((IF(CD18="SI",(BZ18-AT18),0)))/(AW18-AT18)),"REVISAR"),BV18)</f>
        <v>-4.8</v>
      </c>
      <c r="CD18" s="25" t="s">
        <v>50</v>
      </c>
      <c r="CE18" s="25" t="s">
        <v>1170</v>
      </c>
      <c r="CF18" s="24"/>
      <c r="CG18" s="24"/>
      <c r="CH18" s="25" t="s">
        <v>1171</v>
      </c>
      <c r="CI18" s="27">
        <f t="shared" ref="CI18:CI20" si="80">IFERROR(((CF18-AT18)/(AW18-AT18)),0)</f>
        <v>-4.8</v>
      </c>
      <c r="CJ18" s="28">
        <f t="shared" ref="CJ18:CJ20" si="81">+IF(CK18="SI",IFERROR((((IF(CK18="SI",(CG18-AT18),0)))/(AW18-AT18)),"REVISAR"),CC18)</f>
        <v>-4.8</v>
      </c>
      <c r="CK18" s="25" t="s">
        <v>50</v>
      </c>
      <c r="CL18" s="25" t="s">
        <v>1138</v>
      </c>
      <c r="CM18" s="24">
        <v>20</v>
      </c>
      <c r="CN18" s="24">
        <v>25.88</v>
      </c>
      <c r="CO18" s="130" t="s">
        <v>1172</v>
      </c>
      <c r="CP18" s="27">
        <f>IFERROR(((CM18-AT18)/(AW18-AT18)),0)</f>
        <v>-0.8</v>
      </c>
      <c r="CQ18" s="28">
        <f t="shared" ref="CQ18:CQ20" si="82">+IF(CR18="SI",IFERROR((((IF(CR18="SI",(CN18-AT18),0)))/(AW18-AT18)),"REVISAR"),CJ18)</f>
        <v>0.37599999999999978</v>
      </c>
      <c r="CR18" s="25" t="s">
        <v>50</v>
      </c>
      <c r="CS18" s="25" t="s">
        <v>1149</v>
      </c>
      <c r="CT18" s="24">
        <v>20</v>
      </c>
      <c r="CU18" s="24">
        <v>25.88</v>
      </c>
      <c r="CV18" s="25" t="s">
        <v>1596</v>
      </c>
      <c r="CW18" s="27">
        <f t="shared" ref="CW18:CW20" si="83">IFERROR(((CT18-AT18)/(AW18-AT18)),0)</f>
        <v>-0.8</v>
      </c>
      <c r="CX18" s="28">
        <f t="shared" ref="CX18:CX20" si="84">+IF(CY18="SI",IFERROR((((IF(CY18="SI",(CU18-AT18),0)))/(AW18-AT18)),"REVISAR"),CQ18)</f>
        <v>0.37599999999999978</v>
      </c>
      <c r="CY18" s="25" t="s">
        <v>50</v>
      </c>
      <c r="CZ18" s="25" t="s">
        <v>1581</v>
      </c>
      <c r="DA18" s="24">
        <v>20</v>
      </c>
      <c r="DB18" s="24">
        <v>25.88</v>
      </c>
      <c r="DC18" s="25" t="s">
        <v>1597</v>
      </c>
      <c r="DD18" s="27">
        <f t="shared" ref="DD18:DD20" si="85">IFERROR(((DA18-AT18)/(AW18-AT18)),0)</f>
        <v>-0.8</v>
      </c>
      <c r="DE18" s="28">
        <f t="shared" ref="DE18:DE20" si="86">+IF(DF18="SI",IFERROR((((IF(DF18="SI",(DB18-AT18),0)))/(AW18-AT18)),"REVISAR"),CX18)</f>
        <v>0.37599999999999978</v>
      </c>
      <c r="DF18" s="25" t="s">
        <v>50</v>
      </c>
      <c r="DG18" s="25" t="s">
        <v>1598</v>
      </c>
      <c r="DH18" s="24">
        <v>20</v>
      </c>
      <c r="DI18" s="24">
        <v>25.88</v>
      </c>
      <c r="DJ18" s="25" t="s">
        <v>1599</v>
      </c>
      <c r="DK18" s="27">
        <f t="shared" ref="DK18:DK20" si="87">IFERROR(((DH18-AT18)/(AW18-AT18)),0)</f>
        <v>-0.8</v>
      </c>
      <c r="DL18" s="28">
        <f t="shared" ref="DL18:DL20" si="88">+IF(DM18="SI",IFERROR((((IF(DM18="SI",(DI18-AT18),0)))/(AW18-AT18)),"REVISAR"),DE18)</f>
        <v>0.37599999999999978</v>
      </c>
      <c r="DM18" s="25" t="s">
        <v>50</v>
      </c>
      <c r="DN18" s="25" t="s">
        <v>1588</v>
      </c>
      <c r="DO18" s="24">
        <v>20</v>
      </c>
      <c r="DP18" s="24"/>
      <c r="DQ18" s="25"/>
      <c r="DR18" s="27">
        <f t="shared" ref="DR18:DR20" si="89">IFERROR(((DO18-AT18)/(AW18-AT18)),0)</f>
        <v>-0.8</v>
      </c>
      <c r="DS18" s="28">
        <f t="shared" ref="DS18:DS20" si="90">+IF(DT18="SI",IFERROR((((IF(DT18="SI",(DP18-AT18),0)))/(AW18-AT18)),"REVISAR"),DL18)</f>
        <v>0.37599999999999978</v>
      </c>
      <c r="DT18" s="25" t="s">
        <v>49</v>
      </c>
      <c r="DU18" s="25"/>
      <c r="DV18" s="24">
        <v>20</v>
      </c>
      <c r="DW18" s="24"/>
      <c r="DX18" s="25"/>
      <c r="DY18" s="27">
        <f t="shared" ref="DY18:DY20" si="91">IFERROR(((DV18-AT18)/(AW18-AT18)),0)</f>
        <v>-0.8</v>
      </c>
      <c r="DZ18" s="28">
        <f t="shared" ref="DZ18:DZ20" si="92">+IF(EA18="SI",IFERROR((((IF(EA18="SI",(DW18-AT18),0)))/(AW18-AT18)),"REVISAR"),DS18)</f>
        <v>0.37599999999999978</v>
      </c>
      <c r="EA18" s="25" t="s">
        <v>49</v>
      </c>
      <c r="EB18" s="25"/>
      <c r="EC18" s="31">
        <v>29</v>
      </c>
      <c r="ED18" s="24"/>
      <c r="EE18" s="25"/>
      <c r="EF18" s="27">
        <f t="shared" ref="EF18:EF20" si="93">IFERROR(((EC18-AT18)/(AW18-AT18)),0)</f>
        <v>1</v>
      </c>
      <c r="EG18" s="28">
        <f t="shared" ref="EG18:EG20" si="94">+IF(EH18="SI",IFERROR((((IF(EH18="SI",(ED18-AT18),0)))/(AW18-AT18)),"REVISAR"),DZ18)</f>
        <v>0.37599999999999978</v>
      </c>
      <c r="EH18" s="25" t="s">
        <v>49</v>
      </c>
      <c r="EI18" s="25"/>
      <c r="EJ18" s="32">
        <v>2025</v>
      </c>
    </row>
    <row r="19" spans="2:140" ht="409.5" x14ac:dyDescent="0.3">
      <c r="B19" s="16" t="s">
        <v>44</v>
      </c>
      <c r="C19" s="16" t="s">
        <v>45</v>
      </c>
      <c r="D19" s="16" t="s">
        <v>45</v>
      </c>
      <c r="E19" s="16" t="s">
        <v>158</v>
      </c>
      <c r="F19" s="16" t="s">
        <v>274</v>
      </c>
      <c r="G19" s="17" t="s">
        <v>275</v>
      </c>
      <c r="H19" s="16" t="s">
        <v>276</v>
      </c>
      <c r="I19" s="16" t="s">
        <v>277</v>
      </c>
      <c r="J19" s="16" t="s">
        <v>278</v>
      </c>
      <c r="K19" s="16" t="s">
        <v>279</v>
      </c>
      <c r="L19" s="16" t="s">
        <v>303</v>
      </c>
      <c r="M19" s="16" t="s">
        <v>72</v>
      </c>
      <c r="N19" s="16" t="s">
        <v>390</v>
      </c>
      <c r="O19" s="22" t="s">
        <v>391</v>
      </c>
      <c r="P19" s="19" t="s">
        <v>392</v>
      </c>
      <c r="Q19" s="20" t="s">
        <v>282</v>
      </c>
      <c r="R19" s="19" t="s">
        <v>352</v>
      </c>
      <c r="S19" s="19" t="s">
        <v>393</v>
      </c>
      <c r="T19" s="19" t="s">
        <v>308</v>
      </c>
      <c r="U19" s="19" t="s">
        <v>293</v>
      </c>
      <c r="V19" s="19">
        <v>30</v>
      </c>
      <c r="W19" s="19" t="s">
        <v>393</v>
      </c>
      <c r="X19" s="20" t="s">
        <v>394</v>
      </c>
      <c r="Y19" s="21" t="s">
        <v>289</v>
      </c>
      <c r="Z19" s="21"/>
      <c r="AA19" s="21"/>
      <c r="AB19" s="21"/>
      <c r="AC19" s="21"/>
      <c r="AD19" s="21"/>
      <c r="AE19" s="21"/>
      <c r="AF19" s="21"/>
      <c r="AG19" s="21"/>
      <c r="AH19" s="22"/>
      <c r="AI19" s="22"/>
      <c r="AJ19" s="22"/>
      <c r="AK19" s="22"/>
      <c r="AL19" s="22"/>
      <c r="AM19" s="22"/>
      <c r="AN19" s="22"/>
      <c r="AO19" s="22"/>
      <c r="AP19" s="22"/>
      <c r="AQ19" s="22"/>
      <c r="AR19" s="23"/>
      <c r="AS19" s="22" t="s">
        <v>394</v>
      </c>
      <c r="AT19" s="22">
        <v>0</v>
      </c>
      <c r="AU19" s="22">
        <v>170</v>
      </c>
      <c r="AV19" s="22">
        <v>170</v>
      </c>
      <c r="AW19" s="22">
        <v>170</v>
      </c>
      <c r="AX19" s="22">
        <v>170</v>
      </c>
      <c r="AY19" s="22">
        <v>170</v>
      </c>
      <c r="AZ19" s="16"/>
      <c r="BA19" s="16"/>
      <c r="BB19" s="16"/>
      <c r="BC19" s="16"/>
      <c r="BD19" s="24"/>
      <c r="BE19" s="24"/>
      <c r="BF19" s="25"/>
      <c r="BG19" s="27">
        <f t="shared" si="72"/>
        <v>0</v>
      </c>
      <c r="BH19" s="28">
        <f t="shared" si="73"/>
        <v>0</v>
      </c>
      <c r="BI19" s="25" t="s">
        <v>49</v>
      </c>
      <c r="BJ19" s="25"/>
      <c r="BK19" s="24"/>
      <c r="BL19" s="24"/>
      <c r="BM19" s="25"/>
      <c r="BN19" s="27">
        <f t="shared" si="74"/>
        <v>0</v>
      </c>
      <c r="BO19" s="28">
        <f t="shared" si="75"/>
        <v>0</v>
      </c>
      <c r="BP19" s="25" t="s">
        <v>49</v>
      </c>
      <c r="BQ19" s="29"/>
      <c r="BR19" s="30"/>
      <c r="BS19" s="24"/>
      <c r="BT19" s="25" t="s">
        <v>395</v>
      </c>
      <c r="BU19" s="27">
        <f t="shared" si="76"/>
        <v>0</v>
      </c>
      <c r="BV19" s="28">
        <f t="shared" si="77"/>
        <v>0</v>
      </c>
      <c r="BW19" s="25" t="s">
        <v>396</v>
      </c>
      <c r="BX19" s="25" t="s">
        <v>397</v>
      </c>
      <c r="BY19" s="24"/>
      <c r="BZ19" s="24"/>
      <c r="CA19" s="25"/>
      <c r="CB19" s="27">
        <f t="shared" si="78"/>
        <v>0</v>
      </c>
      <c r="CC19" s="28">
        <f t="shared" si="79"/>
        <v>0</v>
      </c>
      <c r="CD19" s="25" t="s">
        <v>49</v>
      </c>
      <c r="CE19" s="25" t="s">
        <v>1173</v>
      </c>
      <c r="CF19" s="24"/>
      <c r="CG19" s="24"/>
      <c r="CH19" s="25"/>
      <c r="CI19" s="27">
        <f t="shared" si="80"/>
        <v>0</v>
      </c>
      <c r="CJ19" s="28">
        <f t="shared" si="81"/>
        <v>0</v>
      </c>
      <c r="CK19" s="25" t="s">
        <v>49</v>
      </c>
      <c r="CL19" s="25"/>
      <c r="CM19" s="24"/>
      <c r="CN19" s="131"/>
      <c r="CO19" s="130" t="s">
        <v>1174</v>
      </c>
      <c r="CP19" s="27">
        <f t="shared" ref="CP19:CP20" si="95">IFERROR(((CM19-AT19)/(AW19-AT19)),0)</f>
        <v>0</v>
      </c>
      <c r="CQ19" s="28">
        <f t="shared" si="82"/>
        <v>0</v>
      </c>
      <c r="CR19" s="25" t="s">
        <v>396</v>
      </c>
      <c r="CS19" s="25" t="s">
        <v>1175</v>
      </c>
      <c r="CT19" s="24"/>
      <c r="CU19" s="24"/>
      <c r="CV19" s="25"/>
      <c r="CW19" s="27">
        <f t="shared" si="83"/>
        <v>0</v>
      </c>
      <c r="CX19" s="28">
        <f t="shared" si="84"/>
        <v>0</v>
      </c>
      <c r="CY19" s="25" t="s">
        <v>49</v>
      </c>
      <c r="CZ19" s="25"/>
      <c r="DA19" s="24"/>
      <c r="DB19" s="24"/>
      <c r="DC19" s="25"/>
      <c r="DD19" s="27">
        <f t="shared" si="85"/>
        <v>0</v>
      </c>
      <c r="DE19" s="28">
        <f t="shared" si="86"/>
        <v>0</v>
      </c>
      <c r="DF19" s="25" t="s">
        <v>49</v>
      </c>
      <c r="DG19" s="25"/>
      <c r="DH19" s="24"/>
      <c r="DI19" s="24"/>
      <c r="DJ19" s="25" t="s">
        <v>1600</v>
      </c>
      <c r="DK19" s="27">
        <f t="shared" si="87"/>
        <v>0</v>
      </c>
      <c r="DL19" s="28">
        <f t="shared" si="88"/>
        <v>0</v>
      </c>
      <c r="DM19" s="25" t="s">
        <v>396</v>
      </c>
      <c r="DN19" s="25" t="s">
        <v>1601</v>
      </c>
      <c r="DO19" s="24"/>
      <c r="DP19" s="24"/>
      <c r="DQ19" s="25"/>
      <c r="DR19" s="27">
        <f t="shared" si="89"/>
        <v>0</v>
      </c>
      <c r="DS19" s="28">
        <f t="shared" si="90"/>
        <v>0</v>
      </c>
      <c r="DT19" s="25" t="s">
        <v>49</v>
      </c>
      <c r="DU19" s="25"/>
      <c r="DV19" s="24"/>
      <c r="DW19" s="24"/>
      <c r="DX19" s="25"/>
      <c r="DY19" s="27">
        <f t="shared" si="91"/>
        <v>0</v>
      </c>
      <c r="DZ19" s="28">
        <f t="shared" si="92"/>
        <v>0</v>
      </c>
      <c r="EA19" s="25" t="s">
        <v>49</v>
      </c>
      <c r="EB19" s="25"/>
      <c r="EC19" s="31">
        <v>170</v>
      </c>
      <c r="ED19" s="24"/>
      <c r="EE19" s="25"/>
      <c r="EF19" s="27">
        <f t="shared" si="93"/>
        <v>1</v>
      </c>
      <c r="EG19" s="28">
        <f t="shared" si="94"/>
        <v>0</v>
      </c>
      <c r="EH19" s="25" t="s">
        <v>49</v>
      </c>
      <c r="EI19" s="25"/>
      <c r="EJ19" s="32">
        <v>2025</v>
      </c>
    </row>
    <row r="20" spans="2:140" ht="409.5" x14ac:dyDescent="0.3">
      <c r="B20" s="16" t="s">
        <v>44</v>
      </c>
      <c r="C20" s="16" t="s">
        <v>45</v>
      </c>
      <c r="D20" s="16" t="s">
        <v>45</v>
      </c>
      <c r="E20" s="16" t="s">
        <v>158</v>
      </c>
      <c r="F20" s="16" t="s">
        <v>274</v>
      </c>
      <c r="G20" s="17" t="s">
        <v>275</v>
      </c>
      <c r="H20" s="16" t="s">
        <v>276</v>
      </c>
      <c r="I20" s="16" t="s">
        <v>277</v>
      </c>
      <c r="J20" s="16" t="s">
        <v>278</v>
      </c>
      <c r="K20" s="16" t="s">
        <v>279</v>
      </c>
      <c r="L20" s="16" t="s">
        <v>303</v>
      </c>
      <c r="M20" s="16" t="s">
        <v>72</v>
      </c>
      <c r="N20" s="16" t="s">
        <v>390</v>
      </c>
      <c r="O20" s="22" t="s">
        <v>398</v>
      </c>
      <c r="P20" s="19" t="s">
        <v>399</v>
      </c>
      <c r="Q20" s="20" t="s">
        <v>282</v>
      </c>
      <c r="R20" s="19" t="s">
        <v>352</v>
      </c>
      <c r="S20" s="19" t="s">
        <v>400</v>
      </c>
      <c r="T20" s="19" t="s">
        <v>308</v>
      </c>
      <c r="U20" s="19" t="s">
        <v>293</v>
      </c>
      <c r="V20" s="19">
        <v>30</v>
      </c>
      <c r="W20" s="19" t="s">
        <v>400</v>
      </c>
      <c r="X20" s="20" t="s">
        <v>394</v>
      </c>
      <c r="Y20" s="21" t="s">
        <v>289</v>
      </c>
      <c r="Z20" s="21"/>
      <c r="AA20" s="21"/>
      <c r="AB20" s="21"/>
      <c r="AC20" s="21"/>
      <c r="AD20" s="21"/>
      <c r="AE20" s="21"/>
      <c r="AF20" s="21"/>
      <c r="AG20" s="21"/>
      <c r="AH20" s="22"/>
      <c r="AI20" s="22"/>
      <c r="AJ20" s="22"/>
      <c r="AK20" s="22"/>
      <c r="AL20" s="22"/>
      <c r="AM20" s="22"/>
      <c r="AN20" s="22"/>
      <c r="AO20" s="22"/>
      <c r="AP20" s="22"/>
      <c r="AQ20" s="22"/>
      <c r="AR20" s="23"/>
      <c r="AS20" s="22" t="s">
        <v>394</v>
      </c>
      <c r="AT20" s="22">
        <v>0</v>
      </c>
      <c r="AU20" s="22">
        <v>97</v>
      </c>
      <c r="AV20" s="22">
        <v>97</v>
      </c>
      <c r="AW20" s="22">
        <v>97</v>
      </c>
      <c r="AX20" s="22">
        <v>97</v>
      </c>
      <c r="AY20" s="22">
        <v>97</v>
      </c>
      <c r="AZ20" s="16"/>
      <c r="BA20" s="16"/>
      <c r="BB20" s="16"/>
      <c r="BC20" s="16"/>
      <c r="BD20" s="24"/>
      <c r="BE20" s="24"/>
      <c r="BF20" s="25"/>
      <c r="BG20" s="27">
        <f t="shared" si="72"/>
        <v>0</v>
      </c>
      <c r="BH20" s="28">
        <f t="shared" si="73"/>
        <v>0</v>
      </c>
      <c r="BI20" s="25" t="s">
        <v>49</v>
      </c>
      <c r="BJ20" s="25"/>
      <c r="BK20" s="24"/>
      <c r="BL20" s="24"/>
      <c r="BM20" s="25"/>
      <c r="BN20" s="27">
        <f t="shared" si="74"/>
        <v>0</v>
      </c>
      <c r="BO20" s="28">
        <f t="shared" si="75"/>
        <v>0</v>
      </c>
      <c r="BP20" s="25" t="s">
        <v>49</v>
      </c>
      <c r="BQ20" s="29"/>
      <c r="BR20" s="30"/>
      <c r="BS20" s="24"/>
      <c r="BT20" s="25" t="s">
        <v>401</v>
      </c>
      <c r="BU20" s="27">
        <f t="shared" si="76"/>
        <v>0</v>
      </c>
      <c r="BV20" s="28">
        <f t="shared" si="77"/>
        <v>0</v>
      </c>
      <c r="BW20" s="25" t="s">
        <v>396</v>
      </c>
      <c r="BX20" s="25" t="s">
        <v>397</v>
      </c>
      <c r="BY20" s="24"/>
      <c r="BZ20" s="24"/>
      <c r="CA20" s="25"/>
      <c r="CB20" s="27">
        <f t="shared" si="78"/>
        <v>0</v>
      </c>
      <c r="CC20" s="28">
        <f t="shared" si="79"/>
        <v>0</v>
      </c>
      <c r="CD20" s="25" t="s">
        <v>49</v>
      </c>
      <c r="CE20" s="25" t="s">
        <v>1173</v>
      </c>
      <c r="CF20" s="24"/>
      <c r="CG20" s="24"/>
      <c r="CH20" s="25"/>
      <c r="CI20" s="27">
        <f t="shared" si="80"/>
        <v>0</v>
      </c>
      <c r="CJ20" s="28">
        <f t="shared" si="81"/>
        <v>0</v>
      </c>
      <c r="CK20" s="25" t="s">
        <v>49</v>
      </c>
      <c r="CL20" s="25"/>
      <c r="CM20" s="24"/>
      <c r="CN20" s="128"/>
      <c r="CO20" s="130"/>
      <c r="CP20" s="27">
        <f t="shared" si="95"/>
        <v>0</v>
      </c>
      <c r="CQ20" s="28">
        <f t="shared" si="82"/>
        <v>0</v>
      </c>
      <c r="CR20" s="25" t="s">
        <v>396</v>
      </c>
      <c r="CS20" s="25" t="s">
        <v>1176</v>
      </c>
      <c r="CT20" s="24"/>
      <c r="CU20" s="24"/>
      <c r="CV20" s="25"/>
      <c r="CW20" s="27">
        <f t="shared" si="83"/>
        <v>0</v>
      </c>
      <c r="CX20" s="28">
        <f t="shared" si="84"/>
        <v>0</v>
      </c>
      <c r="CY20" s="25" t="s">
        <v>49</v>
      </c>
      <c r="CZ20" s="25"/>
      <c r="DA20" s="24"/>
      <c r="DB20" s="24"/>
      <c r="DC20" s="25"/>
      <c r="DD20" s="27">
        <f t="shared" si="85"/>
        <v>0</v>
      </c>
      <c r="DE20" s="28">
        <f t="shared" si="86"/>
        <v>0</v>
      </c>
      <c r="DF20" s="25" t="s">
        <v>49</v>
      </c>
      <c r="DG20" s="25"/>
      <c r="DH20" s="24"/>
      <c r="DI20" s="24"/>
      <c r="DJ20" s="25" t="s">
        <v>1602</v>
      </c>
      <c r="DK20" s="27">
        <f t="shared" si="87"/>
        <v>0</v>
      </c>
      <c r="DL20" s="28">
        <f t="shared" si="88"/>
        <v>0</v>
      </c>
      <c r="DM20" s="25" t="s">
        <v>396</v>
      </c>
      <c r="DN20" s="25" t="s">
        <v>1601</v>
      </c>
      <c r="DO20" s="24"/>
      <c r="DP20" s="24"/>
      <c r="DQ20" s="25"/>
      <c r="DR20" s="27">
        <f t="shared" si="89"/>
        <v>0</v>
      </c>
      <c r="DS20" s="28">
        <f t="shared" si="90"/>
        <v>0</v>
      </c>
      <c r="DT20" s="25" t="s">
        <v>49</v>
      </c>
      <c r="DU20" s="25"/>
      <c r="DV20" s="24"/>
      <c r="DW20" s="24"/>
      <c r="DX20" s="25"/>
      <c r="DY20" s="27">
        <f t="shared" si="91"/>
        <v>0</v>
      </c>
      <c r="DZ20" s="28">
        <f t="shared" si="92"/>
        <v>0</v>
      </c>
      <c r="EA20" s="25" t="s">
        <v>49</v>
      </c>
      <c r="EB20" s="25"/>
      <c r="EC20" s="31">
        <v>97</v>
      </c>
      <c r="ED20" s="24"/>
      <c r="EE20" s="25"/>
      <c r="EF20" s="27">
        <f t="shared" si="93"/>
        <v>1</v>
      </c>
      <c r="EG20" s="28">
        <f t="shared" si="94"/>
        <v>0</v>
      </c>
      <c r="EH20" s="25" t="s">
        <v>49</v>
      </c>
      <c r="EI20" s="25"/>
      <c r="EJ20" s="32">
        <v>2025</v>
      </c>
    </row>
    <row r="21" spans="2:140" ht="409.5" x14ac:dyDescent="0.3">
      <c r="B21" s="16" t="s">
        <v>44</v>
      </c>
      <c r="C21" s="16" t="s">
        <v>45</v>
      </c>
      <c r="D21" s="16" t="s">
        <v>51</v>
      </c>
      <c r="E21" s="16" t="s">
        <v>158</v>
      </c>
      <c r="F21" s="16" t="s">
        <v>274</v>
      </c>
      <c r="G21" s="17" t="s">
        <v>275</v>
      </c>
      <c r="H21" s="16" t="s">
        <v>276</v>
      </c>
      <c r="I21" s="16" t="s">
        <v>277</v>
      </c>
      <c r="J21" s="16" t="s">
        <v>278</v>
      </c>
      <c r="K21" s="16" t="s">
        <v>279</v>
      </c>
      <c r="L21" s="16" t="s">
        <v>326</v>
      </c>
      <c r="M21" s="16" t="s">
        <v>46</v>
      </c>
      <c r="N21" s="16" t="s">
        <v>133</v>
      </c>
      <c r="O21" s="22">
        <v>242</v>
      </c>
      <c r="P21" s="19" t="s">
        <v>402</v>
      </c>
      <c r="Q21" s="20" t="s">
        <v>282</v>
      </c>
      <c r="R21" s="19" t="s">
        <v>283</v>
      </c>
      <c r="S21" s="19" t="s">
        <v>403</v>
      </c>
      <c r="T21" s="19" t="s">
        <v>308</v>
      </c>
      <c r="U21" s="19" t="s">
        <v>293</v>
      </c>
      <c r="V21" s="19">
        <v>15</v>
      </c>
      <c r="W21" s="19" t="s">
        <v>404</v>
      </c>
      <c r="X21" s="20" t="s">
        <v>405</v>
      </c>
      <c r="Y21" s="21"/>
      <c r="Z21" s="21"/>
      <c r="AA21" s="21"/>
      <c r="AB21" s="21"/>
      <c r="AC21" s="21"/>
      <c r="AD21" s="21"/>
      <c r="AE21" s="21"/>
      <c r="AF21" s="21"/>
      <c r="AG21" s="21" t="s">
        <v>48</v>
      </c>
      <c r="AH21" s="22"/>
      <c r="AI21" s="22"/>
      <c r="AJ21" s="22"/>
      <c r="AK21" s="22"/>
      <c r="AL21" s="22"/>
      <c r="AM21" s="22"/>
      <c r="AN21" s="22"/>
      <c r="AO21" s="22"/>
      <c r="AP21" s="22"/>
      <c r="AQ21" s="22"/>
      <c r="AR21" s="23"/>
      <c r="AS21" s="22"/>
      <c r="AT21" s="192"/>
      <c r="AU21" s="193">
        <v>40</v>
      </c>
      <c r="AV21" s="193">
        <v>30</v>
      </c>
      <c r="AW21" s="193">
        <v>25</v>
      </c>
      <c r="AX21" s="193">
        <v>5</v>
      </c>
      <c r="AY21" s="193">
        <v>100</v>
      </c>
      <c r="AZ21" s="194"/>
      <c r="BA21" s="194"/>
      <c r="BB21" s="194"/>
      <c r="BC21" s="194"/>
      <c r="BD21" s="24"/>
      <c r="BE21" s="24"/>
      <c r="BF21" s="25" t="s">
        <v>406</v>
      </c>
      <c r="BG21" s="26">
        <f t="shared" ref="BG21:BG39" si="96">IFERROR(BD21/AW21,0)</f>
        <v>0</v>
      </c>
      <c r="BH21" s="27">
        <f t="shared" ref="BH21:BH39" si="97">IFERROR(BE21/AW21,0)</f>
        <v>0</v>
      </c>
      <c r="BI21" s="25" t="s">
        <v>50</v>
      </c>
      <c r="BJ21" s="25" t="s">
        <v>407</v>
      </c>
      <c r="BK21" s="24"/>
      <c r="BL21" s="24"/>
      <c r="BM21" s="25" t="s">
        <v>408</v>
      </c>
      <c r="BN21" s="27">
        <f t="shared" ref="BN21:BN39" si="98">+IFERROR(BK21/AW21,0)</f>
        <v>0</v>
      </c>
      <c r="BO21" s="28">
        <f t="shared" ref="BO21:BO39" si="99">+IF(BP21="SI",IFERROR((IF(BP21="SI",BL21,0)/AW21),"REVISAR"),BH21)</f>
        <v>0</v>
      </c>
      <c r="BP21" s="25" t="s">
        <v>50</v>
      </c>
      <c r="BQ21" s="29" t="s">
        <v>409</v>
      </c>
      <c r="BR21" s="30"/>
      <c r="BS21" s="24"/>
      <c r="BT21" s="25" t="s">
        <v>410</v>
      </c>
      <c r="BU21" s="27">
        <f t="shared" ref="BU21:BU39" si="100">+IFERROR(BR21/AW21,0)</f>
        <v>0</v>
      </c>
      <c r="BV21" s="28">
        <f t="shared" ref="BV21:BV39" si="101">+IF(BW21="SI",IFERROR((IF(BW21="SI",BS21,0)/AW21),"REVISAR"),BO21)</f>
        <v>0</v>
      </c>
      <c r="BW21" s="25" t="s">
        <v>50</v>
      </c>
      <c r="BX21" s="25" t="s">
        <v>411</v>
      </c>
      <c r="BY21" s="24"/>
      <c r="BZ21" s="24"/>
      <c r="CA21" s="25" t="s">
        <v>1177</v>
      </c>
      <c r="CB21" s="27">
        <f t="shared" ref="CB21:CB39" si="102">+IFERROR(BY21/AW21,0)</f>
        <v>0</v>
      </c>
      <c r="CC21" s="28">
        <f t="shared" ref="CC21:CC39" si="103">+IF(CD21="SI",IFERROR((IF(CD21="SI",BZ21,0)/AW21),"REVISAR"),BV21)</f>
        <v>0</v>
      </c>
      <c r="CD21" s="25" t="s">
        <v>50</v>
      </c>
      <c r="CE21" s="25" t="s">
        <v>1178</v>
      </c>
      <c r="CF21" s="24"/>
      <c r="CG21" s="24"/>
      <c r="CH21" s="25" t="s">
        <v>1179</v>
      </c>
      <c r="CI21" s="27">
        <f t="shared" ref="CI21:CI39" si="104">+IFERROR(CF21/AW21,0)</f>
        <v>0</v>
      </c>
      <c r="CJ21" s="28">
        <f t="shared" ref="CJ21:CJ39" si="105">+IF(CK21="SI",IFERROR((IF(CK21="SI",CG21,0)/AW21),"REVISAR"),CC21)</f>
        <v>0</v>
      </c>
      <c r="CK21" s="25" t="s">
        <v>50</v>
      </c>
      <c r="CL21" s="25" t="s">
        <v>1180</v>
      </c>
      <c r="CM21" s="24"/>
      <c r="CN21" s="24"/>
      <c r="CO21" s="130" t="s">
        <v>1181</v>
      </c>
      <c r="CP21" s="27">
        <f t="shared" ref="CP21:CP39" si="106">+IFERROR(CM21/AW21,0)</f>
        <v>0</v>
      </c>
      <c r="CQ21" s="28">
        <f t="shared" ref="CQ21:CQ39" si="107">+IF(CR21="SI",IFERROR((IF(CR21="SI",CN21,0)/AW21),"REVISAR"),CJ21)</f>
        <v>0</v>
      </c>
      <c r="CR21" s="25" t="s">
        <v>396</v>
      </c>
      <c r="CS21" s="25" t="s">
        <v>1182</v>
      </c>
      <c r="CT21" s="24"/>
      <c r="CU21" s="24"/>
      <c r="CV21" s="25" t="s">
        <v>1603</v>
      </c>
      <c r="CW21" s="27">
        <f t="shared" ref="CW21:CW39" si="108">+IFERROR(CT21/AW21,0)</f>
        <v>0</v>
      </c>
      <c r="CX21" s="28">
        <f t="shared" ref="CX21:CX39" si="109">+IF(CY21="SI",IFERROR((IF(CY21="SI",CU21,0)/AW21),"REVISAR"),CQ21)</f>
        <v>0</v>
      </c>
      <c r="CY21" s="25" t="s">
        <v>50</v>
      </c>
      <c r="CZ21" s="25" t="s">
        <v>1604</v>
      </c>
      <c r="DA21" s="24"/>
      <c r="DB21" s="24"/>
      <c r="DC21" s="25" t="s">
        <v>1605</v>
      </c>
      <c r="DD21" s="27">
        <f t="shared" ref="DD21:DD39" si="110">+IFERROR(DA21/AW21,0)</f>
        <v>0</v>
      </c>
      <c r="DE21" s="28">
        <f t="shared" ref="DE21:DE39" si="111">+IF(DF21="SI",IFERROR((IF(DF21="SI",DB21,0)/AW21),"REVISAR"),CX21)</f>
        <v>0</v>
      </c>
      <c r="DF21" s="25" t="s">
        <v>50</v>
      </c>
      <c r="DG21" s="25" t="s">
        <v>1606</v>
      </c>
      <c r="DH21" s="24"/>
      <c r="DI21" s="24"/>
      <c r="DJ21" s="25" t="s">
        <v>1607</v>
      </c>
      <c r="DK21" s="27">
        <f t="shared" ref="DK21:DK39" si="112">+IFERROR(DH21/AW21,0)</f>
        <v>0</v>
      </c>
      <c r="DL21" s="28">
        <f t="shared" ref="DL21:DL39" si="113">+IF(DM21="SI",IFERROR((IF(DM21="SI",DI21,0)/AW21),"REVISAR"),DE21)</f>
        <v>0</v>
      </c>
      <c r="DM21" s="25" t="s">
        <v>396</v>
      </c>
      <c r="DN21" s="25" t="s">
        <v>1608</v>
      </c>
      <c r="DO21" s="24"/>
      <c r="DP21" s="24"/>
      <c r="DQ21" s="25"/>
      <c r="DR21" s="27">
        <f t="shared" ref="DR21:DR39" si="114">+IFERROR(DO21/AW21,0)</f>
        <v>0</v>
      </c>
      <c r="DS21" s="28">
        <f t="shared" ref="DS21:DS39" si="115">+IF(DT21="SI",IFERROR((IF(DT21="SI",DP21,0)/AW21),"REVISAR"),DL21)</f>
        <v>0</v>
      </c>
      <c r="DT21" s="25" t="s">
        <v>49</v>
      </c>
      <c r="DU21" s="25"/>
      <c r="DV21" s="24"/>
      <c r="DW21" s="24"/>
      <c r="DX21" s="25"/>
      <c r="DY21" s="27">
        <f t="shared" ref="DY21:DY39" si="116">+IFERROR(DV21/AW21,0)</f>
        <v>0</v>
      </c>
      <c r="DZ21" s="28">
        <f t="shared" ref="DZ21:DZ39" si="117">+IF(EA21="SI",IFERROR((IF(EA21="SI",DW21,0)/AW21),"REVISAR"),DS21)</f>
        <v>0</v>
      </c>
      <c r="EA21" s="25" t="s">
        <v>49</v>
      </c>
      <c r="EB21" s="25"/>
      <c r="EC21" s="31">
        <v>25</v>
      </c>
      <c r="ED21" s="24"/>
      <c r="EE21" s="25"/>
      <c r="EF21" s="27">
        <f t="shared" ref="EF21:EF39" si="118">+IFERROR(EC21/AW21,0)</f>
        <v>1</v>
      </c>
      <c r="EG21" s="28">
        <f t="shared" ref="EG21:EG39" si="119">+IF(EH21="SI",IFERROR((IF(EH21="SI",ED21,0)/AW21),"REVISAR"),DZ21)</f>
        <v>0</v>
      </c>
      <c r="EH21" s="25" t="s">
        <v>49</v>
      </c>
      <c r="EI21" s="25"/>
      <c r="EJ21" s="32">
        <v>2025</v>
      </c>
    </row>
    <row r="22" spans="2:140" ht="409.5" x14ac:dyDescent="0.3">
      <c r="B22" s="16" t="s">
        <v>44</v>
      </c>
      <c r="C22" s="16" t="s">
        <v>45</v>
      </c>
      <c r="D22" s="16" t="s">
        <v>51</v>
      </c>
      <c r="E22" s="16" t="s">
        <v>158</v>
      </c>
      <c r="F22" s="16" t="s">
        <v>274</v>
      </c>
      <c r="G22" s="17" t="s">
        <v>275</v>
      </c>
      <c r="H22" s="16" t="s">
        <v>276</v>
      </c>
      <c r="I22" s="16" t="s">
        <v>277</v>
      </c>
      <c r="J22" s="16" t="s">
        <v>278</v>
      </c>
      <c r="K22" s="16" t="s">
        <v>279</v>
      </c>
      <c r="L22" s="16" t="s">
        <v>326</v>
      </c>
      <c r="M22" s="16" t="s">
        <v>46</v>
      </c>
      <c r="N22" s="16" t="s">
        <v>133</v>
      </c>
      <c r="O22" s="22">
        <v>407</v>
      </c>
      <c r="P22" s="19" t="s">
        <v>412</v>
      </c>
      <c r="Q22" s="20" t="s">
        <v>282</v>
      </c>
      <c r="R22" s="19" t="s">
        <v>283</v>
      </c>
      <c r="S22" s="19" t="s">
        <v>413</v>
      </c>
      <c r="T22" s="19" t="s">
        <v>285</v>
      </c>
      <c r="U22" s="19" t="s">
        <v>293</v>
      </c>
      <c r="V22" s="19">
        <v>15</v>
      </c>
      <c r="W22" s="19" t="s">
        <v>404</v>
      </c>
      <c r="X22" s="20" t="s">
        <v>405</v>
      </c>
      <c r="Y22" s="21"/>
      <c r="Z22" s="21" t="s">
        <v>48</v>
      </c>
      <c r="AA22" s="21" t="s">
        <v>48</v>
      </c>
      <c r="AB22" s="21"/>
      <c r="AC22" s="21"/>
      <c r="AD22" s="21" t="s">
        <v>48</v>
      </c>
      <c r="AE22" s="21"/>
      <c r="AF22" s="21"/>
      <c r="AG22" s="21"/>
      <c r="AH22" s="22"/>
      <c r="AI22" s="22"/>
      <c r="AJ22" s="22"/>
      <c r="AK22" s="22"/>
      <c r="AL22" s="22"/>
      <c r="AM22" s="22"/>
      <c r="AN22" s="22"/>
      <c r="AO22" s="22"/>
      <c r="AP22" s="22"/>
      <c r="AQ22" s="22"/>
      <c r="AR22" s="23"/>
      <c r="AS22" s="22"/>
      <c r="AT22" s="192"/>
      <c r="AU22" s="193">
        <v>10</v>
      </c>
      <c r="AV22" s="193">
        <v>30</v>
      </c>
      <c r="AW22" s="193">
        <v>30</v>
      </c>
      <c r="AX22" s="193">
        <v>30</v>
      </c>
      <c r="AY22" s="193">
        <v>100</v>
      </c>
      <c r="AZ22" s="194"/>
      <c r="BA22" s="194"/>
      <c r="BB22" s="194"/>
      <c r="BC22" s="194"/>
      <c r="BD22" s="24"/>
      <c r="BE22" s="24"/>
      <c r="BF22" s="25" t="s">
        <v>414</v>
      </c>
      <c r="BG22" s="26">
        <f t="shared" si="96"/>
        <v>0</v>
      </c>
      <c r="BH22" s="27">
        <f t="shared" si="97"/>
        <v>0</v>
      </c>
      <c r="BI22" s="25" t="s">
        <v>50</v>
      </c>
      <c r="BJ22" s="25" t="s">
        <v>407</v>
      </c>
      <c r="BK22" s="24"/>
      <c r="BL22" s="24"/>
      <c r="BM22" s="25" t="s">
        <v>415</v>
      </c>
      <c r="BN22" s="27">
        <f t="shared" si="98"/>
        <v>0</v>
      </c>
      <c r="BO22" s="28">
        <f t="shared" si="99"/>
        <v>0</v>
      </c>
      <c r="BP22" s="25" t="s">
        <v>50</v>
      </c>
      <c r="BQ22" s="29" t="s">
        <v>409</v>
      </c>
      <c r="BR22" s="30"/>
      <c r="BS22" s="24"/>
      <c r="BT22" s="25" t="s">
        <v>416</v>
      </c>
      <c r="BU22" s="27">
        <f t="shared" si="100"/>
        <v>0</v>
      </c>
      <c r="BV22" s="28">
        <f t="shared" si="101"/>
        <v>0</v>
      </c>
      <c r="BW22" s="25" t="s">
        <v>50</v>
      </c>
      <c r="BX22" s="25" t="s">
        <v>411</v>
      </c>
      <c r="BY22" s="24"/>
      <c r="BZ22" s="24"/>
      <c r="CA22" s="25" t="s">
        <v>1183</v>
      </c>
      <c r="CB22" s="27">
        <f t="shared" si="102"/>
        <v>0</v>
      </c>
      <c r="CC22" s="28">
        <f t="shared" si="103"/>
        <v>0</v>
      </c>
      <c r="CD22" s="25" t="s">
        <v>50</v>
      </c>
      <c r="CE22" s="25" t="s">
        <v>1178</v>
      </c>
      <c r="CF22" s="24"/>
      <c r="CG22" s="24"/>
      <c r="CH22" s="25" t="s">
        <v>1184</v>
      </c>
      <c r="CI22" s="27">
        <f t="shared" si="104"/>
        <v>0</v>
      </c>
      <c r="CJ22" s="28">
        <f t="shared" si="105"/>
        <v>0</v>
      </c>
      <c r="CK22" s="25" t="s">
        <v>50</v>
      </c>
      <c r="CL22" s="25" t="s">
        <v>1180</v>
      </c>
      <c r="CM22" s="24"/>
      <c r="CN22" s="24"/>
      <c r="CO22" s="127" t="s">
        <v>1185</v>
      </c>
      <c r="CP22" s="27">
        <f t="shared" si="106"/>
        <v>0</v>
      </c>
      <c r="CQ22" s="28">
        <f t="shared" si="107"/>
        <v>0</v>
      </c>
      <c r="CR22" s="25" t="s">
        <v>396</v>
      </c>
      <c r="CS22" s="25" t="s">
        <v>1186</v>
      </c>
      <c r="CT22" s="24"/>
      <c r="CU22" s="24"/>
      <c r="CV22" s="25" t="s">
        <v>1609</v>
      </c>
      <c r="CW22" s="27">
        <f t="shared" si="108"/>
        <v>0</v>
      </c>
      <c r="CX22" s="28">
        <f t="shared" si="109"/>
        <v>0</v>
      </c>
      <c r="CY22" s="25" t="s">
        <v>50</v>
      </c>
      <c r="CZ22" s="25" t="s">
        <v>1604</v>
      </c>
      <c r="DA22" s="24"/>
      <c r="DB22" s="24"/>
      <c r="DC22" s="25" t="s">
        <v>1610</v>
      </c>
      <c r="DD22" s="27">
        <f t="shared" si="110"/>
        <v>0</v>
      </c>
      <c r="DE22" s="28">
        <f t="shared" si="111"/>
        <v>0</v>
      </c>
      <c r="DF22" s="25" t="s">
        <v>50</v>
      </c>
      <c r="DG22" s="25" t="s">
        <v>1606</v>
      </c>
      <c r="DH22" s="24"/>
      <c r="DI22" s="24"/>
      <c r="DJ22" s="25" t="s">
        <v>1611</v>
      </c>
      <c r="DK22" s="27">
        <f t="shared" si="112"/>
        <v>0</v>
      </c>
      <c r="DL22" s="28">
        <f t="shared" si="113"/>
        <v>0</v>
      </c>
      <c r="DM22" s="25" t="s">
        <v>396</v>
      </c>
      <c r="DN22" s="25" t="s">
        <v>1608</v>
      </c>
      <c r="DO22" s="24"/>
      <c r="DP22" s="24"/>
      <c r="DQ22" s="25"/>
      <c r="DR22" s="27">
        <f t="shared" si="114"/>
        <v>0</v>
      </c>
      <c r="DS22" s="28">
        <f t="shared" si="115"/>
        <v>0</v>
      </c>
      <c r="DT22" s="25" t="s">
        <v>49</v>
      </c>
      <c r="DU22" s="25"/>
      <c r="DV22" s="24"/>
      <c r="DW22" s="24"/>
      <c r="DX22" s="25"/>
      <c r="DY22" s="27">
        <f t="shared" si="116"/>
        <v>0</v>
      </c>
      <c r="DZ22" s="28">
        <f t="shared" si="117"/>
        <v>0</v>
      </c>
      <c r="EA22" s="25" t="s">
        <v>49</v>
      </c>
      <c r="EB22" s="25"/>
      <c r="EC22" s="31">
        <v>30</v>
      </c>
      <c r="ED22" s="24"/>
      <c r="EE22" s="25"/>
      <c r="EF22" s="27">
        <f t="shared" si="118"/>
        <v>1</v>
      </c>
      <c r="EG22" s="28">
        <f t="shared" si="119"/>
        <v>0</v>
      </c>
      <c r="EH22" s="25" t="s">
        <v>49</v>
      </c>
      <c r="EI22" s="25"/>
      <c r="EJ22" s="32">
        <v>2025</v>
      </c>
    </row>
    <row r="23" spans="2:140" ht="409.5" x14ac:dyDescent="0.3">
      <c r="B23" s="16" t="s">
        <v>44</v>
      </c>
      <c r="C23" s="16" t="s">
        <v>45</v>
      </c>
      <c r="D23" s="16" t="s">
        <v>51</v>
      </c>
      <c r="E23" s="16" t="s">
        <v>158</v>
      </c>
      <c r="F23" s="16" t="s">
        <v>274</v>
      </c>
      <c r="G23" s="17" t="s">
        <v>275</v>
      </c>
      <c r="H23" s="16" t="s">
        <v>276</v>
      </c>
      <c r="I23" s="16" t="s">
        <v>277</v>
      </c>
      <c r="J23" s="16" t="s">
        <v>278</v>
      </c>
      <c r="K23" s="16" t="s">
        <v>279</v>
      </c>
      <c r="L23" s="16" t="s">
        <v>326</v>
      </c>
      <c r="M23" s="16" t="s">
        <v>46</v>
      </c>
      <c r="N23" s="16" t="s">
        <v>133</v>
      </c>
      <c r="O23" s="22">
        <v>465</v>
      </c>
      <c r="P23" s="19" t="s">
        <v>417</v>
      </c>
      <c r="Q23" s="20" t="s">
        <v>282</v>
      </c>
      <c r="R23" s="19" t="s">
        <v>283</v>
      </c>
      <c r="S23" s="19" t="s">
        <v>418</v>
      </c>
      <c r="T23" s="19" t="s">
        <v>308</v>
      </c>
      <c r="U23" s="19" t="s">
        <v>286</v>
      </c>
      <c r="V23" s="19">
        <v>15</v>
      </c>
      <c r="W23" s="19" t="s">
        <v>419</v>
      </c>
      <c r="X23" s="20" t="s">
        <v>405</v>
      </c>
      <c r="Y23" s="21"/>
      <c r="Z23" s="21"/>
      <c r="AA23" s="21"/>
      <c r="AB23" s="21"/>
      <c r="AC23" s="21"/>
      <c r="AD23" s="21"/>
      <c r="AE23" s="21"/>
      <c r="AF23" s="21" t="s">
        <v>48</v>
      </c>
      <c r="AG23" s="21"/>
      <c r="AH23" s="22"/>
      <c r="AI23" s="22"/>
      <c r="AJ23" s="22"/>
      <c r="AK23" s="22"/>
      <c r="AL23" s="22"/>
      <c r="AM23" s="22"/>
      <c r="AN23" s="22"/>
      <c r="AO23" s="22"/>
      <c r="AP23" s="22"/>
      <c r="AQ23" s="22"/>
      <c r="AR23" s="23"/>
      <c r="AS23" s="22"/>
      <c r="AT23" s="192"/>
      <c r="AU23" s="193"/>
      <c r="AV23" s="193">
        <v>20</v>
      </c>
      <c r="AW23" s="193">
        <v>40</v>
      </c>
      <c r="AX23" s="193">
        <v>40</v>
      </c>
      <c r="AY23" s="193">
        <v>100</v>
      </c>
      <c r="AZ23" s="194"/>
      <c r="BA23" s="194"/>
      <c r="BB23" s="194"/>
      <c r="BC23" s="194"/>
      <c r="BD23" s="24"/>
      <c r="BE23" s="24"/>
      <c r="BF23" s="25" t="s">
        <v>420</v>
      </c>
      <c r="BG23" s="26">
        <f t="shared" si="96"/>
        <v>0</v>
      </c>
      <c r="BH23" s="27">
        <f t="shared" si="97"/>
        <v>0</v>
      </c>
      <c r="BI23" s="25" t="s">
        <v>50</v>
      </c>
      <c r="BJ23" s="25" t="s">
        <v>407</v>
      </c>
      <c r="BK23" s="24"/>
      <c r="BL23" s="24"/>
      <c r="BM23" s="25" t="s">
        <v>421</v>
      </c>
      <c r="BN23" s="27">
        <f t="shared" si="98"/>
        <v>0</v>
      </c>
      <c r="BO23" s="28">
        <f t="shared" si="99"/>
        <v>0</v>
      </c>
      <c r="BP23" s="25" t="s">
        <v>50</v>
      </c>
      <c r="BQ23" s="29" t="s">
        <v>409</v>
      </c>
      <c r="BR23" s="30"/>
      <c r="BS23" s="24"/>
      <c r="BT23" s="25" t="s">
        <v>422</v>
      </c>
      <c r="BU23" s="27">
        <f t="shared" si="100"/>
        <v>0</v>
      </c>
      <c r="BV23" s="28">
        <f t="shared" si="101"/>
        <v>0</v>
      </c>
      <c r="BW23" s="25" t="s">
        <v>50</v>
      </c>
      <c r="BX23" s="25" t="s">
        <v>411</v>
      </c>
      <c r="BY23" s="24"/>
      <c r="BZ23" s="24"/>
      <c r="CA23" s="25" t="s">
        <v>1187</v>
      </c>
      <c r="CB23" s="27">
        <f t="shared" si="102"/>
        <v>0</v>
      </c>
      <c r="CC23" s="28">
        <f t="shared" si="103"/>
        <v>0</v>
      </c>
      <c r="CD23" s="25" t="s">
        <v>50</v>
      </c>
      <c r="CE23" s="25" t="s">
        <v>1178</v>
      </c>
      <c r="CF23" s="24"/>
      <c r="CG23" s="24"/>
      <c r="CH23" s="25" t="s">
        <v>1188</v>
      </c>
      <c r="CI23" s="27">
        <f t="shared" si="104"/>
        <v>0</v>
      </c>
      <c r="CJ23" s="28">
        <f t="shared" si="105"/>
        <v>0</v>
      </c>
      <c r="CK23" s="25" t="s">
        <v>50</v>
      </c>
      <c r="CL23" s="25" t="s">
        <v>1180</v>
      </c>
      <c r="CM23" s="24">
        <v>20</v>
      </c>
      <c r="CN23" s="24"/>
      <c r="CO23" s="130" t="s">
        <v>1189</v>
      </c>
      <c r="CP23" s="27">
        <f t="shared" si="106"/>
        <v>0.5</v>
      </c>
      <c r="CQ23" s="28">
        <f t="shared" si="107"/>
        <v>0</v>
      </c>
      <c r="CR23" s="25" t="s">
        <v>396</v>
      </c>
      <c r="CS23" s="25" t="s">
        <v>1186</v>
      </c>
      <c r="CT23" s="24">
        <v>20</v>
      </c>
      <c r="CU23" s="24"/>
      <c r="CV23" s="25" t="s">
        <v>1612</v>
      </c>
      <c r="CW23" s="27">
        <f t="shared" si="108"/>
        <v>0.5</v>
      </c>
      <c r="CX23" s="28">
        <f t="shared" si="109"/>
        <v>0</v>
      </c>
      <c r="CY23" s="25" t="s">
        <v>50</v>
      </c>
      <c r="CZ23" s="25" t="s">
        <v>1604</v>
      </c>
      <c r="DA23" s="24">
        <v>20</v>
      </c>
      <c r="DB23" s="24"/>
      <c r="DC23" s="25" t="s">
        <v>1613</v>
      </c>
      <c r="DD23" s="27">
        <f t="shared" si="110"/>
        <v>0.5</v>
      </c>
      <c r="DE23" s="28">
        <f t="shared" si="111"/>
        <v>0</v>
      </c>
      <c r="DF23" s="25" t="s">
        <v>50</v>
      </c>
      <c r="DG23" s="25" t="s">
        <v>1606</v>
      </c>
      <c r="DH23" s="24">
        <v>20</v>
      </c>
      <c r="DI23" s="24"/>
      <c r="DJ23" s="25" t="s">
        <v>1614</v>
      </c>
      <c r="DK23" s="27">
        <f t="shared" si="112"/>
        <v>0.5</v>
      </c>
      <c r="DL23" s="28">
        <f t="shared" si="113"/>
        <v>0</v>
      </c>
      <c r="DM23" s="25" t="s">
        <v>396</v>
      </c>
      <c r="DN23" s="25" t="s">
        <v>1608</v>
      </c>
      <c r="DO23" s="24">
        <v>20</v>
      </c>
      <c r="DP23" s="24"/>
      <c r="DQ23" s="25"/>
      <c r="DR23" s="27">
        <f t="shared" si="114"/>
        <v>0.5</v>
      </c>
      <c r="DS23" s="28">
        <f t="shared" si="115"/>
        <v>0</v>
      </c>
      <c r="DT23" s="25" t="s">
        <v>49</v>
      </c>
      <c r="DU23" s="25"/>
      <c r="DV23" s="24">
        <v>20</v>
      </c>
      <c r="DW23" s="24"/>
      <c r="DX23" s="25"/>
      <c r="DY23" s="27">
        <f t="shared" si="116"/>
        <v>0.5</v>
      </c>
      <c r="DZ23" s="28">
        <f t="shared" si="117"/>
        <v>0</v>
      </c>
      <c r="EA23" s="25" t="s">
        <v>49</v>
      </c>
      <c r="EB23" s="25"/>
      <c r="EC23" s="31">
        <v>40</v>
      </c>
      <c r="ED23" s="24"/>
      <c r="EE23" s="25"/>
      <c r="EF23" s="27">
        <f t="shared" si="118"/>
        <v>1</v>
      </c>
      <c r="EG23" s="28">
        <f t="shared" si="119"/>
        <v>0</v>
      </c>
      <c r="EH23" s="25" t="s">
        <v>49</v>
      </c>
      <c r="EI23" s="25"/>
      <c r="EJ23" s="32">
        <v>2025</v>
      </c>
    </row>
    <row r="24" spans="2:140" ht="409.5" x14ac:dyDescent="0.3">
      <c r="B24" s="16" t="s">
        <v>44</v>
      </c>
      <c r="C24" s="16" t="s">
        <v>45</v>
      </c>
      <c r="D24" s="16" t="s">
        <v>51</v>
      </c>
      <c r="E24" s="16" t="s">
        <v>158</v>
      </c>
      <c r="F24" s="16" t="s">
        <v>274</v>
      </c>
      <c r="G24" s="17" t="s">
        <v>275</v>
      </c>
      <c r="H24" s="16" t="s">
        <v>276</v>
      </c>
      <c r="I24" s="16" t="s">
        <v>277</v>
      </c>
      <c r="J24" s="16" t="s">
        <v>278</v>
      </c>
      <c r="K24" s="16" t="s">
        <v>279</v>
      </c>
      <c r="L24" s="16" t="s">
        <v>280</v>
      </c>
      <c r="M24" s="16" t="s">
        <v>52</v>
      </c>
      <c r="N24" s="16" t="s">
        <v>53</v>
      </c>
      <c r="O24" s="22">
        <v>469</v>
      </c>
      <c r="P24" s="19" t="s">
        <v>423</v>
      </c>
      <c r="Q24" s="20" t="s">
        <v>282</v>
      </c>
      <c r="R24" s="19" t="s">
        <v>283</v>
      </c>
      <c r="S24" s="19" t="s">
        <v>424</v>
      </c>
      <c r="T24" s="19" t="s">
        <v>285</v>
      </c>
      <c r="U24" s="19" t="s">
        <v>286</v>
      </c>
      <c r="V24" s="19">
        <v>30</v>
      </c>
      <c r="W24" s="19" t="s">
        <v>425</v>
      </c>
      <c r="X24" s="20" t="s">
        <v>405</v>
      </c>
      <c r="Y24" s="21" t="s">
        <v>289</v>
      </c>
      <c r="Z24" s="21"/>
      <c r="AA24" s="21"/>
      <c r="AB24" s="21"/>
      <c r="AC24" s="21"/>
      <c r="AD24" s="21"/>
      <c r="AE24" s="21"/>
      <c r="AF24" s="21" t="s">
        <v>48</v>
      </c>
      <c r="AG24" s="21"/>
      <c r="AH24" s="22"/>
      <c r="AI24" s="22"/>
      <c r="AJ24" s="22"/>
      <c r="AK24" s="22"/>
      <c r="AL24" s="22"/>
      <c r="AM24" s="22"/>
      <c r="AN24" s="22"/>
      <c r="AO24" s="22"/>
      <c r="AP24" s="22"/>
      <c r="AQ24" s="22"/>
      <c r="AR24" s="23"/>
      <c r="AS24" s="22"/>
      <c r="AT24" s="192"/>
      <c r="AU24" s="193"/>
      <c r="AV24" s="193">
        <v>480</v>
      </c>
      <c r="AW24" s="193">
        <v>0</v>
      </c>
      <c r="AX24" s="193">
        <v>2020</v>
      </c>
      <c r="AY24" s="193">
        <v>2500</v>
      </c>
      <c r="AZ24" s="194"/>
      <c r="BA24" s="194"/>
      <c r="BB24" s="194"/>
      <c r="BC24" s="194"/>
      <c r="BD24" s="24"/>
      <c r="BE24" s="24"/>
      <c r="BF24" s="25" t="s">
        <v>426</v>
      </c>
      <c r="BG24" s="26">
        <f t="shared" si="96"/>
        <v>0</v>
      </c>
      <c r="BH24" s="27">
        <f t="shared" si="97"/>
        <v>0</v>
      </c>
      <c r="BI24" s="25" t="s">
        <v>50</v>
      </c>
      <c r="BJ24" s="25" t="s">
        <v>407</v>
      </c>
      <c r="BK24" s="24"/>
      <c r="BL24" s="24"/>
      <c r="BM24" s="25" t="s">
        <v>427</v>
      </c>
      <c r="BN24" s="27">
        <f t="shared" si="98"/>
        <v>0</v>
      </c>
      <c r="BO24" s="28" t="str">
        <f t="shared" si="99"/>
        <v>REVISAR</v>
      </c>
      <c r="BP24" s="25" t="s">
        <v>50</v>
      </c>
      <c r="BQ24" s="29" t="s">
        <v>409</v>
      </c>
      <c r="BR24" s="30"/>
      <c r="BS24" s="24"/>
      <c r="BT24" s="25" t="s">
        <v>428</v>
      </c>
      <c r="BU24" s="27">
        <f t="shared" si="100"/>
        <v>0</v>
      </c>
      <c r="BV24" s="28" t="str">
        <f t="shared" si="101"/>
        <v>REVISAR</v>
      </c>
      <c r="BW24" s="25" t="s">
        <v>50</v>
      </c>
      <c r="BX24" s="25" t="s">
        <v>411</v>
      </c>
      <c r="BY24" s="24"/>
      <c r="BZ24" s="24"/>
      <c r="CA24" s="25" t="s">
        <v>1190</v>
      </c>
      <c r="CB24" s="27">
        <f t="shared" si="102"/>
        <v>0</v>
      </c>
      <c r="CC24" s="28" t="str">
        <f t="shared" si="103"/>
        <v>REVISAR</v>
      </c>
      <c r="CD24" s="25" t="s">
        <v>50</v>
      </c>
      <c r="CE24" s="25" t="s">
        <v>1178</v>
      </c>
      <c r="CF24" s="24"/>
      <c r="CG24" s="24"/>
      <c r="CH24" s="25" t="s">
        <v>1191</v>
      </c>
      <c r="CI24" s="27">
        <f t="shared" si="104"/>
        <v>0</v>
      </c>
      <c r="CJ24" s="28" t="str">
        <f t="shared" si="105"/>
        <v>REVISAR</v>
      </c>
      <c r="CK24" s="25" t="s">
        <v>50</v>
      </c>
      <c r="CL24" s="25" t="s">
        <v>1180</v>
      </c>
      <c r="CM24" s="24">
        <v>0</v>
      </c>
      <c r="CN24" s="24"/>
      <c r="CO24" s="128" t="s">
        <v>1192</v>
      </c>
      <c r="CP24" s="27">
        <f t="shared" si="106"/>
        <v>0</v>
      </c>
      <c r="CQ24" s="28" t="str">
        <f t="shared" si="107"/>
        <v>REVISAR</v>
      </c>
      <c r="CR24" s="25" t="s">
        <v>396</v>
      </c>
      <c r="CS24" s="25" t="s">
        <v>1186</v>
      </c>
      <c r="CT24" s="24"/>
      <c r="CU24" s="24"/>
      <c r="CV24" s="25" t="s">
        <v>1615</v>
      </c>
      <c r="CW24" s="27">
        <f t="shared" si="108"/>
        <v>0</v>
      </c>
      <c r="CX24" s="28" t="str">
        <f t="shared" si="109"/>
        <v>REVISAR</v>
      </c>
      <c r="CY24" s="25" t="s">
        <v>50</v>
      </c>
      <c r="CZ24" s="25" t="s">
        <v>1604</v>
      </c>
      <c r="DA24" s="24"/>
      <c r="DB24" s="24"/>
      <c r="DC24" s="25" t="s">
        <v>1616</v>
      </c>
      <c r="DD24" s="27">
        <f t="shared" si="110"/>
        <v>0</v>
      </c>
      <c r="DE24" s="28" t="str">
        <f t="shared" si="111"/>
        <v>REVISAR</v>
      </c>
      <c r="DF24" s="25" t="s">
        <v>50</v>
      </c>
      <c r="DG24" s="25" t="s">
        <v>1606</v>
      </c>
      <c r="DH24" s="24"/>
      <c r="DI24" s="24"/>
      <c r="DJ24" s="25" t="s">
        <v>1617</v>
      </c>
      <c r="DK24" s="27">
        <f t="shared" si="112"/>
        <v>0</v>
      </c>
      <c r="DL24" s="28" t="str">
        <f t="shared" si="113"/>
        <v>REVISAR</v>
      </c>
      <c r="DM24" s="25" t="s">
        <v>396</v>
      </c>
      <c r="DN24" s="25" t="s">
        <v>1608</v>
      </c>
      <c r="DO24" s="24"/>
      <c r="DP24" s="24"/>
      <c r="DQ24" s="25"/>
      <c r="DR24" s="27">
        <f t="shared" si="114"/>
        <v>0</v>
      </c>
      <c r="DS24" s="28" t="str">
        <f t="shared" si="115"/>
        <v>REVISAR</v>
      </c>
      <c r="DT24" s="25" t="s">
        <v>49</v>
      </c>
      <c r="DU24" s="25"/>
      <c r="DV24" s="24"/>
      <c r="DW24" s="24"/>
      <c r="DX24" s="25"/>
      <c r="DY24" s="27">
        <f t="shared" si="116"/>
        <v>0</v>
      </c>
      <c r="DZ24" s="28" t="str">
        <f t="shared" si="117"/>
        <v>REVISAR</v>
      </c>
      <c r="EA24" s="25" t="s">
        <v>49</v>
      </c>
      <c r="EB24" s="25"/>
      <c r="EC24" s="31">
        <v>0</v>
      </c>
      <c r="ED24" s="24"/>
      <c r="EE24" s="25"/>
      <c r="EF24" s="27">
        <f t="shared" si="118"/>
        <v>0</v>
      </c>
      <c r="EG24" s="28" t="str">
        <f t="shared" si="119"/>
        <v>REVISAR</v>
      </c>
      <c r="EH24" s="25" t="s">
        <v>49</v>
      </c>
      <c r="EI24" s="25"/>
      <c r="EJ24" s="32">
        <v>2025</v>
      </c>
    </row>
    <row r="25" spans="2:140" ht="409.5" x14ac:dyDescent="0.3">
      <c r="B25" s="16" t="s">
        <v>44</v>
      </c>
      <c r="C25" s="16" t="s">
        <v>45</v>
      </c>
      <c r="D25" s="16" t="s">
        <v>325</v>
      </c>
      <c r="E25" s="16" t="s">
        <v>158</v>
      </c>
      <c r="F25" s="16" t="s">
        <v>274</v>
      </c>
      <c r="G25" s="17" t="s">
        <v>275</v>
      </c>
      <c r="H25" s="16" t="s">
        <v>276</v>
      </c>
      <c r="I25" s="16" t="s">
        <v>277</v>
      </c>
      <c r="J25" s="16" t="s">
        <v>278</v>
      </c>
      <c r="K25" s="16" t="s">
        <v>279</v>
      </c>
      <c r="L25" s="16" t="s">
        <v>298</v>
      </c>
      <c r="M25" s="16" t="s">
        <v>78</v>
      </c>
      <c r="N25" s="16" t="s">
        <v>79</v>
      </c>
      <c r="O25" s="22">
        <v>108</v>
      </c>
      <c r="P25" s="19" t="s">
        <v>429</v>
      </c>
      <c r="Q25" s="20" t="s">
        <v>282</v>
      </c>
      <c r="R25" s="19" t="s">
        <v>283</v>
      </c>
      <c r="S25" s="19" t="s">
        <v>430</v>
      </c>
      <c r="T25" s="19" t="s">
        <v>285</v>
      </c>
      <c r="U25" s="19" t="s">
        <v>286</v>
      </c>
      <c r="V25" s="19">
        <v>30</v>
      </c>
      <c r="W25" s="19" t="s">
        <v>431</v>
      </c>
      <c r="X25" s="20" t="s">
        <v>288</v>
      </c>
      <c r="Y25" s="21" t="s">
        <v>289</v>
      </c>
      <c r="Z25" s="21"/>
      <c r="AA25" s="21"/>
      <c r="AB25" s="21"/>
      <c r="AC25" s="21"/>
      <c r="AD25" s="21"/>
      <c r="AE25" s="21"/>
      <c r="AF25" s="21"/>
      <c r="AG25" s="21"/>
      <c r="AH25" s="22"/>
      <c r="AI25" s="22"/>
      <c r="AJ25" s="22"/>
      <c r="AK25" s="22"/>
      <c r="AL25" s="22" t="s">
        <v>48</v>
      </c>
      <c r="AM25" s="22"/>
      <c r="AN25" s="22"/>
      <c r="AO25" s="22"/>
      <c r="AP25" s="22"/>
      <c r="AQ25" s="22"/>
      <c r="AR25" s="23"/>
      <c r="AS25" s="22"/>
      <c r="AT25" s="192"/>
      <c r="AU25" s="193"/>
      <c r="AV25" s="193"/>
      <c r="AW25" s="193">
        <v>67</v>
      </c>
      <c r="AX25" s="193">
        <v>30</v>
      </c>
      <c r="AY25" s="193">
        <v>97</v>
      </c>
      <c r="AZ25" s="194"/>
      <c r="BA25" s="194"/>
      <c r="BB25" s="194"/>
      <c r="BC25" s="194"/>
      <c r="BD25" s="24"/>
      <c r="BE25" s="24"/>
      <c r="BF25" s="25"/>
      <c r="BG25" s="26">
        <f t="shared" si="96"/>
        <v>0</v>
      </c>
      <c r="BH25" s="27">
        <f t="shared" si="97"/>
        <v>0</v>
      </c>
      <c r="BI25" s="25" t="s">
        <v>49</v>
      </c>
      <c r="BJ25" s="25"/>
      <c r="BK25" s="24"/>
      <c r="BL25" s="24"/>
      <c r="BM25" s="25"/>
      <c r="BN25" s="27">
        <f t="shared" si="98"/>
        <v>0</v>
      </c>
      <c r="BO25" s="28">
        <f t="shared" si="99"/>
        <v>0</v>
      </c>
      <c r="BP25" s="25" t="s">
        <v>49</v>
      </c>
      <c r="BQ25" s="29"/>
      <c r="BR25" s="30"/>
      <c r="BS25" s="24"/>
      <c r="BT25" s="25"/>
      <c r="BU25" s="27">
        <f t="shared" si="100"/>
        <v>0</v>
      </c>
      <c r="BV25" s="28">
        <f t="shared" si="101"/>
        <v>0</v>
      </c>
      <c r="BW25" s="25" t="s">
        <v>49</v>
      </c>
      <c r="BX25" s="25"/>
      <c r="BY25" s="24"/>
      <c r="BZ25" s="24"/>
      <c r="CA25" s="25"/>
      <c r="CB25" s="27">
        <f t="shared" si="102"/>
        <v>0</v>
      </c>
      <c r="CC25" s="28">
        <f t="shared" si="103"/>
        <v>0</v>
      </c>
      <c r="CD25" s="25" t="s">
        <v>49</v>
      </c>
      <c r="CE25" s="25"/>
      <c r="CF25" s="24"/>
      <c r="CG25" s="24"/>
      <c r="CH25" s="25" t="s">
        <v>1193</v>
      </c>
      <c r="CI25" s="27">
        <f t="shared" si="104"/>
        <v>0</v>
      </c>
      <c r="CJ25" s="28">
        <f t="shared" si="105"/>
        <v>0</v>
      </c>
      <c r="CK25" s="25" t="s">
        <v>49</v>
      </c>
      <c r="CL25" s="25"/>
      <c r="CM25" s="24">
        <v>30</v>
      </c>
      <c r="CN25" s="132">
        <v>21</v>
      </c>
      <c r="CO25" s="133" t="s">
        <v>1194</v>
      </c>
      <c r="CP25" s="27">
        <f t="shared" si="106"/>
        <v>0.44776119402985076</v>
      </c>
      <c r="CQ25" s="28">
        <f t="shared" si="107"/>
        <v>0.31343283582089554</v>
      </c>
      <c r="CR25" s="25" t="s">
        <v>50</v>
      </c>
      <c r="CS25" s="25" t="s">
        <v>1195</v>
      </c>
      <c r="CT25" s="24">
        <v>30</v>
      </c>
      <c r="CU25" s="24"/>
      <c r="CV25" s="25"/>
      <c r="CW25" s="27">
        <f t="shared" si="108"/>
        <v>0.44776119402985076</v>
      </c>
      <c r="CX25" s="28">
        <f t="shared" si="109"/>
        <v>0.31343283582089554</v>
      </c>
      <c r="CY25" s="25" t="s">
        <v>49</v>
      </c>
      <c r="CZ25" s="25" t="s">
        <v>1123</v>
      </c>
      <c r="DA25" s="24">
        <v>30</v>
      </c>
      <c r="DB25" s="24">
        <v>21</v>
      </c>
      <c r="DC25" s="25"/>
      <c r="DD25" s="27">
        <f t="shared" si="110"/>
        <v>0.44776119402985076</v>
      </c>
      <c r="DE25" s="28">
        <f t="shared" si="111"/>
        <v>0.31343283582089554</v>
      </c>
      <c r="DF25" s="25" t="s">
        <v>49</v>
      </c>
      <c r="DG25" s="25" t="s">
        <v>1123</v>
      </c>
      <c r="DH25" s="24">
        <v>30</v>
      </c>
      <c r="DI25" s="24"/>
      <c r="DJ25" s="25"/>
      <c r="DK25" s="27">
        <f t="shared" si="112"/>
        <v>0.44776119402985076</v>
      </c>
      <c r="DL25" s="28">
        <f t="shared" si="113"/>
        <v>0.31343283582089554</v>
      </c>
      <c r="DM25" s="25" t="s">
        <v>49</v>
      </c>
      <c r="DN25" s="25"/>
      <c r="DO25" s="24">
        <v>30</v>
      </c>
      <c r="DP25" s="24"/>
      <c r="DQ25" s="25"/>
      <c r="DR25" s="27">
        <f t="shared" si="114"/>
        <v>0.44776119402985076</v>
      </c>
      <c r="DS25" s="28">
        <f t="shared" si="115"/>
        <v>0.31343283582089554</v>
      </c>
      <c r="DT25" s="25" t="s">
        <v>49</v>
      </c>
      <c r="DU25" s="25"/>
      <c r="DV25" s="24">
        <v>30</v>
      </c>
      <c r="DW25" s="24"/>
      <c r="DX25" s="25"/>
      <c r="DY25" s="27">
        <f t="shared" si="116"/>
        <v>0.44776119402985076</v>
      </c>
      <c r="DZ25" s="28">
        <f t="shared" si="117"/>
        <v>0.31343283582089554</v>
      </c>
      <c r="EA25" s="25" t="s">
        <v>49</v>
      </c>
      <c r="EB25" s="25"/>
      <c r="EC25" s="31">
        <v>67</v>
      </c>
      <c r="ED25" s="24"/>
      <c r="EE25" s="25"/>
      <c r="EF25" s="27">
        <f t="shared" si="118"/>
        <v>1</v>
      </c>
      <c r="EG25" s="28">
        <f t="shared" si="119"/>
        <v>0.31343283582089554</v>
      </c>
      <c r="EH25" s="25" t="s">
        <v>49</v>
      </c>
      <c r="EI25" s="25"/>
      <c r="EJ25" s="32">
        <v>2025</v>
      </c>
    </row>
    <row r="26" spans="2:140" ht="409.5" x14ac:dyDescent="0.3">
      <c r="B26" s="16" t="s">
        <v>44</v>
      </c>
      <c r="C26" s="16" t="s">
        <v>45</v>
      </c>
      <c r="D26" s="16" t="s">
        <v>325</v>
      </c>
      <c r="E26" s="16" t="s">
        <v>158</v>
      </c>
      <c r="F26" s="16" t="s">
        <v>274</v>
      </c>
      <c r="G26" s="17" t="s">
        <v>275</v>
      </c>
      <c r="H26" s="16" t="s">
        <v>276</v>
      </c>
      <c r="I26" s="16" t="s">
        <v>277</v>
      </c>
      <c r="J26" s="16" t="s">
        <v>278</v>
      </c>
      <c r="K26" s="16" t="s">
        <v>279</v>
      </c>
      <c r="L26" s="16" t="s">
        <v>280</v>
      </c>
      <c r="M26" s="16" t="s">
        <v>52</v>
      </c>
      <c r="N26" s="16" t="s">
        <v>54</v>
      </c>
      <c r="O26" s="22">
        <v>109</v>
      </c>
      <c r="P26" s="19" t="s">
        <v>432</v>
      </c>
      <c r="Q26" s="20" t="s">
        <v>282</v>
      </c>
      <c r="R26" s="19" t="s">
        <v>283</v>
      </c>
      <c r="S26" s="19" t="s">
        <v>433</v>
      </c>
      <c r="T26" s="19" t="s">
        <v>308</v>
      </c>
      <c r="U26" s="19" t="s">
        <v>434</v>
      </c>
      <c r="V26" s="19">
        <v>30</v>
      </c>
      <c r="W26" s="19" t="s">
        <v>435</v>
      </c>
      <c r="X26" s="20" t="s">
        <v>288</v>
      </c>
      <c r="Y26" s="21" t="s">
        <v>289</v>
      </c>
      <c r="Z26" s="21"/>
      <c r="AA26" s="21"/>
      <c r="AB26" s="21"/>
      <c r="AC26" s="21"/>
      <c r="AD26" s="21"/>
      <c r="AE26" s="21"/>
      <c r="AF26" s="21"/>
      <c r="AG26" s="21"/>
      <c r="AH26" s="22"/>
      <c r="AI26" s="22"/>
      <c r="AJ26" s="22"/>
      <c r="AK26" s="22"/>
      <c r="AL26" s="22"/>
      <c r="AM26" s="22"/>
      <c r="AN26" s="22"/>
      <c r="AO26" s="22"/>
      <c r="AP26" s="22"/>
      <c r="AQ26" s="22"/>
      <c r="AR26" s="23"/>
      <c r="AS26" s="22" t="s">
        <v>48</v>
      </c>
      <c r="AT26" s="192"/>
      <c r="AU26" s="192"/>
      <c r="AV26" s="192"/>
      <c r="AW26" s="192">
        <v>100</v>
      </c>
      <c r="AX26" s="192"/>
      <c r="AY26" s="192">
        <v>100</v>
      </c>
      <c r="AZ26" s="195"/>
      <c r="BA26" s="195"/>
      <c r="BB26" s="195"/>
      <c r="BC26" s="195"/>
      <c r="BD26" s="24"/>
      <c r="BE26" s="24"/>
      <c r="BF26" s="25"/>
      <c r="BG26" s="26">
        <f t="shared" si="96"/>
        <v>0</v>
      </c>
      <c r="BH26" s="27">
        <f t="shared" si="97"/>
        <v>0</v>
      </c>
      <c r="BI26" s="25" t="s">
        <v>49</v>
      </c>
      <c r="BJ26" s="25"/>
      <c r="BK26" s="24"/>
      <c r="BL26" s="24"/>
      <c r="BM26" s="25"/>
      <c r="BN26" s="27">
        <f t="shared" si="98"/>
        <v>0</v>
      </c>
      <c r="BO26" s="28">
        <f t="shared" si="99"/>
        <v>0</v>
      </c>
      <c r="BP26" s="25" t="s">
        <v>49</v>
      </c>
      <c r="BQ26" s="29"/>
      <c r="BR26" s="30">
        <v>10</v>
      </c>
      <c r="BS26" s="24">
        <v>25</v>
      </c>
      <c r="BT26" s="25" t="s">
        <v>436</v>
      </c>
      <c r="BU26" s="27">
        <f t="shared" si="100"/>
        <v>0.1</v>
      </c>
      <c r="BV26" s="28">
        <f t="shared" si="101"/>
        <v>0.25</v>
      </c>
      <c r="BW26" s="25" t="s">
        <v>50</v>
      </c>
      <c r="BX26" s="25" t="s">
        <v>437</v>
      </c>
      <c r="BY26" s="24">
        <v>10</v>
      </c>
      <c r="BZ26" s="24"/>
      <c r="CA26" s="25"/>
      <c r="CB26" s="27">
        <f t="shared" si="102"/>
        <v>0.1</v>
      </c>
      <c r="CC26" s="28">
        <f t="shared" si="103"/>
        <v>0.25</v>
      </c>
      <c r="CD26" s="25" t="s">
        <v>62</v>
      </c>
      <c r="CE26" s="25"/>
      <c r="CF26" s="24">
        <v>10</v>
      </c>
      <c r="CG26" s="24"/>
      <c r="CH26" s="25" t="s">
        <v>1196</v>
      </c>
      <c r="CI26" s="27">
        <f t="shared" si="104"/>
        <v>0.1</v>
      </c>
      <c r="CJ26" s="28">
        <f t="shared" si="105"/>
        <v>0.25</v>
      </c>
      <c r="CK26" s="25" t="s">
        <v>49</v>
      </c>
      <c r="CL26" s="25"/>
      <c r="CM26" s="24">
        <v>40</v>
      </c>
      <c r="CN26" s="24">
        <v>60</v>
      </c>
      <c r="CO26" s="133" t="s">
        <v>1197</v>
      </c>
      <c r="CP26" s="27">
        <f t="shared" si="106"/>
        <v>0.4</v>
      </c>
      <c r="CQ26" s="28">
        <f t="shared" si="107"/>
        <v>0.6</v>
      </c>
      <c r="CR26" s="25" t="s">
        <v>50</v>
      </c>
      <c r="CS26" s="25" t="s">
        <v>1198</v>
      </c>
      <c r="CT26" s="24">
        <v>40</v>
      </c>
      <c r="CU26" s="24"/>
      <c r="CV26" s="25"/>
      <c r="CW26" s="27">
        <f t="shared" si="108"/>
        <v>0.4</v>
      </c>
      <c r="CX26" s="28">
        <f t="shared" si="109"/>
        <v>0.6</v>
      </c>
      <c r="CY26" s="25" t="s">
        <v>49</v>
      </c>
      <c r="CZ26" s="25" t="s">
        <v>1618</v>
      </c>
      <c r="DA26" s="24">
        <v>40</v>
      </c>
      <c r="DB26" s="24"/>
      <c r="DC26" s="25"/>
      <c r="DD26" s="27">
        <f t="shared" si="110"/>
        <v>0.4</v>
      </c>
      <c r="DE26" s="28">
        <f t="shared" si="111"/>
        <v>0.6</v>
      </c>
      <c r="DF26" s="25" t="s">
        <v>49</v>
      </c>
      <c r="DG26" s="25" t="s">
        <v>1618</v>
      </c>
      <c r="DH26" s="24">
        <v>60</v>
      </c>
      <c r="DI26" s="24">
        <v>100</v>
      </c>
      <c r="DJ26" s="25" t="s">
        <v>1619</v>
      </c>
      <c r="DK26" s="27">
        <f t="shared" si="112"/>
        <v>0.6</v>
      </c>
      <c r="DL26" s="28">
        <f t="shared" si="113"/>
        <v>1</v>
      </c>
      <c r="DM26" s="25" t="s">
        <v>50</v>
      </c>
      <c r="DN26" s="25" t="s">
        <v>1620</v>
      </c>
      <c r="DO26" s="24">
        <v>60</v>
      </c>
      <c r="DP26" s="24"/>
      <c r="DQ26" s="25"/>
      <c r="DR26" s="27">
        <f t="shared" si="114"/>
        <v>0.6</v>
      </c>
      <c r="DS26" s="28">
        <f t="shared" si="115"/>
        <v>1</v>
      </c>
      <c r="DT26" s="25" t="s">
        <v>49</v>
      </c>
      <c r="DU26" s="25"/>
      <c r="DV26" s="24">
        <v>60</v>
      </c>
      <c r="DW26" s="24"/>
      <c r="DX26" s="25"/>
      <c r="DY26" s="27">
        <f t="shared" si="116"/>
        <v>0.6</v>
      </c>
      <c r="DZ26" s="28">
        <f t="shared" si="117"/>
        <v>1</v>
      </c>
      <c r="EA26" s="25" t="s">
        <v>49</v>
      </c>
      <c r="EB26" s="25"/>
      <c r="EC26" s="31">
        <v>100</v>
      </c>
      <c r="ED26" s="24"/>
      <c r="EE26" s="25"/>
      <c r="EF26" s="27">
        <f t="shared" si="118"/>
        <v>1</v>
      </c>
      <c r="EG26" s="28">
        <f t="shared" si="119"/>
        <v>1</v>
      </c>
      <c r="EH26" s="25" t="s">
        <v>49</v>
      </c>
      <c r="EI26" s="25"/>
      <c r="EJ26" s="32">
        <v>2025</v>
      </c>
    </row>
    <row r="27" spans="2:140" ht="409.5" x14ac:dyDescent="0.3">
      <c r="B27" s="16" t="s">
        <v>44</v>
      </c>
      <c r="C27" s="16" t="s">
        <v>45</v>
      </c>
      <c r="D27" s="16" t="s">
        <v>325</v>
      </c>
      <c r="E27" s="16" t="s">
        <v>158</v>
      </c>
      <c r="F27" s="16" t="s">
        <v>274</v>
      </c>
      <c r="G27" s="17" t="s">
        <v>275</v>
      </c>
      <c r="H27" s="16" t="s">
        <v>276</v>
      </c>
      <c r="I27" s="16" t="s">
        <v>277</v>
      </c>
      <c r="J27" s="16" t="s">
        <v>278</v>
      </c>
      <c r="K27" s="16" t="s">
        <v>279</v>
      </c>
      <c r="L27" s="16" t="s">
        <v>438</v>
      </c>
      <c r="M27" s="16" t="s">
        <v>46</v>
      </c>
      <c r="N27" s="16" t="s">
        <v>47</v>
      </c>
      <c r="O27" s="22">
        <v>110</v>
      </c>
      <c r="P27" s="40" t="s">
        <v>439</v>
      </c>
      <c r="Q27" s="20" t="s">
        <v>282</v>
      </c>
      <c r="R27" s="19" t="s">
        <v>283</v>
      </c>
      <c r="S27" s="40" t="s">
        <v>440</v>
      </c>
      <c r="T27" s="40" t="s">
        <v>308</v>
      </c>
      <c r="U27" s="40" t="s">
        <v>286</v>
      </c>
      <c r="V27" s="40">
        <v>30</v>
      </c>
      <c r="W27" s="40" t="s">
        <v>441</v>
      </c>
      <c r="X27" s="20" t="s">
        <v>288</v>
      </c>
      <c r="Y27" s="21" t="s">
        <v>289</v>
      </c>
      <c r="Z27" s="21"/>
      <c r="AA27" s="21"/>
      <c r="AB27" s="21"/>
      <c r="AC27" s="21"/>
      <c r="AD27" s="21"/>
      <c r="AE27" s="21"/>
      <c r="AF27" s="21"/>
      <c r="AG27" s="21"/>
      <c r="AH27" s="22"/>
      <c r="AI27" s="22"/>
      <c r="AJ27" s="22"/>
      <c r="AK27" s="22"/>
      <c r="AL27" s="22"/>
      <c r="AM27" s="22"/>
      <c r="AN27" s="22"/>
      <c r="AO27" s="22"/>
      <c r="AP27" s="22"/>
      <c r="AQ27" s="22" t="s">
        <v>48</v>
      </c>
      <c r="AR27" s="23"/>
      <c r="AS27" s="22"/>
      <c r="AT27" s="41"/>
      <c r="AU27" s="42"/>
      <c r="AV27" s="42"/>
      <c r="AW27" s="42">
        <v>50</v>
      </c>
      <c r="AX27" s="42">
        <v>100</v>
      </c>
      <c r="AY27" s="42">
        <v>100</v>
      </c>
      <c r="AZ27" s="43"/>
      <c r="BA27" s="43"/>
      <c r="BB27" s="43"/>
      <c r="BC27" s="43"/>
      <c r="BD27" s="24"/>
      <c r="BE27" s="24"/>
      <c r="BF27" s="25"/>
      <c r="BG27" s="26">
        <f t="shared" si="96"/>
        <v>0</v>
      </c>
      <c r="BH27" s="27">
        <f t="shared" si="97"/>
        <v>0</v>
      </c>
      <c r="BI27" s="25" t="s">
        <v>49</v>
      </c>
      <c r="BJ27" s="25"/>
      <c r="BK27" s="24"/>
      <c r="BL27" s="24"/>
      <c r="BM27" s="25"/>
      <c r="BN27" s="27">
        <f t="shared" si="98"/>
        <v>0</v>
      </c>
      <c r="BO27" s="28">
        <f t="shared" si="99"/>
        <v>0</v>
      </c>
      <c r="BP27" s="25" t="s">
        <v>49</v>
      </c>
      <c r="BQ27" s="29"/>
      <c r="BR27" s="30"/>
      <c r="BS27" s="24"/>
      <c r="BT27" s="25"/>
      <c r="BU27" s="27">
        <f t="shared" si="100"/>
        <v>0</v>
      </c>
      <c r="BV27" s="28">
        <f t="shared" si="101"/>
        <v>0</v>
      </c>
      <c r="BW27" s="25" t="s">
        <v>49</v>
      </c>
      <c r="BX27" s="25"/>
      <c r="BY27" s="24"/>
      <c r="BZ27" s="24"/>
      <c r="CA27" s="25"/>
      <c r="CB27" s="27">
        <f t="shared" si="102"/>
        <v>0</v>
      </c>
      <c r="CC27" s="28">
        <f t="shared" si="103"/>
        <v>0</v>
      </c>
      <c r="CD27" s="25" t="s">
        <v>49</v>
      </c>
      <c r="CE27" s="25"/>
      <c r="CF27" s="24"/>
      <c r="CG27" s="24"/>
      <c r="CH27" s="25"/>
      <c r="CI27" s="27">
        <f t="shared" si="104"/>
        <v>0</v>
      </c>
      <c r="CJ27" s="28">
        <f t="shared" si="105"/>
        <v>0</v>
      </c>
      <c r="CK27" s="25" t="s">
        <v>49</v>
      </c>
      <c r="CL27" s="25"/>
      <c r="CM27" s="24">
        <v>25</v>
      </c>
      <c r="CN27" s="24">
        <v>5</v>
      </c>
      <c r="CO27" s="128" t="s">
        <v>1199</v>
      </c>
      <c r="CP27" s="27">
        <f t="shared" si="106"/>
        <v>0.5</v>
      </c>
      <c r="CQ27" s="28">
        <f t="shared" si="107"/>
        <v>0.1</v>
      </c>
      <c r="CR27" s="25" t="s">
        <v>50</v>
      </c>
      <c r="CS27" s="25" t="s">
        <v>1200</v>
      </c>
      <c r="CT27" s="24">
        <v>25</v>
      </c>
      <c r="CU27" s="24"/>
      <c r="CV27" s="25"/>
      <c r="CW27" s="27">
        <f t="shared" si="108"/>
        <v>0.5</v>
      </c>
      <c r="CX27" s="28">
        <f t="shared" si="109"/>
        <v>0.1</v>
      </c>
      <c r="CY27" s="25" t="s">
        <v>49</v>
      </c>
      <c r="CZ27" s="25" t="s">
        <v>1123</v>
      </c>
      <c r="DA27" s="24">
        <v>25</v>
      </c>
      <c r="DB27" s="24">
        <v>5</v>
      </c>
      <c r="DC27" s="25"/>
      <c r="DD27" s="27">
        <f t="shared" si="110"/>
        <v>0.5</v>
      </c>
      <c r="DE27" s="28">
        <f t="shared" si="111"/>
        <v>0.1</v>
      </c>
      <c r="DF27" s="25" t="s">
        <v>49</v>
      </c>
      <c r="DG27" s="25" t="s">
        <v>1123</v>
      </c>
      <c r="DH27" s="24">
        <v>25</v>
      </c>
      <c r="DI27" s="24"/>
      <c r="DJ27" s="25"/>
      <c r="DK27" s="27">
        <f t="shared" si="112"/>
        <v>0.5</v>
      </c>
      <c r="DL27" s="28">
        <f t="shared" si="113"/>
        <v>0.1</v>
      </c>
      <c r="DM27" s="25" t="s">
        <v>49</v>
      </c>
      <c r="DN27" s="25"/>
      <c r="DO27" s="24">
        <v>25</v>
      </c>
      <c r="DP27" s="24"/>
      <c r="DQ27" s="25"/>
      <c r="DR27" s="27">
        <f t="shared" si="114"/>
        <v>0.5</v>
      </c>
      <c r="DS27" s="28">
        <f t="shared" si="115"/>
        <v>0.1</v>
      </c>
      <c r="DT27" s="25" t="s">
        <v>49</v>
      </c>
      <c r="DU27" s="25"/>
      <c r="DV27" s="24">
        <v>25</v>
      </c>
      <c r="DW27" s="24"/>
      <c r="DX27" s="25"/>
      <c r="DY27" s="27">
        <f t="shared" si="116"/>
        <v>0.5</v>
      </c>
      <c r="DZ27" s="28">
        <f t="shared" si="117"/>
        <v>0.1</v>
      </c>
      <c r="EA27" s="25" t="s">
        <v>49</v>
      </c>
      <c r="EB27" s="25"/>
      <c r="EC27" s="31">
        <v>50</v>
      </c>
      <c r="ED27" s="24"/>
      <c r="EE27" s="25"/>
      <c r="EF27" s="27">
        <f t="shared" si="118"/>
        <v>1</v>
      </c>
      <c r="EG27" s="28">
        <f t="shared" si="119"/>
        <v>0.1</v>
      </c>
      <c r="EH27" s="25" t="s">
        <v>49</v>
      </c>
      <c r="EI27" s="25"/>
      <c r="EJ27" s="32">
        <v>2025</v>
      </c>
    </row>
    <row r="28" spans="2:140" ht="409.5" x14ac:dyDescent="0.3">
      <c r="B28" s="16" t="s">
        <v>44</v>
      </c>
      <c r="C28" s="16" t="s">
        <v>442</v>
      </c>
      <c r="D28" s="16" t="s">
        <v>443</v>
      </c>
      <c r="E28" s="16" t="s">
        <v>158</v>
      </c>
      <c r="F28" s="16" t="s">
        <v>274</v>
      </c>
      <c r="G28" s="17" t="s">
        <v>275</v>
      </c>
      <c r="H28" s="16" t="s">
        <v>276</v>
      </c>
      <c r="I28" s="16" t="s">
        <v>277</v>
      </c>
      <c r="J28" s="16" t="s">
        <v>278</v>
      </c>
      <c r="K28" s="16" t="s">
        <v>279</v>
      </c>
      <c r="L28" s="16" t="s">
        <v>303</v>
      </c>
      <c r="M28" s="16" t="s">
        <v>72</v>
      </c>
      <c r="N28" s="16" t="s">
        <v>444</v>
      </c>
      <c r="O28" s="22">
        <v>112</v>
      </c>
      <c r="P28" s="40" t="s">
        <v>445</v>
      </c>
      <c r="Q28" s="20" t="s">
        <v>282</v>
      </c>
      <c r="R28" s="19" t="s">
        <v>283</v>
      </c>
      <c r="S28" s="40" t="s">
        <v>446</v>
      </c>
      <c r="T28" s="19" t="s">
        <v>285</v>
      </c>
      <c r="U28" s="40" t="s">
        <v>434</v>
      </c>
      <c r="V28" s="40">
        <v>30</v>
      </c>
      <c r="W28" s="40" t="s">
        <v>447</v>
      </c>
      <c r="X28" s="20" t="s">
        <v>288</v>
      </c>
      <c r="Y28" s="21" t="s">
        <v>289</v>
      </c>
      <c r="Z28" s="21"/>
      <c r="AA28" s="21"/>
      <c r="AB28" s="21"/>
      <c r="AC28" s="21"/>
      <c r="AD28" s="21"/>
      <c r="AE28" s="21"/>
      <c r="AF28" s="21"/>
      <c r="AG28" s="21"/>
      <c r="AH28" s="22"/>
      <c r="AI28" s="22"/>
      <c r="AJ28" s="22"/>
      <c r="AK28" s="22"/>
      <c r="AL28" s="22"/>
      <c r="AM28" s="22"/>
      <c r="AN28" s="22"/>
      <c r="AO28" s="22"/>
      <c r="AP28" s="22"/>
      <c r="AQ28" s="22" t="s">
        <v>48</v>
      </c>
      <c r="AR28" s="23"/>
      <c r="AS28" s="22"/>
      <c r="AT28" s="41"/>
      <c r="AU28" s="44"/>
      <c r="AV28" s="42">
        <v>10000</v>
      </c>
      <c r="AW28" s="42">
        <v>30000</v>
      </c>
      <c r="AX28" s="42">
        <v>10000</v>
      </c>
      <c r="AY28" s="42">
        <v>50000</v>
      </c>
      <c r="AZ28" s="43"/>
      <c r="BA28" s="43"/>
      <c r="BB28" s="43"/>
      <c r="BC28" s="43"/>
      <c r="BD28" s="24"/>
      <c r="BE28" s="24"/>
      <c r="BF28" s="25"/>
      <c r="BG28" s="26">
        <f t="shared" si="96"/>
        <v>0</v>
      </c>
      <c r="BH28" s="27">
        <f t="shared" si="97"/>
        <v>0</v>
      </c>
      <c r="BI28" s="25" t="s">
        <v>49</v>
      </c>
      <c r="BJ28" s="25"/>
      <c r="BK28" s="24"/>
      <c r="BL28" s="24"/>
      <c r="BM28" s="25"/>
      <c r="BN28" s="27">
        <f t="shared" si="98"/>
        <v>0</v>
      </c>
      <c r="BO28" s="28">
        <f t="shared" si="99"/>
        <v>0</v>
      </c>
      <c r="BP28" s="25" t="s">
        <v>49</v>
      </c>
      <c r="BQ28" s="29"/>
      <c r="BR28" s="30">
        <v>7500</v>
      </c>
      <c r="BS28" s="24">
        <v>11782</v>
      </c>
      <c r="BT28" s="25" t="s">
        <v>448</v>
      </c>
      <c r="BU28" s="27">
        <f t="shared" si="100"/>
        <v>0.25</v>
      </c>
      <c r="BV28" s="28">
        <f t="shared" si="101"/>
        <v>0.39273333333333332</v>
      </c>
      <c r="BW28" s="25" t="s">
        <v>50</v>
      </c>
      <c r="BX28" s="25" t="s">
        <v>449</v>
      </c>
      <c r="BY28" s="24">
        <v>7500</v>
      </c>
      <c r="BZ28" s="24"/>
      <c r="CA28" s="25"/>
      <c r="CB28" s="27">
        <f t="shared" si="102"/>
        <v>0.25</v>
      </c>
      <c r="CC28" s="28">
        <f t="shared" si="103"/>
        <v>0.39273333333333332</v>
      </c>
      <c r="CD28" s="25" t="s">
        <v>62</v>
      </c>
      <c r="CE28" s="25"/>
      <c r="CF28" s="24">
        <v>7500</v>
      </c>
      <c r="CG28" s="24"/>
      <c r="CH28" s="25"/>
      <c r="CI28" s="27">
        <f t="shared" si="104"/>
        <v>0.25</v>
      </c>
      <c r="CJ28" s="28">
        <f t="shared" si="105"/>
        <v>0.39273333333333332</v>
      </c>
      <c r="CK28" s="25" t="s">
        <v>49</v>
      </c>
      <c r="CL28" s="25"/>
      <c r="CM28" s="24">
        <v>15000</v>
      </c>
      <c r="CN28" s="132">
        <v>23793</v>
      </c>
      <c r="CO28" s="133" t="s">
        <v>1201</v>
      </c>
      <c r="CP28" s="27">
        <f t="shared" si="106"/>
        <v>0.5</v>
      </c>
      <c r="CQ28" s="28">
        <f t="shared" si="107"/>
        <v>0.79310000000000003</v>
      </c>
      <c r="CR28" s="25" t="s">
        <v>50</v>
      </c>
      <c r="CS28" s="25" t="s">
        <v>1202</v>
      </c>
      <c r="CT28" s="24">
        <v>15000</v>
      </c>
      <c r="CU28" s="24"/>
      <c r="CV28" s="25"/>
      <c r="CW28" s="27">
        <f t="shared" si="108"/>
        <v>0.5</v>
      </c>
      <c r="CX28" s="28">
        <f t="shared" si="109"/>
        <v>0.79310000000000003</v>
      </c>
      <c r="CY28" s="25" t="s">
        <v>49</v>
      </c>
      <c r="CZ28" s="25" t="s">
        <v>1618</v>
      </c>
      <c r="DA28" s="24">
        <v>15000</v>
      </c>
      <c r="DB28" s="24"/>
      <c r="DC28" s="25"/>
      <c r="DD28" s="27">
        <f t="shared" si="110"/>
        <v>0.5</v>
      </c>
      <c r="DE28" s="28">
        <f t="shared" si="111"/>
        <v>0.79310000000000003</v>
      </c>
      <c r="DF28" s="25" t="s">
        <v>49</v>
      </c>
      <c r="DG28" s="25" t="s">
        <v>1618</v>
      </c>
      <c r="DH28" s="24">
        <v>22500</v>
      </c>
      <c r="DI28" s="24">
        <v>30337</v>
      </c>
      <c r="DJ28" s="25" t="s">
        <v>1621</v>
      </c>
      <c r="DK28" s="27">
        <f t="shared" si="112"/>
        <v>0.75</v>
      </c>
      <c r="DL28" s="28">
        <f t="shared" si="113"/>
        <v>1.0112333333333334</v>
      </c>
      <c r="DM28" s="25" t="s">
        <v>50</v>
      </c>
      <c r="DN28" s="25" t="s">
        <v>1622</v>
      </c>
      <c r="DO28" s="24">
        <v>22500</v>
      </c>
      <c r="DP28" s="24"/>
      <c r="DQ28" s="25"/>
      <c r="DR28" s="27">
        <f t="shared" si="114"/>
        <v>0.75</v>
      </c>
      <c r="DS28" s="28">
        <f t="shared" si="115"/>
        <v>1.0112333333333334</v>
      </c>
      <c r="DT28" s="25" t="s">
        <v>49</v>
      </c>
      <c r="DU28" s="25"/>
      <c r="DV28" s="24">
        <v>22500</v>
      </c>
      <c r="DW28" s="24"/>
      <c r="DX28" s="25"/>
      <c r="DY28" s="27">
        <f t="shared" si="116"/>
        <v>0.75</v>
      </c>
      <c r="DZ28" s="28">
        <f t="shared" si="117"/>
        <v>1.0112333333333334</v>
      </c>
      <c r="EA28" s="25" t="s">
        <v>49</v>
      </c>
      <c r="EB28" s="25"/>
      <c r="EC28" s="31">
        <v>30000</v>
      </c>
      <c r="ED28" s="24"/>
      <c r="EE28" s="25"/>
      <c r="EF28" s="27">
        <f t="shared" si="118"/>
        <v>1</v>
      </c>
      <c r="EG28" s="28">
        <f t="shared" si="119"/>
        <v>1.0112333333333334</v>
      </c>
      <c r="EH28" s="25" t="s">
        <v>49</v>
      </c>
      <c r="EI28" s="25"/>
      <c r="EJ28" s="32">
        <v>2025</v>
      </c>
    </row>
    <row r="29" spans="2:140" ht="409.5" x14ac:dyDescent="0.3">
      <c r="B29" s="16" t="s">
        <v>44</v>
      </c>
      <c r="C29" s="16" t="s">
        <v>45</v>
      </c>
      <c r="D29" s="16" t="s">
        <v>45</v>
      </c>
      <c r="E29" s="16" t="s">
        <v>158</v>
      </c>
      <c r="F29" s="16" t="s">
        <v>274</v>
      </c>
      <c r="G29" s="17" t="s">
        <v>275</v>
      </c>
      <c r="H29" s="16" t="s">
        <v>276</v>
      </c>
      <c r="I29" s="16" t="s">
        <v>277</v>
      </c>
      <c r="J29" s="16" t="s">
        <v>278</v>
      </c>
      <c r="K29" s="16" t="s">
        <v>279</v>
      </c>
      <c r="L29" s="16" t="s">
        <v>303</v>
      </c>
      <c r="M29" s="16" t="s">
        <v>72</v>
      </c>
      <c r="N29" s="16" t="s">
        <v>390</v>
      </c>
      <c r="O29" s="22">
        <v>113</v>
      </c>
      <c r="P29" s="19" t="s">
        <v>450</v>
      </c>
      <c r="Q29" s="20" t="s">
        <v>282</v>
      </c>
      <c r="R29" s="19" t="s">
        <v>283</v>
      </c>
      <c r="S29" s="19" t="s">
        <v>451</v>
      </c>
      <c r="T29" s="19" t="s">
        <v>285</v>
      </c>
      <c r="U29" s="19" t="s">
        <v>434</v>
      </c>
      <c r="V29" s="19">
        <v>30</v>
      </c>
      <c r="W29" s="19" t="s">
        <v>452</v>
      </c>
      <c r="X29" s="20" t="s">
        <v>288</v>
      </c>
      <c r="Y29" s="21" t="s">
        <v>289</v>
      </c>
      <c r="Z29" s="21"/>
      <c r="AA29" s="21"/>
      <c r="AB29" s="21"/>
      <c r="AC29" s="21"/>
      <c r="AD29" s="21"/>
      <c r="AE29" s="21"/>
      <c r="AF29" s="21"/>
      <c r="AG29" s="21"/>
      <c r="AH29" s="22"/>
      <c r="AI29" s="22"/>
      <c r="AJ29" s="22"/>
      <c r="AK29" s="22"/>
      <c r="AL29" s="22"/>
      <c r="AM29" s="22"/>
      <c r="AN29" s="22"/>
      <c r="AO29" s="22"/>
      <c r="AP29" s="22"/>
      <c r="AQ29" s="22"/>
      <c r="AR29" s="23" t="s">
        <v>48</v>
      </c>
      <c r="AS29" s="22"/>
      <c r="AT29" s="41"/>
      <c r="AU29" s="192"/>
      <c r="AV29" s="192">
        <v>4361</v>
      </c>
      <c r="AW29" s="192">
        <v>4000</v>
      </c>
      <c r="AX29" s="192">
        <v>5000</v>
      </c>
      <c r="AY29" s="192">
        <v>5000</v>
      </c>
      <c r="AZ29" s="195"/>
      <c r="BA29" s="195"/>
      <c r="BB29" s="195"/>
      <c r="BC29" s="195"/>
      <c r="BD29" s="24"/>
      <c r="BE29" s="24"/>
      <c r="BF29" s="25"/>
      <c r="BG29" s="26">
        <f t="shared" si="96"/>
        <v>0</v>
      </c>
      <c r="BH29" s="27">
        <f t="shared" si="97"/>
        <v>0</v>
      </c>
      <c r="BI29" s="25" t="s">
        <v>49</v>
      </c>
      <c r="BJ29" s="25"/>
      <c r="BK29" s="24"/>
      <c r="BL29" s="24"/>
      <c r="BM29" s="25"/>
      <c r="BN29" s="27">
        <f t="shared" si="98"/>
        <v>0</v>
      </c>
      <c r="BO29" s="28">
        <f t="shared" si="99"/>
        <v>0</v>
      </c>
      <c r="BP29" s="25" t="s">
        <v>49</v>
      </c>
      <c r="BQ29" s="29"/>
      <c r="BR29" s="30">
        <v>1000</v>
      </c>
      <c r="BS29" s="24">
        <v>1220</v>
      </c>
      <c r="BT29" s="25" t="s">
        <v>453</v>
      </c>
      <c r="BU29" s="27">
        <f t="shared" si="100"/>
        <v>0.25</v>
      </c>
      <c r="BV29" s="28">
        <f t="shared" si="101"/>
        <v>0.30499999999999999</v>
      </c>
      <c r="BW29" s="25" t="s">
        <v>50</v>
      </c>
      <c r="BX29" s="25" t="s">
        <v>454</v>
      </c>
      <c r="BY29" s="24">
        <v>1000</v>
      </c>
      <c r="BZ29" s="24"/>
      <c r="CA29" s="25"/>
      <c r="CB29" s="27">
        <f t="shared" si="102"/>
        <v>0.25</v>
      </c>
      <c r="CC29" s="28">
        <f t="shared" si="103"/>
        <v>0.30499999999999999</v>
      </c>
      <c r="CD29" s="25" t="s">
        <v>62</v>
      </c>
      <c r="CE29" s="25"/>
      <c r="CF29" s="24">
        <v>1000</v>
      </c>
      <c r="CG29" s="24"/>
      <c r="CH29" s="25"/>
      <c r="CI29" s="27">
        <f t="shared" si="104"/>
        <v>0.25</v>
      </c>
      <c r="CJ29" s="28">
        <f t="shared" si="105"/>
        <v>0.30499999999999999</v>
      </c>
      <c r="CK29" s="25" t="s">
        <v>49</v>
      </c>
      <c r="CL29" s="25"/>
      <c r="CM29" s="24">
        <v>2000</v>
      </c>
      <c r="CN29" s="132">
        <v>2297</v>
      </c>
      <c r="CO29" s="128" t="s">
        <v>1203</v>
      </c>
      <c r="CP29" s="27">
        <f t="shared" si="106"/>
        <v>0.5</v>
      </c>
      <c r="CQ29" s="28">
        <f t="shared" si="107"/>
        <v>0.57425000000000004</v>
      </c>
      <c r="CR29" s="25" t="s">
        <v>50</v>
      </c>
      <c r="CS29" s="25" t="s">
        <v>1204</v>
      </c>
      <c r="CT29" s="24">
        <v>2000</v>
      </c>
      <c r="CU29" s="24"/>
      <c r="CV29" s="25"/>
      <c r="CW29" s="27">
        <f t="shared" si="108"/>
        <v>0.5</v>
      </c>
      <c r="CX29" s="28">
        <f t="shared" si="109"/>
        <v>0.57425000000000004</v>
      </c>
      <c r="CY29" s="25" t="s">
        <v>49</v>
      </c>
      <c r="CZ29" s="25" t="s">
        <v>1618</v>
      </c>
      <c r="DA29" s="24">
        <v>2000</v>
      </c>
      <c r="DB29" s="24"/>
      <c r="DC29" s="25"/>
      <c r="DD29" s="27">
        <f t="shared" si="110"/>
        <v>0.5</v>
      </c>
      <c r="DE29" s="28">
        <f t="shared" si="111"/>
        <v>0.57425000000000004</v>
      </c>
      <c r="DF29" s="25" t="s">
        <v>49</v>
      </c>
      <c r="DG29" s="25" t="s">
        <v>1618</v>
      </c>
      <c r="DH29" s="24">
        <v>3000</v>
      </c>
      <c r="DI29" s="24">
        <v>3555</v>
      </c>
      <c r="DJ29" s="25" t="s">
        <v>1623</v>
      </c>
      <c r="DK29" s="27">
        <f t="shared" si="112"/>
        <v>0.75</v>
      </c>
      <c r="DL29" s="28">
        <f t="shared" si="113"/>
        <v>0.88875000000000004</v>
      </c>
      <c r="DM29" s="25" t="s">
        <v>50</v>
      </c>
      <c r="DN29" s="25" t="s">
        <v>1624</v>
      </c>
      <c r="DO29" s="24">
        <v>3000</v>
      </c>
      <c r="DP29" s="24"/>
      <c r="DQ29" s="25"/>
      <c r="DR29" s="27">
        <f t="shared" si="114"/>
        <v>0.75</v>
      </c>
      <c r="DS29" s="28">
        <f t="shared" si="115"/>
        <v>0.88875000000000004</v>
      </c>
      <c r="DT29" s="25" t="s">
        <v>49</v>
      </c>
      <c r="DU29" s="25"/>
      <c r="DV29" s="24">
        <v>3000</v>
      </c>
      <c r="DW29" s="24"/>
      <c r="DX29" s="25"/>
      <c r="DY29" s="27">
        <f t="shared" si="116"/>
        <v>0.75</v>
      </c>
      <c r="DZ29" s="28">
        <f t="shared" si="117"/>
        <v>0.88875000000000004</v>
      </c>
      <c r="EA29" s="25" t="s">
        <v>49</v>
      </c>
      <c r="EB29" s="25"/>
      <c r="EC29" s="31">
        <v>4000</v>
      </c>
      <c r="ED29" s="24"/>
      <c r="EE29" s="25"/>
      <c r="EF29" s="27">
        <f t="shared" si="118"/>
        <v>1</v>
      </c>
      <c r="EG29" s="28">
        <f t="shared" si="119"/>
        <v>0.88875000000000004</v>
      </c>
      <c r="EH29" s="25" t="s">
        <v>49</v>
      </c>
      <c r="EI29" s="25"/>
      <c r="EJ29" s="32">
        <v>2025</v>
      </c>
    </row>
    <row r="30" spans="2:140" ht="409.5" x14ac:dyDescent="0.3">
      <c r="B30" s="16" t="s">
        <v>44</v>
      </c>
      <c r="C30" s="16" t="s">
        <v>442</v>
      </c>
      <c r="D30" s="16" t="s">
        <v>443</v>
      </c>
      <c r="E30" s="16" t="s">
        <v>158</v>
      </c>
      <c r="F30" s="16" t="s">
        <v>274</v>
      </c>
      <c r="G30" s="17" t="s">
        <v>275</v>
      </c>
      <c r="H30" s="16" t="s">
        <v>276</v>
      </c>
      <c r="I30" s="16" t="s">
        <v>277</v>
      </c>
      <c r="J30" s="16" t="s">
        <v>278</v>
      </c>
      <c r="K30" s="16" t="s">
        <v>279</v>
      </c>
      <c r="L30" s="16" t="s">
        <v>326</v>
      </c>
      <c r="M30" s="16" t="s">
        <v>46</v>
      </c>
      <c r="N30" s="16" t="s">
        <v>47</v>
      </c>
      <c r="O30" s="22">
        <v>106</v>
      </c>
      <c r="P30" s="19" t="s">
        <v>455</v>
      </c>
      <c r="Q30" s="20" t="s">
        <v>305</v>
      </c>
      <c r="R30" s="19" t="s">
        <v>283</v>
      </c>
      <c r="S30" s="19" t="s">
        <v>456</v>
      </c>
      <c r="T30" s="19" t="s">
        <v>308</v>
      </c>
      <c r="U30" s="19" t="s">
        <v>286</v>
      </c>
      <c r="V30" s="19">
        <v>30</v>
      </c>
      <c r="W30" s="19" t="s">
        <v>457</v>
      </c>
      <c r="X30" s="20" t="s">
        <v>310</v>
      </c>
      <c r="Y30" s="21" t="s">
        <v>289</v>
      </c>
      <c r="Z30" s="21"/>
      <c r="AA30" s="21"/>
      <c r="AB30" s="21"/>
      <c r="AC30" s="21"/>
      <c r="AD30" s="21"/>
      <c r="AE30" s="21"/>
      <c r="AF30" s="21"/>
      <c r="AG30" s="21"/>
      <c r="AH30" s="22"/>
      <c r="AI30" s="22"/>
      <c r="AJ30" s="22"/>
      <c r="AK30" s="22"/>
      <c r="AL30" s="22"/>
      <c r="AM30" s="22"/>
      <c r="AN30" s="22"/>
      <c r="AO30" s="22"/>
      <c r="AP30" s="22"/>
      <c r="AQ30" s="22" t="s">
        <v>48</v>
      </c>
      <c r="AR30" s="23"/>
      <c r="AS30" s="22"/>
      <c r="AT30" s="41"/>
      <c r="AU30" s="192">
        <v>0.44</v>
      </c>
      <c r="AV30" s="192">
        <v>2.52</v>
      </c>
      <c r="AW30" s="192">
        <v>2.52</v>
      </c>
      <c r="AX30" s="192">
        <v>2.52</v>
      </c>
      <c r="AY30" s="192">
        <v>8</v>
      </c>
      <c r="AZ30" s="195"/>
      <c r="BA30" s="195"/>
      <c r="BB30" s="195"/>
      <c r="BC30" s="195"/>
      <c r="BD30" s="24"/>
      <c r="BE30" s="24">
        <v>0</v>
      </c>
      <c r="BF30" s="25" t="s">
        <v>458</v>
      </c>
      <c r="BG30" s="26">
        <f t="shared" si="96"/>
        <v>0</v>
      </c>
      <c r="BH30" s="27">
        <f t="shared" si="97"/>
        <v>0</v>
      </c>
      <c r="BI30" s="25" t="s">
        <v>50</v>
      </c>
      <c r="BJ30" s="25" t="s">
        <v>459</v>
      </c>
      <c r="BK30" s="24"/>
      <c r="BL30" s="24">
        <v>0</v>
      </c>
      <c r="BM30" s="25" t="s">
        <v>460</v>
      </c>
      <c r="BN30" s="27">
        <f t="shared" si="98"/>
        <v>0</v>
      </c>
      <c r="BO30" s="28">
        <f t="shared" si="99"/>
        <v>0</v>
      </c>
      <c r="BP30" s="25" t="s">
        <v>50</v>
      </c>
      <c r="BQ30" s="29" t="s">
        <v>461</v>
      </c>
      <c r="BR30" s="30"/>
      <c r="BS30" s="24">
        <v>0</v>
      </c>
      <c r="BT30" s="25" t="s">
        <v>462</v>
      </c>
      <c r="BU30" s="27">
        <f t="shared" si="100"/>
        <v>0</v>
      </c>
      <c r="BV30" s="28">
        <f t="shared" si="101"/>
        <v>0</v>
      </c>
      <c r="BW30" s="25" t="s">
        <v>50</v>
      </c>
      <c r="BX30" s="25" t="s">
        <v>463</v>
      </c>
      <c r="BY30" s="24"/>
      <c r="BZ30" s="24"/>
      <c r="CA30" s="25" t="s">
        <v>1205</v>
      </c>
      <c r="CB30" s="27">
        <f t="shared" si="102"/>
        <v>0</v>
      </c>
      <c r="CC30" s="28">
        <f t="shared" si="103"/>
        <v>0</v>
      </c>
      <c r="CD30" s="25" t="s">
        <v>50</v>
      </c>
      <c r="CE30" s="25" t="s">
        <v>1206</v>
      </c>
      <c r="CF30" s="24"/>
      <c r="CG30" s="24"/>
      <c r="CH30" s="25" t="s">
        <v>1207</v>
      </c>
      <c r="CI30" s="27">
        <f t="shared" si="104"/>
        <v>0</v>
      </c>
      <c r="CJ30" s="28">
        <f t="shared" si="105"/>
        <v>0</v>
      </c>
      <c r="CK30" s="25" t="s">
        <v>50</v>
      </c>
      <c r="CL30" s="25" t="s">
        <v>1208</v>
      </c>
      <c r="CM30" s="24">
        <v>1.26</v>
      </c>
      <c r="CN30" s="24">
        <v>1.65</v>
      </c>
      <c r="CO30" s="128" t="s">
        <v>1209</v>
      </c>
      <c r="CP30" s="27">
        <f t="shared" si="106"/>
        <v>0.5</v>
      </c>
      <c r="CQ30" s="28">
        <f t="shared" si="107"/>
        <v>0.65476190476190477</v>
      </c>
      <c r="CR30" s="25" t="s">
        <v>50</v>
      </c>
      <c r="CS30" s="25" t="s">
        <v>1210</v>
      </c>
      <c r="CT30" s="24">
        <v>1.26</v>
      </c>
      <c r="CU30" s="24">
        <v>1.65</v>
      </c>
      <c r="CV30" s="25" t="s">
        <v>1625</v>
      </c>
      <c r="CW30" s="27">
        <f t="shared" si="108"/>
        <v>0.5</v>
      </c>
      <c r="CX30" s="28">
        <f t="shared" si="109"/>
        <v>0.65476190476190477</v>
      </c>
      <c r="CY30" s="25" t="s">
        <v>50</v>
      </c>
      <c r="CZ30" s="25" t="s">
        <v>1626</v>
      </c>
      <c r="DA30" s="24">
        <v>1.26</v>
      </c>
      <c r="DB30" s="24">
        <v>1.65</v>
      </c>
      <c r="DC30" s="25" t="s">
        <v>1627</v>
      </c>
      <c r="DD30" s="27">
        <f t="shared" si="110"/>
        <v>0.5</v>
      </c>
      <c r="DE30" s="28">
        <f t="shared" si="111"/>
        <v>0.65476190476190477</v>
      </c>
      <c r="DF30" s="25" t="s">
        <v>50</v>
      </c>
      <c r="DG30" s="25" t="s">
        <v>1628</v>
      </c>
      <c r="DH30" s="24">
        <v>1.26</v>
      </c>
      <c r="DI30" s="24">
        <v>1.65</v>
      </c>
      <c r="DJ30" s="25" t="s">
        <v>1629</v>
      </c>
      <c r="DK30" s="27">
        <f t="shared" si="112"/>
        <v>0.5</v>
      </c>
      <c r="DL30" s="28">
        <f t="shared" si="113"/>
        <v>0.65476190476190477</v>
      </c>
      <c r="DM30" s="25" t="s">
        <v>50</v>
      </c>
      <c r="DN30" s="25" t="s">
        <v>1588</v>
      </c>
      <c r="DO30" s="24">
        <v>1.26</v>
      </c>
      <c r="DP30" s="24"/>
      <c r="DQ30" s="25"/>
      <c r="DR30" s="27">
        <f t="shared" si="114"/>
        <v>0.5</v>
      </c>
      <c r="DS30" s="28">
        <f t="shared" si="115"/>
        <v>0.65476190476190477</v>
      </c>
      <c r="DT30" s="25" t="s">
        <v>49</v>
      </c>
      <c r="DU30" s="25"/>
      <c r="DV30" s="24">
        <v>1.26</v>
      </c>
      <c r="DW30" s="24"/>
      <c r="DX30" s="25"/>
      <c r="DY30" s="27">
        <f t="shared" si="116"/>
        <v>0.5</v>
      </c>
      <c r="DZ30" s="28">
        <f t="shared" si="117"/>
        <v>0.65476190476190477</v>
      </c>
      <c r="EA30" s="25" t="s">
        <v>49</v>
      </c>
      <c r="EB30" s="25"/>
      <c r="EC30" s="31">
        <v>2.52</v>
      </c>
      <c r="ED30" s="24"/>
      <c r="EE30" s="25"/>
      <c r="EF30" s="27">
        <f t="shared" si="118"/>
        <v>1</v>
      </c>
      <c r="EG30" s="28">
        <f t="shared" si="119"/>
        <v>0.65476190476190477</v>
      </c>
      <c r="EH30" s="25" t="s">
        <v>49</v>
      </c>
      <c r="EI30" s="25"/>
      <c r="EJ30" s="32">
        <v>2025</v>
      </c>
    </row>
    <row r="31" spans="2:140" ht="409.5" x14ac:dyDescent="0.3">
      <c r="B31" s="16" t="s">
        <v>44</v>
      </c>
      <c r="C31" s="16" t="s">
        <v>45</v>
      </c>
      <c r="D31" s="16" t="s">
        <v>45</v>
      </c>
      <c r="E31" s="16" t="s">
        <v>158</v>
      </c>
      <c r="F31" s="16" t="s">
        <v>274</v>
      </c>
      <c r="G31" s="17" t="s">
        <v>275</v>
      </c>
      <c r="H31" s="16" t="s">
        <v>276</v>
      </c>
      <c r="I31" s="16" t="s">
        <v>277</v>
      </c>
      <c r="J31" s="16" t="s">
        <v>278</v>
      </c>
      <c r="K31" s="16" t="s">
        <v>279</v>
      </c>
      <c r="L31" s="16" t="s">
        <v>280</v>
      </c>
      <c r="M31" s="16" t="s">
        <v>52</v>
      </c>
      <c r="N31" s="16" t="s">
        <v>53</v>
      </c>
      <c r="O31" s="22" t="s">
        <v>464</v>
      </c>
      <c r="P31" s="40" t="s">
        <v>465</v>
      </c>
      <c r="Q31" s="20" t="s">
        <v>282</v>
      </c>
      <c r="R31" s="19" t="s">
        <v>283</v>
      </c>
      <c r="S31" s="40" t="s">
        <v>466</v>
      </c>
      <c r="T31" s="19" t="s">
        <v>285</v>
      </c>
      <c r="U31" s="40" t="s">
        <v>293</v>
      </c>
      <c r="V31" s="40">
        <v>30</v>
      </c>
      <c r="W31" s="40" t="s">
        <v>467</v>
      </c>
      <c r="X31" s="20" t="s">
        <v>394</v>
      </c>
      <c r="Y31" s="21" t="s">
        <v>289</v>
      </c>
      <c r="Z31" s="21"/>
      <c r="AA31" s="21"/>
      <c r="AB31" s="21"/>
      <c r="AC31" s="21"/>
      <c r="AD31" s="21"/>
      <c r="AE31" s="21"/>
      <c r="AF31" s="21"/>
      <c r="AG31" s="21"/>
      <c r="AH31" s="22"/>
      <c r="AI31" s="22"/>
      <c r="AJ31" s="22"/>
      <c r="AK31" s="22"/>
      <c r="AL31" s="22"/>
      <c r="AM31" s="22"/>
      <c r="AN31" s="22"/>
      <c r="AO31" s="22"/>
      <c r="AP31" s="22"/>
      <c r="AQ31" s="22"/>
      <c r="AR31" s="23"/>
      <c r="AS31" s="22"/>
      <c r="AT31" s="41"/>
      <c r="AU31" s="44"/>
      <c r="AV31" s="42"/>
      <c r="AW31" s="42"/>
      <c r="AX31" s="42"/>
      <c r="AY31" s="42"/>
      <c r="AZ31" s="43"/>
      <c r="BA31" s="43"/>
      <c r="BB31" s="43"/>
      <c r="BC31" s="43"/>
      <c r="BD31" s="24"/>
      <c r="BE31" s="24"/>
      <c r="BF31" s="25"/>
      <c r="BG31" s="26">
        <f t="shared" si="96"/>
        <v>0</v>
      </c>
      <c r="BH31" s="27">
        <f t="shared" si="97"/>
        <v>0</v>
      </c>
      <c r="BI31" s="25" t="s">
        <v>49</v>
      </c>
      <c r="BJ31" s="25"/>
      <c r="BK31" s="24"/>
      <c r="BL31" s="24"/>
      <c r="BM31" s="25"/>
      <c r="BN31" s="27">
        <f t="shared" si="98"/>
        <v>0</v>
      </c>
      <c r="BO31" s="28">
        <f t="shared" si="99"/>
        <v>0</v>
      </c>
      <c r="BP31" s="25" t="s">
        <v>49</v>
      </c>
      <c r="BQ31" s="29"/>
      <c r="BR31" s="30"/>
      <c r="BS31" s="24"/>
      <c r="BT31" s="25" t="s">
        <v>468</v>
      </c>
      <c r="BU31" s="27">
        <f t="shared" si="100"/>
        <v>0</v>
      </c>
      <c r="BV31" s="28">
        <f t="shared" si="101"/>
        <v>0</v>
      </c>
      <c r="BW31" s="25" t="s">
        <v>396</v>
      </c>
      <c r="BX31" s="25" t="s">
        <v>397</v>
      </c>
      <c r="BY31" s="24"/>
      <c r="BZ31" s="24"/>
      <c r="CA31" s="25"/>
      <c r="CB31" s="27">
        <f t="shared" si="102"/>
        <v>0</v>
      </c>
      <c r="CC31" s="28">
        <f t="shared" si="103"/>
        <v>0</v>
      </c>
      <c r="CD31" s="25" t="s">
        <v>49</v>
      </c>
      <c r="CE31" s="25" t="s">
        <v>1173</v>
      </c>
      <c r="CF31" s="24"/>
      <c r="CG31" s="24"/>
      <c r="CH31" s="25"/>
      <c r="CI31" s="27">
        <f t="shared" si="104"/>
        <v>0</v>
      </c>
      <c r="CJ31" s="28">
        <f t="shared" si="105"/>
        <v>0</v>
      </c>
      <c r="CK31" s="25" t="s">
        <v>49</v>
      </c>
      <c r="CL31" s="25"/>
      <c r="CM31" s="24"/>
      <c r="CN31" s="24"/>
      <c r="CO31" s="128" t="s">
        <v>1211</v>
      </c>
      <c r="CP31" s="27">
        <f t="shared" si="106"/>
        <v>0</v>
      </c>
      <c r="CQ31" s="28">
        <f t="shared" si="107"/>
        <v>0</v>
      </c>
      <c r="CR31" s="25" t="s">
        <v>396</v>
      </c>
      <c r="CS31" s="25" t="s">
        <v>1175</v>
      </c>
      <c r="CT31" s="24"/>
      <c r="CU31" s="24"/>
      <c r="CV31" s="25"/>
      <c r="CW31" s="27">
        <f t="shared" si="108"/>
        <v>0</v>
      </c>
      <c r="CX31" s="28">
        <f t="shared" si="109"/>
        <v>0</v>
      </c>
      <c r="CY31" s="25" t="s">
        <v>49</v>
      </c>
      <c r="CZ31" s="25"/>
      <c r="DA31" s="24"/>
      <c r="DB31" s="24"/>
      <c r="DC31" s="25"/>
      <c r="DD31" s="27">
        <f t="shared" si="110"/>
        <v>0</v>
      </c>
      <c r="DE31" s="28">
        <f t="shared" si="111"/>
        <v>0</v>
      </c>
      <c r="DF31" s="25" t="s">
        <v>49</v>
      </c>
      <c r="DG31" s="25"/>
      <c r="DH31" s="24"/>
      <c r="DI31" s="24"/>
      <c r="DJ31" s="25" t="s">
        <v>1630</v>
      </c>
      <c r="DK31" s="27">
        <f t="shared" si="112"/>
        <v>0</v>
      </c>
      <c r="DL31" s="28">
        <f t="shared" si="113"/>
        <v>0</v>
      </c>
      <c r="DM31" s="25" t="s">
        <v>396</v>
      </c>
      <c r="DN31" s="25" t="s">
        <v>1601</v>
      </c>
      <c r="DO31" s="24"/>
      <c r="DP31" s="24"/>
      <c r="DQ31" s="25"/>
      <c r="DR31" s="27">
        <f t="shared" si="114"/>
        <v>0</v>
      </c>
      <c r="DS31" s="28">
        <f t="shared" si="115"/>
        <v>0</v>
      </c>
      <c r="DT31" s="25" t="s">
        <v>49</v>
      </c>
      <c r="DU31" s="25"/>
      <c r="DV31" s="24"/>
      <c r="DW31" s="24"/>
      <c r="DX31" s="25"/>
      <c r="DY31" s="27">
        <f t="shared" si="116"/>
        <v>0</v>
      </c>
      <c r="DZ31" s="28">
        <f t="shared" si="117"/>
        <v>0</v>
      </c>
      <c r="EA31" s="25" t="s">
        <v>49</v>
      </c>
      <c r="EB31" s="25"/>
      <c r="EC31" s="31">
        <v>0</v>
      </c>
      <c r="ED31" s="24"/>
      <c r="EE31" s="25"/>
      <c r="EF31" s="27">
        <f t="shared" si="118"/>
        <v>0</v>
      </c>
      <c r="EG31" s="28">
        <f t="shared" si="119"/>
        <v>0</v>
      </c>
      <c r="EH31" s="25" t="s">
        <v>49</v>
      </c>
      <c r="EI31" s="25"/>
      <c r="EJ31" s="32">
        <v>2025</v>
      </c>
    </row>
    <row r="32" spans="2:140" ht="409.5" x14ac:dyDescent="0.3">
      <c r="B32" s="16" t="s">
        <v>55</v>
      </c>
      <c r="C32" s="16" t="s">
        <v>56</v>
      </c>
      <c r="D32" s="16" t="s">
        <v>57</v>
      </c>
      <c r="E32" s="16" t="s">
        <v>158</v>
      </c>
      <c r="F32" s="16" t="s">
        <v>274</v>
      </c>
      <c r="G32" s="17" t="s">
        <v>469</v>
      </c>
      <c r="H32" s="16" t="s">
        <v>470</v>
      </c>
      <c r="I32" s="16" t="s">
        <v>277</v>
      </c>
      <c r="J32" s="16" t="s">
        <v>471</v>
      </c>
      <c r="K32" s="16" t="s">
        <v>472</v>
      </c>
      <c r="L32" s="16" t="s">
        <v>473</v>
      </c>
      <c r="M32" s="16" t="s">
        <v>58</v>
      </c>
      <c r="N32" s="16" t="s">
        <v>59</v>
      </c>
      <c r="O32" s="22">
        <v>44</v>
      </c>
      <c r="P32" s="40" t="s">
        <v>474</v>
      </c>
      <c r="Q32" s="20" t="s">
        <v>305</v>
      </c>
      <c r="R32" s="19" t="s">
        <v>283</v>
      </c>
      <c r="S32" s="40" t="s">
        <v>475</v>
      </c>
      <c r="T32" s="19" t="s">
        <v>308</v>
      </c>
      <c r="U32" s="40" t="s">
        <v>434</v>
      </c>
      <c r="V32" s="40">
        <v>0</v>
      </c>
      <c r="W32" s="40" t="s">
        <v>476</v>
      </c>
      <c r="X32" s="20" t="s">
        <v>288</v>
      </c>
      <c r="Y32" s="21"/>
      <c r="Z32" s="21"/>
      <c r="AA32" s="21"/>
      <c r="AB32" s="21"/>
      <c r="AC32" s="21"/>
      <c r="AD32" s="21"/>
      <c r="AE32" s="21"/>
      <c r="AF32" s="21"/>
      <c r="AG32" s="21"/>
      <c r="AH32" s="22"/>
      <c r="AI32" s="22"/>
      <c r="AJ32" s="22"/>
      <c r="AK32" s="22"/>
      <c r="AL32" s="22"/>
      <c r="AM32" s="22"/>
      <c r="AN32" s="22"/>
      <c r="AO32" s="22"/>
      <c r="AP32" s="22"/>
      <c r="AQ32" s="22"/>
      <c r="AR32" s="23"/>
      <c r="AS32" s="22"/>
      <c r="AT32" s="41"/>
      <c r="AU32" s="44">
        <v>45</v>
      </c>
      <c r="AV32" s="192">
        <v>67</v>
      </c>
      <c r="AW32" s="192">
        <v>88</v>
      </c>
      <c r="AX32" s="192">
        <v>90</v>
      </c>
      <c r="AY32" s="192">
        <v>90</v>
      </c>
      <c r="AZ32" s="195">
        <v>90</v>
      </c>
      <c r="BA32" s="195"/>
      <c r="BB32" s="195"/>
      <c r="BC32" s="195"/>
      <c r="BD32" s="24"/>
      <c r="BE32" s="24"/>
      <c r="BF32" s="25"/>
      <c r="BG32" s="26">
        <f t="shared" si="96"/>
        <v>0</v>
      </c>
      <c r="BH32" s="27">
        <f t="shared" si="97"/>
        <v>0</v>
      </c>
      <c r="BI32" s="25" t="s">
        <v>49</v>
      </c>
      <c r="BJ32" s="25"/>
      <c r="BK32" s="24"/>
      <c r="BL32" s="24"/>
      <c r="BM32" s="25"/>
      <c r="BN32" s="27">
        <f t="shared" si="98"/>
        <v>0</v>
      </c>
      <c r="BO32" s="28">
        <f t="shared" si="99"/>
        <v>0</v>
      </c>
      <c r="BP32" s="25" t="s">
        <v>49</v>
      </c>
      <c r="BQ32" s="29"/>
      <c r="BR32" s="30">
        <v>70</v>
      </c>
      <c r="BS32" s="24">
        <v>70</v>
      </c>
      <c r="BT32" s="25" t="s">
        <v>477</v>
      </c>
      <c r="BU32" s="27">
        <f t="shared" si="100"/>
        <v>0.79545454545454541</v>
      </c>
      <c r="BV32" s="28">
        <f t="shared" si="101"/>
        <v>0.79545454545454541</v>
      </c>
      <c r="BW32" s="25" t="s">
        <v>50</v>
      </c>
      <c r="BX32" s="25" t="s">
        <v>478</v>
      </c>
      <c r="BY32" s="24">
        <v>70</v>
      </c>
      <c r="BZ32" s="24">
        <v>70</v>
      </c>
      <c r="CA32" s="25"/>
      <c r="CB32" s="27">
        <f t="shared" si="102"/>
        <v>0.79545454545454541</v>
      </c>
      <c r="CC32" s="28">
        <f t="shared" si="103"/>
        <v>0.79545454545454541</v>
      </c>
      <c r="CD32" s="25" t="s">
        <v>62</v>
      </c>
      <c r="CE32" s="25"/>
      <c r="CF32" s="24">
        <v>70</v>
      </c>
      <c r="CG32" s="24">
        <v>70</v>
      </c>
      <c r="CH32" s="25"/>
      <c r="CI32" s="27">
        <f t="shared" si="104"/>
        <v>0.79545454545454541</v>
      </c>
      <c r="CJ32" s="28">
        <f t="shared" si="105"/>
        <v>0.79545454545454541</v>
      </c>
      <c r="CK32" s="25" t="s">
        <v>49</v>
      </c>
      <c r="CL32" s="25"/>
      <c r="CM32" s="24">
        <v>76</v>
      </c>
      <c r="CN32" s="24">
        <v>76</v>
      </c>
      <c r="CO32" s="25" t="s">
        <v>1212</v>
      </c>
      <c r="CP32" s="27">
        <f t="shared" si="106"/>
        <v>0.86363636363636365</v>
      </c>
      <c r="CQ32" s="28">
        <f t="shared" si="107"/>
        <v>0.86363636363636365</v>
      </c>
      <c r="CR32" s="25" t="s">
        <v>50</v>
      </c>
      <c r="CS32" s="25" t="s">
        <v>1213</v>
      </c>
      <c r="CT32" s="24">
        <v>76</v>
      </c>
      <c r="CU32" s="24"/>
      <c r="CV32" s="25"/>
      <c r="CW32" s="27">
        <f t="shared" si="108"/>
        <v>0.86363636363636365</v>
      </c>
      <c r="CX32" s="28">
        <f t="shared" si="109"/>
        <v>0.86363636363636365</v>
      </c>
      <c r="CY32" s="25" t="s">
        <v>49</v>
      </c>
      <c r="CZ32" s="25"/>
      <c r="DA32" s="24">
        <v>76</v>
      </c>
      <c r="DB32" s="24"/>
      <c r="DC32" s="25"/>
      <c r="DD32" s="27">
        <f t="shared" si="110"/>
        <v>0.86363636363636365</v>
      </c>
      <c r="DE32" s="28">
        <f t="shared" si="111"/>
        <v>0.86363636363636365</v>
      </c>
      <c r="DF32" s="25" t="s">
        <v>49</v>
      </c>
      <c r="DG32" s="25"/>
      <c r="DH32" s="24">
        <v>83</v>
      </c>
      <c r="DI32" s="24">
        <v>85</v>
      </c>
      <c r="DJ32" s="25" t="s">
        <v>1631</v>
      </c>
      <c r="DK32" s="27">
        <f t="shared" si="112"/>
        <v>0.94318181818181823</v>
      </c>
      <c r="DL32" s="28">
        <f t="shared" si="113"/>
        <v>0.96590909090909094</v>
      </c>
      <c r="DM32" s="25" t="s">
        <v>50</v>
      </c>
      <c r="DN32" s="25" t="s">
        <v>1632</v>
      </c>
      <c r="DO32" s="24">
        <v>83</v>
      </c>
      <c r="DP32" s="24"/>
      <c r="DQ32" s="25"/>
      <c r="DR32" s="27">
        <f t="shared" si="114"/>
        <v>0.94318181818181823</v>
      </c>
      <c r="DS32" s="28">
        <f t="shared" si="115"/>
        <v>0.96590909090909094</v>
      </c>
      <c r="DT32" s="25" t="s">
        <v>49</v>
      </c>
      <c r="DU32" s="25"/>
      <c r="DV32" s="24">
        <v>83</v>
      </c>
      <c r="DW32" s="24"/>
      <c r="DX32" s="25"/>
      <c r="DY32" s="27">
        <f t="shared" si="116"/>
        <v>0.94318181818181823</v>
      </c>
      <c r="DZ32" s="28">
        <f t="shared" si="117"/>
        <v>0.96590909090909094</v>
      </c>
      <c r="EA32" s="25" t="s">
        <v>49</v>
      </c>
      <c r="EB32" s="25"/>
      <c r="EC32" s="31">
        <v>88</v>
      </c>
      <c r="ED32" s="24"/>
      <c r="EE32" s="25"/>
      <c r="EF32" s="27">
        <f t="shared" si="118"/>
        <v>1</v>
      </c>
      <c r="EG32" s="28">
        <f t="shared" si="119"/>
        <v>0.96590909090909094</v>
      </c>
      <c r="EH32" s="25" t="s">
        <v>49</v>
      </c>
      <c r="EI32" s="25"/>
      <c r="EJ32" s="32">
        <v>2025</v>
      </c>
    </row>
    <row r="33" spans="2:140" ht="409.5" x14ac:dyDescent="0.3">
      <c r="B33" s="16" t="s">
        <v>55</v>
      </c>
      <c r="C33" s="16" t="s">
        <v>56</v>
      </c>
      <c r="D33" s="16" t="s">
        <v>57</v>
      </c>
      <c r="E33" s="16" t="s">
        <v>158</v>
      </c>
      <c r="F33" s="16" t="s">
        <v>274</v>
      </c>
      <c r="G33" s="17" t="s">
        <v>469</v>
      </c>
      <c r="H33" s="16" t="s">
        <v>470</v>
      </c>
      <c r="I33" s="16" t="s">
        <v>277</v>
      </c>
      <c r="J33" s="16" t="s">
        <v>471</v>
      </c>
      <c r="K33" s="16" t="s">
        <v>472</v>
      </c>
      <c r="L33" s="16" t="s">
        <v>473</v>
      </c>
      <c r="M33" s="16" t="s">
        <v>58</v>
      </c>
      <c r="N33" s="16" t="s">
        <v>59</v>
      </c>
      <c r="O33" s="22">
        <v>45</v>
      </c>
      <c r="P33" s="40" t="s">
        <v>479</v>
      </c>
      <c r="Q33" s="20" t="s">
        <v>305</v>
      </c>
      <c r="R33" s="19" t="s">
        <v>283</v>
      </c>
      <c r="S33" s="40" t="s">
        <v>480</v>
      </c>
      <c r="T33" s="40" t="s">
        <v>308</v>
      </c>
      <c r="U33" s="40" t="s">
        <v>434</v>
      </c>
      <c r="V33" s="40">
        <v>0</v>
      </c>
      <c r="W33" s="40" t="s">
        <v>481</v>
      </c>
      <c r="X33" s="20" t="s">
        <v>288</v>
      </c>
      <c r="Y33" s="21"/>
      <c r="Z33" s="21"/>
      <c r="AA33" s="21"/>
      <c r="AB33" s="21"/>
      <c r="AC33" s="21"/>
      <c r="AD33" s="21"/>
      <c r="AE33" s="21"/>
      <c r="AF33" s="21"/>
      <c r="AG33" s="21"/>
      <c r="AH33" s="22"/>
      <c r="AI33" s="22"/>
      <c r="AJ33" s="22"/>
      <c r="AK33" s="22"/>
      <c r="AL33" s="22"/>
      <c r="AM33" s="22"/>
      <c r="AN33" s="22"/>
      <c r="AO33" s="22"/>
      <c r="AP33" s="22"/>
      <c r="AQ33" s="22"/>
      <c r="AR33" s="23"/>
      <c r="AS33" s="22"/>
      <c r="AT33" s="41"/>
      <c r="AU33" s="44">
        <v>0</v>
      </c>
      <c r="AV33" s="42">
        <v>50</v>
      </c>
      <c r="AW33" s="42">
        <v>86</v>
      </c>
      <c r="AX33" s="42">
        <v>90</v>
      </c>
      <c r="AY33" s="42">
        <v>90</v>
      </c>
      <c r="AZ33" s="43">
        <v>90</v>
      </c>
      <c r="BA33" s="43"/>
      <c r="BB33" s="43"/>
      <c r="BC33" s="43"/>
      <c r="BD33" s="24"/>
      <c r="BE33" s="24"/>
      <c r="BF33" s="25"/>
      <c r="BG33" s="26">
        <f t="shared" si="96"/>
        <v>0</v>
      </c>
      <c r="BH33" s="27">
        <f t="shared" si="97"/>
        <v>0</v>
      </c>
      <c r="BI33" s="25" t="s">
        <v>49</v>
      </c>
      <c r="BJ33" s="25"/>
      <c r="BK33" s="24"/>
      <c r="BL33" s="24"/>
      <c r="BM33" s="25"/>
      <c r="BN33" s="27">
        <f t="shared" si="98"/>
        <v>0</v>
      </c>
      <c r="BO33" s="28">
        <f t="shared" si="99"/>
        <v>0</v>
      </c>
      <c r="BP33" s="25" t="s">
        <v>49</v>
      </c>
      <c r="BQ33" s="29"/>
      <c r="BR33" s="30">
        <v>58</v>
      </c>
      <c r="BS33" s="24">
        <v>59</v>
      </c>
      <c r="BT33" s="25" t="s">
        <v>482</v>
      </c>
      <c r="BU33" s="27">
        <f t="shared" si="100"/>
        <v>0.67441860465116277</v>
      </c>
      <c r="BV33" s="28">
        <f t="shared" si="101"/>
        <v>0.68604651162790697</v>
      </c>
      <c r="BW33" s="25" t="s">
        <v>50</v>
      </c>
      <c r="BX33" s="25" t="s">
        <v>483</v>
      </c>
      <c r="BY33" s="24">
        <v>58</v>
      </c>
      <c r="BZ33" s="24">
        <v>59</v>
      </c>
      <c r="CA33" s="25"/>
      <c r="CB33" s="27">
        <f t="shared" si="102"/>
        <v>0.67441860465116277</v>
      </c>
      <c r="CC33" s="28">
        <f t="shared" si="103"/>
        <v>0.68604651162790697</v>
      </c>
      <c r="CD33" s="25" t="s">
        <v>62</v>
      </c>
      <c r="CE33" s="25"/>
      <c r="CF33" s="24">
        <v>58</v>
      </c>
      <c r="CG33" s="24">
        <v>59</v>
      </c>
      <c r="CH33" s="25"/>
      <c r="CI33" s="27">
        <f t="shared" si="104"/>
        <v>0.67441860465116277</v>
      </c>
      <c r="CJ33" s="28">
        <f t="shared" si="105"/>
        <v>0.68604651162790697</v>
      </c>
      <c r="CK33" s="25" t="s">
        <v>49</v>
      </c>
      <c r="CL33" s="25"/>
      <c r="CM33" s="24">
        <v>66</v>
      </c>
      <c r="CN33" s="24">
        <v>66</v>
      </c>
      <c r="CO33" s="25" t="s">
        <v>1214</v>
      </c>
      <c r="CP33" s="27">
        <f t="shared" si="106"/>
        <v>0.76744186046511631</v>
      </c>
      <c r="CQ33" s="28">
        <f t="shared" si="107"/>
        <v>0.76744186046511631</v>
      </c>
      <c r="CR33" s="25" t="s">
        <v>50</v>
      </c>
      <c r="CS33" s="25" t="s">
        <v>1215</v>
      </c>
      <c r="CT33" s="24">
        <v>66</v>
      </c>
      <c r="CU33" s="24"/>
      <c r="CV33" s="25"/>
      <c r="CW33" s="27">
        <f t="shared" si="108"/>
        <v>0.76744186046511631</v>
      </c>
      <c r="CX33" s="28">
        <f t="shared" si="109"/>
        <v>0.76744186046511631</v>
      </c>
      <c r="CY33" s="25" t="s">
        <v>49</v>
      </c>
      <c r="CZ33" s="25"/>
      <c r="DA33" s="24">
        <v>66</v>
      </c>
      <c r="DB33" s="24"/>
      <c r="DC33" s="25"/>
      <c r="DD33" s="27">
        <f t="shared" si="110"/>
        <v>0.76744186046511631</v>
      </c>
      <c r="DE33" s="28">
        <f t="shared" si="111"/>
        <v>0.76744186046511631</v>
      </c>
      <c r="DF33" s="25" t="s">
        <v>49</v>
      </c>
      <c r="DG33" s="25"/>
      <c r="DH33" s="24">
        <v>79</v>
      </c>
      <c r="DI33" s="24">
        <v>66</v>
      </c>
      <c r="DJ33" s="25" t="s">
        <v>1633</v>
      </c>
      <c r="DK33" s="27">
        <f t="shared" si="112"/>
        <v>0.91860465116279066</v>
      </c>
      <c r="DL33" s="28">
        <f t="shared" si="113"/>
        <v>0.76744186046511631</v>
      </c>
      <c r="DM33" s="25" t="s">
        <v>50</v>
      </c>
      <c r="DN33" s="25" t="s">
        <v>1634</v>
      </c>
      <c r="DO33" s="24">
        <v>79</v>
      </c>
      <c r="DP33" s="24"/>
      <c r="DQ33" s="25"/>
      <c r="DR33" s="27">
        <f t="shared" si="114"/>
        <v>0.91860465116279066</v>
      </c>
      <c r="DS33" s="28">
        <f t="shared" si="115"/>
        <v>0.76744186046511631</v>
      </c>
      <c r="DT33" s="25" t="s">
        <v>49</v>
      </c>
      <c r="DU33" s="25"/>
      <c r="DV33" s="24">
        <v>79</v>
      </c>
      <c r="DW33" s="24"/>
      <c r="DX33" s="25"/>
      <c r="DY33" s="27">
        <f t="shared" si="116"/>
        <v>0.91860465116279066</v>
      </c>
      <c r="DZ33" s="28">
        <f t="shared" si="117"/>
        <v>0.76744186046511631</v>
      </c>
      <c r="EA33" s="25" t="s">
        <v>49</v>
      </c>
      <c r="EB33" s="25"/>
      <c r="EC33" s="31">
        <v>86</v>
      </c>
      <c r="ED33" s="24"/>
      <c r="EE33" s="25"/>
      <c r="EF33" s="27">
        <f t="shared" si="118"/>
        <v>1</v>
      </c>
      <c r="EG33" s="28">
        <f t="shared" si="119"/>
        <v>0.76744186046511631</v>
      </c>
      <c r="EH33" s="25" t="s">
        <v>49</v>
      </c>
      <c r="EI33" s="25"/>
      <c r="EJ33" s="32">
        <v>2025</v>
      </c>
    </row>
    <row r="34" spans="2:140" ht="409.5" x14ac:dyDescent="0.3">
      <c r="B34" s="16" t="s">
        <v>55</v>
      </c>
      <c r="C34" s="16" t="s">
        <v>56</v>
      </c>
      <c r="D34" s="16" t="s">
        <v>60</v>
      </c>
      <c r="E34" s="16" t="s">
        <v>158</v>
      </c>
      <c r="F34" s="16" t="s">
        <v>274</v>
      </c>
      <c r="G34" s="17" t="s">
        <v>469</v>
      </c>
      <c r="H34" s="16" t="s">
        <v>470</v>
      </c>
      <c r="I34" s="16" t="s">
        <v>277</v>
      </c>
      <c r="J34" s="16" t="s">
        <v>471</v>
      </c>
      <c r="K34" s="16" t="s">
        <v>472</v>
      </c>
      <c r="L34" s="16" t="s">
        <v>473</v>
      </c>
      <c r="M34" s="16" t="s">
        <v>58</v>
      </c>
      <c r="N34" s="16" t="s">
        <v>61</v>
      </c>
      <c r="O34" s="22">
        <v>114</v>
      </c>
      <c r="P34" s="40" t="s">
        <v>484</v>
      </c>
      <c r="Q34" s="20" t="s">
        <v>282</v>
      </c>
      <c r="R34" s="19" t="s">
        <v>485</v>
      </c>
      <c r="S34" s="40" t="s">
        <v>486</v>
      </c>
      <c r="T34" s="40" t="s">
        <v>285</v>
      </c>
      <c r="U34" s="40" t="s">
        <v>487</v>
      </c>
      <c r="V34" s="40">
        <v>0</v>
      </c>
      <c r="W34" s="40" t="s">
        <v>488</v>
      </c>
      <c r="X34" s="20" t="s">
        <v>288</v>
      </c>
      <c r="Y34" s="21"/>
      <c r="Z34" s="21"/>
      <c r="AA34" s="21"/>
      <c r="AB34" s="21"/>
      <c r="AC34" s="21"/>
      <c r="AD34" s="21"/>
      <c r="AE34" s="21"/>
      <c r="AF34" s="21"/>
      <c r="AG34" s="21"/>
      <c r="AH34" s="22"/>
      <c r="AI34" s="22"/>
      <c r="AJ34" s="22"/>
      <c r="AK34" s="22"/>
      <c r="AL34" s="22"/>
      <c r="AM34" s="22"/>
      <c r="AN34" s="22"/>
      <c r="AO34" s="22"/>
      <c r="AP34" s="22"/>
      <c r="AQ34" s="22"/>
      <c r="AR34" s="23"/>
      <c r="AS34" s="22"/>
      <c r="AT34" s="41">
        <v>3708</v>
      </c>
      <c r="AU34" s="44">
        <v>2800</v>
      </c>
      <c r="AV34" s="42">
        <v>3483</v>
      </c>
      <c r="AW34" s="42">
        <v>4000</v>
      </c>
      <c r="AX34" s="42">
        <v>3152</v>
      </c>
      <c r="AY34" s="42">
        <v>17143</v>
      </c>
      <c r="AZ34" s="43"/>
      <c r="BA34" s="43"/>
      <c r="BB34" s="43"/>
      <c r="BC34" s="43"/>
      <c r="BD34" s="24">
        <v>100</v>
      </c>
      <c r="BE34" s="24">
        <v>139</v>
      </c>
      <c r="BF34" s="25" t="s">
        <v>489</v>
      </c>
      <c r="BG34" s="26">
        <f t="shared" si="96"/>
        <v>2.5000000000000001E-2</v>
      </c>
      <c r="BH34" s="27">
        <f t="shared" si="97"/>
        <v>3.4750000000000003E-2</v>
      </c>
      <c r="BI34" s="25" t="s">
        <v>50</v>
      </c>
      <c r="BJ34" s="25" t="s">
        <v>490</v>
      </c>
      <c r="BK34" s="24">
        <v>200</v>
      </c>
      <c r="BL34" s="24">
        <v>394</v>
      </c>
      <c r="BM34" s="25" t="s">
        <v>491</v>
      </c>
      <c r="BN34" s="27">
        <f t="shared" si="98"/>
        <v>0.05</v>
      </c>
      <c r="BO34" s="28">
        <f t="shared" si="99"/>
        <v>9.8500000000000004E-2</v>
      </c>
      <c r="BP34" s="25" t="s">
        <v>50</v>
      </c>
      <c r="BQ34" s="29" t="s">
        <v>492</v>
      </c>
      <c r="BR34" s="30">
        <v>500</v>
      </c>
      <c r="BS34" s="24">
        <v>559</v>
      </c>
      <c r="BT34" s="25" t="s">
        <v>493</v>
      </c>
      <c r="BU34" s="27">
        <f t="shared" si="100"/>
        <v>0.125</v>
      </c>
      <c r="BV34" s="28">
        <f t="shared" si="101"/>
        <v>0.13975000000000001</v>
      </c>
      <c r="BW34" s="25" t="s">
        <v>50</v>
      </c>
      <c r="BX34" s="25" t="s">
        <v>494</v>
      </c>
      <c r="BY34" s="24">
        <v>800</v>
      </c>
      <c r="BZ34" s="24">
        <v>758</v>
      </c>
      <c r="CA34" s="25" t="s">
        <v>1216</v>
      </c>
      <c r="CB34" s="27">
        <f t="shared" si="102"/>
        <v>0.2</v>
      </c>
      <c r="CC34" s="28">
        <f t="shared" si="103"/>
        <v>0.1895</v>
      </c>
      <c r="CD34" s="25" t="s">
        <v>50</v>
      </c>
      <c r="CE34" s="25" t="s">
        <v>1217</v>
      </c>
      <c r="CF34" s="24">
        <v>900</v>
      </c>
      <c r="CG34" s="24">
        <v>913</v>
      </c>
      <c r="CH34" s="25" t="s">
        <v>1218</v>
      </c>
      <c r="CI34" s="27">
        <f t="shared" si="104"/>
        <v>0.22500000000000001</v>
      </c>
      <c r="CJ34" s="28">
        <f t="shared" si="105"/>
        <v>0.22825000000000001</v>
      </c>
      <c r="CK34" s="25" t="s">
        <v>50</v>
      </c>
      <c r="CL34" s="25" t="s">
        <v>1219</v>
      </c>
      <c r="CM34" s="24">
        <v>1200</v>
      </c>
      <c r="CN34" s="24">
        <v>1163</v>
      </c>
      <c r="CO34" s="25" t="s">
        <v>1220</v>
      </c>
      <c r="CP34" s="27">
        <f t="shared" si="106"/>
        <v>0.3</v>
      </c>
      <c r="CQ34" s="28">
        <f t="shared" si="107"/>
        <v>0.29075000000000001</v>
      </c>
      <c r="CR34" s="25" t="s">
        <v>50</v>
      </c>
      <c r="CS34" s="25" t="s">
        <v>1221</v>
      </c>
      <c r="CT34" s="24">
        <v>1500</v>
      </c>
      <c r="CU34" s="24">
        <v>1517</v>
      </c>
      <c r="CV34" s="25" t="s">
        <v>1635</v>
      </c>
      <c r="CW34" s="27">
        <f t="shared" si="108"/>
        <v>0.375</v>
      </c>
      <c r="CX34" s="28">
        <f t="shared" si="109"/>
        <v>0.37924999999999998</v>
      </c>
      <c r="CY34" s="25" t="s">
        <v>50</v>
      </c>
      <c r="CZ34" s="25" t="s">
        <v>1636</v>
      </c>
      <c r="DA34" s="24">
        <v>2600</v>
      </c>
      <c r="DB34" s="24">
        <v>1593</v>
      </c>
      <c r="DC34" s="25" t="s">
        <v>1637</v>
      </c>
      <c r="DD34" s="27">
        <f t="shared" si="110"/>
        <v>0.65</v>
      </c>
      <c r="DE34" s="28">
        <f t="shared" si="111"/>
        <v>0.39824999999999999</v>
      </c>
      <c r="DF34" s="25" t="s">
        <v>50</v>
      </c>
      <c r="DG34" s="25" t="s">
        <v>1638</v>
      </c>
      <c r="DH34" s="24">
        <v>3000</v>
      </c>
      <c r="DI34" s="24">
        <v>1729</v>
      </c>
      <c r="DJ34" s="25" t="s">
        <v>1639</v>
      </c>
      <c r="DK34" s="27">
        <f t="shared" si="112"/>
        <v>0.75</v>
      </c>
      <c r="DL34" s="28">
        <f t="shared" si="113"/>
        <v>0.43225000000000002</v>
      </c>
      <c r="DM34" s="25" t="s">
        <v>50</v>
      </c>
      <c r="DN34" s="25" t="s">
        <v>1640</v>
      </c>
      <c r="DO34" s="24">
        <v>3500</v>
      </c>
      <c r="DP34" s="24"/>
      <c r="DQ34" s="25"/>
      <c r="DR34" s="27">
        <f t="shared" si="114"/>
        <v>0.875</v>
      </c>
      <c r="DS34" s="28">
        <f t="shared" si="115"/>
        <v>0.43225000000000002</v>
      </c>
      <c r="DT34" s="25" t="s">
        <v>49</v>
      </c>
      <c r="DU34" s="25"/>
      <c r="DV34" s="24">
        <v>3800</v>
      </c>
      <c r="DW34" s="24"/>
      <c r="DX34" s="25"/>
      <c r="DY34" s="27">
        <f t="shared" si="116"/>
        <v>0.95</v>
      </c>
      <c r="DZ34" s="28">
        <f t="shared" si="117"/>
        <v>0.43225000000000002</v>
      </c>
      <c r="EA34" s="25" t="s">
        <v>49</v>
      </c>
      <c r="EB34" s="25"/>
      <c r="EC34" s="31">
        <v>4000</v>
      </c>
      <c r="ED34" s="24"/>
      <c r="EE34" s="25"/>
      <c r="EF34" s="27">
        <f t="shared" si="118"/>
        <v>1</v>
      </c>
      <c r="EG34" s="28">
        <f t="shared" si="119"/>
        <v>0.43225000000000002</v>
      </c>
      <c r="EH34" s="25" t="s">
        <v>49</v>
      </c>
      <c r="EI34" s="25"/>
      <c r="EJ34" s="32">
        <v>2025</v>
      </c>
    </row>
    <row r="35" spans="2:140" ht="409.5" x14ac:dyDescent="0.3">
      <c r="B35" s="16" t="s">
        <v>55</v>
      </c>
      <c r="C35" s="16" t="s">
        <v>56</v>
      </c>
      <c r="D35" s="16" t="s">
        <v>60</v>
      </c>
      <c r="E35" s="16" t="s">
        <v>158</v>
      </c>
      <c r="F35" s="16" t="s">
        <v>274</v>
      </c>
      <c r="G35" s="17" t="s">
        <v>469</v>
      </c>
      <c r="H35" s="16" t="s">
        <v>470</v>
      </c>
      <c r="I35" s="16" t="s">
        <v>277</v>
      </c>
      <c r="J35" s="16" t="s">
        <v>471</v>
      </c>
      <c r="K35" s="16" t="s">
        <v>472</v>
      </c>
      <c r="L35" s="16" t="s">
        <v>473</v>
      </c>
      <c r="M35" s="16" t="s">
        <v>58</v>
      </c>
      <c r="N35" s="16" t="s">
        <v>61</v>
      </c>
      <c r="O35" s="22">
        <v>115</v>
      </c>
      <c r="P35" s="21" t="s">
        <v>495</v>
      </c>
      <c r="Q35" s="20" t="s">
        <v>282</v>
      </c>
      <c r="R35" s="19" t="s">
        <v>485</v>
      </c>
      <c r="S35" s="21" t="s">
        <v>496</v>
      </c>
      <c r="T35" s="21" t="s">
        <v>285</v>
      </c>
      <c r="U35" s="21" t="s">
        <v>434</v>
      </c>
      <c r="V35" s="21">
        <v>0</v>
      </c>
      <c r="W35" s="21" t="s">
        <v>497</v>
      </c>
      <c r="X35" s="20" t="s">
        <v>288</v>
      </c>
      <c r="Y35" s="21"/>
      <c r="Z35" s="21"/>
      <c r="AA35" s="21"/>
      <c r="AB35" s="21"/>
      <c r="AC35" s="21"/>
      <c r="AD35" s="21"/>
      <c r="AE35" s="21"/>
      <c r="AF35" s="21"/>
      <c r="AG35" s="21"/>
      <c r="AH35" s="22"/>
      <c r="AI35" s="22"/>
      <c r="AJ35" s="22"/>
      <c r="AK35" s="22"/>
      <c r="AL35" s="22"/>
      <c r="AM35" s="22"/>
      <c r="AN35" s="22"/>
      <c r="AO35" s="22"/>
      <c r="AP35" s="22"/>
      <c r="AQ35" s="22"/>
      <c r="AR35" s="23"/>
      <c r="AS35" s="22"/>
      <c r="AT35" s="41">
        <v>812</v>
      </c>
      <c r="AU35" s="44">
        <v>791</v>
      </c>
      <c r="AV35" s="44">
        <v>550</v>
      </c>
      <c r="AW35" s="44">
        <v>700</v>
      </c>
      <c r="AX35" s="44">
        <v>667</v>
      </c>
      <c r="AY35" s="44">
        <v>3370</v>
      </c>
      <c r="AZ35" s="45"/>
      <c r="BA35" s="45"/>
      <c r="BB35" s="45"/>
      <c r="BC35" s="45"/>
      <c r="BD35" s="24"/>
      <c r="BE35" s="24"/>
      <c r="BF35" s="25"/>
      <c r="BG35" s="26">
        <f t="shared" si="96"/>
        <v>0</v>
      </c>
      <c r="BH35" s="27">
        <f t="shared" si="97"/>
        <v>0</v>
      </c>
      <c r="BI35" s="25" t="s">
        <v>49</v>
      </c>
      <c r="BJ35" s="25"/>
      <c r="BK35" s="24"/>
      <c r="BL35" s="24"/>
      <c r="BM35" s="25"/>
      <c r="BN35" s="27">
        <f t="shared" si="98"/>
        <v>0</v>
      </c>
      <c r="BO35" s="28">
        <f t="shared" si="99"/>
        <v>0</v>
      </c>
      <c r="BP35" s="25" t="s">
        <v>49</v>
      </c>
      <c r="BQ35" s="29"/>
      <c r="BR35" s="30">
        <v>50</v>
      </c>
      <c r="BS35" s="24">
        <v>221</v>
      </c>
      <c r="BT35" s="25" t="s">
        <v>498</v>
      </c>
      <c r="BU35" s="27">
        <f t="shared" si="100"/>
        <v>7.1428571428571425E-2</v>
      </c>
      <c r="BV35" s="28">
        <f t="shared" si="101"/>
        <v>0.31571428571428573</v>
      </c>
      <c r="BW35" s="25" t="s">
        <v>50</v>
      </c>
      <c r="BX35" s="25" t="s">
        <v>499</v>
      </c>
      <c r="BY35" s="24">
        <v>120</v>
      </c>
      <c r="BZ35" s="24"/>
      <c r="CA35" s="25"/>
      <c r="CB35" s="27">
        <f t="shared" si="102"/>
        <v>0.17142857142857143</v>
      </c>
      <c r="CC35" s="28">
        <f t="shared" si="103"/>
        <v>0.31571428571428573</v>
      </c>
      <c r="CD35" s="25" t="s">
        <v>49</v>
      </c>
      <c r="CE35" s="25"/>
      <c r="CF35" s="24">
        <v>120</v>
      </c>
      <c r="CG35" s="24"/>
      <c r="CH35" s="25"/>
      <c r="CI35" s="27">
        <f t="shared" si="104"/>
        <v>0.17142857142857143</v>
      </c>
      <c r="CJ35" s="28">
        <f t="shared" si="105"/>
        <v>0.31571428571428573</v>
      </c>
      <c r="CK35" s="25" t="s">
        <v>49</v>
      </c>
      <c r="CL35" s="25"/>
      <c r="CM35" s="24">
        <v>120</v>
      </c>
      <c r="CN35" s="24">
        <v>692</v>
      </c>
      <c r="CO35" s="25" t="s">
        <v>1222</v>
      </c>
      <c r="CP35" s="27">
        <f t="shared" si="106"/>
        <v>0.17142857142857143</v>
      </c>
      <c r="CQ35" s="28">
        <f t="shared" si="107"/>
        <v>0.98857142857142855</v>
      </c>
      <c r="CR35" s="25" t="s">
        <v>50</v>
      </c>
      <c r="CS35" s="25" t="s">
        <v>1223</v>
      </c>
      <c r="CT35" s="24">
        <v>400</v>
      </c>
      <c r="CU35" s="24"/>
      <c r="CV35" s="25"/>
      <c r="CW35" s="27">
        <f t="shared" si="108"/>
        <v>0.5714285714285714</v>
      </c>
      <c r="CX35" s="28">
        <f t="shared" si="109"/>
        <v>0.98857142857142855</v>
      </c>
      <c r="CY35" s="25" t="s">
        <v>49</v>
      </c>
      <c r="CZ35" s="25"/>
      <c r="DA35" s="24">
        <v>400</v>
      </c>
      <c r="DB35" s="24"/>
      <c r="DC35" s="25"/>
      <c r="DD35" s="27">
        <f t="shared" si="110"/>
        <v>0.5714285714285714</v>
      </c>
      <c r="DE35" s="28">
        <f t="shared" si="111"/>
        <v>0.98857142857142855</v>
      </c>
      <c r="DF35" s="25" t="s">
        <v>49</v>
      </c>
      <c r="DG35" s="25"/>
      <c r="DH35" s="24">
        <v>400</v>
      </c>
      <c r="DI35" s="24">
        <v>392</v>
      </c>
      <c r="DJ35" s="25" t="s">
        <v>1641</v>
      </c>
      <c r="DK35" s="27">
        <f t="shared" si="112"/>
        <v>0.5714285714285714</v>
      </c>
      <c r="DL35" s="28">
        <f t="shared" si="113"/>
        <v>0.56000000000000005</v>
      </c>
      <c r="DM35" s="25" t="s">
        <v>50</v>
      </c>
      <c r="DN35" s="25" t="s">
        <v>1642</v>
      </c>
      <c r="DO35" s="24">
        <v>700</v>
      </c>
      <c r="DP35" s="24"/>
      <c r="DQ35" s="25"/>
      <c r="DR35" s="27">
        <f t="shared" si="114"/>
        <v>1</v>
      </c>
      <c r="DS35" s="28">
        <f t="shared" si="115"/>
        <v>0.56000000000000005</v>
      </c>
      <c r="DT35" s="25" t="s">
        <v>49</v>
      </c>
      <c r="DU35" s="25"/>
      <c r="DV35" s="24">
        <v>700</v>
      </c>
      <c r="DW35" s="24"/>
      <c r="DX35" s="25"/>
      <c r="DY35" s="27">
        <f t="shared" si="116"/>
        <v>1</v>
      </c>
      <c r="DZ35" s="28">
        <f t="shared" si="117"/>
        <v>0.56000000000000005</v>
      </c>
      <c r="EA35" s="25" t="s">
        <v>49</v>
      </c>
      <c r="EB35" s="25"/>
      <c r="EC35" s="31">
        <v>700</v>
      </c>
      <c r="ED35" s="24"/>
      <c r="EE35" s="25"/>
      <c r="EF35" s="27">
        <f t="shared" si="118"/>
        <v>1</v>
      </c>
      <c r="EG35" s="28">
        <f t="shared" si="119"/>
        <v>0.56000000000000005</v>
      </c>
      <c r="EH35" s="25" t="s">
        <v>49</v>
      </c>
      <c r="EI35" s="25"/>
      <c r="EJ35" s="32">
        <v>2025</v>
      </c>
    </row>
    <row r="36" spans="2:140" ht="409.5" x14ac:dyDescent="0.3">
      <c r="B36" s="16" t="s">
        <v>55</v>
      </c>
      <c r="C36" s="16" t="s">
        <v>56</v>
      </c>
      <c r="D36" s="16" t="s">
        <v>60</v>
      </c>
      <c r="E36" s="16" t="s">
        <v>158</v>
      </c>
      <c r="F36" s="16" t="s">
        <v>274</v>
      </c>
      <c r="G36" s="17" t="s">
        <v>469</v>
      </c>
      <c r="H36" s="16" t="s">
        <v>470</v>
      </c>
      <c r="I36" s="16" t="s">
        <v>277</v>
      </c>
      <c r="J36" s="16" t="s">
        <v>471</v>
      </c>
      <c r="K36" s="16" t="s">
        <v>472</v>
      </c>
      <c r="L36" s="16" t="s">
        <v>473</v>
      </c>
      <c r="M36" s="16" t="s">
        <v>58</v>
      </c>
      <c r="N36" s="16" t="s">
        <v>61</v>
      </c>
      <c r="O36" s="22">
        <v>116</v>
      </c>
      <c r="P36" s="40" t="s">
        <v>500</v>
      </c>
      <c r="Q36" s="20" t="s">
        <v>282</v>
      </c>
      <c r="R36" s="19" t="s">
        <v>485</v>
      </c>
      <c r="S36" s="40" t="s">
        <v>501</v>
      </c>
      <c r="T36" s="40" t="s">
        <v>285</v>
      </c>
      <c r="U36" s="40" t="s">
        <v>434</v>
      </c>
      <c r="V36" s="40">
        <v>0</v>
      </c>
      <c r="W36" s="40" t="s">
        <v>502</v>
      </c>
      <c r="X36" s="20" t="s">
        <v>288</v>
      </c>
      <c r="Y36" s="21"/>
      <c r="Z36" s="21"/>
      <c r="AA36" s="21"/>
      <c r="AB36" s="21"/>
      <c r="AC36" s="21"/>
      <c r="AD36" s="21"/>
      <c r="AE36" s="21"/>
      <c r="AF36" s="21"/>
      <c r="AG36" s="21"/>
      <c r="AH36" s="22"/>
      <c r="AI36" s="22"/>
      <c r="AJ36" s="22"/>
      <c r="AK36" s="22"/>
      <c r="AL36" s="22"/>
      <c r="AM36" s="22"/>
      <c r="AN36" s="22"/>
      <c r="AO36" s="22"/>
      <c r="AP36" s="22"/>
      <c r="AQ36" s="22"/>
      <c r="AR36" s="23"/>
      <c r="AS36" s="22"/>
      <c r="AT36" s="41">
        <v>14958</v>
      </c>
      <c r="AU36" s="44">
        <v>12137</v>
      </c>
      <c r="AV36" s="42">
        <v>16500</v>
      </c>
      <c r="AW36" s="42">
        <v>17000</v>
      </c>
      <c r="AX36" s="42">
        <v>14400</v>
      </c>
      <c r="AY36" s="42">
        <v>74995</v>
      </c>
      <c r="AZ36" s="43"/>
      <c r="BA36" s="43"/>
      <c r="BB36" s="43"/>
      <c r="BC36" s="43"/>
      <c r="BD36" s="24"/>
      <c r="BE36" s="24"/>
      <c r="BF36" s="25"/>
      <c r="BG36" s="26">
        <f t="shared" si="96"/>
        <v>0</v>
      </c>
      <c r="BH36" s="27">
        <f t="shared" si="97"/>
        <v>0</v>
      </c>
      <c r="BI36" s="25" t="s">
        <v>49</v>
      </c>
      <c r="BJ36" s="25"/>
      <c r="BK36" s="24"/>
      <c r="BL36" s="24"/>
      <c r="BM36" s="25"/>
      <c r="BN36" s="27">
        <f t="shared" si="98"/>
        <v>0</v>
      </c>
      <c r="BO36" s="28">
        <f t="shared" si="99"/>
        <v>0</v>
      </c>
      <c r="BP36" s="25" t="s">
        <v>49</v>
      </c>
      <c r="BQ36" s="29"/>
      <c r="BR36" s="30">
        <v>3600</v>
      </c>
      <c r="BS36" s="24">
        <v>4808</v>
      </c>
      <c r="BT36" s="25" t="s">
        <v>503</v>
      </c>
      <c r="BU36" s="27">
        <f t="shared" si="100"/>
        <v>0.21176470588235294</v>
      </c>
      <c r="BV36" s="28">
        <f t="shared" si="101"/>
        <v>0.2828235294117647</v>
      </c>
      <c r="BW36" s="25" t="s">
        <v>50</v>
      </c>
      <c r="BX36" s="25" t="s">
        <v>504</v>
      </c>
      <c r="BY36" s="24">
        <v>3600</v>
      </c>
      <c r="BZ36" s="24"/>
      <c r="CA36" s="25"/>
      <c r="CB36" s="27">
        <f t="shared" si="102"/>
        <v>0.21176470588235294</v>
      </c>
      <c r="CC36" s="28">
        <f t="shared" si="103"/>
        <v>0.2828235294117647</v>
      </c>
      <c r="CD36" s="25" t="s">
        <v>49</v>
      </c>
      <c r="CE36" s="25"/>
      <c r="CF36" s="24">
        <v>3600</v>
      </c>
      <c r="CG36" s="24">
        <v>3859</v>
      </c>
      <c r="CH36" s="25" t="s">
        <v>1224</v>
      </c>
      <c r="CI36" s="27">
        <f t="shared" si="104"/>
        <v>0.21176470588235294</v>
      </c>
      <c r="CJ36" s="28">
        <f t="shared" si="105"/>
        <v>0.22700000000000001</v>
      </c>
      <c r="CK36" s="25" t="s">
        <v>50</v>
      </c>
      <c r="CL36" s="25" t="s">
        <v>1225</v>
      </c>
      <c r="CM36" s="24">
        <v>7200</v>
      </c>
      <c r="CN36" s="24">
        <v>10787</v>
      </c>
      <c r="CO36" s="25" t="s">
        <v>1226</v>
      </c>
      <c r="CP36" s="27">
        <f t="shared" si="106"/>
        <v>0.42352941176470588</v>
      </c>
      <c r="CQ36" s="28">
        <f t="shared" si="107"/>
        <v>0.6345294117647059</v>
      </c>
      <c r="CR36" s="25" t="s">
        <v>50</v>
      </c>
      <c r="CS36" s="25" t="s">
        <v>1227</v>
      </c>
      <c r="CT36" s="24">
        <v>7200</v>
      </c>
      <c r="CU36" s="24">
        <v>10787</v>
      </c>
      <c r="CV36" s="25"/>
      <c r="CW36" s="27">
        <f t="shared" si="108"/>
        <v>0.42352941176470588</v>
      </c>
      <c r="CX36" s="28">
        <f t="shared" si="109"/>
        <v>0.6345294117647059</v>
      </c>
      <c r="CY36" s="25" t="s">
        <v>49</v>
      </c>
      <c r="CZ36" s="25"/>
      <c r="DA36" s="24">
        <v>7200</v>
      </c>
      <c r="DB36" s="24">
        <v>10787</v>
      </c>
      <c r="DC36" s="25"/>
      <c r="DD36" s="27">
        <f t="shared" si="110"/>
        <v>0.42352941176470588</v>
      </c>
      <c r="DE36" s="28">
        <f t="shared" si="111"/>
        <v>0.6345294117647059</v>
      </c>
      <c r="DF36" s="25" t="s">
        <v>49</v>
      </c>
      <c r="DG36" s="25"/>
      <c r="DH36" s="24">
        <v>12000</v>
      </c>
      <c r="DI36" s="24">
        <v>15202</v>
      </c>
      <c r="DJ36" s="25" t="s">
        <v>1643</v>
      </c>
      <c r="DK36" s="27">
        <f t="shared" si="112"/>
        <v>0.70588235294117652</v>
      </c>
      <c r="DL36" s="28">
        <f t="shared" si="113"/>
        <v>0.89423529411764702</v>
      </c>
      <c r="DM36" s="25" t="s">
        <v>50</v>
      </c>
      <c r="DN36" s="25" t="s">
        <v>1644</v>
      </c>
      <c r="DO36" s="24">
        <v>12000</v>
      </c>
      <c r="DP36" s="24"/>
      <c r="DQ36" s="25"/>
      <c r="DR36" s="27">
        <f t="shared" si="114"/>
        <v>0.70588235294117652</v>
      </c>
      <c r="DS36" s="28">
        <f t="shared" si="115"/>
        <v>0.89423529411764702</v>
      </c>
      <c r="DT36" s="25" t="s">
        <v>49</v>
      </c>
      <c r="DU36" s="25"/>
      <c r="DV36" s="24">
        <v>12000</v>
      </c>
      <c r="DW36" s="24"/>
      <c r="DX36" s="25"/>
      <c r="DY36" s="27">
        <f t="shared" si="116"/>
        <v>0.70588235294117652</v>
      </c>
      <c r="DZ36" s="28">
        <f t="shared" si="117"/>
        <v>0.89423529411764702</v>
      </c>
      <c r="EA36" s="25" t="s">
        <v>49</v>
      </c>
      <c r="EB36" s="25"/>
      <c r="EC36" s="31">
        <v>17000</v>
      </c>
      <c r="ED36" s="24"/>
      <c r="EE36" s="25"/>
      <c r="EF36" s="27">
        <f t="shared" si="118"/>
        <v>1</v>
      </c>
      <c r="EG36" s="28">
        <f t="shared" si="119"/>
        <v>0.89423529411764702</v>
      </c>
      <c r="EH36" s="25" t="s">
        <v>49</v>
      </c>
      <c r="EI36" s="25"/>
      <c r="EJ36" s="32">
        <v>2025</v>
      </c>
    </row>
    <row r="37" spans="2:140" ht="409.5" x14ac:dyDescent="0.3">
      <c r="B37" s="16" t="s">
        <v>55</v>
      </c>
      <c r="C37" s="16" t="s">
        <v>56</v>
      </c>
      <c r="D37" s="16" t="s">
        <v>60</v>
      </c>
      <c r="E37" s="16" t="s">
        <v>158</v>
      </c>
      <c r="F37" s="16" t="s">
        <v>274</v>
      </c>
      <c r="G37" s="17" t="s">
        <v>469</v>
      </c>
      <c r="H37" s="16" t="s">
        <v>470</v>
      </c>
      <c r="I37" s="16" t="s">
        <v>277</v>
      </c>
      <c r="J37" s="16" t="s">
        <v>471</v>
      </c>
      <c r="K37" s="16" t="s">
        <v>472</v>
      </c>
      <c r="L37" s="16" t="s">
        <v>473</v>
      </c>
      <c r="M37" s="16" t="s">
        <v>58</v>
      </c>
      <c r="N37" s="16" t="s">
        <v>61</v>
      </c>
      <c r="O37" s="22">
        <v>118</v>
      </c>
      <c r="P37" s="40" t="s">
        <v>512</v>
      </c>
      <c r="Q37" s="20" t="s">
        <v>282</v>
      </c>
      <c r="R37" s="19" t="s">
        <v>485</v>
      </c>
      <c r="S37" s="40" t="s">
        <v>513</v>
      </c>
      <c r="T37" s="40" t="s">
        <v>308</v>
      </c>
      <c r="U37" s="40" t="s">
        <v>434</v>
      </c>
      <c r="V37" s="40">
        <v>0</v>
      </c>
      <c r="W37" s="40" t="s">
        <v>514</v>
      </c>
      <c r="X37" s="20" t="s">
        <v>288</v>
      </c>
      <c r="Y37" s="21" t="s">
        <v>515</v>
      </c>
      <c r="Z37" s="21"/>
      <c r="AA37" s="21"/>
      <c r="AB37" s="21"/>
      <c r="AC37" s="21"/>
      <c r="AD37" s="21"/>
      <c r="AE37" s="21"/>
      <c r="AF37" s="21"/>
      <c r="AG37" s="21"/>
      <c r="AH37" s="22"/>
      <c r="AI37" s="22"/>
      <c r="AJ37" s="22"/>
      <c r="AK37" s="22"/>
      <c r="AL37" s="22"/>
      <c r="AM37" s="22"/>
      <c r="AN37" s="22"/>
      <c r="AO37" s="22"/>
      <c r="AP37" s="22"/>
      <c r="AQ37" s="22"/>
      <c r="AR37" s="23"/>
      <c r="AS37" s="22"/>
      <c r="AT37" s="41"/>
      <c r="AU37" s="192">
        <v>40</v>
      </c>
      <c r="AV37" s="42">
        <v>30</v>
      </c>
      <c r="AW37" s="42">
        <v>18</v>
      </c>
      <c r="AX37" s="42">
        <v>12</v>
      </c>
      <c r="AY37" s="42">
        <v>100</v>
      </c>
      <c r="AZ37" s="43"/>
      <c r="BA37" s="43"/>
      <c r="BB37" s="43"/>
      <c r="BC37" s="43"/>
      <c r="BD37" s="24"/>
      <c r="BE37" s="24"/>
      <c r="BF37" s="25"/>
      <c r="BG37" s="26">
        <f t="shared" si="96"/>
        <v>0</v>
      </c>
      <c r="BH37" s="27">
        <f t="shared" si="97"/>
        <v>0</v>
      </c>
      <c r="BI37" s="25" t="s">
        <v>49</v>
      </c>
      <c r="BJ37" s="25"/>
      <c r="BK37" s="24"/>
      <c r="BL37" s="24"/>
      <c r="BM37" s="25"/>
      <c r="BN37" s="27">
        <f t="shared" si="98"/>
        <v>0</v>
      </c>
      <c r="BO37" s="28">
        <f t="shared" si="99"/>
        <v>0</v>
      </c>
      <c r="BP37" s="25" t="s">
        <v>49</v>
      </c>
      <c r="BQ37" s="29"/>
      <c r="BR37" s="30">
        <v>3</v>
      </c>
      <c r="BS37" s="24">
        <v>2.5</v>
      </c>
      <c r="BT37" s="25" t="s">
        <v>516</v>
      </c>
      <c r="BU37" s="27">
        <f t="shared" si="100"/>
        <v>0.16666666666666666</v>
      </c>
      <c r="BV37" s="28">
        <f t="shared" si="101"/>
        <v>0.1388888888888889</v>
      </c>
      <c r="BW37" s="25" t="s">
        <v>50</v>
      </c>
      <c r="BX37" s="25" t="s">
        <v>511</v>
      </c>
      <c r="BY37" s="24">
        <v>3</v>
      </c>
      <c r="BZ37" s="24"/>
      <c r="CA37" s="25" t="s">
        <v>1230</v>
      </c>
      <c r="CB37" s="27">
        <f t="shared" si="102"/>
        <v>0.16666666666666666</v>
      </c>
      <c r="CC37" s="28">
        <f t="shared" si="103"/>
        <v>0.1388888888888889</v>
      </c>
      <c r="CD37" s="25" t="s">
        <v>62</v>
      </c>
      <c r="CE37" s="25"/>
      <c r="CF37" s="24">
        <v>3</v>
      </c>
      <c r="CG37" s="24"/>
      <c r="CH37" s="25"/>
      <c r="CI37" s="27">
        <f t="shared" si="104"/>
        <v>0.16666666666666666</v>
      </c>
      <c r="CJ37" s="28">
        <f t="shared" si="105"/>
        <v>0.1388888888888889</v>
      </c>
      <c r="CK37" s="25" t="s">
        <v>49</v>
      </c>
      <c r="CL37" s="25"/>
      <c r="CM37" s="24">
        <v>6</v>
      </c>
      <c r="CN37" s="24">
        <v>6</v>
      </c>
      <c r="CO37" s="25" t="s">
        <v>1231</v>
      </c>
      <c r="CP37" s="27">
        <f t="shared" si="106"/>
        <v>0.33333333333333331</v>
      </c>
      <c r="CQ37" s="28">
        <f t="shared" si="107"/>
        <v>0.33333333333333331</v>
      </c>
      <c r="CR37" s="25" t="s">
        <v>50</v>
      </c>
      <c r="CS37" s="25" t="s">
        <v>1232</v>
      </c>
      <c r="CT37" s="24">
        <v>6</v>
      </c>
      <c r="CU37" s="24"/>
      <c r="CV37" s="25"/>
      <c r="CW37" s="27">
        <f t="shared" si="108"/>
        <v>0.33333333333333331</v>
      </c>
      <c r="CX37" s="28">
        <f t="shared" si="109"/>
        <v>0.33333333333333331</v>
      </c>
      <c r="CY37" s="25" t="s">
        <v>49</v>
      </c>
      <c r="CZ37" s="25"/>
      <c r="DA37" s="24">
        <v>6</v>
      </c>
      <c r="DB37" s="24"/>
      <c r="DC37" s="25"/>
      <c r="DD37" s="27">
        <f t="shared" si="110"/>
        <v>0.33333333333333331</v>
      </c>
      <c r="DE37" s="28">
        <f t="shared" si="111"/>
        <v>0.33333333333333331</v>
      </c>
      <c r="DF37" s="25" t="s">
        <v>49</v>
      </c>
      <c r="DG37" s="25"/>
      <c r="DH37" s="24">
        <v>12</v>
      </c>
      <c r="DI37" s="24">
        <v>12</v>
      </c>
      <c r="DJ37" s="25" t="s">
        <v>1647</v>
      </c>
      <c r="DK37" s="27">
        <f t="shared" si="112"/>
        <v>0.66666666666666663</v>
      </c>
      <c r="DL37" s="28">
        <f t="shared" si="113"/>
        <v>0.33333333333333331</v>
      </c>
      <c r="DM37" s="25" t="s">
        <v>62</v>
      </c>
      <c r="DN37" s="25" t="s">
        <v>1648</v>
      </c>
      <c r="DO37" s="24">
        <v>12</v>
      </c>
      <c r="DP37" s="24"/>
      <c r="DQ37" s="25"/>
      <c r="DR37" s="27">
        <f t="shared" si="114"/>
        <v>0.66666666666666663</v>
      </c>
      <c r="DS37" s="28">
        <f t="shared" si="115"/>
        <v>0.33333333333333331</v>
      </c>
      <c r="DT37" s="25" t="s">
        <v>49</v>
      </c>
      <c r="DU37" s="25"/>
      <c r="DV37" s="24">
        <v>12</v>
      </c>
      <c r="DW37" s="24"/>
      <c r="DX37" s="25"/>
      <c r="DY37" s="27">
        <f t="shared" si="116"/>
        <v>0.66666666666666663</v>
      </c>
      <c r="DZ37" s="28">
        <f t="shared" si="117"/>
        <v>0.33333333333333331</v>
      </c>
      <c r="EA37" s="25" t="s">
        <v>49</v>
      </c>
      <c r="EB37" s="25"/>
      <c r="EC37" s="31">
        <v>18</v>
      </c>
      <c r="ED37" s="24"/>
      <c r="EE37" s="25"/>
      <c r="EF37" s="27">
        <f t="shared" si="118"/>
        <v>1</v>
      </c>
      <c r="EG37" s="28">
        <f t="shared" si="119"/>
        <v>0.33333333333333331</v>
      </c>
      <c r="EH37" s="25" t="s">
        <v>49</v>
      </c>
      <c r="EI37" s="25"/>
      <c r="EJ37" s="32">
        <v>2025</v>
      </c>
    </row>
    <row r="38" spans="2:140" ht="409.5" x14ac:dyDescent="0.3">
      <c r="B38" s="16" t="s">
        <v>44</v>
      </c>
      <c r="C38" s="16" t="s">
        <v>63</v>
      </c>
      <c r="D38" s="16" t="s">
        <v>70</v>
      </c>
      <c r="E38" s="16" t="s">
        <v>158</v>
      </c>
      <c r="F38" s="16" t="s">
        <v>274</v>
      </c>
      <c r="G38" s="17" t="s">
        <v>517</v>
      </c>
      <c r="H38" s="16" t="s">
        <v>518</v>
      </c>
      <c r="I38" s="16" t="s">
        <v>277</v>
      </c>
      <c r="J38" s="16" t="s">
        <v>278</v>
      </c>
      <c r="K38" s="16" t="s">
        <v>279</v>
      </c>
      <c r="L38" s="16" t="s">
        <v>519</v>
      </c>
      <c r="M38" s="16" t="s">
        <v>65</v>
      </c>
      <c r="N38" s="16" t="s">
        <v>1551</v>
      </c>
      <c r="O38" s="22" t="s">
        <v>520</v>
      </c>
      <c r="P38" s="21" t="s">
        <v>521</v>
      </c>
      <c r="Q38" s="20" t="s">
        <v>282</v>
      </c>
      <c r="R38" s="19" t="s">
        <v>283</v>
      </c>
      <c r="S38" s="21" t="s">
        <v>522</v>
      </c>
      <c r="T38" s="21" t="s">
        <v>285</v>
      </c>
      <c r="U38" s="21" t="s">
        <v>293</v>
      </c>
      <c r="V38" s="21">
        <v>120</v>
      </c>
      <c r="W38" s="21" t="s">
        <v>523</v>
      </c>
      <c r="X38" s="20" t="s">
        <v>394</v>
      </c>
      <c r="Y38" s="21"/>
      <c r="Z38" s="21"/>
      <c r="AA38" s="21"/>
      <c r="AB38" s="21"/>
      <c r="AC38" s="21"/>
      <c r="AD38" s="21"/>
      <c r="AE38" s="21">
        <v>3932</v>
      </c>
      <c r="AF38" s="21"/>
      <c r="AG38" s="21"/>
      <c r="AH38" s="22"/>
      <c r="AI38" s="22"/>
      <c r="AJ38" s="22" t="s">
        <v>48</v>
      </c>
      <c r="AK38" s="22"/>
      <c r="AL38" s="22"/>
      <c r="AM38" s="22"/>
      <c r="AN38" s="22"/>
      <c r="AO38" s="22"/>
      <c r="AP38" s="22"/>
      <c r="AQ38" s="22"/>
      <c r="AR38" s="23"/>
      <c r="AS38" s="22"/>
      <c r="AT38" s="41">
        <v>8000</v>
      </c>
      <c r="AU38" s="192">
        <v>2000</v>
      </c>
      <c r="AV38" s="192">
        <v>2000</v>
      </c>
      <c r="AW38" s="192">
        <v>2000</v>
      </c>
      <c r="AX38" s="192">
        <v>2000</v>
      </c>
      <c r="AY38" s="192">
        <v>8000</v>
      </c>
      <c r="AZ38" s="195"/>
      <c r="BA38" s="195"/>
      <c r="BB38" s="195"/>
      <c r="BC38" s="195"/>
      <c r="BD38" s="24"/>
      <c r="BE38" s="24"/>
      <c r="BF38" s="25"/>
      <c r="BG38" s="26">
        <f t="shared" si="96"/>
        <v>0</v>
      </c>
      <c r="BH38" s="27">
        <f t="shared" si="97"/>
        <v>0</v>
      </c>
      <c r="BI38" s="25" t="s">
        <v>49</v>
      </c>
      <c r="BJ38" s="25"/>
      <c r="BK38" s="24"/>
      <c r="BL38" s="24"/>
      <c r="BM38" s="25"/>
      <c r="BN38" s="27">
        <f t="shared" si="98"/>
        <v>0</v>
      </c>
      <c r="BO38" s="28">
        <f t="shared" si="99"/>
        <v>0</v>
      </c>
      <c r="BP38" s="25" t="s">
        <v>49</v>
      </c>
      <c r="BQ38" s="29"/>
      <c r="BR38" s="30"/>
      <c r="BS38" s="24"/>
      <c r="BT38" s="25" t="s">
        <v>524</v>
      </c>
      <c r="BU38" s="27">
        <f t="shared" si="100"/>
        <v>0</v>
      </c>
      <c r="BV38" s="28">
        <f t="shared" si="101"/>
        <v>0</v>
      </c>
      <c r="BW38" s="25" t="s">
        <v>62</v>
      </c>
      <c r="BX38" s="25" t="s">
        <v>525</v>
      </c>
      <c r="BY38" s="24"/>
      <c r="BZ38" s="24"/>
      <c r="CA38" s="25"/>
      <c r="CB38" s="27">
        <f t="shared" si="102"/>
        <v>0</v>
      </c>
      <c r="CC38" s="28">
        <f t="shared" si="103"/>
        <v>0</v>
      </c>
      <c r="CD38" s="25" t="s">
        <v>49</v>
      </c>
      <c r="CE38" s="25" t="s">
        <v>1233</v>
      </c>
      <c r="CF38" s="24"/>
      <c r="CG38" s="24"/>
      <c r="CH38" s="25"/>
      <c r="CI38" s="27">
        <f t="shared" si="104"/>
        <v>0</v>
      </c>
      <c r="CJ38" s="28">
        <f t="shared" si="105"/>
        <v>0</v>
      </c>
      <c r="CK38" s="25" t="s">
        <v>49</v>
      </c>
      <c r="CL38" s="25"/>
      <c r="CM38" s="24"/>
      <c r="CN38" s="24"/>
      <c r="CO38" s="25" t="s">
        <v>1234</v>
      </c>
      <c r="CP38" s="27">
        <f t="shared" si="106"/>
        <v>0</v>
      </c>
      <c r="CQ38" s="28">
        <f t="shared" si="107"/>
        <v>0</v>
      </c>
      <c r="CR38" s="25" t="s">
        <v>396</v>
      </c>
      <c r="CS38" s="25" t="s">
        <v>1235</v>
      </c>
      <c r="CT38" s="24"/>
      <c r="CU38" s="24"/>
      <c r="CV38" s="25"/>
      <c r="CW38" s="27">
        <f t="shared" si="108"/>
        <v>0</v>
      </c>
      <c r="CX38" s="28">
        <f t="shared" si="109"/>
        <v>0</v>
      </c>
      <c r="CY38" s="25" t="s">
        <v>49</v>
      </c>
      <c r="CZ38" s="25"/>
      <c r="DA38" s="24"/>
      <c r="DB38" s="24"/>
      <c r="DC38" s="25"/>
      <c r="DD38" s="27">
        <f t="shared" si="110"/>
        <v>0</v>
      </c>
      <c r="DE38" s="28">
        <f t="shared" si="111"/>
        <v>0</v>
      </c>
      <c r="DF38" s="25" t="s">
        <v>49</v>
      </c>
      <c r="DG38" s="25"/>
      <c r="DH38" s="24"/>
      <c r="DI38" s="24"/>
      <c r="DJ38" s="25" t="s">
        <v>1649</v>
      </c>
      <c r="DK38" s="27">
        <f t="shared" si="112"/>
        <v>0</v>
      </c>
      <c r="DL38" s="28">
        <f t="shared" si="113"/>
        <v>0</v>
      </c>
      <c r="DM38" s="25" t="s">
        <v>396</v>
      </c>
      <c r="DN38" s="25" t="s">
        <v>1650</v>
      </c>
      <c r="DO38" s="24"/>
      <c r="DP38" s="24"/>
      <c r="DQ38" s="25"/>
      <c r="DR38" s="27">
        <f t="shared" si="114"/>
        <v>0</v>
      </c>
      <c r="DS38" s="28">
        <f t="shared" si="115"/>
        <v>0</v>
      </c>
      <c r="DT38" s="25" t="s">
        <v>49</v>
      </c>
      <c r="DU38" s="25"/>
      <c r="DV38" s="24"/>
      <c r="DW38" s="24"/>
      <c r="DX38" s="25"/>
      <c r="DY38" s="27">
        <f t="shared" si="116"/>
        <v>0</v>
      </c>
      <c r="DZ38" s="28">
        <f t="shared" si="117"/>
        <v>0</v>
      </c>
      <c r="EA38" s="25" t="s">
        <v>49</v>
      </c>
      <c r="EB38" s="25"/>
      <c r="EC38" s="31">
        <v>2000</v>
      </c>
      <c r="ED38" s="24"/>
      <c r="EE38" s="25"/>
      <c r="EF38" s="27">
        <f t="shared" si="118"/>
        <v>1</v>
      </c>
      <c r="EG38" s="28">
        <f t="shared" si="119"/>
        <v>0</v>
      </c>
      <c r="EH38" s="25" t="s">
        <v>49</v>
      </c>
      <c r="EI38" s="25"/>
      <c r="EJ38" s="32">
        <v>2025</v>
      </c>
    </row>
    <row r="39" spans="2:140" ht="409.5" x14ac:dyDescent="0.3">
      <c r="B39" s="16" t="s">
        <v>44</v>
      </c>
      <c r="C39" s="16" t="s">
        <v>63</v>
      </c>
      <c r="D39" s="16" t="s">
        <v>70</v>
      </c>
      <c r="E39" s="16" t="s">
        <v>158</v>
      </c>
      <c r="F39" s="16" t="s">
        <v>274</v>
      </c>
      <c r="G39" s="17" t="s">
        <v>517</v>
      </c>
      <c r="H39" s="16" t="s">
        <v>526</v>
      </c>
      <c r="I39" s="16" t="s">
        <v>277</v>
      </c>
      <c r="J39" s="16" t="s">
        <v>278</v>
      </c>
      <c r="K39" s="16" t="s">
        <v>279</v>
      </c>
      <c r="L39" s="16" t="s">
        <v>519</v>
      </c>
      <c r="M39" s="16" t="s">
        <v>65</v>
      </c>
      <c r="N39" s="16" t="s">
        <v>1551</v>
      </c>
      <c r="O39" s="22" t="s">
        <v>527</v>
      </c>
      <c r="P39" s="40" t="s">
        <v>528</v>
      </c>
      <c r="Q39" s="20" t="s">
        <v>282</v>
      </c>
      <c r="R39" s="19" t="s">
        <v>283</v>
      </c>
      <c r="S39" s="40" t="s">
        <v>529</v>
      </c>
      <c r="T39" s="40" t="s">
        <v>285</v>
      </c>
      <c r="U39" s="40" t="s">
        <v>293</v>
      </c>
      <c r="V39" s="40">
        <v>120</v>
      </c>
      <c r="W39" s="40" t="s">
        <v>523</v>
      </c>
      <c r="X39" s="20" t="s">
        <v>394</v>
      </c>
      <c r="Y39" s="21"/>
      <c r="Z39" s="21"/>
      <c r="AA39" s="21"/>
      <c r="AB39" s="21"/>
      <c r="AC39" s="21"/>
      <c r="AD39" s="21"/>
      <c r="AE39" s="21">
        <v>3932</v>
      </c>
      <c r="AF39" s="21"/>
      <c r="AG39" s="21"/>
      <c r="AH39" s="22"/>
      <c r="AI39" s="22"/>
      <c r="AJ39" s="22" t="s">
        <v>48</v>
      </c>
      <c r="AK39" s="22"/>
      <c r="AL39" s="22"/>
      <c r="AM39" s="22"/>
      <c r="AN39" s="22"/>
      <c r="AO39" s="22"/>
      <c r="AP39" s="22"/>
      <c r="AQ39" s="22"/>
      <c r="AR39" s="23"/>
      <c r="AS39" s="22"/>
      <c r="AT39" s="41">
        <v>2500</v>
      </c>
      <c r="AU39" s="192">
        <v>500</v>
      </c>
      <c r="AV39" s="42">
        <v>500</v>
      </c>
      <c r="AW39" s="42">
        <v>500</v>
      </c>
      <c r="AX39" s="42">
        <v>500</v>
      </c>
      <c r="AY39" s="42">
        <v>2000</v>
      </c>
      <c r="AZ39" s="43"/>
      <c r="BA39" s="43"/>
      <c r="BB39" s="43"/>
      <c r="BC39" s="43"/>
      <c r="BD39" s="24"/>
      <c r="BE39" s="24"/>
      <c r="BF39" s="25"/>
      <c r="BG39" s="26">
        <f t="shared" si="96"/>
        <v>0</v>
      </c>
      <c r="BH39" s="27">
        <f t="shared" si="97"/>
        <v>0</v>
      </c>
      <c r="BI39" s="25" t="s">
        <v>49</v>
      </c>
      <c r="BJ39" s="25"/>
      <c r="BK39" s="24"/>
      <c r="BL39" s="24"/>
      <c r="BM39" s="25"/>
      <c r="BN39" s="27">
        <f t="shared" si="98"/>
        <v>0</v>
      </c>
      <c r="BO39" s="28">
        <f t="shared" si="99"/>
        <v>0</v>
      </c>
      <c r="BP39" s="25" t="s">
        <v>49</v>
      </c>
      <c r="BQ39" s="29"/>
      <c r="BR39" s="30"/>
      <c r="BS39" s="24"/>
      <c r="BT39" s="25" t="s">
        <v>530</v>
      </c>
      <c r="BU39" s="27">
        <f t="shared" si="100"/>
        <v>0</v>
      </c>
      <c r="BV39" s="28">
        <f t="shared" si="101"/>
        <v>0</v>
      </c>
      <c r="BW39" s="25" t="s">
        <v>62</v>
      </c>
      <c r="BX39" s="25" t="s">
        <v>525</v>
      </c>
      <c r="BY39" s="24"/>
      <c r="BZ39" s="24"/>
      <c r="CA39" s="25"/>
      <c r="CB39" s="27">
        <f t="shared" si="102"/>
        <v>0</v>
      </c>
      <c r="CC39" s="28">
        <f t="shared" si="103"/>
        <v>0</v>
      </c>
      <c r="CD39" s="25" t="s">
        <v>49</v>
      </c>
      <c r="CE39" s="25" t="s">
        <v>1233</v>
      </c>
      <c r="CF39" s="24"/>
      <c r="CG39" s="24"/>
      <c r="CH39" s="25"/>
      <c r="CI39" s="27">
        <f t="shared" si="104"/>
        <v>0</v>
      </c>
      <c r="CJ39" s="28">
        <f t="shared" si="105"/>
        <v>0</v>
      </c>
      <c r="CK39" s="25" t="s">
        <v>49</v>
      </c>
      <c r="CL39" s="25"/>
      <c r="CM39" s="24"/>
      <c r="CN39" s="24"/>
      <c r="CO39" s="25" t="s">
        <v>1236</v>
      </c>
      <c r="CP39" s="27">
        <f t="shared" si="106"/>
        <v>0</v>
      </c>
      <c r="CQ39" s="28">
        <f t="shared" si="107"/>
        <v>0</v>
      </c>
      <c r="CR39" s="25" t="s">
        <v>396</v>
      </c>
      <c r="CS39" s="25" t="s">
        <v>1235</v>
      </c>
      <c r="CT39" s="24"/>
      <c r="CU39" s="24"/>
      <c r="CV39" s="25"/>
      <c r="CW39" s="27">
        <f t="shared" si="108"/>
        <v>0</v>
      </c>
      <c r="CX39" s="28">
        <f t="shared" si="109"/>
        <v>0</v>
      </c>
      <c r="CY39" s="25" t="s">
        <v>49</v>
      </c>
      <c r="CZ39" s="25"/>
      <c r="DA39" s="24"/>
      <c r="DB39" s="24"/>
      <c r="DC39" s="25"/>
      <c r="DD39" s="27">
        <f t="shared" si="110"/>
        <v>0</v>
      </c>
      <c r="DE39" s="28">
        <f t="shared" si="111"/>
        <v>0</v>
      </c>
      <c r="DF39" s="25" t="s">
        <v>49</v>
      </c>
      <c r="DG39" s="25"/>
      <c r="DH39" s="24"/>
      <c r="DI39" s="24"/>
      <c r="DJ39" s="25" t="s">
        <v>1651</v>
      </c>
      <c r="DK39" s="27">
        <f t="shared" si="112"/>
        <v>0</v>
      </c>
      <c r="DL39" s="28">
        <f t="shared" si="113"/>
        <v>0</v>
      </c>
      <c r="DM39" s="25" t="s">
        <v>396</v>
      </c>
      <c r="DN39" s="25" t="s">
        <v>1652</v>
      </c>
      <c r="DO39" s="24"/>
      <c r="DP39" s="24"/>
      <c r="DQ39" s="25"/>
      <c r="DR39" s="27">
        <f t="shared" si="114"/>
        <v>0</v>
      </c>
      <c r="DS39" s="28">
        <f t="shared" si="115"/>
        <v>0</v>
      </c>
      <c r="DT39" s="25" t="s">
        <v>49</v>
      </c>
      <c r="DU39" s="25"/>
      <c r="DV39" s="24"/>
      <c r="DW39" s="24"/>
      <c r="DX39" s="25"/>
      <c r="DY39" s="27">
        <f t="shared" si="116"/>
        <v>0</v>
      </c>
      <c r="DZ39" s="28">
        <f t="shared" si="117"/>
        <v>0</v>
      </c>
      <c r="EA39" s="25" t="s">
        <v>49</v>
      </c>
      <c r="EB39" s="25"/>
      <c r="EC39" s="31">
        <v>500</v>
      </c>
      <c r="ED39" s="24"/>
      <c r="EE39" s="25"/>
      <c r="EF39" s="27">
        <f t="shared" si="118"/>
        <v>1</v>
      </c>
      <c r="EG39" s="28">
        <f t="shared" si="119"/>
        <v>0</v>
      </c>
      <c r="EH39" s="25" t="s">
        <v>49</v>
      </c>
      <c r="EI39" s="25"/>
      <c r="EJ39" s="32">
        <v>2025</v>
      </c>
    </row>
    <row r="40" spans="2:140" ht="409.5" x14ac:dyDescent="0.3">
      <c r="B40" s="16" t="s">
        <v>44</v>
      </c>
      <c r="C40" s="16" t="s">
        <v>63</v>
      </c>
      <c r="D40" s="16" t="s">
        <v>70</v>
      </c>
      <c r="E40" s="16" t="s">
        <v>158</v>
      </c>
      <c r="F40" s="16" t="s">
        <v>274</v>
      </c>
      <c r="G40" s="17" t="s">
        <v>517</v>
      </c>
      <c r="H40" s="16" t="s">
        <v>526</v>
      </c>
      <c r="I40" s="16" t="s">
        <v>277</v>
      </c>
      <c r="J40" s="16" t="s">
        <v>278</v>
      </c>
      <c r="K40" s="16" t="s">
        <v>279</v>
      </c>
      <c r="L40" s="16" t="s">
        <v>519</v>
      </c>
      <c r="M40" s="16" t="s">
        <v>72</v>
      </c>
      <c r="N40" s="16" t="s">
        <v>73</v>
      </c>
      <c r="O40" s="22" t="s">
        <v>531</v>
      </c>
      <c r="P40" s="40" t="s">
        <v>532</v>
      </c>
      <c r="Q40" s="20" t="s">
        <v>282</v>
      </c>
      <c r="R40" s="19" t="s">
        <v>352</v>
      </c>
      <c r="S40" s="40" t="s">
        <v>533</v>
      </c>
      <c r="T40" s="19" t="s">
        <v>308</v>
      </c>
      <c r="U40" s="40" t="s">
        <v>293</v>
      </c>
      <c r="V40" s="40">
        <v>120</v>
      </c>
      <c r="W40" s="40" t="s">
        <v>534</v>
      </c>
      <c r="X40" s="20" t="s">
        <v>394</v>
      </c>
      <c r="Y40" s="21"/>
      <c r="Z40" s="21"/>
      <c r="AA40" s="21"/>
      <c r="AB40" s="21"/>
      <c r="AC40" s="21"/>
      <c r="AD40" s="21"/>
      <c r="AE40" s="21"/>
      <c r="AF40" s="21"/>
      <c r="AG40" s="21"/>
      <c r="AH40" s="22"/>
      <c r="AI40" s="22" t="s">
        <v>48</v>
      </c>
      <c r="AJ40" s="22" t="s">
        <v>67</v>
      </c>
      <c r="AK40" s="22"/>
      <c r="AL40" s="22"/>
      <c r="AM40" s="22"/>
      <c r="AN40" s="22"/>
      <c r="AO40" s="22"/>
      <c r="AP40" s="22"/>
      <c r="AQ40" s="22"/>
      <c r="AR40" s="23"/>
      <c r="AS40" s="22"/>
      <c r="AT40" s="41">
        <v>9</v>
      </c>
      <c r="AU40" s="192">
        <v>11</v>
      </c>
      <c r="AV40" s="42">
        <v>12</v>
      </c>
      <c r="AW40" s="42">
        <v>14</v>
      </c>
      <c r="AX40" s="42">
        <v>15</v>
      </c>
      <c r="AY40" s="42">
        <v>15</v>
      </c>
      <c r="AZ40" s="43"/>
      <c r="BA40" s="43"/>
      <c r="BB40" s="43"/>
      <c r="BC40" s="43"/>
      <c r="BD40" s="24"/>
      <c r="BE40" s="24"/>
      <c r="BF40" s="25"/>
      <c r="BG40" s="27">
        <f t="shared" ref="BG40:BG41" si="120">IFERROR(((BD40-AT40)/(AW40-AT40)),0)</f>
        <v>-1.8</v>
      </c>
      <c r="BH40" s="28">
        <f t="shared" ref="BH40:BH41" si="121">+IF(BI40="SI",IFERROR((((IF(BI40="SI",(BE40-AT40),0)))/(AW40-AT40)),"REVISAR"),0)</f>
        <v>0</v>
      </c>
      <c r="BI40" s="25" t="s">
        <v>49</v>
      </c>
      <c r="BJ40" s="25"/>
      <c r="BK40" s="24"/>
      <c r="BL40" s="24"/>
      <c r="BM40" s="25"/>
      <c r="BN40" s="27">
        <f t="shared" ref="BN40:BN41" si="122">IFERROR(((BK40-AT40)/(AW40-AT40)),0)</f>
        <v>-1.8</v>
      </c>
      <c r="BO40" s="28">
        <f t="shared" ref="BO40:BO41" si="123">+IF(BP40="SI",IFERROR((((IF(BP40="SI",(BL40-AT40),0)))/(AW40-AT40)),"REVISAR"),BH40)</f>
        <v>0</v>
      </c>
      <c r="BP40" s="25" t="s">
        <v>49</v>
      </c>
      <c r="BQ40" s="29"/>
      <c r="BR40" s="30"/>
      <c r="BS40" s="24"/>
      <c r="BT40" s="25" t="s">
        <v>535</v>
      </c>
      <c r="BU40" s="27">
        <f t="shared" ref="BU40:BU41" si="124">IFERROR(((BR40-AT40)/(AW40-AT40)),0)</f>
        <v>-1.8</v>
      </c>
      <c r="BV40" s="28">
        <f t="shared" ref="BV40:BV41" si="125">+IF(BW40="SI",IFERROR((((IF(BW40="SI",(BS40-AT40),0)))/(AW40-AT40)),"REVISAR"),BO40)</f>
        <v>0</v>
      </c>
      <c r="BW40" s="25" t="s">
        <v>62</v>
      </c>
      <c r="BX40" s="25" t="s">
        <v>525</v>
      </c>
      <c r="BY40" s="24"/>
      <c r="BZ40" s="24"/>
      <c r="CA40" s="25"/>
      <c r="CB40" s="27">
        <f t="shared" ref="CB40:CB41" si="126">IFERROR(((BY40-AT40)/(AW40-AT40)),0)</f>
        <v>-1.8</v>
      </c>
      <c r="CC40" s="28">
        <f t="shared" ref="CC40:CC41" si="127">+IF(CD40="SI",IFERROR((((IF(CD40="SI",(BZ40-AT40),0)))/(AW40-AT40)),"REVISAR"),BV40)</f>
        <v>0</v>
      </c>
      <c r="CD40" s="25" t="s">
        <v>49</v>
      </c>
      <c r="CE40" s="25" t="s">
        <v>1233</v>
      </c>
      <c r="CF40" s="24"/>
      <c r="CG40" s="24"/>
      <c r="CH40" s="25"/>
      <c r="CI40" s="27">
        <f t="shared" ref="CI40:CI41" si="128">IFERROR(((CF40-AT40)/(AW40-AT40)),0)</f>
        <v>-1.8</v>
      </c>
      <c r="CJ40" s="28">
        <f t="shared" ref="CJ40:CJ41" si="129">+IF(CK40="SI",IFERROR((((IF(CK40="SI",(CG40-AT40),0)))/(AW40-AT40)),"REVISAR"),CC40)</f>
        <v>0</v>
      </c>
      <c r="CK40" s="25" t="s">
        <v>49</v>
      </c>
      <c r="CL40" s="25"/>
      <c r="CM40" s="24"/>
      <c r="CN40" s="24"/>
      <c r="CO40" s="25" t="s">
        <v>1237</v>
      </c>
      <c r="CP40" s="27">
        <f t="shared" ref="CP40:CP41" si="130">IFERROR(((CM40-AT40)/(AW40-AT40)),0)</f>
        <v>-1.8</v>
      </c>
      <c r="CQ40" s="28">
        <f t="shared" ref="CQ40:CQ41" si="131">+IF(CR40="SI",IFERROR((((IF(CR40="SI",(CN40-AT40),0)))/(AW40-AT40)),"REVISAR"),CJ40)</f>
        <v>0</v>
      </c>
      <c r="CR40" s="25" t="s">
        <v>396</v>
      </c>
      <c r="CS40" s="25" t="s">
        <v>1235</v>
      </c>
      <c r="CT40" s="24"/>
      <c r="CU40" s="24"/>
      <c r="CV40" s="25"/>
      <c r="CW40" s="27">
        <f t="shared" ref="CW40:CW41" si="132">IFERROR(((CT40-AT40)/(AW40-AT40)),0)</f>
        <v>-1.8</v>
      </c>
      <c r="CX40" s="28">
        <f t="shared" ref="CX40:CX41" si="133">+IF(CY40="SI",IFERROR((((IF(CY40="SI",(CU40-AT40),0)))/(AW40-AT40)),"REVISAR"),CQ40)</f>
        <v>0</v>
      </c>
      <c r="CY40" s="25" t="s">
        <v>49</v>
      </c>
      <c r="CZ40" s="25"/>
      <c r="DA40" s="24"/>
      <c r="DB40" s="24"/>
      <c r="DC40" s="25"/>
      <c r="DD40" s="27">
        <f t="shared" ref="DD40:DD41" si="134">IFERROR(((DA40-AT40)/(AW40-AT40)),0)</f>
        <v>-1.8</v>
      </c>
      <c r="DE40" s="28">
        <f t="shared" ref="DE40:DE41" si="135">+IF(DF40="SI",IFERROR((((IF(DF40="SI",(DB40-AT40),0)))/(AW40-AT40)),"REVISAR"),CX40)</f>
        <v>0</v>
      </c>
      <c r="DF40" s="25" t="s">
        <v>49</v>
      </c>
      <c r="DG40" s="25"/>
      <c r="DH40" s="24"/>
      <c r="DI40" s="24"/>
      <c r="DJ40" s="25" t="s">
        <v>1653</v>
      </c>
      <c r="DK40" s="27">
        <f t="shared" ref="DK40:DK41" si="136">IFERROR(((DH40-AT40)/(AW40-AT40)),0)</f>
        <v>-1.8</v>
      </c>
      <c r="DL40" s="28">
        <f t="shared" ref="DL40:DL41" si="137">+IF(DM40="SI",IFERROR((((IF(DM40="SI",(DI40-AT40),0)))/(AW40-AT40)),"REVISAR"),DE40)</f>
        <v>0</v>
      </c>
      <c r="DM40" s="25" t="s">
        <v>396</v>
      </c>
      <c r="DN40" s="25" t="s">
        <v>1650</v>
      </c>
      <c r="DO40" s="24"/>
      <c r="DP40" s="24"/>
      <c r="DQ40" s="25"/>
      <c r="DR40" s="27">
        <f t="shared" ref="DR40:DR41" si="138">IFERROR(((DO40-AT40)/(AW40-AT40)),0)</f>
        <v>-1.8</v>
      </c>
      <c r="DS40" s="28">
        <f t="shared" ref="DS40:DS41" si="139">+IF(DT40="SI",IFERROR((((IF(DT40="SI",(DP40-AT40),0)))/(AW40-AT40)),"REVISAR"),DL40)</f>
        <v>0</v>
      </c>
      <c r="DT40" s="25" t="s">
        <v>49</v>
      </c>
      <c r="DU40" s="25"/>
      <c r="DV40" s="24"/>
      <c r="DW40" s="24"/>
      <c r="DX40" s="25"/>
      <c r="DY40" s="27">
        <f t="shared" ref="DY40:DY41" si="140">IFERROR(((DV40-AT40)/(AW40-AT40)),0)</f>
        <v>-1.8</v>
      </c>
      <c r="DZ40" s="28">
        <f t="shared" ref="DZ40:DZ41" si="141">+IF(EA40="SI",IFERROR((((IF(EA40="SI",(DW40-AT40),0)))/(AW40-AT40)),"REVISAR"),DS40)</f>
        <v>0</v>
      </c>
      <c r="EA40" s="25" t="s">
        <v>49</v>
      </c>
      <c r="EB40" s="25"/>
      <c r="EC40" s="31">
        <v>14</v>
      </c>
      <c r="ED40" s="24"/>
      <c r="EE40" s="25"/>
      <c r="EF40" s="27">
        <f t="shared" ref="EF40:EF41" si="142">IFERROR(((EC40-AT40)/(AW40-AT40)),0)</f>
        <v>1</v>
      </c>
      <c r="EG40" s="28">
        <f t="shared" ref="EG40:EG41" si="143">+IF(EH40="SI",IFERROR((((IF(EH40="SI",(ED40-AT40),0)))/(AW40-AT40)),"REVISAR"),DZ40)</f>
        <v>0</v>
      </c>
      <c r="EH40" s="25" t="s">
        <v>49</v>
      </c>
      <c r="EI40" s="25"/>
      <c r="EJ40" s="32">
        <v>2025</v>
      </c>
    </row>
    <row r="41" spans="2:140" ht="409.5" x14ac:dyDescent="0.3">
      <c r="B41" s="16" t="s">
        <v>44</v>
      </c>
      <c r="C41" s="16" t="s">
        <v>63</v>
      </c>
      <c r="D41" s="16" t="s">
        <v>70</v>
      </c>
      <c r="E41" s="16" t="s">
        <v>158</v>
      </c>
      <c r="F41" s="16" t="s">
        <v>274</v>
      </c>
      <c r="G41" s="17" t="s">
        <v>517</v>
      </c>
      <c r="H41" s="16" t="s">
        <v>526</v>
      </c>
      <c r="I41" s="16" t="s">
        <v>277</v>
      </c>
      <c r="J41" s="16" t="s">
        <v>278</v>
      </c>
      <c r="K41" s="16" t="s">
        <v>279</v>
      </c>
      <c r="L41" s="16" t="s">
        <v>519</v>
      </c>
      <c r="M41" s="16" t="s">
        <v>72</v>
      </c>
      <c r="N41" s="16" t="s">
        <v>73</v>
      </c>
      <c r="O41" s="22" t="s">
        <v>536</v>
      </c>
      <c r="P41" s="40" t="s">
        <v>537</v>
      </c>
      <c r="Q41" s="20" t="s">
        <v>282</v>
      </c>
      <c r="R41" s="19" t="s">
        <v>352</v>
      </c>
      <c r="S41" s="40" t="s">
        <v>538</v>
      </c>
      <c r="T41" s="40" t="s">
        <v>308</v>
      </c>
      <c r="U41" s="40" t="s">
        <v>293</v>
      </c>
      <c r="V41" s="40">
        <v>120</v>
      </c>
      <c r="W41" s="40" t="s">
        <v>534</v>
      </c>
      <c r="X41" s="20" t="s">
        <v>394</v>
      </c>
      <c r="Y41" s="21"/>
      <c r="Z41" s="21"/>
      <c r="AA41" s="21"/>
      <c r="AB41" s="21"/>
      <c r="AC41" s="21"/>
      <c r="AD41" s="21"/>
      <c r="AE41" s="21"/>
      <c r="AF41" s="21"/>
      <c r="AG41" s="21"/>
      <c r="AH41" s="22"/>
      <c r="AI41" s="22" t="s">
        <v>48</v>
      </c>
      <c r="AJ41" s="22" t="s">
        <v>67</v>
      </c>
      <c r="AK41" s="22"/>
      <c r="AL41" s="22"/>
      <c r="AM41" s="22"/>
      <c r="AN41" s="22"/>
      <c r="AO41" s="22"/>
      <c r="AP41" s="22"/>
      <c r="AQ41" s="22"/>
      <c r="AR41" s="23"/>
      <c r="AS41" s="22"/>
      <c r="AT41" s="41">
        <v>19</v>
      </c>
      <c r="AU41" s="192">
        <v>22</v>
      </c>
      <c r="AV41" s="192">
        <v>26</v>
      </c>
      <c r="AW41" s="192">
        <v>29</v>
      </c>
      <c r="AX41" s="192">
        <v>31</v>
      </c>
      <c r="AY41" s="192">
        <v>31</v>
      </c>
      <c r="AZ41" s="195"/>
      <c r="BA41" s="195"/>
      <c r="BB41" s="195"/>
      <c r="BC41" s="195"/>
      <c r="BD41" s="24"/>
      <c r="BE41" s="24"/>
      <c r="BF41" s="25"/>
      <c r="BG41" s="27">
        <f t="shared" si="120"/>
        <v>-1.9</v>
      </c>
      <c r="BH41" s="28">
        <f t="shared" si="121"/>
        <v>0</v>
      </c>
      <c r="BI41" s="25" t="s">
        <v>49</v>
      </c>
      <c r="BJ41" s="25"/>
      <c r="BK41" s="24"/>
      <c r="BL41" s="24"/>
      <c r="BM41" s="25"/>
      <c r="BN41" s="27">
        <f t="shared" si="122"/>
        <v>-1.9</v>
      </c>
      <c r="BO41" s="28">
        <f t="shared" si="123"/>
        <v>0</v>
      </c>
      <c r="BP41" s="25" t="s">
        <v>49</v>
      </c>
      <c r="BQ41" s="29"/>
      <c r="BR41" s="30"/>
      <c r="BS41" s="24"/>
      <c r="BT41" s="25" t="s">
        <v>535</v>
      </c>
      <c r="BU41" s="27">
        <f t="shared" si="124"/>
        <v>-1.9</v>
      </c>
      <c r="BV41" s="28">
        <f t="shared" si="125"/>
        <v>0</v>
      </c>
      <c r="BW41" s="25" t="s">
        <v>62</v>
      </c>
      <c r="BX41" s="25" t="s">
        <v>525</v>
      </c>
      <c r="BY41" s="24"/>
      <c r="BZ41" s="24"/>
      <c r="CA41" s="25"/>
      <c r="CB41" s="27">
        <f t="shared" si="126"/>
        <v>-1.9</v>
      </c>
      <c r="CC41" s="28">
        <f t="shared" si="127"/>
        <v>0</v>
      </c>
      <c r="CD41" s="25" t="s">
        <v>49</v>
      </c>
      <c r="CE41" s="25" t="s">
        <v>1233</v>
      </c>
      <c r="CF41" s="24"/>
      <c r="CG41" s="24"/>
      <c r="CH41" s="25"/>
      <c r="CI41" s="27">
        <f t="shared" si="128"/>
        <v>-1.9</v>
      </c>
      <c r="CJ41" s="28">
        <f t="shared" si="129"/>
        <v>0</v>
      </c>
      <c r="CK41" s="25" t="s">
        <v>49</v>
      </c>
      <c r="CL41" s="25"/>
      <c r="CM41" s="24"/>
      <c r="CN41" s="24"/>
      <c r="CO41" s="25" t="s">
        <v>1238</v>
      </c>
      <c r="CP41" s="27">
        <f t="shared" si="130"/>
        <v>-1.9</v>
      </c>
      <c r="CQ41" s="28">
        <f t="shared" si="131"/>
        <v>0</v>
      </c>
      <c r="CR41" s="25" t="s">
        <v>396</v>
      </c>
      <c r="CS41" s="25" t="s">
        <v>1235</v>
      </c>
      <c r="CT41" s="24"/>
      <c r="CU41" s="24"/>
      <c r="CV41" s="25"/>
      <c r="CW41" s="27">
        <f t="shared" si="132"/>
        <v>-1.9</v>
      </c>
      <c r="CX41" s="28">
        <f t="shared" si="133"/>
        <v>0</v>
      </c>
      <c r="CY41" s="25" t="s">
        <v>49</v>
      </c>
      <c r="CZ41" s="25"/>
      <c r="DA41" s="24"/>
      <c r="DB41" s="24"/>
      <c r="DC41" s="25"/>
      <c r="DD41" s="27">
        <f t="shared" si="134"/>
        <v>-1.9</v>
      </c>
      <c r="DE41" s="28">
        <f t="shared" si="135"/>
        <v>0</v>
      </c>
      <c r="DF41" s="25" t="s">
        <v>49</v>
      </c>
      <c r="DG41" s="25"/>
      <c r="DH41" s="24"/>
      <c r="DI41" s="24"/>
      <c r="DJ41" s="25" t="s">
        <v>1654</v>
      </c>
      <c r="DK41" s="27">
        <f t="shared" si="136"/>
        <v>-1.9</v>
      </c>
      <c r="DL41" s="28">
        <f t="shared" si="137"/>
        <v>0</v>
      </c>
      <c r="DM41" s="25" t="s">
        <v>396</v>
      </c>
      <c r="DN41" s="25" t="s">
        <v>1652</v>
      </c>
      <c r="DO41" s="24"/>
      <c r="DP41" s="24"/>
      <c r="DQ41" s="25"/>
      <c r="DR41" s="27">
        <f t="shared" si="138"/>
        <v>-1.9</v>
      </c>
      <c r="DS41" s="28">
        <f t="shared" si="139"/>
        <v>0</v>
      </c>
      <c r="DT41" s="25" t="s">
        <v>49</v>
      </c>
      <c r="DU41" s="25"/>
      <c r="DV41" s="24"/>
      <c r="DW41" s="24"/>
      <c r="DX41" s="25"/>
      <c r="DY41" s="27">
        <f t="shared" si="140"/>
        <v>-1.9</v>
      </c>
      <c r="DZ41" s="28">
        <f t="shared" si="141"/>
        <v>0</v>
      </c>
      <c r="EA41" s="25" t="s">
        <v>49</v>
      </c>
      <c r="EB41" s="25"/>
      <c r="EC41" s="31">
        <v>29</v>
      </c>
      <c r="ED41" s="24"/>
      <c r="EE41" s="25"/>
      <c r="EF41" s="27">
        <f t="shared" si="142"/>
        <v>1</v>
      </c>
      <c r="EG41" s="28">
        <f t="shared" si="143"/>
        <v>0</v>
      </c>
      <c r="EH41" s="25" t="s">
        <v>49</v>
      </c>
      <c r="EI41" s="25"/>
      <c r="EJ41" s="32">
        <v>2025</v>
      </c>
    </row>
    <row r="42" spans="2:140" ht="409.5" x14ac:dyDescent="0.3">
      <c r="B42" s="16" t="s">
        <v>44</v>
      </c>
      <c r="C42" s="16" t="s">
        <v>63</v>
      </c>
      <c r="D42" s="16" t="s">
        <v>70</v>
      </c>
      <c r="E42" s="16" t="s">
        <v>158</v>
      </c>
      <c r="F42" s="16" t="s">
        <v>274</v>
      </c>
      <c r="G42" s="17" t="s">
        <v>517</v>
      </c>
      <c r="H42" s="16" t="s">
        <v>526</v>
      </c>
      <c r="I42" s="16" t="s">
        <v>277</v>
      </c>
      <c r="J42" s="16" t="s">
        <v>278</v>
      </c>
      <c r="K42" s="16" t="s">
        <v>279</v>
      </c>
      <c r="L42" s="16" t="s">
        <v>519</v>
      </c>
      <c r="M42" s="16" t="s">
        <v>65</v>
      </c>
      <c r="N42" s="16" t="s">
        <v>1551</v>
      </c>
      <c r="O42" s="22" t="s">
        <v>540</v>
      </c>
      <c r="P42" s="40" t="s">
        <v>541</v>
      </c>
      <c r="Q42" s="20" t="s">
        <v>282</v>
      </c>
      <c r="R42" s="19" t="s">
        <v>306</v>
      </c>
      <c r="S42" s="40" t="s">
        <v>542</v>
      </c>
      <c r="T42" s="40" t="s">
        <v>308</v>
      </c>
      <c r="U42" s="40" t="s">
        <v>286</v>
      </c>
      <c r="V42" s="40">
        <v>120</v>
      </c>
      <c r="W42" s="40" t="s">
        <v>543</v>
      </c>
      <c r="X42" s="20" t="s">
        <v>394</v>
      </c>
      <c r="Y42" s="21"/>
      <c r="Z42" s="21"/>
      <c r="AA42" s="21"/>
      <c r="AB42" s="21"/>
      <c r="AC42" s="21"/>
      <c r="AD42" s="21"/>
      <c r="AE42" s="21"/>
      <c r="AF42" s="21"/>
      <c r="AG42" s="21"/>
      <c r="AH42" s="22"/>
      <c r="AI42" s="22"/>
      <c r="AJ42" s="22"/>
      <c r="AK42" s="22"/>
      <c r="AL42" s="22"/>
      <c r="AM42" s="22"/>
      <c r="AN42" s="22"/>
      <c r="AO42" s="22"/>
      <c r="AP42" s="22"/>
      <c r="AQ42" s="22"/>
      <c r="AR42" s="23"/>
      <c r="AS42" s="22"/>
      <c r="AT42" s="41">
        <v>100</v>
      </c>
      <c r="AU42" s="192">
        <v>100</v>
      </c>
      <c r="AV42" s="192">
        <v>100</v>
      </c>
      <c r="AW42" s="192">
        <v>100</v>
      </c>
      <c r="AX42" s="192">
        <v>100</v>
      </c>
      <c r="AY42" s="192">
        <v>100</v>
      </c>
      <c r="AZ42" s="195"/>
      <c r="BA42" s="195"/>
      <c r="BB42" s="195"/>
      <c r="BC42" s="195"/>
      <c r="BD42" s="24"/>
      <c r="BE42" s="24"/>
      <c r="BF42" s="25"/>
      <c r="BG42" s="27">
        <f>IFERROR(BD42/AW42,0)</f>
        <v>0</v>
      </c>
      <c r="BH42" s="28">
        <f>+IF(BI42="SI",IFERROR((IF(BI42="SI",BE42,0)/AW42),"REVISAR"),0)</f>
        <v>0</v>
      </c>
      <c r="BI42" s="25" t="s">
        <v>49</v>
      </c>
      <c r="BJ42" s="25"/>
      <c r="BK42" s="24"/>
      <c r="BL42" s="24"/>
      <c r="BM42" s="25"/>
      <c r="BN42" s="27">
        <f>+IFERROR(BK42/AW42,0)</f>
        <v>0</v>
      </c>
      <c r="BO42" s="28">
        <f>+IF(BP42="SI",IFERROR((IF(BP42="SI",BL42,0)/AW42),"REVISAR"),BH42)</f>
        <v>0</v>
      </c>
      <c r="BP42" s="25" t="s">
        <v>49</v>
      </c>
      <c r="BQ42" s="29"/>
      <c r="BR42" s="30"/>
      <c r="BS42" s="24"/>
      <c r="BT42" s="25" t="s">
        <v>544</v>
      </c>
      <c r="BU42" s="27">
        <f>+IFERROR(BR42/AW42,0)</f>
        <v>0</v>
      </c>
      <c r="BV42" s="28">
        <f>+IF(BW42="SI",IFERROR((IF(BW42="SI",BS42,0)/AW42),"REVISAR"),BO42)</f>
        <v>0</v>
      </c>
      <c r="BW42" s="25" t="s">
        <v>62</v>
      </c>
      <c r="BX42" s="25" t="s">
        <v>525</v>
      </c>
      <c r="BY42" s="24"/>
      <c r="BZ42" s="24"/>
      <c r="CA42" s="25"/>
      <c r="CB42" s="27">
        <f>+IFERROR(BY42/AW42,0)</f>
        <v>0</v>
      </c>
      <c r="CC42" s="28">
        <f>+IF(CD42="SI",IFERROR((IF(CD42="SI",BZ42,0)/AW42),"REVISAR"),BV42)</f>
        <v>0</v>
      </c>
      <c r="CD42" s="25" t="s">
        <v>49</v>
      </c>
      <c r="CE42" s="25" t="s">
        <v>1239</v>
      </c>
      <c r="CF42" s="24"/>
      <c r="CG42" s="24"/>
      <c r="CH42" s="25"/>
      <c r="CI42" s="27">
        <f>+IFERROR(CF42/AW42,0)</f>
        <v>0</v>
      </c>
      <c r="CJ42" s="28">
        <f>+IF(CK42="SI",IFERROR((IF(CK42="SI",CG42,0)/AW42),"REVISAR"),CC42)</f>
        <v>0</v>
      </c>
      <c r="CK42" s="25" t="s">
        <v>49</v>
      </c>
      <c r="CL42" s="25"/>
      <c r="CM42" s="24">
        <v>50</v>
      </c>
      <c r="CN42" s="24"/>
      <c r="CO42" s="25" t="s">
        <v>1240</v>
      </c>
      <c r="CP42" s="27">
        <f>+IFERROR(CM42/AW42,0)</f>
        <v>0.5</v>
      </c>
      <c r="CQ42" s="28">
        <f>+IF(CR42="SI",IFERROR((IF(CR42="SI",CN42,0)/AW42),"REVISAR"),CJ42)</f>
        <v>0</v>
      </c>
      <c r="CR42" s="25" t="s">
        <v>396</v>
      </c>
      <c r="CS42" s="25" t="s">
        <v>1241</v>
      </c>
      <c r="CT42" s="24">
        <v>50</v>
      </c>
      <c r="CU42" s="24"/>
      <c r="CV42" s="25"/>
      <c r="CW42" s="27">
        <f>+IFERROR(CT42/AW42,0)</f>
        <v>0.5</v>
      </c>
      <c r="CX42" s="28">
        <f>+IF(CY42="SI",IFERROR((IF(CY42="SI",CU42,0)/AW42),"REVISAR"),CQ42)</f>
        <v>0</v>
      </c>
      <c r="CY42" s="25" t="s">
        <v>49</v>
      </c>
      <c r="CZ42" s="25"/>
      <c r="DA42" s="24">
        <v>50</v>
      </c>
      <c r="DB42" s="24"/>
      <c r="DC42" s="25"/>
      <c r="DD42" s="27">
        <f>+IFERROR(DA42/AW42,0)</f>
        <v>0.5</v>
      </c>
      <c r="DE42" s="28">
        <f>+IF(DF42="SI",IFERROR((IF(DF42="SI",DB42,0)/AW42),"REVISAR"),CX42)</f>
        <v>0</v>
      </c>
      <c r="DF42" s="25" t="s">
        <v>49</v>
      </c>
      <c r="DG42" s="25"/>
      <c r="DH42" s="24">
        <v>50</v>
      </c>
      <c r="DI42" s="24"/>
      <c r="DJ42" s="25" t="s">
        <v>1655</v>
      </c>
      <c r="DK42" s="27">
        <f>+IFERROR(DH42/AW42,0)</f>
        <v>0.5</v>
      </c>
      <c r="DL42" s="28">
        <f>+IF(DM42="SI",IFERROR((IF(DM42="SI",DI42,0)/AW42),"REVISAR"),DE42)</f>
        <v>0</v>
      </c>
      <c r="DM42" s="25" t="s">
        <v>396</v>
      </c>
      <c r="DN42" s="25" t="s">
        <v>1650</v>
      </c>
      <c r="DO42" s="24">
        <v>50</v>
      </c>
      <c r="DP42" s="24"/>
      <c r="DQ42" s="25"/>
      <c r="DR42" s="27">
        <f>+IFERROR(DO42/AW42,0)</f>
        <v>0.5</v>
      </c>
      <c r="DS42" s="28">
        <f>+IF(DT42="SI",IFERROR((IF(DT42="SI",DP42,0)/AW42),"REVISAR"),DL42)</f>
        <v>0</v>
      </c>
      <c r="DT42" s="25" t="s">
        <v>49</v>
      </c>
      <c r="DU42" s="25"/>
      <c r="DV42" s="24">
        <v>50</v>
      </c>
      <c r="DW42" s="24"/>
      <c r="DX42" s="25"/>
      <c r="DY42" s="27">
        <f>+IFERROR(DV42/AW42,0)</f>
        <v>0.5</v>
      </c>
      <c r="DZ42" s="28">
        <f>+IF(EA42="SI",IFERROR((IF(EA42="SI",DW42,0)/AW42),"REVISAR"),DS42)</f>
        <v>0</v>
      </c>
      <c r="EA42" s="25" t="s">
        <v>49</v>
      </c>
      <c r="EB42" s="25"/>
      <c r="EC42" s="31">
        <v>100</v>
      </c>
      <c r="ED42" s="24"/>
      <c r="EE42" s="25"/>
      <c r="EF42" s="27">
        <f>+IFERROR(EC42/AW42,0)</f>
        <v>1</v>
      </c>
      <c r="EG42" s="28">
        <f>+IF(EH42="SI",IFERROR((IF(EH42="SI",ED42,0)/AW42),"REVISAR"),DZ42)</f>
        <v>0</v>
      </c>
      <c r="EH42" s="25" t="s">
        <v>49</v>
      </c>
      <c r="EI42" s="25"/>
      <c r="EJ42" s="32">
        <v>2025</v>
      </c>
    </row>
    <row r="43" spans="2:140" ht="409.5" x14ac:dyDescent="0.3">
      <c r="B43" s="16" t="s">
        <v>44</v>
      </c>
      <c r="C43" s="16" t="s">
        <v>63</v>
      </c>
      <c r="D43" s="16" t="s">
        <v>70</v>
      </c>
      <c r="E43" s="16" t="s">
        <v>158</v>
      </c>
      <c r="F43" s="16" t="s">
        <v>274</v>
      </c>
      <c r="G43" s="17" t="s">
        <v>517</v>
      </c>
      <c r="H43" s="16" t="s">
        <v>526</v>
      </c>
      <c r="I43" s="16" t="s">
        <v>277</v>
      </c>
      <c r="J43" s="16" t="s">
        <v>278</v>
      </c>
      <c r="K43" s="16" t="s">
        <v>279</v>
      </c>
      <c r="L43" s="16" t="s">
        <v>519</v>
      </c>
      <c r="M43" s="16" t="s">
        <v>46</v>
      </c>
      <c r="N43" s="16" t="s">
        <v>133</v>
      </c>
      <c r="O43" s="22" t="s">
        <v>545</v>
      </c>
      <c r="P43" s="40" t="s">
        <v>546</v>
      </c>
      <c r="Q43" s="20" t="s">
        <v>282</v>
      </c>
      <c r="R43" s="19" t="s">
        <v>352</v>
      </c>
      <c r="S43" s="40" t="s">
        <v>547</v>
      </c>
      <c r="T43" s="19" t="s">
        <v>308</v>
      </c>
      <c r="U43" s="40" t="s">
        <v>293</v>
      </c>
      <c r="V43" s="40">
        <v>120</v>
      </c>
      <c r="W43" s="40" t="s">
        <v>548</v>
      </c>
      <c r="X43" s="20" t="s">
        <v>394</v>
      </c>
      <c r="Y43" s="21"/>
      <c r="Z43" s="21"/>
      <c r="AA43" s="21"/>
      <c r="AB43" s="21"/>
      <c r="AC43" s="21"/>
      <c r="AD43" s="21"/>
      <c r="AE43" s="21"/>
      <c r="AF43" s="21"/>
      <c r="AG43" s="21"/>
      <c r="AH43" s="22"/>
      <c r="AI43" s="22" t="s">
        <v>48</v>
      </c>
      <c r="AJ43" s="22" t="s">
        <v>67</v>
      </c>
      <c r="AK43" s="22"/>
      <c r="AL43" s="22"/>
      <c r="AM43" s="22"/>
      <c r="AN43" s="22"/>
      <c r="AO43" s="22"/>
      <c r="AP43" s="22"/>
      <c r="AQ43" s="22"/>
      <c r="AR43" s="23"/>
      <c r="AS43" s="22"/>
      <c r="AT43" s="41">
        <v>9</v>
      </c>
      <c r="AU43" s="192">
        <v>11</v>
      </c>
      <c r="AV43" s="42">
        <v>12</v>
      </c>
      <c r="AW43" s="42">
        <v>14</v>
      </c>
      <c r="AX43" s="42">
        <v>15</v>
      </c>
      <c r="AY43" s="42">
        <v>15</v>
      </c>
      <c r="AZ43" s="43"/>
      <c r="BA43" s="43"/>
      <c r="BB43" s="43"/>
      <c r="BC43" s="43"/>
      <c r="BD43" s="24"/>
      <c r="BE43" s="24"/>
      <c r="BF43" s="25"/>
      <c r="BG43" s="27">
        <f t="shared" ref="BG43:BG44" si="144">IFERROR(((BD43-AT43)/(AW43-AT43)),0)</f>
        <v>-1.8</v>
      </c>
      <c r="BH43" s="28">
        <f t="shared" ref="BH43:BH44" si="145">+IF(BI43="SI",IFERROR((((IF(BI43="SI",(BE43-AT43),0)))/(AW43-AT43)),"REVISAR"),0)</f>
        <v>0</v>
      </c>
      <c r="BI43" s="25" t="s">
        <v>49</v>
      </c>
      <c r="BJ43" s="25"/>
      <c r="BK43" s="24"/>
      <c r="BL43" s="24"/>
      <c r="BM43" s="25"/>
      <c r="BN43" s="27">
        <f t="shared" ref="BN43:BN44" si="146">IFERROR(((BK43-AT43)/(AW43-AT43)),0)</f>
        <v>-1.8</v>
      </c>
      <c r="BO43" s="28">
        <f t="shared" ref="BO43:BO44" si="147">+IF(BP43="SI",IFERROR((((IF(BP43="SI",(BL43-AT43),0)))/(AW43-AT43)),"REVISAR"),BH43)</f>
        <v>0</v>
      </c>
      <c r="BP43" s="25" t="s">
        <v>49</v>
      </c>
      <c r="BQ43" s="29"/>
      <c r="BR43" s="30"/>
      <c r="BS43" s="24"/>
      <c r="BT43" s="25" t="s">
        <v>535</v>
      </c>
      <c r="BU43" s="27">
        <f t="shared" ref="BU43:BU44" si="148">IFERROR(((BR43-AT43)/(AW43-AT43)),0)</f>
        <v>-1.8</v>
      </c>
      <c r="BV43" s="28">
        <f t="shared" ref="BV43:BV44" si="149">+IF(BW43="SI",IFERROR((((IF(BW43="SI",(BS43-AT43),0)))/(AW43-AT43)),"REVISAR"),BO43)</f>
        <v>0</v>
      </c>
      <c r="BW43" s="25" t="s">
        <v>62</v>
      </c>
      <c r="BX43" s="25" t="s">
        <v>525</v>
      </c>
      <c r="BY43" s="24"/>
      <c r="BZ43" s="24"/>
      <c r="CA43" s="25"/>
      <c r="CB43" s="27">
        <f t="shared" ref="CB43:CB44" si="150">IFERROR(((BY43-AT43)/(AW43-AT43)),0)</f>
        <v>-1.8</v>
      </c>
      <c r="CC43" s="28">
        <f t="shared" ref="CC43:CC44" si="151">+IF(CD43="SI",IFERROR((((IF(CD43="SI",(BZ43-AT43),0)))/(AW43-AT43)),"REVISAR"),BV43)</f>
        <v>0</v>
      </c>
      <c r="CD43" s="25" t="s">
        <v>49</v>
      </c>
      <c r="CE43" s="25" t="s">
        <v>1233</v>
      </c>
      <c r="CF43" s="24"/>
      <c r="CG43" s="24"/>
      <c r="CH43" s="25"/>
      <c r="CI43" s="27">
        <f t="shared" ref="CI43:CI44" si="152">IFERROR(((CF43-AT43)/(AW43-AT43)),0)</f>
        <v>-1.8</v>
      </c>
      <c r="CJ43" s="28">
        <f t="shared" ref="CJ43:CJ44" si="153">+IF(CK43="SI",IFERROR((((IF(CK43="SI",(CG43-AT43),0)))/(AW43-AT43)),"REVISAR"),CC43)</f>
        <v>0</v>
      </c>
      <c r="CK43" s="25" t="s">
        <v>49</v>
      </c>
      <c r="CL43" s="25"/>
      <c r="CM43" s="24"/>
      <c r="CN43" s="24"/>
      <c r="CO43" s="25" t="s">
        <v>1242</v>
      </c>
      <c r="CP43" s="27">
        <f t="shared" ref="CP43:CP44" si="154">IFERROR(((CM43-AT43)/(AW43-AT43)),0)</f>
        <v>-1.8</v>
      </c>
      <c r="CQ43" s="28">
        <f t="shared" ref="CQ43:CQ44" si="155">+IF(CR43="SI",IFERROR((((IF(CR43="SI",(CN43-AT43),0)))/(AW43-AT43)),"REVISAR"),CJ43)</f>
        <v>0</v>
      </c>
      <c r="CR43" s="25" t="s">
        <v>396</v>
      </c>
      <c r="CS43" s="25" t="s">
        <v>1235</v>
      </c>
      <c r="CT43" s="24"/>
      <c r="CU43" s="24"/>
      <c r="CV43" s="25"/>
      <c r="CW43" s="27">
        <f t="shared" ref="CW43:CW44" si="156">IFERROR(((CT43-AT43)/(AW43-AT43)),0)</f>
        <v>-1.8</v>
      </c>
      <c r="CX43" s="28">
        <f t="shared" ref="CX43:CX44" si="157">+IF(CY43="SI",IFERROR((((IF(CY43="SI",(CU43-AT43),0)))/(AW43-AT43)),"REVISAR"),CQ43)</f>
        <v>0</v>
      </c>
      <c r="CY43" s="25" t="s">
        <v>49</v>
      </c>
      <c r="CZ43" s="25"/>
      <c r="DA43" s="24"/>
      <c r="DB43" s="24"/>
      <c r="DC43" s="25"/>
      <c r="DD43" s="27">
        <f t="shared" ref="DD43:DD44" si="158">IFERROR(((DA43-AT43)/(AW43-AT43)),0)</f>
        <v>-1.8</v>
      </c>
      <c r="DE43" s="28">
        <f t="shared" ref="DE43:DE44" si="159">+IF(DF43="SI",IFERROR((((IF(DF43="SI",(DB43-AT43),0)))/(AW43-AT43)),"REVISAR"),CX43)</f>
        <v>0</v>
      </c>
      <c r="DF43" s="25" t="s">
        <v>49</v>
      </c>
      <c r="DG43" s="25"/>
      <c r="DH43" s="24"/>
      <c r="DI43" s="24"/>
      <c r="DJ43" s="25" t="s">
        <v>1653</v>
      </c>
      <c r="DK43" s="27">
        <f t="shared" ref="DK43:DK44" si="160">IFERROR(((DH43-AT43)/(AW43-AT43)),0)</f>
        <v>-1.8</v>
      </c>
      <c r="DL43" s="28">
        <f t="shared" ref="DL43:DL44" si="161">+IF(DM43="SI",IFERROR((((IF(DM43="SI",(DI43-AT43),0)))/(AW43-AT43)),"REVISAR"),DE43)</f>
        <v>0</v>
      </c>
      <c r="DM43" s="25" t="s">
        <v>396</v>
      </c>
      <c r="DN43" s="25" t="s">
        <v>1652</v>
      </c>
      <c r="DO43" s="24"/>
      <c r="DP43" s="24"/>
      <c r="DQ43" s="25"/>
      <c r="DR43" s="27">
        <f t="shared" ref="DR43:DR44" si="162">IFERROR(((DO43-AT43)/(AW43-AT43)),0)</f>
        <v>-1.8</v>
      </c>
      <c r="DS43" s="28">
        <f t="shared" ref="DS43:DS44" si="163">+IF(DT43="SI",IFERROR((((IF(DT43="SI",(DP43-AT43),0)))/(AW43-AT43)),"REVISAR"),DL43)</f>
        <v>0</v>
      </c>
      <c r="DT43" s="25" t="s">
        <v>49</v>
      </c>
      <c r="DU43" s="25"/>
      <c r="DV43" s="24"/>
      <c r="DW43" s="24"/>
      <c r="DX43" s="25"/>
      <c r="DY43" s="27">
        <f t="shared" ref="DY43:DY44" si="164">IFERROR(((DV43-AT43)/(AW43-AT43)),0)</f>
        <v>-1.8</v>
      </c>
      <c r="DZ43" s="28">
        <f t="shared" ref="DZ43:DZ44" si="165">+IF(EA43="SI",IFERROR((((IF(EA43="SI",(DW43-AT43),0)))/(AW43-AT43)),"REVISAR"),DS43)</f>
        <v>0</v>
      </c>
      <c r="EA43" s="25" t="s">
        <v>49</v>
      </c>
      <c r="EB43" s="25"/>
      <c r="EC43" s="31">
        <v>14</v>
      </c>
      <c r="ED43" s="24"/>
      <c r="EE43" s="25"/>
      <c r="EF43" s="27">
        <f t="shared" ref="EF43:EF44" si="166">IFERROR(((EC43-AT43)/(AW43-AT43)),0)</f>
        <v>1</v>
      </c>
      <c r="EG43" s="28">
        <f t="shared" ref="EG43:EG44" si="167">+IF(EH43="SI",IFERROR((((IF(EH43="SI",(ED43-AT43),0)))/(AW43-AT43)),"REVISAR"),DZ43)</f>
        <v>0</v>
      </c>
      <c r="EH43" s="25" t="s">
        <v>49</v>
      </c>
      <c r="EI43" s="25"/>
      <c r="EJ43" s="32">
        <v>2025</v>
      </c>
    </row>
    <row r="44" spans="2:140" ht="409.5" x14ac:dyDescent="0.3">
      <c r="B44" s="16" t="s">
        <v>44</v>
      </c>
      <c r="C44" s="16" t="s">
        <v>63</v>
      </c>
      <c r="D44" s="16" t="s">
        <v>70</v>
      </c>
      <c r="E44" s="16" t="s">
        <v>158</v>
      </c>
      <c r="F44" s="16" t="s">
        <v>274</v>
      </c>
      <c r="G44" s="17" t="s">
        <v>517</v>
      </c>
      <c r="H44" s="16" t="s">
        <v>526</v>
      </c>
      <c r="I44" s="16" t="s">
        <v>277</v>
      </c>
      <c r="J44" s="16" t="s">
        <v>278</v>
      </c>
      <c r="K44" s="16" t="s">
        <v>279</v>
      </c>
      <c r="L44" s="16" t="s">
        <v>519</v>
      </c>
      <c r="M44" s="16" t="s">
        <v>46</v>
      </c>
      <c r="N44" s="16" t="s">
        <v>133</v>
      </c>
      <c r="O44" s="22" t="s">
        <v>549</v>
      </c>
      <c r="P44" s="40" t="s">
        <v>550</v>
      </c>
      <c r="Q44" s="20" t="s">
        <v>282</v>
      </c>
      <c r="R44" s="19" t="s">
        <v>352</v>
      </c>
      <c r="S44" s="40" t="s">
        <v>551</v>
      </c>
      <c r="T44" s="19" t="s">
        <v>308</v>
      </c>
      <c r="U44" s="40" t="s">
        <v>293</v>
      </c>
      <c r="V44" s="40">
        <v>120</v>
      </c>
      <c r="W44" s="40" t="s">
        <v>552</v>
      </c>
      <c r="X44" s="20" t="s">
        <v>394</v>
      </c>
      <c r="Y44" s="21"/>
      <c r="Z44" s="21"/>
      <c r="AA44" s="21"/>
      <c r="AB44" s="21"/>
      <c r="AC44" s="21"/>
      <c r="AD44" s="21"/>
      <c r="AE44" s="21"/>
      <c r="AF44" s="21"/>
      <c r="AG44" s="21"/>
      <c r="AH44" s="22"/>
      <c r="AI44" s="22" t="s">
        <v>48</v>
      </c>
      <c r="AJ44" s="22" t="s">
        <v>67</v>
      </c>
      <c r="AK44" s="22"/>
      <c r="AL44" s="22"/>
      <c r="AM44" s="22"/>
      <c r="AN44" s="22"/>
      <c r="AO44" s="22"/>
      <c r="AP44" s="22"/>
      <c r="AQ44" s="22"/>
      <c r="AR44" s="23"/>
      <c r="AS44" s="22"/>
      <c r="AT44" s="41">
        <v>19</v>
      </c>
      <c r="AU44" s="44">
        <v>22</v>
      </c>
      <c r="AV44" s="192">
        <v>26</v>
      </c>
      <c r="AW44" s="192">
        <v>29</v>
      </c>
      <c r="AX44" s="192">
        <v>31</v>
      </c>
      <c r="AY44" s="192">
        <v>31</v>
      </c>
      <c r="AZ44" s="195"/>
      <c r="BA44" s="195"/>
      <c r="BB44" s="195"/>
      <c r="BC44" s="195"/>
      <c r="BD44" s="24"/>
      <c r="BE44" s="24"/>
      <c r="BF44" s="25"/>
      <c r="BG44" s="27">
        <f t="shared" si="144"/>
        <v>-1.9</v>
      </c>
      <c r="BH44" s="28">
        <f t="shared" si="145"/>
        <v>0</v>
      </c>
      <c r="BI44" s="25" t="s">
        <v>49</v>
      </c>
      <c r="BJ44" s="25"/>
      <c r="BK44" s="24"/>
      <c r="BL44" s="24"/>
      <c r="BM44" s="25"/>
      <c r="BN44" s="27">
        <f t="shared" si="146"/>
        <v>-1.9</v>
      </c>
      <c r="BO44" s="28">
        <f t="shared" si="147"/>
        <v>0</v>
      </c>
      <c r="BP44" s="25" t="s">
        <v>49</v>
      </c>
      <c r="BQ44" s="29"/>
      <c r="BR44" s="30"/>
      <c r="BS44" s="24"/>
      <c r="BT44" s="25" t="s">
        <v>535</v>
      </c>
      <c r="BU44" s="27">
        <f t="shared" si="148"/>
        <v>-1.9</v>
      </c>
      <c r="BV44" s="28">
        <f t="shared" si="149"/>
        <v>0</v>
      </c>
      <c r="BW44" s="25" t="s">
        <v>62</v>
      </c>
      <c r="BX44" s="25" t="s">
        <v>525</v>
      </c>
      <c r="BY44" s="24"/>
      <c r="BZ44" s="24"/>
      <c r="CA44" s="25"/>
      <c r="CB44" s="27">
        <f t="shared" si="150"/>
        <v>-1.9</v>
      </c>
      <c r="CC44" s="28">
        <f t="shared" si="151"/>
        <v>0</v>
      </c>
      <c r="CD44" s="25" t="s">
        <v>49</v>
      </c>
      <c r="CE44" s="25" t="s">
        <v>1233</v>
      </c>
      <c r="CF44" s="24"/>
      <c r="CG44" s="24"/>
      <c r="CH44" s="25"/>
      <c r="CI44" s="27">
        <f t="shared" si="152"/>
        <v>-1.9</v>
      </c>
      <c r="CJ44" s="28">
        <f t="shared" si="153"/>
        <v>0</v>
      </c>
      <c r="CK44" s="25" t="s">
        <v>49</v>
      </c>
      <c r="CL44" s="25"/>
      <c r="CM44" s="24"/>
      <c r="CN44" s="24"/>
      <c r="CO44" s="25" t="s">
        <v>1243</v>
      </c>
      <c r="CP44" s="27">
        <f t="shared" si="154"/>
        <v>-1.9</v>
      </c>
      <c r="CQ44" s="28">
        <f t="shared" si="155"/>
        <v>0</v>
      </c>
      <c r="CR44" s="25" t="s">
        <v>396</v>
      </c>
      <c r="CS44" s="25" t="s">
        <v>1235</v>
      </c>
      <c r="CT44" s="24"/>
      <c r="CU44" s="24"/>
      <c r="CV44" s="25"/>
      <c r="CW44" s="27">
        <f t="shared" si="156"/>
        <v>-1.9</v>
      </c>
      <c r="CX44" s="28">
        <f t="shared" si="157"/>
        <v>0</v>
      </c>
      <c r="CY44" s="25" t="s">
        <v>49</v>
      </c>
      <c r="CZ44" s="25"/>
      <c r="DA44" s="24"/>
      <c r="DB44" s="24"/>
      <c r="DC44" s="25"/>
      <c r="DD44" s="27">
        <f t="shared" si="158"/>
        <v>-1.9</v>
      </c>
      <c r="DE44" s="28">
        <f t="shared" si="159"/>
        <v>0</v>
      </c>
      <c r="DF44" s="25" t="s">
        <v>49</v>
      </c>
      <c r="DG44" s="25"/>
      <c r="DH44" s="24"/>
      <c r="DI44" s="24"/>
      <c r="DJ44" s="25" t="s">
        <v>1654</v>
      </c>
      <c r="DK44" s="27">
        <f t="shared" si="160"/>
        <v>-1.9</v>
      </c>
      <c r="DL44" s="28">
        <f t="shared" si="161"/>
        <v>0</v>
      </c>
      <c r="DM44" s="25" t="s">
        <v>396</v>
      </c>
      <c r="DN44" s="25" t="s">
        <v>1656</v>
      </c>
      <c r="DO44" s="24"/>
      <c r="DP44" s="24"/>
      <c r="DQ44" s="25"/>
      <c r="DR44" s="27">
        <f t="shared" si="162"/>
        <v>-1.9</v>
      </c>
      <c r="DS44" s="28">
        <f t="shared" si="163"/>
        <v>0</v>
      </c>
      <c r="DT44" s="25" t="s">
        <v>49</v>
      </c>
      <c r="DU44" s="25"/>
      <c r="DV44" s="24"/>
      <c r="DW44" s="24"/>
      <c r="DX44" s="25"/>
      <c r="DY44" s="27">
        <f t="shared" si="164"/>
        <v>-1.9</v>
      </c>
      <c r="DZ44" s="28">
        <f t="shared" si="165"/>
        <v>0</v>
      </c>
      <c r="EA44" s="25" t="s">
        <v>49</v>
      </c>
      <c r="EB44" s="25"/>
      <c r="EC44" s="31">
        <v>29</v>
      </c>
      <c r="ED44" s="24"/>
      <c r="EE44" s="25"/>
      <c r="EF44" s="27">
        <f t="shared" si="166"/>
        <v>1</v>
      </c>
      <c r="EG44" s="28">
        <f t="shared" si="167"/>
        <v>0</v>
      </c>
      <c r="EH44" s="25" t="s">
        <v>49</v>
      </c>
      <c r="EI44" s="25"/>
      <c r="EJ44" s="32">
        <v>2025</v>
      </c>
    </row>
    <row r="45" spans="2:140" ht="409.5" x14ac:dyDescent="0.3">
      <c r="B45" s="16" t="s">
        <v>44</v>
      </c>
      <c r="C45" s="16" t="s">
        <v>63</v>
      </c>
      <c r="D45" s="16" t="s">
        <v>70</v>
      </c>
      <c r="E45" s="16" t="s">
        <v>158</v>
      </c>
      <c r="F45" s="16" t="s">
        <v>274</v>
      </c>
      <c r="G45" s="17" t="s">
        <v>517</v>
      </c>
      <c r="H45" s="16" t="s">
        <v>526</v>
      </c>
      <c r="I45" s="16" t="s">
        <v>277</v>
      </c>
      <c r="J45" s="16" t="s">
        <v>278</v>
      </c>
      <c r="K45" s="16" t="s">
        <v>279</v>
      </c>
      <c r="L45" s="16" t="s">
        <v>519</v>
      </c>
      <c r="M45" s="16" t="s">
        <v>65</v>
      </c>
      <c r="N45" s="16" t="s">
        <v>1551</v>
      </c>
      <c r="O45" s="22" t="s">
        <v>553</v>
      </c>
      <c r="P45" s="40" t="s">
        <v>554</v>
      </c>
      <c r="Q45" s="20" t="s">
        <v>305</v>
      </c>
      <c r="R45" s="19" t="s">
        <v>555</v>
      </c>
      <c r="S45" s="40" t="s">
        <v>556</v>
      </c>
      <c r="T45" s="19" t="s">
        <v>308</v>
      </c>
      <c r="U45" s="40" t="s">
        <v>293</v>
      </c>
      <c r="V45" s="40">
        <v>120</v>
      </c>
      <c r="W45" s="40" t="s">
        <v>557</v>
      </c>
      <c r="X45" s="20" t="s">
        <v>394</v>
      </c>
      <c r="Y45" s="21"/>
      <c r="Z45" s="21"/>
      <c r="AA45" s="21"/>
      <c r="AB45" s="21"/>
      <c r="AC45" s="21"/>
      <c r="AD45" s="21"/>
      <c r="AE45" s="21"/>
      <c r="AF45" s="21"/>
      <c r="AG45" s="21"/>
      <c r="AH45" s="22"/>
      <c r="AI45" s="22"/>
      <c r="AJ45" s="22" t="s">
        <v>67</v>
      </c>
      <c r="AK45" s="22"/>
      <c r="AL45" s="22"/>
      <c r="AM45" s="22"/>
      <c r="AN45" s="22"/>
      <c r="AO45" s="22"/>
      <c r="AP45" s="22"/>
      <c r="AQ45" s="22"/>
      <c r="AR45" s="23"/>
      <c r="AS45" s="22"/>
      <c r="AT45" s="41">
        <v>11</v>
      </c>
      <c r="AU45" s="192">
        <v>10</v>
      </c>
      <c r="AV45" s="192">
        <v>10</v>
      </c>
      <c r="AW45" s="192">
        <v>9</v>
      </c>
      <c r="AX45" s="192">
        <v>9</v>
      </c>
      <c r="AY45" s="192">
        <v>9</v>
      </c>
      <c r="AZ45" s="195"/>
      <c r="BA45" s="195"/>
      <c r="BB45" s="195"/>
      <c r="BC45" s="195"/>
      <c r="BD45" s="39">
        <f t="shared" ref="BD45:BD46" si="168">+$AT45</f>
        <v>11</v>
      </c>
      <c r="BE45" s="24"/>
      <c r="BF45" s="25"/>
      <c r="BG45" s="27">
        <f t="shared" ref="BG45:BG46" si="169">IFERROR((($AT45 - BD45) / ($AT45 - $AW45)), 0)</f>
        <v>0</v>
      </c>
      <c r="BH45" s="27">
        <f t="shared" ref="BH45:BH46" si="170">IF(BI45="SI",IFERROR((($AT45 - BE45) / ($AT45 - $AW45)),"REVISAR"),BA45)</f>
        <v>0</v>
      </c>
      <c r="BI45" s="25" t="s">
        <v>49</v>
      </c>
      <c r="BJ45" s="25"/>
      <c r="BK45" s="39">
        <f t="shared" ref="BK45:BK46" si="171">+$AT45</f>
        <v>11</v>
      </c>
      <c r="BL45" s="24"/>
      <c r="BM45" s="25"/>
      <c r="BN45" s="27">
        <f t="shared" ref="BN45:BN46" si="172">IFERROR((($AT45 - BK45) / ($AT45 - $AW45)), 0)</f>
        <v>0</v>
      </c>
      <c r="BO45" s="27">
        <f t="shared" ref="BO45:BO46" si="173">IF(BP45="SI",IFERROR((($AT45 - BL45) / ($AT45 - $AW45)),"REVISAR"),BH45)</f>
        <v>0</v>
      </c>
      <c r="BP45" s="25" t="s">
        <v>49</v>
      </c>
      <c r="BQ45" s="29"/>
      <c r="BR45" s="39">
        <f t="shared" ref="BR45:BR46" si="174">+$AT45</f>
        <v>11</v>
      </c>
      <c r="BS45" s="24"/>
      <c r="BT45" s="25" t="s">
        <v>558</v>
      </c>
      <c r="BU45" s="27">
        <f t="shared" ref="BU45:BU46" si="175">IFERROR((($AT45 - BR45) / ($AT45 - $AW45)), 0)</f>
        <v>0</v>
      </c>
      <c r="BV45" s="27">
        <f t="shared" ref="BV45:BV46" si="176">IF(BW45="SI",IFERROR((($AT45 - BS45) / ($AT45 - $AW45)),"REVISAR"),BO45)</f>
        <v>0</v>
      </c>
      <c r="BW45" s="25" t="s">
        <v>62</v>
      </c>
      <c r="BX45" s="25" t="s">
        <v>525</v>
      </c>
      <c r="BY45" s="39">
        <f t="shared" ref="BY45:BY46" si="177">+$AT45</f>
        <v>11</v>
      </c>
      <c r="BZ45" s="24"/>
      <c r="CA45" s="25"/>
      <c r="CB45" s="27">
        <f t="shared" ref="CB45:CB46" si="178">IFERROR((($AT45 - BY45) / ($AT45 - $AW45)), 0)</f>
        <v>0</v>
      </c>
      <c r="CC45" s="27">
        <f t="shared" ref="CC45:CC46" si="179">IF(CD45="SI",IFERROR((($AT45 - BZ45) / ($AT45 - $AW45)),"REVISAR"),BV45)</f>
        <v>0</v>
      </c>
      <c r="CD45" s="25" t="s">
        <v>49</v>
      </c>
      <c r="CE45" s="25" t="s">
        <v>1233</v>
      </c>
      <c r="CF45" s="39">
        <f t="shared" ref="CF45:CF46" si="180">+$AT45</f>
        <v>11</v>
      </c>
      <c r="CG45" s="24"/>
      <c r="CH45" s="25"/>
      <c r="CI45" s="27">
        <f t="shared" ref="CI45:CI46" si="181">IFERROR((($AT45 - CF45) / ($AT45 - $AW45)), 0)</f>
        <v>0</v>
      </c>
      <c r="CJ45" s="27">
        <f t="shared" ref="CJ45:CJ46" si="182">IF(CK45="SI",IFERROR((($AT45 - CG45) / ($AT45 - $AW45)),"REVISAR"),CC45)</f>
        <v>0</v>
      </c>
      <c r="CK45" s="25" t="s">
        <v>49</v>
      </c>
      <c r="CL45" s="25"/>
      <c r="CM45" s="39">
        <f t="shared" ref="CM45:CM46" si="183">+$AT45</f>
        <v>11</v>
      </c>
      <c r="CN45" s="24"/>
      <c r="CO45" s="25" t="s">
        <v>1244</v>
      </c>
      <c r="CP45" s="27">
        <f t="shared" ref="CP45:CP46" si="184">IFERROR((($AT45 - CM45) / ($AT45 - $AW45)), 0)</f>
        <v>0</v>
      </c>
      <c r="CQ45" s="27">
        <f t="shared" ref="CQ45:CQ46" si="185">IF(CR45="SI",IFERROR((($AT45 - CN45) / ($AT45 - $AW45)),"REVISAR"),CJ45)</f>
        <v>0</v>
      </c>
      <c r="CR45" s="25" t="s">
        <v>396</v>
      </c>
      <c r="CS45" s="25" t="s">
        <v>1235</v>
      </c>
      <c r="CT45" s="39">
        <f t="shared" ref="CT45:CT46" si="186">+$AT45</f>
        <v>11</v>
      </c>
      <c r="CU45" s="24"/>
      <c r="CV45" s="25"/>
      <c r="CW45" s="27">
        <f t="shared" ref="CW45:CW46" si="187">IFERROR((($AT45 - CT45) / ($AT45 - $AW45)), 0)</f>
        <v>0</v>
      </c>
      <c r="CX45" s="27">
        <f t="shared" ref="CX45:CX46" si="188">IF(CY45="SI",IFERROR((($AT45 - CU45) / ($AT45 - $AW45)),"REVISAR"),CQ45)</f>
        <v>0</v>
      </c>
      <c r="CY45" s="25" t="s">
        <v>49</v>
      </c>
      <c r="CZ45" s="25"/>
      <c r="DA45" s="39">
        <f t="shared" ref="DA45:DA46" si="189">+$AT45</f>
        <v>11</v>
      </c>
      <c r="DB45" s="24"/>
      <c r="DC45" s="25"/>
      <c r="DD45" s="27">
        <f t="shared" ref="DD45:DD46" si="190">IFERROR((($AT45 - DA45) / ($AT45 - $AW45)), 0)</f>
        <v>0</v>
      </c>
      <c r="DE45" s="27">
        <f t="shared" ref="DE45:DE46" si="191">IF(DF45="SI",IFERROR((($AT45 - DB45) / ($AT45 - $AW45)),"REVISAR"),CX45)</f>
        <v>0</v>
      </c>
      <c r="DF45" s="25" t="s">
        <v>49</v>
      </c>
      <c r="DG45" s="25"/>
      <c r="DH45" s="39">
        <f t="shared" ref="DH45:DH46" si="192">+$AT45</f>
        <v>11</v>
      </c>
      <c r="DI45" s="24"/>
      <c r="DJ45" s="25" t="s">
        <v>1657</v>
      </c>
      <c r="DK45" s="27">
        <f t="shared" ref="DK45:DK46" si="193">IFERROR((($AT45 - DH45) / ($AT45 - $AW45)), 0)</f>
        <v>0</v>
      </c>
      <c r="DL45" s="27">
        <f t="shared" ref="DL45:DL46" si="194">IF(DM45="SI",IFERROR((($AT45 - DI45) / ($AT45 - $AW45)),"REVISAR"),DE45)</f>
        <v>0</v>
      </c>
      <c r="DM45" s="25" t="s">
        <v>396</v>
      </c>
      <c r="DN45" s="25" t="s">
        <v>1650</v>
      </c>
      <c r="DO45" s="39">
        <f t="shared" ref="DO45:DO46" si="195">+$AT45</f>
        <v>11</v>
      </c>
      <c r="DP45" s="24"/>
      <c r="DQ45" s="25"/>
      <c r="DR45" s="27">
        <f t="shared" ref="DR45:DR46" si="196">IFERROR((($AT45 - DO45) / ($AT45 - $AW45)), 0)</f>
        <v>0</v>
      </c>
      <c r="DS45" s="27">
        <f t="shared" ref="DS45:DS46" si="197">IF(DT45="SI",IFERROR((($AT45 - DP45) / ($AT45 - $AW45)),"REVISAR"),DL45)</f>
        <v>0</v>
      </c>
      <c r="DT45" s="25" t="s">
        <v>49</v>
      </c>
      <c r="DU45" s="25"/>
      <c r="DV45" s="39">
        <f t="shared" ref="DV45:DV46" si="198">+$AT45</f>
        <v>11</v>
      </c>
      <c r="DW45" s="24"/>
      <c r="DX45" s="25"/>
      <c r="DY45" s="27">
        <f t="shared" ref="DY45:DY46" si="199">IFERROR((($AT45 - DV45) / ($AT45 - $AW45)), 0)</f>
        <v>0</v>
      </c>
      <c r="DZ45" s="27">
        <f t="shared" ref="DZ45:DZ46" si="200">IF(EA45="SI",IFERROR((($AT45 - DW45) / ($AT45 - $AW45)),"REVISAR"),DS45)</f>
        <v>0</v>
      </c>
      <c r="EA45" s="25" t="s">
        <v>49</v>
      </c>
      <c r="EB45" s="25"/>
      <c r="EC45" s="31">
        <v>9</v>
      </c>
      <c r="ED45" s="24"/>
      <c r="EE45" s="25"/>
      <c r="EF45" s="27">
        <f>IFERROR((($AT45 - EC45) / (AT45 - $AW45)), 0)</f>
        <v>1</v>
      </c>
      <c r="EG45" s="27">
        <f>IF(EH45="SI",IFERROR((($AT45 - ED45) / ($AT45 - $AW45)),"REVISAR"),DZ45)</f>
        <v>0</v>
      </c>
      <c r="EH45" s="25" t="s">
        <v>49</v>
      </c>
      <c r="EI45" s="25"/>
      <c r="EJ45" s="32">
        <v>2025</v>
      </c>
    </row>
    <row r="46" spans="2:140" ht="409.5" x14ac:dyDescent="0.3">
      <c r="B46" s="16" t="s">
        <v>44</v>
      </c>
      <c r="C46" s="16" t="s">
        <v>63</v>
      </c>
      <c r="D46" s="16" t="s">
        <v>70</v>
      </c>
      <c r="E46" s="16" t="s">
        <v>158</v>
      </c>
      <c r="F46" s="16" t="s">
        <v>274</v>
      </c>
      <c r="G46" s="17" t="s">
        <v>517</v>
      </c>
      <c r="H46" s="16" t="s">
        <v>526</v>
      </c>
      <c r="I46" s="16" t="s">
        <v>277</v>
      </c>
      <c r="J46" s="16" t="s">
        <v>278</v>
      </c>
      <c r="K46" s="16" t="s">
        <v>279</v>
      </c>
      <c r="L46" s="16" t="s">
        <v>519</v>
      </c>
      <c r="M46" s="16" t="s">
        <v>65</v>
      </c>
      <c r="N46" s="16" t="s">
        <v>1551</v>
      </c>
      <c r="O46" s="22" t="s">
        <v>559</v>
      </c>
      <c r="P46" s="21" t="s">
        <v>560</v>
      </c>
      <c r="Q46" s="20" t="s">
        <v>305</v>
      </c>
      <c r="R46" s="19" t="s">
        <v>555</v>
      </c>
      <c r="S46" s="21" t="s">
        <v>561</v>
      </c>
      <c r="T46" s="19" t="s">
        <v>308</v>
      </c>
      <c r="U46" s="21" t="s">
        <v>293</v>
      </c>
      <c r="V46" s="21">
        <v>120</v>
      </c>
      <c r="W46" s="21" t="s">
        <v>557</v>
      </c>
      <c r="X46" s="20" t="s">
        <v>394</v>
      </c>
      <c r="Y46" s="21"/>
      <c r="Z46" s="21"/>
      <c r="AA46" s="21"/>
      <c r="AB46" s="21"/>
      <c r="AC46" s="21"/>
      <c r="AD46" s="21"/>
      <c r="AE46" s="21"/>
      <c r="AF46" s="21"/>
      <c r="AG46" s="21"/>
      <c r="AH46" s="22"/>
      <c r="AI46" s="22"/>
      <c r="AJ46" s="22" t="s">
        <v>67</v>
      </c>
      <c r="AK46" s="22"/>
      <c r="AL46" s="22"/>
      <c r="AM46" s="22"/>
      <c r="AN46" s="22"/>
      <c r="AO46" s="22"/>
      <c r="AP46" s="22"/>
      <c r="AQ46" s="22"/>
      <c r="AR46" s="23"/>
      <c r="AS46" s="22"/>
      <c r="AT46" s="41">
        <v>11</v>
      </c>
      <c r="AU46" s="192">
        <v>10</v>
      </c>
      <c r="AV46" s="192">
        <v>10</v>
      </c>
      <c r="AW46" s="192">
        <v>9</v>
      </c>
      <c r="AX46" s="192">
        <v>9</v>
      </c>
      <c r="AY46" s="192">
        <v>9</v>
      </c>
      <c r="AZ46" s="195"/>
      <c r="BA46" s="195"/>
      <c r="BB46" s="195"/>
      <c r="BC46" s="195"/>
      <c r="BD46" s="39">
        <f t="shared" si="168"/>
        <v>11</v>
      </c>
      <c r="BE46" s="24"/>
      <c r="BF46" s="25"/>
      <c r="BG46" s="27">
        <f t="shared" si="169"/>
        <v>0</v>
      </c>
      <c r="BH46" s="27">
        <f t="shared" si="170"/>
        <v>0</v>
      </c>
      <c r="BI46" s="25" t="s">
        <v>49</v>
      </c>
      <c r="BJ46" s="25"/>
      <c r="BK46" s="39">
        <f t="shared" si="171"/>
        <v>11</v>
      </c>
      <c r="BL46" s="24"/>
      <c r="BM46" s="25"/>
      <c r="BN46" s="27">
        <f t="shared" si="172"/>
        <v>0</v>
      </c>
      <c r="BO46" s="27">
        <f t="shared" si="173"/>
        <v>0</v>
      </c>
      <c r="BP46" s="25" t="s">
        <v>49</v>
      </c>
      <c r="BQ46" s="29"/>
      <c r="BR46" s="39">
        <f t="shared" si="174"/>
        <v>11</v>
      </c>
      <c r="BS46" s="24"/>
      <c r="BT46" s="25" t="s">
        <v>562</v>
      </c>
      <c r="BU46" s="27">
        <f t="shared" si="175"/>
        <v>0</v>
      </c>
      <c r="BV46" s="27">
        <f t="shared" si="176"/>
        <v>0</v>
      </c>
      <c r="BW46" s="25" t="s">
        <v>62</v>
      </c>
      <c r="BX46" s="25" t="s">
        <v>525</v>
      </c>
      <c r="BY46" s="39">
        <f t="shared" si="177"/>
        <v>11</v>
      </c>
      <c r="BZ46" s="24"/>
      <c r="CA46" s="25"/>
      <c r="CB46" s="27">
        <f t="shared" si="178"/>
        <v>0</v>
      </c>
      <c r="CC46" s="27">
        <f t="shared" si="179"/>
        <v>0</v>
      </c>
      <c r="CD46" s="25" t="s">
        <v>49</v>
      </c>
      <c r="CE46" s="25" t="s">
        <v>1233</v>
      </c>
      <c r="CF46" s="39">
        <f t="shared" si="180"/>
        <v>11</v>
      </c>
      <c r="CG46" s="24"/>
      <c r="CH46" s="25"/>
      <c r="CI46" s="27">
        <f t="shared" si="181"/>
        <v>0</v>
      </c>
      <c r="CJ46" s="27">
        <f t="shared" si="182"/>
        <v>0</v>
      </c>
      <c r="CK46" s="25" t="s">
        <v>49</v>
      </c>
      <c r="CL46" s="25"/>
      <c r="CM46" s="39">
        <f t="shared" si="183"/>
        <v>11</v>
      </c>
      <c r="CN46" s="24"/>
      <c r="CO46" s="25" t="s">
        <v>1245</v>
      </c>
      <c r="CP46" s="27">
        <f t="shared" si="184"/>
        <v>0</v>
      </c>
      <c r="CQ46" s="27">
        <f t="shared" si="185"/>
        <v>0</v>
      </c>
      <c r="CR46" s="25" t="s">
        <v>396</v>
      </c>
      <c r="CS46" s="25" t="s">
        <v>1235</v>
      </c>
      <c r="CT46" s="39">
        <f t="shared" si="186"/>
        <v>11</v>
      </c>
      <c r="CU46" s="24"/>
      <c r="CV46" s="25"/>
      <c r="CW46" s="27">
        <f t="shared" si="187"/>
        <v>0</v>
      </c>
      <c r="CX46" s="27">
        <f t="shared" si="188"/>
        <v>0</v>
      </c>
      <c r="CY46" s="25" t="s">
        <v>49</v>
      </c>
      <c r="CZ46" s="25"/>
      <c r="DA46" s="39">
        <f t="shared" si="189"/>
        <v>11</v>
      </c>
      <c r="DB46" s="24"/>
      <c r="DC46" s="25"/>
      <c r="DD46" s="27">
        <f t="shared" si="190"/>
        <v>0</v>
      </c>
      <c r="DE46" s="27">
        <f t="shared" si="191"/>
        <v>0</v>
      </c>
      <c r="DF46" s="25" t="s">
        <v>49</v>
      </c>
      <c r="DG46" s="25"/>
      <c r="DH46" s="39">
        <f t="shared" si="192"/>
        <v>11</v>
      </c>
      <c r="DI46" s="24"/>
      <c r="DJ46" s="25" t="s">
        <v>1657</v>
      </c>
      <c r="DK46" s="27">
        <f t="shared" si="193"/>
        <v>0</v>
      </c>
      <c r="DL46" s="27">
        <f t="shared" si="194"/>
        <v>0</v>
      </c>
      <c r="DM46" s="25" t="s">
        <v>396</v>
      </c>
      <c r="DN46" s="25" t="s">
        <v>1650</v>
      </c>
      <c r="DO46" s="39">
        <f t="shared" si="195"/>
        <v>11</v>
      </c>
      <c r="DP46" s="24"/>
      <c r="DQ46" s="25"/>
      <c r="DR46" s="27">
        <f t="shared" si="196"/>
        <v>0</v>
      </c>
      <c r="DS46" s="27">
        <f t="shared" si="197"/>
        <v>0</v>
      </c>
      <c r="DT46" s="25" t="s">
        <v>49</v>
      </c>
      <c r="DU46" s="25"/>
      <c r="DV46" s="39">
        <f t="shared" si="198"/>
        <v>11</v>
      </c>
      <c r="DW46" s="24"/>
      <c r="DX46" s="25"/>
      <c r="DY46" s="27">
        <f t="shared" si="199"/>
        <v>0</v>
      </c>
      <c r="DZ46" s="27">
        <f t="shared" si="200"/>
        <v>0</v>
      </c>
      <c r="EA46" s="25" t="s">
        <v>49</v>
      </c>
      <c r="EB46" s="25"/>
      <c r="EC46" s="31">
        <v>9</v>
      </c>
      <c r="ED46" s="24"/>
      <c r="EE46" s="25"/>
      <c r="EF46" s="27">
        <f>IFERROR((($AT46 - EC46) / (AT46 - $AW46)), 0)</f>
        <v>1</v>
      </c>
      <c r="EG46" s="27">
        <f>IF(EH46="SI",IFERROR((($AT46 - ED46) / ($AT46 - $AW46)),"REVISAR"),DZ46)</f>
        <v>0</v>
      </c>
      <c r="EH46" s="25" t="s">
        <v>49</v>
      </c>
      <c r="EI46" s="25"/>
      <c r="EJ46" s="32">
        <v>2025</v>
      </c>
    </row>
    <row r="47" spans="2:140" ht="409.5" x14ac:dyDescent="0.3">
      <c r="B47" s="16" t="s">
        <v>44</v>
      </c>
      <c r="C47" s="16" t="s">
        <v>63</v>
      </c>
      <c r="D47" s="16" t="s">
        <v>70</v>
      </c>
      <c r="E47" s="16" t="s">
        <v>158</v>
      </c>
      <c r="F47" s="16" t="s">
        <v>274</v>
      </c>
      <c r="G47" s="17" t="s">
        <v>517</v>
      </c>
      <c r="H47" s="16" t="s">
        <v>526</v>
      </c>
      <c r="I47" s="16" t="s">
        <v>277</v>
      </c>
      <c r="J47" s="16" t="s">
        <v>278</v>
      </c>
      <c r="K47" s="16" t="s">
        <v>279</v>
      </c>
      <c r="L47" s="16" t="s">
        <v>519</v>
      </c>
      <c r="M47" s="16" t="s">
        <v>65</v>
      </c>
      <c r="N47" s="16" t="s">
        <v>1551</v>
      </c>
      <c r="O47" s="22" t="s">
        <v>563</v>
      </c>
      <c r="P47" s="40" t="s">
        <v>564</v>
      </c>
      <c r="Q47" s="20" t="s">
        <v>305</v>
      </c>
      <c r="R47" s="19" t="s">
        <v>352</v>
      </c>
      <c r="S47" s="40" t="s">
        <v>565</v>
      </c>
      <c r="T47" s="19" t="s">
        <v>308</v>
      </c>
      <c r="U47" s="40" t="s">
        <v>293</v>
      </c>
      <c r="V47" s="40">
        <v>60</v>
      </c>
      <c r="W47" s="40" t="s">
        <v>534</v>
      </c>
      <c r="X47" s="20" t="s">
        <v>394</v>
      </c>
      <c r="Y47" s="21"/>
      <c r="Z47" s="21"/>
      <c r="AA47" s="21"/>
      <c r="AB47" s="21"/>
      <c r="AC47" s="21"/>
      <c r="AD47" s="21"/>
      <c r="AE47" s="21"/>
      <c r="AF47" s="21"/>
      <c r="AG47" s="21"/>
      <c r="AH47" s="22"/>
      <c r="AI47" s="22"/>
      <c r="AJ47" s="22"/>
      <c r="AK47" s="22"/>
      <c r="AL47" s="22"/>
      <c r="AM47" s="22"/>
      <c r="AN47" s="22"/>
      <c r="AO47" s="22"/>
      <c r="AP47" s="22"/>
      <c r="AQ47" s="22"/>
      <c r="AR47" s="23" t="s">
        <v>48</v>
      </c>
      <c r="AS47" s="22"/>
      <c r="AT47" s="41">
        <v>59</v>
      </c>
      <c r="AU47" s="44">
        <v>60</v>
      </c>
      <c r="AV47" s="192">
        <v>66</v>
      </c>
      <c r="AW47" s="192">
        <v>84</v>
      </c>
      <c r="AX47" s="192">
        <v>100</v>
      </c>
      <c r="AY47" s="192">
        <v>100</v>
      </c>
      <c r="AZ47" s="195"/>
      <c r="BA47" s="195"/>
      <c r="BB47" s="195"/>
      <c r="BC47" s="195"/>
      <c r="BD47" s="24"/>
      <c r="BE47" s="24"/>
      <c r="BF47" s="25" t="s">
        <v>566</v>
      </c>
      <c r="BG47" s="27">
        <f>IFERROR(((BD47-AT47)/(AW47-AT47)),0)</f>
        <v>-2.36</v>
      </c>
      <c r="BH47" s="28">
        <f>+IF(BI47="SI",IFERROR((((IF(BI47="SI",(BE47-AT47),0)))/(AW47-AT47)),"REVISAR"),0)</f>
        <v>-2.36</v>
      </c>
      <c r="BI47" s="25" t="s">
        <v>50</v>
      </c>
      <c r="BJ47" s="25" t="s">
        <v>567</v>
      </c>
      <c r="BK47" s="24"/>
      <c r="BL47" s="24"/>
      <c r="BM47" s="25" t="s">
        <v>568</v>
      </c>
      <c r="BN47" s="27">
        <f>IFERROR(((BK47-AT47)/(AW47-AT47)),0)</f>
        <v>-2.36</v>
      </c>
      <c r="BO47" s="28">
        <f>+IF(BP47="SI",IFERROR((((IF(BP47="SI",(BL47-AT47),0)))/(AW47-AT47)),"REVISAR"),BH47)</f>
        <v>-2.36</v>
      </c>
      <c r="BP47" s="25" t="s">
        <v>49</v>
      </c>
      <c r="BQ47" s="29"/>
      <c r="BR47" s="30"/>
      <c r="BS47" s="24"/>
      <c r="BT47" s="25"/>
      <c r="BU47" s="27">
        <f>IFERROR(((BR47-AT47)/(AW47-AT47)),0)</f>
        <v>-2.36</v>
      </c>
      <c r="BV47" s="28">
        <f>+IF(BW47="SI",IFERROR((((IF(BW47="SI",(BS47-AT47),0)))/(AW47-AT47)),"REVISAR"),BO47)</f>
        <v>-2.36</v>
      </c>
      <c r="BW47" s="25" t="s">
        <v>62</v>
      </c>
      <c r="BX47" s="25" t="s">
        <v>525</v>
      </c>
      <c r="BY47" s="24"/>
      <c r="BZ47" s="24"/>
      <c r="CA47" s="25"/>
      <c r="CB47" s="27">
        <f>IFERROR(((BY47-AT47)/(AW47-AT47)),0)</f>
        <v>-2.36</v>
      </c>
      <c r="CC47" s="28">
        <f>+IF(CD47="SI",IFERROR((((IF(CD47="SI",(BZ47-AT47),0)))/(AW47-AT47)),"REVISAR"),BV47)</f>
        <v>-2.36</v>
      </c>
      <c r="CD47" s="25" t="s">
        <v>49</v>
      </c>
      <c r="CE47" s="25" t="s">
        <v>1233</v>
      </c>
      <c r="CF47" s="24"/>
      <c r="CG47" s="24"/>
      <c r="CH47" s="25"/>
      <c r="CI47" s="27">
        <f>IFERROR(((CF47-AT47)/(AW47-AT47)),0)</f>
        <v>-2.36</v>
      </c>
      <c r="CJ47" s="28">
        <f>+IF(CK47="SI",IFERROR((((IF(CK47="SI",(CG47-AT47),0)))/(AW47-AT47)),"REVISAR"),CC47)</f>
        <v>-2.36</v>
      </c>
      <c r="CK47" s="25" t="s">
        <v>49</v>
      </c>
      <c r="CL47" s="25"/>
      <c r="CM47" s="24"/>
      <c r="CN47" s="24"/>
      <c r="CO47" s="25" t="s">
        <v>1246</v>
      </c>
      <c r="CP47" s="27">
        <f>IFERROR(((CM47-AT47)/(AW47-AT47)),0)</f>
        <v>-2.36</v>
      </c>
      <c r="CQ47" s="28">
        <f>+IF(CR47="SI",IFERROR((((IF(CR47="SI",(CN47-AT47),0)))/(AW47-AT47)),"REVISAR"),CJ47)</f>
        <v>-2.36</v>
      </c>
      <c r="CR47" s="25" t="s">
        <v>396</v>
      </c>
      <c r="CS47" s="25" t="s">
        <v>1235</v>
      </c>
      <c r="CT47" s="24"/>
      <c r="CU47" s="24"/>
      <c r="CV47" s="25"/>
      <c r="CW47" s="27">
        <f>IFERROR(((CT47-AT47)/(AW47-AT47)),0)</f>
        <v>-2.36</v>
      </c>
      <c r="CX47" s="28">
        <f>+IF(CY47="SI",IFERROR((((IF(CY47="SI",(CU47-AT47),0)))/(AW47-AT47)),"REVISAR"),CQ47)</f>
        <v>-2.36</v>
      </c>
      <c r="CY47" s="25" t="s">
        <v>49</v>
      </c>
      <c r="CZ47" s="25"/>
      <c r="DA47" s="24"/>
      <c r="DB47" s="24"/>
      <c r="DC47" s="25"/>
      <c r="DD47" s="27">
        <f>IFERROR(((DA47-AT47)/(AW47-AT47)),0)</f>
        <v>-2.36</v>
      </c>
      <c r="DE47" s="28">
        <f>+IF(DF47="SI",IFERROR((((IF(DF47="SI",(DB47-AT47),0)))/(AW47-AT47)),"REVISAR"),CX47)</f>
        <v>-2.36</v>
      </c>
      <c r="DF47" s="25" t="s">
        <v>49</v>
      </c>
      <c r="DG47" s="25"/>
      <c r="DH47" s="24"/>
      <c r="DI47" s="24"/>
      <c r="DJ47" s="25" t="s">
        <v>1658</v>
      </c>
      <c r="DK47" s="27">
        <f>IFERROR(((DH47-AT47)/(AW47-AT47)),0)</f>
        <v>-2.36</v>
      </c>
      <c r="DL47" s="28">
        <f>+IF(DM47="SI",IFERROR((((IF(DM47="SI",(DI47-AT47),0)))/(AW47-AT47)),"REVISAR"),DE47)</f>
        <v>-2.36</v>
      </c>
      <c r="DM47" s="25" t="s">
        <v>396</v>
      </c>
      <c r="DN47" s="25" t="s">
        <v>1650</v>
      </c>
      <c r="DO47" s="24"/>
      <c r="DP47" s="24"/>
      <c r="DQ47" s="25"/>
      <c r="DR47" s="27">
        <f>IFERROR(((DO47-AT47)/(AW47-AT47)),0)</f>
        <v>-2.36</v>
      </c>
      <c r="DS47" s="28">
        <f>+IF(DT47="SI",IFERROR((((IF(DT47="SI",(DP47-AT47),0)))/(AW47-AT47)),"REVISAR"),DL47)</f>
        <v>-2.36</v>
      </c>
      <c r="DT47" s="25" t="s">
        <v>49</v>
      </c>
      <c r="DU47" s="25"/>
      <c r="DV47" s="24"/>
      <c r="DW47" s="24"/>
      <c r="DX47" s="25"/>
      <c r="DY47" s="27">
        <f>IFERROR(((DV47-AT47)/(AW47-AT47)),0)</f>
        <v>-2.36</v>
      </c>
      <c r="DZ47" s="28">
        <f>+IF(EA47="SI",IFERROR((((IF(EA47="SI",(DW47-AT47),0)))/(AW47-AT47)),"REVISAR"),DS47)</f>
        <v>-2.36</v>
      </c>
      <c r="EA47" s="25" t="s">
        <v>49</v>
      </c>
      <c r="EB47" s="25"/>
      <c r="EC47" s="31">
        <v>84</v>
      </c>
      <c r="ED47" s="24"/>
      <c r="EE47" s="25"/>
      <c r="EF47" s="27">
        <f>IFERROR(((EC47-AT47)/(AW47-AT47)),0)</f>
        <v>1</v>
      </c>
      <c r="EG47" s="28">
        <f>+IF(EH47="SI",IFERROR((((IF(EH47="SI",(ED47-AT47),0)))/(AW47-AT47)),"REVISAR"),DZ47)</f>
        <v>-2.36</v>
      </c>
      <c r="EH47" s="25" t="s">
        <v>49</v>
      </c>
      <c r="EI47" s="25"/>
      <c r="EJ47" s="32">
        <v>2025</v>
      </c>
    </row>
    <row r="48" spans="2:140" ht="409.5" x14ac:dyDescent="0.3">
      <c r="B48" s="16" t="s">
        <v>44</v>
      </c>
      <c r="C48" s="16" t="s">
        <v>63</v>
      </c>
      <c r="D48" s="16" t="s">
        <v>70</v>
      </c>
      <c r="E48" s="16" t="s">
        <v>158</v>
      </c>
      <c r="F48" s="16" t="s">
        <v>274</v>
      </c>
      <c r="G48" s="17" t="s">
        <v>517</v>
      </c>
      <c r="H48" s="16" t="s">
        <v>518</v>
      </c>
      <c r="I48" s="16" t="s">
        <v>277</v>
      </c>
      <c r="J48" s="16" t="s">
        <v>278</v>
      </c>
      <c r="K48" s="16" t="s">
        <v>279</v>
      </c>
      <c r="L48" s="16" t="s">
        <v>519</v>
      </c>
      <c r="M48" s="16" t="s">
        <v>65</v>
      </c>
      <c r="N48" s="16" t="s">
        <v>1551</v>
      </c>
      <c r="O48" s="22">
        <v>94</v>
      </c>
      <c r="P48" s="40" t="s">
        <v>569</v>
      </c>
      <c r="Q48" s="20" t="s">
        <v>305</v>
      </c>
      <c r="R48" s="19" t="s">
        <v>283</v>
      </c>
      <c r="S48" s="40" t="s">
        <v>570</v>
      </c>
      <c r="T48" s="19" t="s">
        <v>285</v>
      </c>
      <c r="U48" s="40" t="s">
        <v>293</v>
      </c>
      <c r="V48" s="40">
        <v>180</v>
      </c>
      <c r="W48" s="40" t="s">
        <v>571</v>
      </c>
      <c r="X48" s="20" t="s">
        <v>310</v>
      </c>
      <c r="Y48" s="21"/>
      <c r="Z48" s="21"/>
      <c r="AA48" s="21"/>
      <c r="AB48" s="21"/>
      <c r="AC48" s="21"/>
      <c r="AD48" s="21"/>
      <c r="AE48" s="21" t="s">
        <v>572</v>
      </c>
      <c r="AF48" s="21"/>
      <c r="AG48" s="21"/>
      <c r="AH48" s="22"/>
      <c r="AI48" s="22"/>
      <c r="AJ48" s="22" t="s">
        <v>48</v>
      </c>
      <c r="AK48" s="22"/>
      <c r="AL48" s="22"/>
      <c r="AM48" s="22"/>
      <c r="AN48" s="22"/>
      <c r="AO48" s="22"/>
      <c r="AP48" s="22"/>
      <c r="AQ48" s="22"/>
      <c r="AR48" s="23" t="s">
        <v>48</v>
      </c>
      <c r="AS48" s="22"/>
      <c r="AT48" s="41"/>
      <c r="AU48" s="44">
        <v>185000</v>
      </c>
      <c r="AV48" s="42">
        <v>400000</v>
      </c>
      <c r="AW48" s="42">
        <v>650000</v>
      </c>
      <c r="AX48" s="42">
        <v>800000</v>
      </c>
      <c r="AY48" s="42">
        <v>800000</v>
      </c>
      <c r="AZ48" s="43"/>
      <c r="BA48" s="43"/>
      <c r="BB48" s="43"/>
      <c r="BC48" s="43"/>
      <c r="BD48" s="24"/>
      <c r="BE48" s="24"/>
      <c r="BF48" s="25" t="s">
        <v>573</v>
      </c>
      <c r="BG48" s="26">
        <f>IFERROR(BD48/AW48,0)</f>
        <v>0</v>
      </c>
      <c r="BH48" s="27">
        <f>IFERROR(BE48/AW48,0)</f>
        <v>0</v>
      </c>
      <c r="BI48" s="25" t="s">
        <v>50</v>
      </c>
      <c r="BJ48" s="25" t="s">
        <v>567</v>
      </c>
      <c r="BK48" s="24"/>
      <c r="BL48" s="24"/>
      <c r="BM48" s="25" t="s">
        <v>574</v>
      </c>
      <c r="BN48" s="27">
        <f>+IFERROR(BK48/AW48,0)</f>
        <v>0</v>
      </c>
      <c r="BO48" s="28">
        <f>+IF(BP48="SI",IFERROR((IF(BP48="SI",BL48,0)/AW48),"REVISAR"),BH48)</f>
        <v>0</v>
      </c>
      <c r="BP48" s="25" t="s">
        <v>50</v>
      </c>
      <c r="BQ48" s="46" t="s">
        <v>575</v>
      </c>
      <c r="BR48" s="30"/>
      <c r="BS48" s="24"/>
      <c r="BT48" s="25" t="s">
        <v>576</v>
      </c>
      <c r="BU48" s="27">
        <f>+IFERROR(BR48/AW48,0)</f>
        <v>0</v>
      </c>
      <c r="BV48" s="28">
        <f>+IF(BW48="SI",IFERROR((IF(BW48="SI",BS48,0)/AW48),"REVISAR"),BO48)</f>
        <v>0</v>
      </c>
      <c r="BW48" s="25" t="s">
        <v>50</v>
      </c>
      <c r="BX48" s="25" t="s">
        <v>577</v>
      </c>
      <c r="BY48" s="24"/>
      <c r="BZ48" s="24"/>
      <c r="CA48" s="25" t="s">
        <v>1247</v>
      </c>
      <c r="CB48" s="27">
        <f>+IFERROR(BY48/AW48,0)</f>
        <v>0</v>
      </c>
      <c r="CC48" s="28">
        <f>+IF(CD48="SI",IFERROR((IF(CD48="SI",BZ48,0)/AW48),"REVISAR"),BV48)</f>
        <v>0</v>
      </c>
      <c r="CD48" s="25" t="s">
        <v>50</v>
      </c>
      <c r="CE48" s="25" t="s">
        <v>1248</v>
      </c>
      <c r="CF48" s="24"/>
      <c r="CG48" s="24"/>
      <c r="CH48" s="25" t="s">
        <v>1249</v>
      </c>
      <c r="CI48" s="27">
        <f>+IFERROR(CF48/AW48,0)</f>
        <v>0</v>
      </c>
      <c r="CJ48" s="28">
        <f>+IF(CK48="SI",IFERROR((IF(CK48="SI",CG48,0)/AW48),"REVISAR"),CC48)</f>
        <v>0</v>
      </c>
      <c r="CK48" s="25" t="s">
        <v>50</v>
      </c>
      <c r="CL48" s="25" t="s">
        <v>1250</v>
      </c>
      <c r="CM48" s="24"/>
      <c r="CN48" s="24"/>
      <c r="CO48" s="25" t="s">
        <v>1251</v>
      </c>
      <c r="CP48" s="27">
        <f>+IFERROR(CM48/AW48,0)</f>
        <v>0</v>
      </c>
      <c r="CQ48" s="28">
        <f>+IF(CR48="SI",IFERROR((IF(CR48="SI",CN48,0)/AW48),"REVISAR"),CJ48)</f>
        <v>0</v>
      </c>
      <c r="CR48" s="25" t="s">
        <v>50</v>
      </c>
      <c r="CS48" s="25" t="s">
        <v>1252</v>
      </c>
      <c r="CT48" s="24"/>
      <c r="CU48" s="24"/>
      <c r="CV48" s="25" t="s">
        <v>1659</v>
      </c>
      <c r="CW48" s="27">
        <f>+IFERROR(CT48/AW48,0)</f>
        <v>0</v>
      </c>
      <c r="CX48" s="28">
        <f>+IF(CY48="SI",IFERROR((IF(CY48="SI",CU48,0)/AW48),"REVISAR"),CQ48)</f>
        <v>0</v>
      </c>
      <c r="CY48" s="25" t="s">
        <v>50</v>
      </c>
      <c r="CZ48" s="25" t="s">
        <v>1660</v>
      </c>
      <c r="DA48" s="24"/>
      <c r="DB48" s="24"/>
      <c r="DC48" s="25" t="s">
        <v>1661</v>
      </c>
      <c r="DD48" s="27">
        <f>+IFERROR(DA48/AW48,0)</f>
        <v>0</v>
      </c>
      <c r="DE48" s="28">
        <f>+IF(DF48="SI",IFERROR((IF(DF48="SI",DB48,0)/AW48),"REVISAR"),CX48)</f>
        <v>0</v>
      </c>
      <c r="DF48" s="25" t="s">
        <v>50</v>
      </c>
      <c r="DG48" s="25" t="s">
        <v>1662</v>
      </c>
      <c r="DH48" s="24"/>
      <c r="DI48" s="24"/>
      <c r="DJ48" s="25" t="s">
        <v>1663</v>
      </c>
      <c r="DK48" s="27">
        <f>+IFERROR(DH48/AW48,0)</f>
        <v>0</v>
      </c>
      <c r="DL48" s="28">
        <f>+IF(DM48="SI",IFERROR((IF(DM48="SI",DI48,0)/AW48),"REVISAR"),DE48)</f>
        <v>0</v>
      </c>
      <c r="DM48" s="25" t="s">
        <v>396</v>
      </c>
      <c r="DN48" s="25" t="s">
        <v>1664</v>
      </c>
      <c r="DO48" s="24"/>
      <c r="DP48" s="24"/>
      <c r="DQ48" s="25"/>
      <c r="DR48" s="27">
        <f>+IFERROR(DO48/AW48,0)</f>
        <v>0</v>
      </c>
      <c r="DS48" s="28">
        <f>+IF(DT48="SI",IFERROR((IF(DT48="SI",DP48,0)/AW48),"REVISAR"),DL48)</f>
        <v>0</v>
      </c>
      <c r="DT48" s="25" t="s">
        <v>49</v>
      </c>
      <c r="DU48" s="25"/>
      <c r="DV48" s="24"/>
      <c r="DW48" s="24"/>
      <c r="DX48" s="25"/>
      <c r="DY48" s="27">
        <f>+IFERROR(DV48/AW48,0)</f>
        <v>0</v>
      </c>
      <c r="DZ48" s="28">
        <f>+IF(EA48="SI",IFERROR((IF(EA48="SI",DW48,0)/AW48),"REVISAR"),DS48)</f>
        <v>0</v>
      </c>
      <c r="EA48" s="25" t="s">
        <v>49</v>
      </c>
      <c r="EB48" s="25"/>
      <c r="EC48" s="31">
        <v>650000</v>
      </c>
      <c r="ED48" s="24"/>
      <c r="EE48" s="25"/>
      <c r="EF48" s="27">
        <f>+IFERROR(EC48/AW48,0)</f>
        <v>1</v>
      </c>
      <c r="EG48" s="28">
        <f>+IF(EH48="SI",IFERROR((IF(EH48="SI",ED48,0)/AW48),"REVISAR"),DZ48)</f>
        <v>0</v>
      </c>
      <c r="EH48" s="25" t="s">
        <v>49</v>
      </c>
      <c r="EI48" s="25"/>
      <c r="EJ48" s="32">
        <v>2025</v>
      </c>
    </row>
    <row r="49" spans="2:140" ht="409.5" x14ac:dyDescent="0.3">
      <c r="B49" s="16" t="s">
        <v>44</v>
      </c>
      <c r="C49" s="16" t="s">
        <v>63</v>
      </c>
      <c r="D49" s="16" t="s">
        <v>70</v>
      </c>
      <c r="E49" s="16" t="s">
        <v>158</v>
      </c>
      <c r="F49" s="16" t="s">
        <v>274</v>
      </c>
      <c r="G49" s="17" t="s">
        <v>517</v>
      </c>
      <c r="H49" s="16" t="s">
        <v>526</v>
      </c>
      <c r="I49" s="16" t="s">
        <v>277</v>
      </c>
      <c r="J49" s="16" t="s">
        <v>278</v>
      </c>
      <c r="K49" s="16" t="s">
        <v>279</v>
      </c>
      <c r="L49" s="16" t="s">
        <v>519</v>
      </c>
      <c r="M49" s="16" t="s">
        <v>65</v>
      </c>
      <c r="N49" s="16" t="s">
        <v>1551</v>
      </c>
      <c r="O49" s="22">
        <v>57</v>
      </c>
      <c r="P49" s="40" t="s">
        <v>578</v>
      </c>
      <c r="Q49" s="20" t="s">
        <v>282</v>
      </c>
      <c r="R49" s="19" t="s">
        <v>555</v>
      </c>
      <c r="S49" s="40" t="s">
        <v>579</v>
      </c>
      <c r="T49" s="40" t="s">
        <v>308</v>
      </c>
      <c r="U49" s="40" t="s">
        <v>293</v>
      </c>
      <c r="V49" s="40">
        <v>180</v>
      </c>
      <c r="W49" s="40" t="s">
        <v>580</v>
      </c>
      <c r="X49" s="20" t="s">
        <v>310</v>
      </c>
      <c r="Y49" s="21"/>
      <c r="Z49" s="21"/>
      <c r="AA49" s="21"/>
      <c r="AB49" s="21"/>
      <c r="AC49" s="21"/>
      <c r="AD49" s="21"/>
      <c r="AE49" s="21"/>
      <c r="AF49" s="21"/>
      <c r="AG49" s="21"/>
      <c r="AH49" s="22"/>
      <c r="AI49" s="22"/>
      <c r="AJ49" s="22"/>
      <c r="AK49" s="22"/>
      <c r="AL49" s="22"/>
      <c r="AM49" s="22"/>
      <c r="AN49" s="22"/>
      <c r="AO49" s="22"/>
      <c r="AP49" s="22"/>
      <c r="AQ49" s="22"/>
      <c r="AR49" s="23"/>
      <c r="AS49" s="22"/>
      <c r="AT49" s="41">
        <v>9</v>
      </c>
      <c r="AU49" s="44">
        <v>9</v>
      </c>
      <c r="AV49" s="42">
        <v>7</v>
      </c>
      <c r="AW49" s="42">
        <v>5</v>
      </c>
      <c r="AX49" s="42">
        <v>4</v>
      </c>
      <c r="AY49" s="42">
        <v>4</v>
      </c>
      <c r="AZ49" s="43"/>
      <c r="BA49" s="43"/>
      <c r="BB49" s="43"/>
      <c r="BC49" s="43"/>
      <c r="BD49" s="39">
        <f t="shared" ref="BD49:BD50" si="201">+$AT49</f>
        <v>9</v>
      </c>
      <c r="BE49" s="24"/>
      <c r="BF49" s="25" t="s">
        <v>581</v>
      </c>
      <c r="BG49" s="27">
        <f t="shared" ref="BG49:BG50" si="202">IFERROR((($AT49 - BD49) / ($AT49 - $AW49)), 0)</f>
        <v>0</v>
      </c>
      <c r="BH49" s="27">
        <f t="shared" ref="BH49:BH50" si="203">IF(BI49="SI",IFERROR((($AT49 - BE49) / ($AT49 - $AW49)),"REVISAR"),BA49)</f>
        <v>2.25</v>
      </c>
      <c r="BI49" s="25" t="s">
        <v>50</v>
      </c>
      <c r="BJ49" s="25" t="s">
        <v>567</v>
      </c>
      <c r="BK49" s="39">
        <f t="shared" ref="BK49:BK50" si="204">+$AT49</f>
        <v>9</v>
      </c>
      <c r="BL49" s="24"/>
      <c r="BM49" s="25" t="s">
        <v>582</v>
      </c>
      <c r="BN49" s="27">
        <f t="shared" ref="BN49:BN50" si="205">IFERROR((($AT49 - BK49) / ($AT49 - $AW49)), 0)</f>
        <v>0</v>
      </c>
      <c r="BO49" s="27">
        <f t="shared" ref="BO49:BO50" si="206">IF(BP49="SI",IFERROR((($AT49 - BL49) / ($AT49 - $AW49)),"REVISAR"),BH49)</f>
        <v>2.25</v>
      </c>
      <c r="BP49" s="25" t="s">
        <v>50</v>
      </c>
      <c r="BQ49" s="46" t="s">
        <v>583</v>
      </c>
      <c r="BR49" s="39">
        <f t="shared" ref="BR49:BR50" si="207">+$AT49</f>
        <v>9</v>
      </c>
      <c r="BS49" s="24"/>
      <c r="BT49" s="25" t="s">
        <v>584</v>
      </c>
      <c r="BU49" s="27">
        <f t="shared" ref="BU49:BU50" si="208">IFERROR((($AT49 - BR49) / ($AT49 - $AW49)), 0)</f>
        <v>0</v>
      </c>
      <c r="BV49" s="27">
        <f t="shared" ref="BV49:BV50" si="209">IF(BW49="SI",IFERROR((($AT49 - BS49) / ($AT49 - $AW49)),"REVISAR"),BO49)</f>
        <v>2.25</v>
      </c>
      <c r="BW49" s="25" t="s">
        <v>50</v>
      </c>
      <c r="BX49" s="25" t="s">
        <v>585</v>
      </c>
      <c r="BY49" s="39">
        <f t="shared" ref="BY49:BY50" si="210">+$AT49</f>
        <v>9</v>
      </c>
      <c r="BZ49" s="24"/>
      <c r="CA49" s="25" t="s">
        <v>1253</v>
      </c>
      <c r="CB49" s="27">
        <f t="shared" ref="CB49:CB50" si="211">IFERROR((($AT49 - BY49) / ($AT49 - $AW49)), 0)</f>
        <v>0</v>
      </c>
      <c r="CC49" s="27">
        <f t="shared" ref="CC49:CC50" si="212">IF(CD49="SI",IFERROR((($AT49 - BZ49) / ($AT49 - $AW49)),"REVISAR"),BV49)</f>
        <v>2.25</v>
      </c>
      <c r="CD49" s="25" t="s">
        <v>50</v>
      </c>
      <c r="CE49" s="25" t="s">
        <v>1254</v>
      </c>
      <c r="CF49" s="39">
        <f t="shared" ref="CF49:CF50" si="213">+$AT49</f>
        <v>9</v>
      </c>
      <c r="CG49" s="24"/>
      <c r="CH49" s="25" t="s">
        <v>1255</v>
      </c>
      <c r="CI49" s="27">
        <f t="shared" ref="CI49:CI50" si="214">IFERROR((($AT49 - CF49) / ($AT49 - $AW49)), 0)</f>
        <v>0</v>
      </c>
      <c r="CJ49" s="27">
        <f t="shared" ref="CJ49:CJ50" si="215">IF(CK49="SI",IFERROR((($AT49 - CG49) / ($AT49 - $AW49)),"REVISAR"),CC49)</f>
        <v>2.25</v>
      </c>
      <c r="CK49" s="25" t="s">
        <v>50</v>
      </c>
      <c r="CL49" s="25" t="s">
        <v>1256</v>
      </c>
      <c r="CM49" s="39">
        <f t="shared" ref="CM49:CM50" si="216">+$AT49</f>
        <v>9</v>
      </c>
      <c r="CN49" s="24"/>
      <c r="CO49" s="25" t="s">
        <v>1257</v>
      </c>
      <c r="CP49" s="27">
        <f t="shared" ref="CP49:CP50" si="217">IFERROR((($AT49 - CM49) / ($AT49 - $AW49)), 0)</f>
        <v>0</v>
      </c>
      <c r="CQ49" s="27">
        <f t="shared" ref="CQ49:CQ50" si="218">IF(CR49="SI",IFERROR((($AT49 - CN49) / ($AT49 - $AW49)),"REVISAR"),CJ49)</f>
        <v>2.25</v>
      </c>
      <c r="CR49" s="25" t="s">
        <v>50</v>
      </c>
      <c r="CS49" s="25" t="s">
        <v>1258</v>
      </c>
      <c r="CT49" s="39">
        <f t="shared" ref="CT49:CT50" si="219">+$AT49</f>
        <v>9</v>
      </c>
      <c r="CU49" s="24"/>
      <c r="CV49" s="25" t="s">
        <v>1665</v>
      </c>
      <c r="CW49" s="27">
        <f t="shared" ref="CW49:CW50" si="220">IFERROR((($AT49 - CT49) / ($AT49 - $AW49)), 0)</f>
        <v>0</v>
      </c>
      <c r="CX49" s="27">
        <f t="shared" ref="CX49:CX50" si="221">IF(CY49="SI",IFERROR((($AT49 - CU49) / ($AT49 - $AW49)),"REVISAR"),CQ49)</f>
        <v>2.25</v>
      </c>
      <c r="CY49" s="25" t="s">
        <v>50</v>
      </c>
      <c r="CZ49" s="25" t="s">
        <v>1666</v>
      </c>
      <c r="DA49" s="39">
        <f t="shared" ref="DA49:DA50" si="222">+$AT49</f>
        <v>9</v>
      </c>
      <c r="DB49" s="24"/>
      <c r="DC49" s="25" t="s">
        <v>1667</v>
      </c>
      <c r="DD49" s="27">
        <f t="shared" ref="DD49:DD50" si="223">IFERROR((($AT49 - DA49) / ($AT49 - $AW49)), 0)</f>
        <v>0</v>
      </c>
      <c r="DE49" s="27">
        <f t="shared" ref="DE49:DE50" si="224">IF(DF49="SI",IFERROR((($AT49 - DB49) / ($AT49 - $AW49)),"REVISAR"),CX49)</f>
        <v>2.25</v>
      </c>
      <c r="DF49" s="25" t="s">
        <v>50</v>
      </c>
      <c r="DG49" s="25" t="s">
        <v>1668</v>
      </c>
      <c r="DH49" s="39">
        <f t="shared" ref="DH49:DH50" si="225">+$AT49</f>
        <v>9</v>
      </c>
      <c r="DI49" s="24"/>
      <c r="DJ49" s="25" t="s">
        <v>1669</v>
      </c>
      <c r="DK49" s="27">
        <f t="shared" ref="DK49:DK50" si="226">IFERROR((($AT49 - DH49) / ($AT49 - $AW49)), 0)</f>
        <v>0</v>
      </c>
      <c r="DL49" s="27">
        <f t="shared" ref="DL49:DL50" si="227">IF(DM49="SI",IFERROR((($AT49 - DI49) / ($AT49 - $AW49)),"REVISAR"),DE49)</f>
        <v>2.25</v>
      </c>
      <c r="DM49" s="25" t="s">
        <v>396</v>
      </c>
      <c r="DN49" s="25" t="s">
        <v>1664</v>
      </c>
      <c r="DO49" s="39">
        <f t="shared" ref="DO49:DO50" si="228">+$AT49</f>
        <v>9</v>
      </c>
      <c r="DP49" s="24"/>
      <c r="DQ49" s="25"/>
      <c r="DR49" s="27">
        <f t="shared" ref="DR49:DR50" si="229">IFERROR((($AT49 - DO49) / ($AT49 - $AW49)), 0)</f>
        <v>0</v>
      </c>
      <c r="DS49" s="27">
        <f t="shared" ref="DS49:DS50" si="230">IF(DT49="SI",IFERROR((($AT49 - DP49) / ($AT49 - $AW49)),"REVISAR"),DL49)</f>
        <v>2.25</v>
      </c>
      <c r="DT49" s="25" t="s">
        <v>49</v>
      </c>
      <c r="DU49" s="25"/>
      <c r="DV49" s="39">
        <f t="shared" ref="DV49:DV50" si="231">+$AT49</f>
        <v>9</v>
      </c>
      <c r="DW49" s="24"/>
      <c r="DX49" s="25"/>
      <c r="DY49" s="27">
        <f t="shared" ref="DY49:DY50" si="232">IFERROR((($AT49 - DV49) / ($AT49 - $AW49)), 0)</f>
        <v>0</v>
      </c>
      <c r="DZ49" s="27">
        <f t="shared" ref="DZ49:DZ50" si="233">IF(EA49="SI",IFERROR((($AT49 - DW49) / ($AT49 - $AW49)),"REVISAR"),DS49)</f>
        <v>2.25</v>
      </c>
      <c r="EA49" s="25" t="s">
        <v>49</v>
      </c>
      <c r="EB49" s="25"/>
      <c r="EC49" s="31">
        <v>5</v>
      </c>
      <c r="ED49" s="24"/>
      <c r="EE49" s="25"/>
      <c r="EF49" s="27">
        <f t="shared" ref="EF49:EF50" si="234">IFERROR((($AT49 - EC49) / (AT49 - $AW49)), 0)</f>
        <v>1</v>
      </c>
      <c r="EG49" s="27">
        <f t="shared" ref="EG49:EG50" si="235">IF(EH49="SI",IFERROR((($AT49 - ED49) / ($AT49 - $AW49)),"REVISAR"),DZ49)</f>
        <v>2.25</v>
      </c>
      <c r="EH49" s="25" t="s">
        <v>49</v>
      </c>
      <c r="EI49" s="25"/>
      <c r="EJ49" s="32">
        <v>2025</v>
      </c>
    </row>
    <row r="50" spans="2:140" ht="409.5" x14ac:dyDescent="0.3">
      <c r="B50" s="16" t="s">
        <v>44</v>
      </c>
      <c r="C50" s="16" t="s">
        <v>63</v>
      </c>
      <c r="D50" s="16" t="s">
        <v>70</v>
      </c>
      <c r="E50" s="16" t="s">
        <v>158</v>
      </c>
      <c r="F50" s="16" t="s">
        <v>274</v>
      </c>
      <c r="G50" s="17" t="s">
        <v>517</v>
      </c>
      <c r="H50" s="16" t="s">
        <v>526</v>
      </c>
      <c r="I50" s="16" t="s">
        <v>277</v>
      </c>
      <c r="J50" s="16" t="s">
        <v>278</v>
      </c>
      <c r="K50" s="16" t="s">
        <v>279</v>
      </c>
      <c r="L50" s="16" t="s">
        <v>519</v>
      </c>
      <c r="M50" s="16" t="s">
        <v>65</v>
      </c>
      <c r="N50" s="16" t="s">
        <v>1551</v>
      </c>
      <c r="O50" s="22">
        <v>98</v>
      </c>
      <c r="P50" s="40" t="s">
        <v>586</v>
      </c>
      <c r="Q50" s="20" t="s">
        <v>305</v>
      </c>
      <c r="R50" s="19" t="s">
        <v>555</v>
      </c>
      <c r="S50" s="40" t="s">
        <v>587</v>
      </c>
      <c r="T50" s="40" t="s">
        <v>308</v>
      </c>
      <c r="U50" s="40" t="s">
        <v>293</v>
      </c>
      <c r="V50" s="40">
        <v>180</v>
      </c>
      <c r="W50" s="40" t="s">
        <v>588</v>
      </c>
      <c r="X50" s="20" t="s">
        <v>310</v>
      </c>
      <c r="Y50" s="21"/>
      <c r="Z50" s="21"/>
      <c r="AA50" s="21"/>
      <c r="AB50" s="21"/>
      <c r="AC50" s="21"/>
      <c r="AD50" s="21"/>
      <c r="AE50" s="21"/>
      <c r="AF50" s="21"/>
      <c r="AG50" s="21"/>
      <c r="AH50" s="22"/>
      <c r="AI50" s="22"/>
      <c r="AJ50" s="22"/>
      <c r="AK50" s="22"/>
      <c r="AL50" s="22"/>
      <c r="AM50" s="22"/>
      <c r="AN50" s="22"/>
      <c r="AO50" s="22"/>
      <c r="AP50" s="22"/>
      <c r="AQ50" s="22"/>
      <c r="AR50" s="23"/>
      <c r="AS50" s="22"/>
      <c r="AT50" s="41">
        <v>4</v>
      </c>
      <c r="AU50" s="44">
        <v>3</v>
      </c>
      <c r="AV50" s="41">
        <v>3</v>
      </c>
      <c r="AW50" s="41">
        <v>3</v>
      </c>
      <c r="AX50" s="41">
        <v>3</v>
      </c>
      <c r="AY50" s="41">
        <v>3</v>
      </c>
      <c r="AZ50" s="47"/>
      <c r="BA50" s="47"/>
      <c r="BB50" s="47"/>
      <c r="BC50" s="47"/>
      <c r="BD50" s="39">
        <f t="shared" si="201"/>
        <v>4</v>
      </c>
      <c r="BE50" s="24"/>
      <c r="BF50" s="25" t="s">
        <v>581</v>
      </c>
      <c r="BG50" s="27">
        <f t="shared" si="202"/>
        <v>0</v>
      </c>
      <c r="BH50" s="27">
        <f t="shared" si="203"/>
        <v>4</v>
      </c>
      <c r="BI50" s="25" t="s">
        <v>50</v>
      </c>
      <c r="BJ50" s="25" t="s">
        <v>567</v>
      </c>
      <c r="BK50" s="39">
        <f t="shared" si="204"/>
        <v>4</v>
      </c>
      <c r="BL50" s="24"/>
      <c r="BM50" s="25"/>
      <c r="BN50" s="27">
        <f t="shared" si="205"/>
        <v>0</v>
      </c>
      <c r="BO50" s="27">
        <f t="shared" si="206"/>
        <v>4</v>
      </c>
      <c r="BP50" s="25" t="s">
        <v>50</v>
      </c>
      <c r="BQ50" s="46" t="s">
        <v>589</v>
      </c>
      <c r="BR50" s="39">
        <f t="shared" si="207"/>
        <v>4</v>
      </c>
      <c r="BS50" s="24"/>
      <c r="BT50" s="25" t="s">
        <v>590</v>
      </c>
      <c r="BU50" s="27">
        <f t="shared" si="208"/>
        <v>0</v>
      </c>
      <c r="BV50" s="27">
        <f t="shared" si="209"/>
        <v>4</v>
      </c>
      <c r="BW50" s="25" t="s">
        <v>50</v>
      </c>
      <c r="BX50" s="25" t="s">
        <v>591</v>
      </c>
      <c r="BY50" s="39">
        <f t="shared" si="210"/>
        <v>4</v>
      </c>
      <c r="BZ50" s="24"/>
      <c r="CA50" s="25" t="s">
        <v>1259</v>
      </c>
      <c r="CB50" s="27">
        <f t="shared" si="211"/>
        <v>0</v>
      </c>
      <c r="CC50" s="27">
        <f t="shared" si="212"/>
        <v>4</v>
      </c>
      <c r="CD50" s="25" t="s">
        <v>50</v>
      </c>
      <c r="CE50" s="25" t="s">
        <v>1260</v>
      </c>
      <c r="CF50" s="39">
        <f t="shared" si="213"/>
        <v>4</v>
      </c>
      <c r="CG50" s="24"/>
      <c r="CH50" s="25" t="s">
        <v>1261</v>
      </c>
      <c r="CI50" s="27">
        <f t="shared" si="214"/>
        <v>0</v>
      </c>
      <c r="CJ50" s="27">
        <f t="shared" si="215"/>
        <v>4</v>
      </c>
      <c r="CK50" s="25" t="s">
        <v>50</v>
      </c>
      <c r="CL50" s="25" t="s">
        <v>1256</v>
      </c>
      <c r="CM50" s="39">
        <f t="shared" si="216"/>
        <v>4</v>
      </c>
      <c r="CN50" s="24"/>
      <c r="CO50" s="25" t="s">
        <v>1262</v>
      </c>
      <c r="CP50" s="27">
        <f t="shared" si="217"/>
        <v>0</v>
      </c>
      <c r="CQ50" s="27">
        <f t="shared" si="218"/>
        <v>4</v>
      </c>
      <c r="CR50" s="25" t="s">
        <v>50</v>
      </c>
      <c r="CS50" s="25" t="s">
        <v>1258</v>
      </c>
      <c r="CT50" s="39">
        <f t="shared" si="219"/>
        <v>4</v>
      </c>
      <c r="CU50" s="24"/>
      <c r="CV50" s="25" t="s">
        <v>1670</v>
      </c>
      <c r="CW50" s="27">
        <f t="shared" si="220"/>
        <v>0</v>
      </c>
      <c r="CX50" s="27">
        <f t="shared" si="221"/>
        <v>4</v>
      </c>
      <c r="CY50" s="25" t="s">
        <v>50</v>
      </c>
      <c r="CZ50" s="25" t="s">
        <v>1671</v>
      </c>
      <c r="DA50" s="39">
        <f t="shared" si="222"/>
        <v>4</v>
      </c>
      <c r="DB50" s="24"/>
      <c r="DC50" s="25" t="s">
        <v>1672</v>
      </c>
      <c r="DD50" s="27">
        <f t="shared" si="223"/>
        <v>0</v>
      </c>
      <c r="DE50" s="27">
        <f t="shared" si="224"/>
        <v>4</v>
      </c>
      <c r="DF50" s="25" t="s">
        <v>50</v>
      </c>
      <c r="DG50" s="25" t="s">
        <v>1668</v>
      </c>
      <c r="DH50" s="39">
        <f t="shared" si="225"/>
        <v>4</v>
      </c>
      <c r="DI50" s="24"/>
      <c r="DJ50" s="25" t="s">
        <v>1673</v>
      </c>
      <c r="DK50" s="27">
        <f t="shared" si="226"/>
        <v>0</v>
      </c>
      <c r="DL50" s="27">
        <f t="shared" si="227"/>
        <v>4</v>
      </c>
      <c r="DM50" s="25" t="s">
        <v>396</v>
      </c>
      <c r="DN50" s="25" t="s">
        <v>1674</v>
      </c>
      <c r="DO50" s="39">
        <f t="shared" si="228"/>
        <v>4</v>
      </c>
      <c r="DP50" s="24"/>
      <c r="DQ50" s="25"/>
      <c r="DR50" s="27">
        <f t="shared" si="229"/>
        <v>0</v>
      </c>
      <c r="DS50" s="27">
        <f t="shared" si="230"/>
        <v>4</v>
      </c>
      <c r="DT50" s="25" t="s">
        <v>49</v>
      </c>
      <c r="DU50" s="25"/>
      <c r="DV50" s="39">
        <f t="shared" si="231"/>
        <v>4</v>
      </c>
      <c r="DW50" s="24"/>
      <c r="DX50" s="25"/>
      <c r="DY50" s="27">
        <f t="shared" si="232"/>
        <v>0</v>
      </c>
      <c r="DZ50" s="27">
        <f t="shared" si="233"/>
        <v>4</v>
      </c>
      <c r="EA50" s="25" t="s">
        <v>49</v>
      </c>
      <c r="EB50" s="25"/>
      <c r="EC50" s="31">
        <v>3</v>
      </c>
      <c r="ED50" s="24"/>
      <c r="EE50" s="25"/>
      <c r="EF50" s="27">
        <f t="shared" si="234"/>
        <v>1</v>
      </c>
      <c r="EG50" s="27">
        <f t="shared" si="235"/>
        <v>4</v>
      </c>
      <c r="EH50" s="25" t="s">
        <v>49</v>
      </c>
      <c r="EI50" s="25"/>
      <c r="EJ50" s="32">
        <v>2025</v>
      </c>
    </row>
    <row r="51" spans="2:140" ht="409.5" x14ac:dyDescent="0.3">
      <c r="B51" s="16" t="s">
        <v>44</v>
      </c>
      <c r="C51" s="16" t="s">
        <v>63</v>
      </c>
      <c r="D51" s="16" t="s">
        <v>70</v>
      </c>
      <c r="E51" s="16" t="s">
        <v>158</v>
      </c>
      <c r="F51" s="16" t="s">
        <v>274</v>
      </c>
      <c r="G51" s="17" t="s">
        <v>275</v>
      </c>
      <c r="H51" s="16" t="s">
        <v>526</v>
      </c>
      <c r="I51" s="16" t="s">
        <v>277</v>
      </c>
      <c r="J51" s="16" t="s">
        <v>278</v>
      </c>
      <c r="K51" s="16" t="s">
        <v>279</v>
      </c>
      <c r="L51" s="16" t="s">
        <v>519</v>
      </c>
      <c r="M51" s="16" t="s">
        <v>65</v>
      </c>
      <c r="N51" s="16" t="s">
        <v>1551</v>
      </c>
      <c r="O51" s="22">
        <v>7</v>
      </c>
      <c r="P51" s="40" t="s">
        <v>592</v>
      </c>
      <c r="Q51" s="20" t="s">
        <v>117</v>
      </c>
      <c r="R51" s="19" t="s">
        <v>593</v>
      </c>
      <c r="S51" s="40" t="s">
        <v>594</v>
      </c>
      <c r="T51" s="40" t="s">
        <v>285</v>
      </c>
      <c r="U51" s="40" t="s">
        <v>434</v>
      </c>
      <c r="V51" s="40">
        <v>0</v>
      </c>
      <c r="W51" s="40" t="s">
        <v>595</v>
      </c>
      <c r="X51" s="20" t="s">
        <v>288</v>
      </c>
      <c r="Y51" s="21"/>
      <c r="Z51" s="21"/>
      <c r="AA51" s="21"/>
      <c r="AB51" s="21"/>
      <c r="AC51" s="21"/>
      <c r="AD51" s="21"/>
      <c r="AE51" s="21"/>
      <c r="AF51" s="21"/>
      <c r="AG51" s="21"/>
      <c r="AH51" s="22"/>
      <c r="AI51" s="22"/>
      <c r="AJ51" s="22"/>
      <c r="AK51" s="22"/>
      <c r="AL51" s="22"/>
      <c r="AM51" s="22"/>
      <c r="AN51" s="22"/>
      <c r="AO51" s="22"/>
      <c r="AP51" s="22"/>
      <c r="AQ51" s="22"/>
      <c r="AR51" s="23"/>
      <c r="AS51" s="22"/>
      <c r="AT51" s="41">
        <v>97</v>
      </c>
      <c r="AU51" s="44">
        <v>97</v>
      </c>
      <c r="AV51" s="41">
        <v>97</v>
      </c>
      <c r="AW51" s="41">
        <v>97</v>
      </c>
      <c r="AX51" s="41">
        <v>97</v>
      </c>
      <c r="AY51" s="41">
        <v>97</v>
      </c>
      <c r="AZ51" s="47"/>
      <c r="BA51" s="47"/>
      <c r="BB51" s="47"/>
      <c r="BC51" s="47"/>
      <c r="BD51" s="24">
        <v>0</v>
      </c>
      <c r="BE51" s="24">
        <v>0</v>
      </c>
      <c r="BF51" s="25" t="s">
        <v>596</v>
      </c>
      <c r="BG51" s="27">
        <f>IFERROR(BD51/AW51,0)</f>
        <v>0</v>
      </c>
      <c r="BH51" s="28">
        <f>+IF(BI51="SI",IFERROR((IF(BI51="SI",BE51,0)/AW51),"REVISAR"),0)</f>
        <v>0</v>
      </c>
      <c r="BI51" s="25" t="s">
        <v>50</v>
      </c>
      <c r="BJ51" s="25" t="s">
        <v>597</v>
      </c>
      <c r="BK51" s="24">
        <v>0</v>
      </c>
      <c r="BL51" s="24">
        <v>0</v>
      </c>
      <c r="BM51" s="25" t="s">
        <v>598</v>
      </c>
      <c r="BN51" s="27">
        <f>IFERROR(BK51/AW51,0)</f>
        <v>0</v>
      </c>
      <c r="BO51" s="28">
        <f>+IF(BP51="SI",IFERROR((IF(BP51="SI",BL51,0)/AW51),"REVISAR"),BH51)</f>
        <v>0</v>
      </c>
      <c r="BP51" s="25" t="s">
        <v>49</v>
      </c>
      <c r="BQ51" s="35"/>
      <c r="BR51" s="30">
        <v>10</v>
      </c>
      <c r="BS51" s="24">
        <v>62</v>
      </c>
      <c r="BT51" s="25" t="s">
        <v>1263</v>
      </c>
      <c r="BU51" s="27">
        <f>IFERROR(BR51/AW51,0)</f>
        <v>0.10309278350515463</v>
      </c>
      <c r="BV51" s="28">
        <f>+IF(BW51="SI",IFERROR((IF(BW51="SI",BS51,0)/AW51),"REVISAR"),BO51)</f>
        <v>0.63917525773195871</v>
      </c>
      <c r="BW51" s="25" t="s">
        <v>50</v>
      </c>
      <c r="BX51" s="25" t="s">
        <v>599</v>
      </c>
      <c r="BY51" s="24">
        <v>10</v>
      </c>
      <c r="BZ51" s="24"/>
      <c r="CA51" s="25"/>
      <c r="CB51" s="27">
        <f>IFERROR(BY51/AW51,0)</f>
        <v>0.10309278350515463</v>
      </c>
      <c r="CC51" s="28">
        <f>+IF(CD51="SI",IFERROR((IF(CD51="SI",BZ51,0)/AW51),"REVISAR"),BV51)</f>
        <v>0.63917525773195871</v>
      </c>
      <c r="CD51" s="25" t="s">
        <v>49</v>
      </c>
      <c r="CE51" s="25"/>
      <c r="CF51" s="24">
        <v>10</v>
      </c>
      <c r="CG51" s="24"/>
      <c r="CH51" s="25"/>
      <c r="CI51" s="27">
        <f>IFERROR(CF51/AW51,0)</f>
        <v>0.10309278350515463</v>
      </c>
      <c r="CJ51" s="28">
        <f>+IF(CK51="SI",IFERROR((IF(CK51="SI",CG51,0)/AW51),"REVISAR"),CC51)</f>
        <v>0.63917525773195871</v>
      </c>
      <c r="CK51" s="25" t="s">
        <v>49</v>
      </c>
      <c r="CL51" s="25"/>
      <c r="CM51" s="24">
        <v>40</v>
      </c>
      <c r="CN51" s="24">
        <v>87</v>
      </c>
      <c r="CO51" s="25" t="s">
        <v>1264</v>
      </c>
      <c r="CP51" s="27">
        <f>IFERROR(CM51/AW51,0)</f>
        <v>0.41237113402061853</v>
      </c>
      <c r="CQ51" s="28">
        <f>+IF(CR51="SI",IFERROR((IF(CR51="SI",CN51,0)/AW51),"REVISAR"),CJ51)</f>
        <v>0.89690721649484539</v>
      </c>
      <c r="CR51" s="25" t="s">
        <v>50</v>
      </c>
      <c r="CS51" s="25" t="s">
        <v>1265</v>
      </c>
      <c r="CT51" s="24">
        <v>40</v>
      </c>
      <c r="CU51" s="24">
        <v>87</v>
      </c>
      <c r="CV51" s="25"/>
      <c r="CW51" s="27">
        <f>IFERROR(CT51/AW51,0)</f>
        <v>0.41237113402061853</v>
      </c>
      <c r="CX51" s="28">
        <f>+IF(CY51="SI",IFERROR((IF(CY51="SI",CU51,0)/AW51),"REVISAR"),CQ51)</f>
        <v>0.89690721649484539</v>
      </c>
      <c r="CY51" s="25" t="s">
        <v>49</v>
      </c>
      <c r="CZ51" s="25"/>
      <c r="DA51" s="24">
        <v>40</v>
      </c>
      <c r="DB51" s="24"/>
      <c r="DC51" s="25"/>
      <c r="DD51" s="27">
        <f>IFERROR(DA51/AW51,0)</f>
        <v>0.41237113402061853</v>
      </c>
      <c r="DE51" s="28">
        <f>+IF(DF51="SI",IFERROR((IF(DF51="SI",DB51,0)/AW51),"REVISAR"),CX51)</f>
        <v>0.89690721649484539</v>
      </c>
      <c r="DF51" s="25" t="s">
        <v>49</v>
      </c>
      <c r="DG51" s="25"/>
      <c r="DH51" s="24">
        <v>70</v>
      </c>
      <c r="DI51" s="24"/>
      <c r="DJ51" s="25"/>
      <c r="DK51" s="27">
        <f>IFERROR(DH51/AW51,0)</f>
        <v>0.72164948453608246</v>
      </c>
      <c r="DL51" s="28">
        <f>+IF(DM51="SI",IFERROR((IF(DM51="SI",DI51,0)/AW51),"REVISAR"),DE51)</f>
        <v>0.89690721649484539</v>
      </c>
      <c r="DM51" s="25" t="s">
        <v>62</v>
      </c>
      <c r="DN51" s="25" t="s">
        <v>1675</v>
      </c>
      <c r="DO51" s="24">
        <v>70</v>
      </c>
      <c r="DP51" s="24"/>
      <c r="DQ51" s="25"/>
      <c r="DR51" s="27">
        <f>IFERROR(DO51/AW51,0)</f>
        <v>0.72164948453608246</v>
      </c>
      <c r="DS51" s="28">
        <f>+IF(DT51="SI",IFERROR((IF(DT51="SI",DP51,0)/AW51),"REVISAR"),DL51)</f>
        <v>0.89690721649484539</v>
      </c>
      <c r="DT51" s="25" t="s">
        <v>49</v>
      </c>
      <c r="DU51" s="25"/>
      <c r="DV51" s="24">
        <v>70</v>
      </c>
      <c r="DW51" s="24"/>
      <c r="DX51" s="25"/>
      <c r="DY51" s="27">
        <f>IFERROR(DV51/AW51,0)</f>
        <v>0.72164948453608246</v>
      </c>
      <c r="DZ51" s="28">
        <f>+IF(EA51="SI",IFERROR((IF(EA51="SI",DW51,0)/AW51),"REVISAR"),DS51)</f>
        <v>0.89690721649484539</v>
      </c>
      <c r="EA51" s="25" t="s">
        <v>49</v>
      </c>
      <c r="EB51" s="25"/>
      <c r="EC51" s="31">
        <v>97</v>
      </c>
      <c r="ED51" s="24"/>
      <c r="EE51" s="25"/>
      <c r="EF51" s="27">
        <f>IFERROR(EC51/AW51,0)</f>
        <v>1</v>
      </c>
      <c r="EG51" s="28">
        <f>+IF(EH51="SI",IFERROR((IF(EH51="SI",ED51,0)/AW51),"REVISAR"),DZ51)</f>
        <v>0.89690721649484539</v>
      </c>
      <c r="EH51" s="25" t="s">
        <v>49</v>
      </c>
      <c r="EI51" s="25"/>
      <c r="EJ51" s="32">
        <v>2025</v>
      </c>
    </row>
    <row r="52" spans="2:140" ht="409.5" x14ac:dyDescent="0.3">
      <c r="B52" s="16" t="s">
        <v>44</v>
      </c>
      <c r="C52" s="16" t="s">
        <v>63</v>
      </c>
      <c r="D52" s="16" t="s">
        <v>64</v>
      </c>
      <c r="E52" s="16" t="s">
        <v>158</v>
      </c>
      <c r="F52" s="16" t="s">
        <v>274</v>
      </c>
      <c r="G52" s="17" t="s">
        <v>275</v>
      </c>
      <c r="H52" s="16" t="s">
        <v>526</v>
      </c>
      <c r="I52" s="16" t="s">
        <v>277</v>
      </c>
      <c r="J52" s="16" t="s">
        <v>601</v>
      </c>
      <c r="K52" s="16" t="s">
        <v>602</v>
      </c>
      <c r="L52" s="16" t="s">
        <v>603</v>
      </c>
      <c r="M52" s="16" t="s">
        <v>68</v>
      </c>
      <c r="N52" s="16" t="s">
        <v>69</v>
      </c>
      <c r="O52" s="22">
        <v>289</v>
      </c>
      <c r="P52" s="40" t="s">
        <v>604</v>
      </c>
      <c r="Q52" s="20" t="s">
        <v>282</v>
      </c>
      <c r="R52" s="19" t="s">
        <v>306</v>
      </c>
      <c r="S52" s="40" t="s">
        <v>605</v>
      </c>
      <c r="T52" s="40" t="s">
        <v>308</v>
      </c>
      <c r="U52" s="40" t="s">
        <v>286</v>
      </c>
      <c r="V52" s="40">
        <v>15</v>
      </c>
      <c r="W52" s="40" t="s">
        <v>425</v>
      </c>
      <c r="X52" s="20" t="s">
        <v>405</v>
      </c>
      <c r="Y52" s="21" t="s">
        <v>67</v>
      </c>
      <c r="Z52" s="21" t="s">
        <v>67</v>
      </c>
      <c r="AA52" s="21" t="s">
        <v>48</v>
      </c>
      <c r="AB52" s="21" t="s">
        <v>67</v>
      </c>
      <c r="AC52" s="21" t="s">
        <v>67</v>
      </c>
      <c r="AD52" s="21" t="s">
        <v>67</v>
      </c>
      <c r="AE52" s="21" t="s">
        <v>67</v>
      </c>
      <c r="AF52" s="21" t="s">
        <v>67</v>
      </c>
      <c r="AG52" s="21" t="s">
        <v>67</v>
      </c>
      <c r="AH52" s="22" t="s">
        <v>67</v>
      </c>
      <c r="AI52" s="22" t="s">
        <v>67</v>
      </c>
      <c r="AJ52" s="22" t="s">
        <v>67</v>
      </c>
      <c r="AK52" s="22" t="s">
        <v>67</v>
      </c>
      <c r="AL52" s="22" t="s">
        <v>67</v>
      </c>
      <c r="AM52" s="22" t="s">
        <v>67</v>
      </c>
      <c r="AN52" s="22" t="s">
        <v>67</v>
      </c>
      <c r="AO52" s="22" t="s">
        <v>67</v>
      </c>
      <c r="AP52" s="22" t="s">
        <v>67</v>
      </c>
      <c r="AQ52" s="22" t="s">
        <v>67</v>
      </c>
      <c r="AR52" s="23" t="s">
        <v>67</v>
      </c>
      <c r="AS52" s="22" t="s">
        <v>67</v>
      </c>
      <c r="AT52" s="41" t="s">
        <v>67</v>
      </c>
      <c r="AU52" s="192" t="s">
        <v>67</v>
      </c>
      <c r="AV52" s="41" t="s">
        <v>67</v>
      </c>
      <c r="AW52" s="41" t="s">
        <v>67</v>
      </c>
      <c r="AX52" s="41">
        <v>100</v>
      </c>
      <c r="AY52" s="41">
        <v>100</v>
      </c>
      <c r="AZ52" s="47"/>
      <c r="BA52" s="47"/>
      <c r="BB52" s="47"/>
      <c r="BC52" s="47"/>
      <c r="BD52" s="24"/>
      <c r="BE52" s="24">
        <v>0</v>
      </c>
      <c r="BF52" s="25" t="s">
        <v>606</v>
      </c>
      <c r="BG52" s="27">
        <f>IFERROR(BD52/AW52,0)</f>
        <v>0</v>
      </c>
      <c r="BH52" s="28" t="str">
        <f>+IF(BI52="SI",IFERROR((IF(BI52="SI",BE52,0)/AW52),"REVISAR"),0)</f>
        <v>REVISAR</v>
      </c>
      <c r="BI52" s="25" t="s">
        <v>50</v>
      </c>
      <c r="BJ52" s="25" t="s">
        <v>597</v>
      </c>
      <c r="BK52" s="24"/>
      <c r="BL52" s="24"/>
      <c r="BM52" s="25" t="s">
        <v>607</v>
      </c>
      <c r="BN52" s="27">
        <f>+IFERROR(BK52/AW52,0)</f>
        <v>0</v>
      </c>
      <c r="BO52" s="28" t="str">
        <f>+IF(BP52="SI",IFERROR((IF(BP52="SI",BL52,0)/AW52),"REVISAR"),BH52)</f>
        <v>REVISAR</v>
      </c>
      <c r="BP52" s="25" t="s">
        <v>50</v>
      </c>
      <c r="BQ52" s="46" t="s">
        <v>608</v>
      </c>
      <c r="BR52" s="30"/>
      <c r="BS52" s="24"/>
      <c r="BT52" s="25" t="s">
        <v>609</v>
      </c>
      <c r="BU52" s="27">
        <f>+IFERROR(BR52/AW52,0)</f>
        <v>0</v>
      </c>
      <c r="BV52" s="28" t="str">
        <f>+IF(BW52="SI",IFERROR((IF(BW52="SI",BS52,0)/AW52),"REVISAR"),BO52)</f>
        <v>REVISAR</v>
      </c>
      <c r="BW52" s="25" t="s">
        <v>50</v>
      </c>
      <c r="BX52" s="25" t="s">
        <v>610</v>
      </c>
      <c r="BY52" s="24"/>
      <c r="BZ52" s="24"/>
      <c r="CA52" s="25" t="s">
        <v>1266</v>
      </c>
      <c r="CB52" s="27">
        <f>+IFERROR(BY52/AW52,0)</f>
        <v>0</v>
      </c>
      <c r="CC52" s="28" t="str">
        <f>+IF(CD52="SI",IFERROR((IF(CD52="SI",BZ52,0)/AW52),"REVISAR"),BV52)</f>
        <v>REVISAR</v>
      </c>
      <c r="CD52" s="25" t="s">
        <v>50</v>
      </c>
      <c r="CE52" s="25" t="s">
        <v>1267</v>
      </c>
      <c r="CF52" s="24"/>
      <c r="CG52" s="24"/>
      <c r="CH52" s="25" t="s">
        <v>1268</v>
      </c>
      <c r="CI52" s="27">
        <f>+IFERROR(CF52/AW52,0)</f>
        <v>0</v>
      </c>
      <c r="CJ52" s="28" t="str">
        <f>+IF(CK52="SI",IFERROR((IF(CK52="SI",CG52,0)/AW52),"REVISAR"),CC52)</f>
        <v>REVISAR</v>
      </c>
      <c r="CK52" s="25" t="s">
        <v>50</v>
      </c>
      <c r="CL52" s="25" t="s">
        <v>1180</v>
      </c>
      <c r="CM52" s="24"/>
      <c r="CN52" s="24"/>
      <c r="CO52" s="25" t="s">
        <v>1269</v>
      </c>
      <c r="CP52" s="27">
        <f>+IFERROR(CM52/AW52,0)</f>
        <v>0</v>
      </c>
      <c r="CQ52" s="28" t="str">
        <f>+IF(CR52="SI",IFERROR((IF(CR52="SI",CN52,0)/AW52),"REVISAR"),CJ52)</f>
        <v>REVISAR</v>
      </c>
      <c r="CR52" s="25" t="s">
        <v>50</v>
      </c>
      <c r="CS52" s="25" t="s">
        <v>1270</v>
      </c>
      <c r="CT52" s="24"/>
      <c r="CU52" s="24"/>
      <c r="CV52" s="25" t="s">
        <v>1676</v>
      </c>
      <c r="CW52" s="27">
        <f>+IFERROR(CT52/AW52,0)</f>
        <v>0</v>
      </c>
      <c r="CX52" s="28" t="str">
        <f>+IF(CY52="SI",IFERROR((IF(CY52="SI",CU52,0)/AW52),"REVISAR"),CQ52)</f>
        <v>REVISAR</v>
      </c>
      <c r="CY52" s="25" t="s">
        <v>50</v>
      </c>
      <c r="CZ52" s="25" t="s">
        <v>1604</v>
      </c>
      <c r="DA52" s="24"/>
      <c r="DB52" s="24"/>
      <c r="DC52" s="25" t="s">
        <v>1677</v>
      </c>
      <c r="DD52" s="27">
        <f>+IFERROR(DA52/AW52,0)</f>
        <v>0</v>
      </c>
      <c r="DE52" s="28" t="str">
        <f>+IF(DF52="SI",IFERROR((IF(DF52="SI",DB52,0)/AW52),"REVISAR"),CX52)</f>
        <v>REVISAR</v>
      </c>
      <c r="DF52" s="25" t="s">
        <v>50</v>
      </c>
      <c r="DG52" s="25" t="s">
        <v>1606</v>
      </c>
      <c r="DH52" s="24"/>
      <c r="DI52" s="24"/>
      <c r="DJ52" s="25" t="s">
        <v>1678</v>
      </c>
      <c r="DK52" s="27">
        <f>+IFERROR(DH52/AW52,0)</f>
        <v>0</v>
      </c>
      <c r="DL52" s="28" t="str">
        <f>+IF(DM52="SI",IFERROR((IF(DM52="SI",DI52,0)/AW52),"REVISAR"),DE52)</f>
        <v>REVISAR</v>
      </c>
      <c r="DM52" s="25" t="s">
        <v>396</v>
      </c>
      <c r="DN52" s="25" t="s">
        <v>1679</v>
      </c>
      <c r="DO52" s="24"/>
      <c r="DP52" s="24"/>
      <c r="DQ52" s="25"/>
      <c r="DR52" s="27">
        <f>+IFERROR(DO52/AW52,0)</f>
        <v>0</v>
      </c>
      <c r="DS52" s="28" t="str">
        <f>+IF(DT52="SI",IFERROR((IF(DT52="SI",DP52,0)/AW52),"REVISAR"),DL52)</f>
        <v>REVISAR</v>
      </c>
      <c r="DT52" s="25" t="s">
        <v>49</v>
      </c>
      <c r="DU52" s="25"/>
      <c r="DV52" s="24"/>
      <c r="DW52" s="24"/>
      <c r="DX52" s="25"/>
      <c r="DY52" s="27">
        <f>+IFERROR(DV52/AW52,0)</f>
        <v>0</v>
      </c>
      <c r="DZ52" s="28" t="str">
        <f>+IF(EA52="SI",IFERROR((IF(EA52="SI",DW52,0)/AW52),"REVISAR"),DS52)</f>
        <v>REVISAR</v>
      </c>
      <c r="EA52" s="25" t="s">
        <v>49</v>
      </c>
      <c r="EB52" s="25"/>
      <c r="EC52" s="31"/>
      <c r="ED52" s="24"/>
      <c r="EE52" s="25"/>
      <c r="EF52" s="27">
        <f>+IFERROR(EC52/AW52,0)</f>
        <v>0</v>
      </c>
      <c r="EG52" s="28" t="str">
        <f>+IF(EH52="SI",IFERROR((IF(EH52="SI",ED52,0)/AW52),"REVISAR"),DZ52)</f>
        <v>REVISAR</v>
      </c>
      <c r="EH52" s="25" t="s">
        <v>49</v>
      </c>
      <c r="EI52" s="25"/>
      <c r="EJ52" s="32">
        <v>2025</v>
      </c>
    </row>
    <row r="53" spans="2:140" ht="409.5" x14ac:dyDescent="0.3">
      <c r="B53" s="16" t="s">
        <v>44</v>
      </c>
      <c r="C53" s="16" t="s">
        <v>63</v>
      </c>
      <c r="D53" s="16" t="s">
        <v>64</v>
      </c>
      <c r="E53" s="16" t="s">
        <v>158</v>
      </c>
      <c r="F53" s="16" t="s">
        <v>274</v>
      </c>
      <c r="G53" s="17" t="s">
        <v>275</v>
      </c>
      <c r="H53" s="16" t="s">
        <v>526</v>
      </c>
      <c r="I53" s="16" t="s">
        <v>277</v>
      </c>
      <c r="J53" s="16" t="s">
        <v>601</v>
      </c>
      <c r="K53" s="16" t="s">
        <v>602</v>
      </c>
      <c r="L53" s="16" t="s">
        <v>603</v>
      </c>
      <c r="M53" s="16" t="s">
        <v>68</v>
      </c>
      <c r="N53" s="16" t="s">
        <v>69</v>
      </c>
      <c r="O53" s="22">
        <v>356</v>
      </c>
      <c r="P53" s="21" t="s">
        <v>611</v>
      </c>
      <c r="Q53" s="20" t="s">
        <v>282</v>
      </c>
      <c r="R53" s="19" t="s">
        <v>283</v>
      </c>
      <c r="S53" s="21" t="s">
        <v>612</v>
      </c>
      <c r="T53" s="19" t="s">
        <v>308</v>
      </c>
      <c r="U53" s="21" t="s">
        <v>286</v>
      </c>
      <c r="V53" s="21">
        <v>15</v>
      </c>
      <c r="W53" s="21" t="s">
        <v>425</v>
      </c>
      <c r="X53" s="20" t="s">
        <v>405</v>
      </c>
      <c r="Y53" s="21" t="s">
        <v>67</v>
      </c>
      <c r="Z53" s="21" t="s">
        <v>48</v>
      </c>
      <c r="AA53" s="21" t="s">
        <v>67</v>
      </c>
      <c r="AB53" s="21" t="s">
        <v>67</v>
      </c>
      <c r="AC53" s="21" t="s">
        <v>67</v>
      </c>
      <c r="AD53" s="21" t="s">
        <v>67</v>
      </c>
      <c r="AE53" s="21" t="s">
        <v>67</v>
      </c>
      <c r="AF53" s="21" t="s">
        <v>67</v>
      </c>
      <c r="AG53" s="21" t="s">
        <v>67</v>
      </c>
      <c r="AH53" s="22" t="s">
        <v>67</v>
      </c>
      <c r="AI53" s="22" t="s">
        <v>67</v>
      </c>
      <c r="AJ53" s="22" t="s">
        <v>67</v>
      </c>
      <c r="AK53" s="22" t="s">
        <v>67</v>
      </c>
      <c r="AL53" s="22" t="s">
        <v>67</v>
      </c>
      <c r="AM53" s="22" t="s">
        <v>67</v>
      </c>
      <c r="AN53" s="22" t="s">
        <v>67</v>
      </c>
      <c r="AO53" s="22" t="s">
        <v>67</v>
      </c>
      <c r="AP53" s="22" t="s">
        <v>67</v>
      </c>
      <c r="AQ53" s="22" t="s">
        <v>67</v>
      </c>
      <c r="AR53" s="23" t="s">
        <v>67</v>
      </c>
      <c r="AS53" s="22" t="s">
        <v>67</v>
      </c>
      <c r="AT53" s="41" t="s">
        <v>67</v>
      </c>
      <c r="AU53" s="192">
        <v>10</v>
      </c>
      <c r="AV53" s="42">
        <v>50</v>
      </c>
      <c r="AW53" s="42">
        <v>20</v>
      </c>
      <c r="AX53" s="42">
        <v>20</v>
      </c>
      <c r="AY53" s="42">
        <v>100</v>
      </c>
      <c r="AZ53" s="43"/>
      <c r="BA53" s="43"/>
      <c r="BB53" s="43"/>
      <c r="BC53" s="43"/>
      <c r="BD53" s="24"/>
      <c r="BE53" s="24">
        <v>0</v>
      </c>
      <c r="BF53" s="25" t="s">
        <v>613</v>
      </c>
      <c r="BG53" s="26">
        <f t="shared" ref="BG53:BG54" si="236">IFERROR(BD53/AW53,0)</f>
        <v>0</v>
      </c>
      <c r="BH53" s="27">
        <f t="shared" ref="BH53:BH54" si="237">IFERROR(BE53/AW53,0)</f>
        <v>0</v>
      </c>
      <c r="BI53" s="25" t="s">
        <v>50</v>
      </c>
      <c r="BJ53" s="25" t="s">
        <v>597</v>
      </c>
      <c r="BK53" s="24"/>
      <c r="BL53" s="24"/>
      <c r="BM53" s="25" t="s">
        <v>614</v>
      </c>
      <c r="BN53" s="27">
        <f t="shared" ref="BN53:BN54" si="238">+IFERROR(BK53/AW53,0)</f>
        <v>0</v>
      </c>
      <c r="BO53" s="28">
        <f t="shared" ref="BO53:BO54" si="239">+IF(BP53="SI",IFERROR((IF(BP53="SI",BL53,0)/AW53),"REVISAR"),BH53)</f>
        <v>0</v>
      </c>
      <c r="BP53" s="25" t="s">
        <v>50</v>
      </c>
      <c r="BQ53" s="46" t="s">
        <v>608</v>
      </c>
      <c r="BR53" s="30"/>
      <c r="BS53" s="24"/>
      <c r="BT53" s="25" t="s">
        <v>615</v>
      </c>
      <c r="BU53" s="27">
        <f t="shared" ref="BU53:BU54" si="240">+IFERROR(BR53/AW53,0)</f>
        <v>0</v>
      </c>
      <c r="BV53" s="28">
        <f t="shared" ref="BV53:BV54" si="241">+IF(BW53="SI",IFERROR((IF(BW53="SI",BS53,0)/AW53),"REVISAR"),BO53)</f>
        <v>0</v>
      </c>
      <c r="BW53" s="25" t="s">
        <v>50</v>
      </c>
      <c r="BX53" s="25" t="s">
        <v>610</v>
      </c>
      <c r="BY53" s="24"/>
      <c r="BZ53" s="24"/>
      <c r="CA53" s="25" t="s">
        <v>1271</v>
      </c>
      <c r="CB53" s="27">
        <f t="shared" ref="CB53:CB54" si="242">+IFERROR(BY53/AW53,0)</f>
        <v>0</v>
      </c>
      <c r="CC53" s="28">
        <f t="shared" ref="CC53:CC54" si="243">+IF(CD53="SI",IFERROR((IF(CD53="SI",BZ53,0)/AW53),"REVISAR"),BV53)</f>
        <v>0</v>
      </c>
      <c r="CD53" s="25" t="s">
        <v>50</v>
      </c>
      <c r="CE53" s="25" t="s">
        <v>1267</v>
      </c>
      <c r="CF53" s="24"/>
      <c r="CG53" s="24"/>
      <c r="CH53" s="25" t="s">
        <v>1272</v>
      </c>
      <c r="CI53" s="27">
        <f t="shared" ref="CI53:CI54" si="244">+IFERROR(CF53/AW53,0)</f>
        <v>0</v>
      </c>
      <c r="CJ53" s="28">
        <f t="shared" ref="CJ53:CJ54" si="245">+IF(CK53="SI",IFERROR((IF(CK53="SI",CG53,0)/AW53),"REVISAR"),CC53)</f>
        <v>0</v>
      </c>
      <c r="CK53" s="25" t="s">
        <v>50</v>
      </c>
      <c r="CL53" s="25" t="s">
        <v>1180</v>
      </c>
      <c r="CM53" s="24">
        <v>10</v>
      </c>
      <c r="CN53" s="24"/>
      <c r="CO53" s="25" t="s">
        <v>1273</v>
      </c>
      <c r="CP53" s="27">
        <f t="shared" ref="CP53:CP54" si="246">+IFERROR(CM53/AW53,0)</f>
        <v>0.5</v>
      </c>
      <c r="CQ53" s="28">
        <f t="shared" ref="CQ53:CQ54" si="247">+IF(CR53="SI",IFERROR((IF(CR53="SI",CN53,0)/AW53),"REVISAR"),CJ53)</f>
        <v>0</v>
      </c>
      <c r="CR53" s="25" t="s">
        <v>50</v>
      </c>
      <c r="CS53" s="25" t="s">
        <v>1274</v>
      </c>
      <c r="CT53" s="24">
        <v>10</v>
      </c>
      <c r="CU53" s="24">
        <v>10</v>
      </c>
      <c r="CV53" s="25" t="s">
        <v>1680</v>
      </c>
      <c r="CW53" s="27">
        <f t="shared" ref="CW53:CW54" si="248">+IFERROR(CT53/AW53,0)</f>
        <v>0.5</v>
      </c>
      <c r="CX53" s="28">
        <f t="shared" ref="CX53:CX54" si="249">+IF(CY53="SI",IFERROR((IF(CY53="SI",CU53,0)/AW53),"REVISAR"),CQ53)</f>
        <v>0.5</v>
      </c>
      <c r="CY53" s="25" t="s">
        <v>50</v>
      </c>
      <c r="CZ53" s="25" t="s">
        <v>1604</v>
      </c>
      <c r="DA53" s="24">
        <v>10</v>
      </c>
      <c r="DB53" s="24">
        <v>10</v>
      </c>
      <c r="DC53" s="25" t="s">
        <v>1681</v>
      </c>
      <c r="DD53" s="27">
        <f t="shared" ref="DD53:DD54" si="250">+IFERROR(DA53/AW53,0)</f>
        <v>0.5</v>
      </c>
      <c r="DE53" s="28">
        <f t="shared" ref="DE53:DE54" si="251">+IF(DF53="SI",IFERROR((IF(DF53="SI",DB53,0)/AW53),"REVISAR"),CX53)</f>
        <v>0.5</v>
      </c>
      <c r="DF53" s="25" t="s">
        <v>50</v>
      </c>
      <c r="DG53" s="25" t="s">
        <v>1606</v>
      </c>
      <c r="DH53" s="24">
        <v>10</v>
      </c>
      <c r="DI53" s="24">
        <v>10</v>
      </c>
      <c r="DJ53" s="25" t="s">
        <v>1682</v>
      </c>
      <c r="DK53" s="27">
        <f t="shared" ref="DK53:DK54" si="252">+IFERROR(DH53/AW53,0)</f>
        <v>0.5</v>
      </c>
      <c r="DL53" s="28">
        <f t="shared" ref="DL53:DL54" si="253">+IF(DM53="SI",IFERROR((IF(DM53="SI",DI53,0)/AW53),"REVISAR"),DE53)</f>
        <v>0.5</v>
      </c>
      <c r="DM53" s="25" t="s">
        <v>396</v>
      </c>
      <c r="DN53" s="25" t="s">
        <v>1679</v>
      </c>
      <c r="DO53" s="24">
        <v>10</v>
      </c>
      <c r="DP53" s="24"/>
      <c r="DQ53" s="25"/>
      <c r="DR53" s="27">
        <f t="shared" ref="DR53:DR54" si="254">+IFERROR(DO53/AW53,0)</f>
        <v>0.5</v>
      </c>
      <c r="DS53" s="28">
        <f t="shared" ref="DS53:DS54" si="255">+IF(DT53="SI",IFERROR((IF(DT53="SI",DP53,0)/AW53),"REVISAR"),DL53)</f>
        <v>0.5</v>
      </c>
      <c r="DT53" s="25" t="s">
        <v>49</v>
      </c>
      <c r="DU53" s="25"/>
      <c r="DV53" s="24">
        <v>10</v>
      </c>
      <c r="DW53" s="24"/>
      <c r="DX53" s="25"/>
      <c r="DY53" s="27">
        <f t="shared" ref="DY53:DY54" si="256">+IFERROR(DV53/AW53,0)</f>
        <v>0.5</v>
      </c>
      <c r="DZ53" s="28">
        <f t="shared" ref="DZ53:DZ54" si="257">+IF(EA53="SI",IFERROR((IF(EA53="SI",DW53,0)/AW53),"REVISAR"),DS53)</f>
        <v>0.5</v>
      </c>
      <c r="EA53" s="25" t="s">
        <v>49</v>
      </c>
      <c r="EB53" s="25"/>
      <c r="EC53" s="31">
        <v>20</v>
      </c>
      <c r="ED53" s="24"/>
      <c r="EE53" s="25"/>
      <c r="EF53" s="27">
        <f t="shared" ref="EF53:EF54" si="258">+IFERROR(EC53/AW53,0)</f>
        <v>1</v>
      </c>
      <c r="EG53" s="28">
        <f t="shared" ref="EG53:EG54" si="259">+IF(EH53="SI",IFERROR((IF(EH53="SI",ED53,0)/AW53),"REVISAR"),DZ53)</f>
        <v>0.5</v>
      </c>
      <c r="EH53" s="25" t="s">
        <v>49</v>
      </c>
      <c r="EI53" s="25"/>
      <c r="EJ53" s="32">
        <v>2025</v>
      </c>
    </row>
    <row r="54" spans="2:140" ht="409.5" x14ac:dyDescent="0.3">
      <c r="B54" s="16" t="s">
        <v>44</v>
      </c>
      <c r="C54" s="16" t="s">
        <v>63</v>
      </c>
      <c r="D54" s="16" t="s">
        <v>64</v>
      </c>
      <c r="E54" s="16" t="s">
        <v>158</v>
      </c>
      <c r="F54" s="16" t="s">
        <v>274</v>
      </c>
      <c r="G54" s="17" t="s">
        <v>275</v>
      </c>
      <c r="H54" s="16" t="s">
        <v>526</v>
      </c>
      <c r="I54" s="16" t="s">
        <v>277</v>
      </c>
      <c r="J54" s="16" t="s">
        <v>601</v>
      </c>
      <c r="K54" s="16" t="s">
        <v>602</v>
      </c>
      <c r="L54" s="16" t="s">
        <v>603</v>
      </c>
      <c r="M54" s="16" t="s">
        <v>68</v>
      </c>
      <c r="N54" s="16" t="s">
        <v>69</v>
      </c>
      <c r="O54" s="22">
        <v>466</v>
      </c>
      <c r="P54" s="21" t="s">
        <v>616</v>
      </c>
      <c r="Q54" s="20" t="s">
        <v>282</v>
      </c>
      <c r="R54" s="19" t="s">
        <v>283</v>
      </c>
      <c r="S54" s="21" t="s">
        <v>617</v>
      </c>
      <c r="T54" s="19" t="s">
        <v>308</v>
      </c>
      <c r="U54" s="21" t="s">
        <v>286</v>
      </c>
      <c r="V54" s="21">
        <v>30</v>
      </c>
      <c r="W54" s="21" t="s">
        <v>425</v>
      </c>
      <c r="X54" s="20" t="s">
        <v>405</v>
      </c>
      <c r="Y54" s="21" t="s">
        <v>67</v>
      </c>
      <c r="Z54" s="21" t="s">
        <v>67</v>
      </c>
      <c r="AA54" s="21" t="s">
        <v>67</v>
      </c>
      <c r="AB54" s="21" t="s">
        <v>67</v>
      </c>
      <c r="AC54" s="21" t="s">
        <v>67</v>
      </c>
      <c r="AD54" s="21" t="s">
        <v>67</v>
      </c>
      <c r="AE54" s="21" t="s">
        <v>67</v>
      </c>
      <c r="AF54" s="21" t="s">
        <v>48</v>
      </c>
      <c r="AG54" s="21" t="s">
        <v>67</v>
      </c>
      <c r="AH54" s="22" t="s">
        <v>67</v>
      </c>
      <c r="AI54" s="22" t="s">
        <v>67</v>
      </c>
      <c r="AJ54" s="22" t="s">
        <v>67</v>
      </c>
      <c r="AK54" s="22" t="s">
        <v>67</v>
      </c>
      <c r="AL54" s="22" t="s">
        <v>67</v>
      </c>
      <c r="AM54" s="22" t="s">
        <v>67</v>
      </c>
      <c r="AN54" s="22" t="s">
        <v>67</v>
      </c>
      <c r="AO54" s="22" t="s">
        <v>67</v>
      </c>
      <c r="AP54" s="22" t="s">
        <v>67</v>
      </c>
      <c r="AQ54" s="22" t="s">
        <v>67</v>
      </c>
      <c r="AR54" s="23" t="s">
        <v>67</v>
      </c>
      <c r="AS54" s="22" t="s">
        <v>67</v>
      </c>
      <c r="AT54" s="41" t="s">
        <v>67</v>
      </c>
      <c r="AU54" s="192" t="s">
        <v>67</v>
      </c>
      <c r="AV54" s="42">
        <v>50</v>
      </c>
      <c r="AW54" s="42">
        <v>20</v>
      </c>
      <c r="AX54" s="42">
        <v>30</v>
      </c>
      <c r="AY54" s="42">
        <v>100</v>
      </c>
      <c r="AZ54" s="43"/>
      <c r="BA54" s="43"/>
      <c r="BB54" s="43"/>
      <c r="BC54" s="43"/>
      <c r="BD54" s="24"/>
      <c r="BE54" s="24"/>
      <c r="BF54" s="25" t="s">
        <v>618</v>
      </c>
      <c r="BG54" s="26">
        <f t="shared" si="236"/>
        <v>0</v>
      </c>
      <c r="BH54" s="27">
        <f t="shared" si="237"/>
        <v>0</v>
      </c>
      <c r="BI54" s="25" t="s">
        <v>50</v>
      </c>
      <c r="BJ54" s="25" t="s">
        <v>567</v>
      </c>
      <c r="BK54" s="24"/>
      <c r="BL54" s="24"/>
      <c r="BM54" s="25" t="s">
        <v>619</v>
      </c>
      <c r="BN54" s="27">
        <f t="shared" si="238"/>
        <v>0</v>
      </c>
      <c r="BO54" s="28">
        <f t="shared" si="239"/>
        <v>0</v>
      </c>
      <c r="BP54" s="25" t="s">
        <v>50</v>
      </c>
      <c r="BQ54" s="46" t="s">
        <v>608</v>
      </c>
      <c r="BR54" s="30"/>
      <c r="BS54" s="24"/>
      <c r="BT54" s="25" t="s">
        <v>620</v>
      </c>
      <c r="BU54" s="27">
        <f t="shared" si="240"/>
        <v>0</v>
      </c>
      <c r="BV54" s="28">
        <f t="shared" si="241"/>
        <v>0</v>
      </c>
      <c r="BW54" s="25" t="s">
        <v>50</v>
      </c>
      <c r="BX54" s="25" t="s">
        <v>610</v>
      </c>
      <c r="BY54" s="24"/>
      <c r="BZ54" s="24"/>
      <c r="CA54" s="25" t="s">
        <v>1275</v>
      </c>
      <c r="CB54" s="27">
        <f t="shared" si="242"/>
        <v>0</v>
      </c>
      <c r="CC54" s="28">
        <f t="shared" si="243"/>
        <v>0</v>
      </c>
      <c r="CD54" s="25" t="s">
        <v>50</v>
      </c>
      <c r="CE54" s="25" t="s">
        <v>1267</v>
      </c>
      <c r="CF54" s="24"/>
      <c r="CG54" s="24"/>
      <c r="CH54" s="25" t="s">
        <v>1276</v>
      </c>
      <c r="CI54" s="27">
        <f t="shared" si="244"/>
        <v>0</v>
      </c>
      <c r="CJ54" s="28">
        <f t="shared" si="245"/>
        <v>0</v>
      </c>
      <c r="CK54" s="25" t="s">
        <v>50</v>
      </c>
      <c r="CL54" s="25" t="s">
        <v>1180</v>
      </c>
      <c r="CM54" s="24">
        <v>10</v>
      </c>
      <c r="CN54" s="24"/>
      <c r="CO54" s="25" t="s">
        <v>1277</v>
      </c>
      <c r="CP54" s="27">
        <f t="shared" si="246"/>
        <v>0.5</v>
      </c>
      <c r="CQ54" s="28">
        <f t="shared" si="247"/>
        <v>0</v>
      </c>
      <c r="CR54" s="25" t="s">
        <v>50</v>
      </c>
      <c r="CS54" s="25" t="s">
        <v>1274</v>
      </c>
      <c r="CT54" s="24">
        <v>10</v>
      </c>
      <c r="CU54" s="24">
        <v>10</v>
      </c>
      <c r="CV54" s="25" t="s">
        <v>1683</v>
      </c>
      <c r="CW54" s="27">
        <f t="shared" si="248"/>
        <v>0.5</v>
      </c>
      <c r="CX54" s="28">
        <f t="shared" si="249"/>
        <v>0.5</v>
      </c>
      <c r="CY54" s="25" t="s">
        <v>50</v>
      </c>
      <c r="CZ54" s="25" t="s">
        <v>1604</v>
      </c>
      <c r="DA54" s="24">
        <v>10</v>
      </c>
      <c r="DB54" s="24">
        <v>10</v>
      </c>
      <c r="DC54" s="25" t="s">
        <v>1684</v>
      </c>
      <c r="DD54" s="27">
        <f t="shared" si="250"/>
        <v>0.5</v>
      </c>
      <c r="DE54" s="28">
        <f t="shared" si="251"/>
        <v>0.5</v>
      </c>
      <c r="DF54" s="25" t="s">
        <v>50</v>
      </c>
      <c r="DG54" s="25" t="s">
        <v>1606</v>
      </c>
      <c r="DH54" s="24">
        <v>10</v>
      </c>
      <c r="DI54" s="24">
        <v>10</v>
      </c>
      <c r="DJ54" s="25" t="s">
        <v>1684</v>
      </c>
      <c r="DK54" s="27">
        <f t="shared" si="252"/>
        <v>0.5</v>
      </c>
      <c r="DL54" s="28">
        <f t="shared" si="253"/>
        <v>0.5</v>
      </c>
      <c r="DM54" s="25" t="s">
        <v>396</v>
      </c>
      <c r="DN54" s="25" t="s">
        <v>1679</v>
      </c>
      <c r="DO54" s="24">
        <v>10</v>
      </c>
      <c r="DP54" s="24"/>
      <c r="DQ54" s="25"/>
      <c r="DR54" s="27">
        <f t="shared" si="254"/>
        <v>0.5</v>
      </c>
      <c r="DS54" s="28">
        <f t="shared" si="255"/>
        <v>0.5</v>
      </c>
      <c r="DT54" s="25" t="s">
        <v>49</v>
      </c>
      <c r="DU54" s="25"/>
      <c r="DV54" s="24">
        <v>10</v>
      </c>
      <c r="DW54" s="24"/>
      <c r="DX54" s="25"/>
      <c r="DY54" s="27">
        <f t="shared" si="256"/>
        <v>0.5</v>
      </c>
      <c r="DZ54" s="28">
        <f t="shared" si="257"/>
        <v>0.5</v>
      </c>
      <c r="EA54" s="25" t="s">
        <v>49</v>
      </c>
      <c r="EB54" s="25"/>
      <c r="EC54" s="31">
        <v>20</v>
      </c>
      <c r="ED54" s="24"/>
      <c r="EE54" s="25"/>
      <c r="EF54" s="27">
        <f t="shared" si="258"/>
        <v>1</v>
      </c>
      <c r="EG54" s="28">
        <f t="shared" si="259"/>
        <v>0.5</v>
      </c>
      <c r="EH54" s="25" t="s">
        <v>49</v>
      </c>
      <c r="EI54" s="25"/>
      <c r="EJ54" s="32">
        <v>2025</v>
      </c>
    </row>
    <row r="55" spans="2:140" ht="409.5" x14ac:dyDescent="0.3">
      <c r="B55" s="16" t="s">
        <v>44</v>
      </c>
      <c r="C55" s="16" t="s">
        <v>63</v>
      </c>
      <c r="D55" s="16" t="s">
        <v>63</v>
      </c>
      <c r="E55" s="16" t="s">
        <v>158</v>
      </c>
      <c r="F55" s="16" t="s">
        <v>274</v>
      </c>
      <c r="G55" s="17" t="s">
        <v>275</v>
      </c>
      <c r="H55" s="16" t="s">
        <v>526</v>
      </c>
      <c r="I55" s="16" t="s">
        <v>277</v>
      </c>
      <c r="J55" s="16" t="s">
        <v>278</v>
      </c>
      <c r="K55" s="16" t="s">
        <v>279</v>
      </c>
      <c r="L55" s="16" t="s">
        <v>519</v>
      </c>
      <c r="M55" s="16" t="s">
        <v>65</v>
      </c>
      <c r="N55" s="16" t="s">
        <v>1551</v>
      </c>
      <c r="O55" s="22">
        <v>97</v>
      </c>
      <c r="P55" s="19" t="s">
        <v>621</v>
      </c>
      <c r="Q55" s="20" t="s">
        <v>305</v>
      </c>
      <c r="R55" s="19" t="s">
        <v>306</v>
      </c>
      <c r="S55" s="19" t="s">
        <v>622</v>
      </c>
      <c r="T55" s="19" t="s">
        <v>308</v>
      </c>
      <c r="U55" s="19" t="s">
        <v>293</v>
      </c>
      <c r="V55" s="19">
        <v>180</v>
      </c>
      <c r="W55" s="19" t="s">
        <v>623</v>
      </c>
      <c r="X55" s="20" t="s">
        <v>310</v>
      </c>
      <c r="Y55" s="21"/>
      <c r="Z55" s="21"/>
      <c r="AA55" s="21"/>
      <c r="AB55" s="21"/>
      <c r="AC55" s="21"/>
      <c r="AD55" s="21"/>
      <c r="AE55" s="21"/>
      <c r="AF55" s="21"/>
      <c r="AG55" s="21"/>
      <c r="AH55" s="22"/>
      <c r="AI55" s="22"/>
      <c r="AJ55" s="22"/>
      <c r="AK55" s="22"/>
      <c r="AL55" s="22"/>
      <c r="AM55" s="22"/>
      <c r="AN55" s="22"/>
      <c r="AO55" s="22"/>
      <c r="AP55" s="22"/>
      <c r="AQ55" s="22"/>
      <c r="AR55" s="23"/>
      <c r="AS55" s="22"/>
      <c r="AT55" s="192">
        <v>49</v>
      </c>
      <c r="AU55" s="192">
        <v>53</v>
      </c>
      <c r="AV55" s="192">
        <v>56</v>
      </c>
      <c r="AW55" s="192">
        <v>63</v>
      </c>
      <c r="AX55" s="192">
        <v>65</v>
      </c>
      <c r="AY55" s="192">
        <v>65</v>
      </c>
      <c r="AZ55" s="195"/>
      <c r="BA55" s="195"/>
      <c r="BB55" s="195"/>
      <c r="BC55" s="195"/>
      <c r="BD55" s="24"/>
      <c r="BE55" s="24"/>
      <c r="BF55" s="25"/>
      <c r="BG55" s="27">
        <f>IFERROR(BD55/AW55,0)</f>
        <v>0</v>
      </c>
      <c r="BH55" s="28">
        <f>+IF(BI55="SI",IFERROR((IF(BI55="SI",BE55,0)/AW55),"REVISAR"),0)</f>
        <v>0</v>
      </c>
      <c r="BI55" s="25" t="s">
        <v>49</v>
      </c>
      <c r="BJ55" s="25"/>
      <c r="BK55" s="24"/>
      <c r="BL55" s="24"/>
      <c r="BM55" s="25"/>
      <c r="BN55" s="27">
        <f>+IFERROR(BK55/AW55,0)</f>
        <v>0</v>
      </c>
      <c r="BO55" s="28">
        <f>+IF(BP55="SI",IFERROR((IF(BP55="SI",BL55,0)/AW55),"REVISAR"),BH55)</f>
        <v>0</v>
      </c>
      <c r="BP55" s="25" t="s">
        <v>50</v>
      </c>
      <c r="BQ55" s="46" t="s">
        <v>624</v>
      </c>
      <c r="BR55" s="30"/>
      <c r="BS55" s="24"/>
      <c r="BT55" s="25" t="s">
        <v>625</v>
      </c>
      <c r="BU55" s="27">
        <f>+IFERROR(BR55/AW55,0)</f>
        <v>0</v>
      </c>
      <c r="BV55" s="28">
        <f>+IF(BW55="SI",IFERROR((IF(BW55="SI",BS55,0)/AW55),"REVISAR"),BO55)</f>
        <v>0</v>
      </c>
      <c r="BW55" s="25" t="s">
        <v>50</v>
      </c>
      <c r="BX55" s="25" t="s">
        <v>626</v>
      </c>
      <c r="BY55" s="24"/>
      <c r="BZ55" s="24"/>
      <c r="CA55" s="25" t="s">
        <v>1278</v>
      </c>
      <c r="CB55" s="27">
        <f>+IFERROR(BY55/AW55,0)</f>
        <v>0</v>
      </c>
      <c r="CC55" s="28">
        <f>+IF(CD55="SI",IFERROR((IF(CD55="SI",BZ55,0)/AW55),"REVISAR"),BV55)</f>
        <v>0</v>
      </c>
      <c r="CD55" s="25" t="s">
        <v>50</v>
      </c>
      <c r="CE55" s="25" t="s">
        <v>1279</v>
      </c>
      <c r="CF55" s="24"/>
      <c r="CG55" s="24"/>
      <c r="CH55" s="25" t="s">
        <v>1280</v>
      </c>
      <c r="CI55" s="27">
        <f>+IFERROR(CF55/AW55,0)</f>
        <v>0</v>
      </c>
      <c r="CJ55" s="28">
        <f>+IF(CK55="SI",IFERROR((IF(CK55="SI",CG55,0)/AW55),"REVISAR"),CC55)</f>
        <v>0</v>
      </c>
      <c r="CK55" s="25" t="s">
        <v>50</v>
      </c>
      <c r="CL55" s="25" t="s">
        <v>1256</v>
      </c>
      <c r="CM55" s="24"/>
      <c r="CN55" s="24"/>
      <c r="CO55" s="25" t="s">
        <v>1281</v>
      </c>
      <c r="CP55" s="27">
        <f>+IFERROR(CM55/AW55,0)</f>
        <v>0</v>
      </c>
      <c r="CQ55" s="28">
        <f>+IF(CR55="SI",IFERROR((IF(CR55="SI",CN55,0)/AW55),"REVISAR"),CJ55)</f>
        <v>0</v>
      </c>
      <c r="CR55" s="25" t="s">
        <v>50</v>
      </c>
      <c r="CS55" s="25" t="s">
        <v>1282</v>
      </c>
      <c r="CT55" s="24"/>
      <c r="CU55" s="24"/>
      <c r="CV55" s="25" t="s">
        <v>1685</v>
      </c>
      <c r="CW55" s="27">
        <f>+IFERROR(CT55/AW55,0)</f>
        <v>0</v>
      </c>
      <c r="CX55" s="28">
        <f>+IF(CY55="SI",IFERROR((IF(CY55="SI",CU55,0)/AW55),"REVISAR"),CQ55)</f>
        <v>0</v>
      </c>
      <c r="CY55" s="25" t="s">
        <v>50</v>
      </c>
      <c r="CZ55" s="25" t="s">
        <v>1686</v>
      </c>
      <c r="DA55" s="24"/>
      <c r="DB55" s="24"/>
      <c r="DC55" s="25" t="s">
        <v>1687</v>
      </c>
      <c r="DD55" s="27">
        <f>+IFERROR(DA55/AW55,0)</f>
        <v>0</v>
      </c>
      <c r="DE55" s="28">
        <f>+IF(DF55="SI",IFERROR((IF(DF55="SI",DB55,0)/AW55),"REVISAR"),CX55)</f>
        <v>0</v>
      </c>
      <c r="DF55" s="25" t="s">
        <v>50</v>
      </c>
      <c r="DG55" s="25" t="s">
        <v>1570</v>
      </c>
      <c r="DH55" s="24"/>
      <c r="DI55" s="24"/>
      <c r="DJ55" s="25" t="s">
        <v>1688</v>
      </c>
      <c r="DK55" s="27">
        <f>+IFERROR(DH55/AW55,0)</f>
        <v>0</v>
      </c>
      <c r="DL55" s="28">
        <f>+IF(DM55="SI",IFERROR((IF(DM55="SI",DI55,0)/AW55),"REVISAR"),DE55)</f>
        <v>0</v>
      </c>
      <c r="DM55" s="25" t="s">
        <v>396</v>
      </c>
      <c r="DN55" s="25" t="s">
        <v>1674</v>
      </c>
      <c r="DO55" s="24"/>
      <c r="DP55" s="24"/>
      <c r="DQ55" s="25"/>
      <c r="DR55" s="27">
        <f>+IFERROR(DO55/AW55,0)</f>
        <v>0</v>
      </c>
      <c r="DS55" s="28">
        <f>+IF(DT55="SI",IFERROR((IF(DT55="SI",DP55,0)/AW55),"REVISAR"),DL55)</f>
        <v>0</v>
      </c>
      <c r="DT55" s="25" t="s">
        <v>49</v>
      </c>
      <c r="DU55" s="25"/>
      <c r="DV55" s="24"/>
      <c r="DW55" s="24"/>
      <c r="DX55" s="25"/>
      <c r="DY55" s="27">
        <f>+IFERROR(DV55/AW55,0)</f>
        <v>0</v>
      </c>
      <c r="DZ55" s="28">
        <f>+IF(EA55="SI",IFERROR((IF(EA55="SI",DW55,0)/AW55),"REVISAR"),DS55)</f>
        <v>0</v>
      </c>
      <c r="EA55" s="25" t="s">
        <v>49</v>
      </c>
      <c r="EB55" s="25"/>
      <c r="EC55" s="31">
        <v>63</v>
      </c>
      <c r="ED55" s="24"/>
      <c r="EE55" s="25"/>
      <c r="EF55" s="27">
        <f>+IFERROR(EC55/AW55,0)</f>
        <v>1</v>
      </c>
      <c r="EG55" s="28">
        <f>+IF(EH55="SI",IFERROR((IF(EH55="SI",ED55,0)/AW55),"REVISAR"),DZ55)</f>
        <v>0</v>
      </c>
      <c r="EH55" s="25" t="s">
        <v>49</v>
      </c>
      <c r="EI55" s="25"/>
      <c r="EJ55" s="32">
        <v>2025</v>
      </c>
    </row>
    <row r="56" spans="2:140" ht="409.5" x14ac:dyDescent="0.3">
      <c r="B56" s="16" t="s">
        <v>55</v>
      </c>
      <c r="C56" s="16" t="s">
        <v>74</v>
      </c>
      <c r="D56" s="16" t="s">
        <v>75</v>
      </c>
      <c r="E56" s="16" t="s">
        <v>158</v>
      </c>
      <c r="F56" s="16" t="s">
        <v>274</v>
      </c>
      <c r="G56" s="17" t="s">
        <v>517</v>
      </c>
      <c r="H56" s="16" t="s">
        <v>470</v>
      </c>
      <c r="I56" s="16" t="s">
        <v>627</v>
      </c>
      <c r="J56" s="16" t="s">
        <v>628</v>
      </c>
      <c r="K56" s="16" t="s">
        <v>629</v>
      </c>
      <c r="L56" s="16" t="s">
        <v>630</v>
      </c>
      <c r="M56" s="16" t="s">
        <v>58</v>
      </c>
      <c r="N56" s="16" t="s">
        <v>61</v>
      </c>
      <c r="O56" s="22" t="s">
        <v>631</v>
      </c>
      <c r="P56" s="48" t="s">
        <v>632</v>
      </c>
      <c r="Q56" s="20" t="s">
        <v>282</v>
      </c>
      <c r="R56" s="19" t="s">
        <v>283</v>
      </c>
      <c r="S56" s="48" t="s">
        <v>633</v>
      </c>
      <c r="T56" s="19" t="s">
        <v>285</v>
      </c>
      <c r="U56" s="48" t="s">
        <v>293</v>
      </c>
      <c r="V56" s="48">
        <v>180</v>
      </c>
      <c r="W56" s="48" t="s">
        <v>634</v>
      </c>
      <c r="X56" s="20" t="s">
        <v>394</v>
      </c>
      <c r="Y56" s="21"/>
      <c r="Z56" s="21"/>
      <c r="AA56" s="21"/>
      <c r="AB56" s="21"/>
      <c r="AC56" s="21"/>
      <c r="AD56" s="21"/>
      <c r="AE56" s="21"/>
      <c r="AF56" s="21"/>
      <c r="AG56" s="21"/>
      <c r="AH56" s="22"/>
      <c r="AI56" s="22"/>
      <c r="AJ56" s="22"/>
      <c r="AK56" s="22"/>
      <c r="AL56" s="22"/>
      <c r="AM56" s="22"/>
      <c r="AN56" s="22"/>
      <c r="AO56" s="22"/>
      <c r="AP56" s="22"/>
      <c r="AQ56" s="22"/>
      <c r="AR56" s="23"/>
      <c r="AS56" s="22"/>
      <c r="AT56" s="41">
        <v>200</v>
      </c>
      <c r="AU56" s="49">
        <v>4600</v>
      </c>
      <c r="AV56" s="49">
        <v>4700</v>
      </c>
      <c r="AW56" s="49">
        <v>4800</v>
      </c>
      <c r="AX56" s="49">
        <v>4900</v>
      </c>
      <c r="AY56" s="49">
        <v>19000</v>
      </c>
      <c r="AZ56" s="50"/>
      <c r="BA56" s="50"/>
      <c r="BB56" s="50"/>
      <c r="BC56" s="50"/>
      <c r="BD56" s="24"/>
      <c r="BE56" s="24"/>
      <c r="BF56" s="25"/>
      <c r="BG56" s="26">
        <f t="shared" ref="BG56:BG60" si="260">IFERROR(BD56/AW56,0)</f>
        <v>0</v>
      </c>
      <c r="BH56" s="27">
        <f t="shared" ref="BH56:BH60" si="261">IFERROR(BE56/AW56,0)</f>
        <v>0</v>
      </c>
      <c r="BI56" s="25" t="s">
        <v>50</v>
      </c>
      <c r="BJ56" s="25"/>
      <c r="BK56" s="24"/>
      <c r="BL56" s="24"/>
      <c r="BM56" s="25"/>
      <c r="BN56" s="27">
        <f t="shared" ref="BN56:BN60" si="262">+IFERROR(BK56/AW56,0)</f>
        <v>0</v>
      </c>
      <c r="BO56" s="28">
        <f t="shared" ref="BO56:BO60" si="263">+IF(BP56="SI",IFERROR((IF(BP56="SI",BL56,0)/AW56),"REVISAR"),BH56)</f>
        <v>0</v>
      </c>
      <c r="BP56" s="25" t="s">
        <v>49</v>
      </c>
      <c r="BQ56" s="29"/>
      <c r="BR56" s="30"/>
      <c r="BS56" s="24"/>
      <c r="BT56" s="25"/>
      <c r="BU56" s="27">
        <f t="shared" ref="BU56:BU60" si="264">+IFERROR(BR56/AW56,0)</f>
        <v>0</v>
      </c>
      <c r="BV56" s="28">
        <f t="shared" ref="BV56:BV60" si="265">+IF(BW56="SI",IFERROR((IF(BW56="SI",BS56,0)/AW56),"REVISAR"),BO56)</f>
        <v>0</v>
      </c>
      <c r="BW56" s="25" t="s">
        <v>62</v>
      </c>
      <c r="BX56" s="25" t="s">
        <v>525</v>
      </c>
      <c r="BY56" s="24"/>
      <c r="BZ56" s="24"/>
      <c r="CA56" s="25"/>
      <c r="CB56" s="27">
        <f t="shared" ref="CB56:CB60" si="266">+IFERROR(BY56/AW56,0)</f>
        <v>0</v>
      </c>
      <c r="CC56" s="28">
        <f t="shared" ref="CC56:CC60" si="267">+IF(CD56="SI",IFERROR((IF(CD56="SI",BZ56,0)/AW56),"REVISAR"),BV56)</f>
        <v>0</v>
      </c>
      <c r="CD56" s="25" t="s">
        <v>49</v>
      </c>
      <c r="CE56" s="25" t="s">
        <v>1283</v>
      </c>
      <c r="CF56" s="24"/>
      <c r="CG56" s="24"/>
      <c r="CH56" s="25"/>
      <c r="CI56" s="27">
        <f t="shared" ref="CI56:CI60" si="268">+IFERROR(CF56/AW56,0)</f>
        <v>0</v>
      </c>
      <c r="CJ56" s="28">
        <f t="shared" ref="CJ56:CJ60" si="269">+IF(CK56="SI",IFERROR((IF(CK56="SI",CG56,0)/AW56),"REVISAR"),CC56)</f>
        <v>0</v>
      </c>
      <c r="CK56" s="25" t="s">
        <v>49</v>
      </c>
      <c r="CL56" s="25"/>
      <c r="CM56" s="24"/>
      <c r="CN56" s="24"/>
      <c r="CO56" s="25"/>
      <c r="CP56" s="27">
        <f t="shared" ref="CP56:CP60" si="270">+IFERROR(CM56/AW56,0)</f>
        <v>0</v>
      </c>
      <c r="CQ56" s="28">
        <f t="shared" ref="CQ56:CQ60" si="271">+IF(CR56="SI",IFERROR((IF(CR56="SI",CN56,0)/AW56),"REVISAR"),CJ56)</f>
        <v>0</v>
      </c>
      <c r="CR56" s="25" t="s">
        <v>62</v>
      </c>
      <c r="CS56" s="25" t="s">
        <v>1176</v>
      </c>
      <c r="CT56" s="24"/>
      <c r="CU56" s="24"/>
      <c r="CV56" s="25"/>
      <c r="CW56" s="27">
        <f t="shared" ref="CW56:CW60" si="272">+IFERROR(CT56/AW56,0)</f>
        <v>0</v>
      </c>
      <c r="CX56" s="28">
        <f t="shared" ref="CX56:CX60" si="273">+IF(CY56="SI",IFERROR((IF(CY56="SI",CU56,0)/AW56),"REVISAR"),CQ56)</f>
        <v>0</v>
      </c>
      <c r="CY56" s="25" t="s">
        <v>49</v>
      </c>
      <c r="CZ56" s="25"/>
      <c r="DA56" s="24"/>
      <c r="DB56" s="24"/>
      <c r="DC56" s="25"/>
      <c r="DD56" s="27">
        <f t="shared" ref="DD56:DD60" si="274">+IFERROR(DA56/AW56,0)</f>
        <v>0</v>
      </c>
      <c r="DE56" s="28">
        <f t="shared" ref="DE56:DE60" si="275">+IF(DF56="SI",IFERROR((IF(DF56="SI",DB56,0)/AW56),"REVISAR"),CX56)</f>
        <v>0</v>
      </c>
      <c r="DF56" s="25" t="s">
        <v>49</v>
      </c>
      <c r="DG56" s="25"/>
      <c r="DH56" s="24"/>
      <c r="DI56" s="24"/>
      <c r="DJ56" s="25"/>
      <c r="DK56" s="27">
        <f t="shared" ref="DK56:DK60" si="276">+IFERROR(DH56/AW56,0)</f>
        <v>0</v>
      </c>
      <c r="DL56" s="28">
        <f t="shared" ref="DL56:DL60" si="277">+IF(DM56="SI",IFERROR((IF(DM56="SI",DI56,0)/AW56),"REVISAR"),DE56)</f>
        <v>0</v>
      </c>
      <c r="DM56" s="25" t="s">
        <v>62</v>
      </c>
      <c r="DN56" s="25" t="s">
        <v>1689</v>
      </c>
      <c r="DO56" s="24"/>
      <c r="DP56" s="24"/>
      <c r="DQ56" s="25"/>
      <c r="DR56" s="27">
        <f t="shared" ref="DR56:DR60" si="278">+IFERROR(DO56/AW56,0)</f>
        <v>0</v>
      </c>
      <c r="DS56" s="28">
        <f t="shared" ref="DS56:DS60" si="279">+IF(DT56="SI",IFERROR((IF(DT56="SI",DP56,0)/AW56),"REVISAR"),DL56)</f>
        <v>0</v>
      </c>
      <c r="DT56" s="25" t="s">
        <v>49</v>
      </c>
      <c r="DU56" s="25"/>
      <c r="DV56" s="24"/>
      <c r="DW56" s="24"/>
      <c r="DX56" s="25"/>
      <c r="DY56" s="27">
        <f t="shared" ref="DY56:DY60" si="280">+IFERROR(DV56/AW56,0)</f>
        <v>0</v>
      </c>
      <c r="DZ56" s="28">
        <f t="shared" ref="DZ56:DZ60" si="281">+IF(EA56="SI",IFERROR((IF(EA56="SI",DW56,0)/AW56),"REVISAR"),DS56)</f>
        <v>0</v>
      </c>
      <c r="EA56" s="25" t="s">
        <v>49</v>
      </c>
      <c r="EB56" s="25"/>
      <c r="EC56" s="31">
        <v>4800</v>
      </c>
      <c r="ED56" s="24"/>
      <c r="EE56" s="25"/>
      <c r="EF56" s="27">
        <f t="shared" ref="EF56:EF60" si="282">+IFERROR(EC56/AW56,0)</f>
        <v>1</v>
      </c>
      <c r="EG56" s="28">
        <f t="shared" ref="EG56:EG60" si="283">+IF(EH56="SI",IFERROR((IF(EH56="SI",ED56,0)/AW56),"REVISAR"),DZ56)</f>
        <v>0</v>
      </c>
      <c r="EH56" s="25" t="s">
        <v>49</v>
      </c>
      <c r="EI56" s="25"/>
      <c r="EJ56" s="32">
        <v>2025</v>
      </c>
    </row>
    <row r="57" spans="2:140" ht="409.5" x14ac:dyDescent="0.3">
      <c r="B57" s="16" t="s">
        <v>55</v>
      </c>
      <c r="C57" s="16" t="s">
        <v>74</v>
      </c>
      <c r="D57" s="16" t="s">
        <v>75</v>
      </c>
      <c r="E57" s="16" t="s">
        <v>158</v>
      </c>
      <c r="F57" s="16" t="s">
        <v>274</v>
      </c>
      <c r="G57" s="17" t="s">
        <v>517</v>
      </c>
      <c r="H57" s="16" t="s">
        <v>470</v>
      </c>
      <c r="I57" s="16" t="s">
        <v>627</v>
      </c>
      <c r="J57" s="16" t="s">
        <v>628</v>
      </c>
      <c r="K57" s="16" t="s">
        <v>629</v>
      </c>
      <c r="L57" s="16"/>
      <c r="M57" s="16" t="s">
        <v>58</v>
      </c>
      <c r="N57" s="16" t="s">
        <v>61</v>
      </c>
      <c r="O57" s="22" t="s">
        <v>635</v>
      </c>
      <c r="P57" s="48" t="s">
        <v>636</v>
      </c>
      <c r="Q57" s="20" t="s">
        <v>282</v>
      </c>
      <c r="R57" s="19" t="s">
        <v>283</v>
      </c>
      <c r="S57" s="48" t="s">
        <v>637</v>
      </c>
      <c r="T57" s="19" t="s">
        <v>285</v>
      </c>
      <c r="U57" s="48" t="s">
        <v>293</v>
      </c>
      <c r="V57" s="48">
        <v>180</v>
      </c>
      <c r="W57" s="48" t="s">
        <v>634</v>
      </c>
      <c r="X57" s="20" t="s">
        <v>394</v>
      </c>
      <c r="Y57" s="21"/>
      <c r="Z57" s="21"/>
      <c r="AA57" s="21"/>
      <c r="AB57" s="21"/>
      <c r="AC57" s="21"/>
      <c r="AD57" s="21"/>
      <c r="AE57" s="21"/>
      <c r="AF57" s="21"/>
      <c r="AG57" s="21"/>
      <c r="AH57" s="22"/>
      <c r="AI57" s="22"/>
      <c r="AJ57" s="22"/>
      <c r="AK57" s="22"/>
      <c r="AL57" s="22"/>
      <c r="AM57" s="22"/>
      <c r="AN57" s="22"/>
      <c r="AO57" s="22"/>
      <c r="AP57" s="22"/>
      <c r="AQ57" s="22"/>
      <c r="AR57" s="23"/>
      <c r="AS57" s="22"/>
      <c r="AT57" s="41">
        <v>350</v>
      </c>
      <c r="AU57" s="49">
        <v>3200</v>
      </c>
      <c r="AV57" s="49">
        <v>3300</v>
      </c>
      <c r="AW57" s="49">
        <v>3400</v>
      </c>
      <c r="AX57" s="49">
        <v>3500</v>
      </c>
      <c r="AY57" s="49">
        <v>13400</v>
      </c>
      <c r="AZ57" s="50"/>
      <c r="BA57" s="50"/>
      <c r="BB57" s="50"/>
      <c r="BC57" s="50"/>
      <c r="BD57" s="24"/>
      <c r="BE57" s="24"/>
      <c r="BF57" s="25"/>
      <c r="BG57" s="26">
        <f t="shared" si="260"/>
        <v>0</v>
      </c>
      <c r="BH57" s="27">
        <f t="shared" si="261"/>
        <v>0</v>
      </c>
      <c r="BI57" s="25" t="s">
        <v>50</v>
      </c>
      <c r="BJ57" s="25"/>
      <c r="BK57" s="24"/>
      <c r="BL57" s="24"/>
      <c r="BM57" s="25"/>
      <c r="BN57" s="27">
        <f t="shared" si="262"/>
        <v>0</v>
      </c>
      <c r="BO57" s="28">
        <f t="shared" si="263"/>
        <v>0</v>
      </c>
      <c r="BP57" s="25" t="s">
        <v>49</v>
      </c>
      <c r="BQ57" s="29"/>
      <c r="BR57" s="30"/>
      <c r="BS57" s="24"/>
      <c r="BT57" s="25"/>
      <c r="BU57" s="27">
        <f t="shared" si="264"/>
        <v>0</v>
      </c>
      <c r="BV57" s="28">
        <f t="shared" si="265"/>
        <v>0</v>
      </c>
      <c r="BW57" s="25" t="s">
        <v>62</v>
      </c>
      <c r="BX57" s="25" t="s">
        <v>525</v>
      </c>
      <c r="BY57" s="24"/>
      <c r="BZ57" s="24"/>
      <c r="CA57" s="25"/>
      <c r="CB57" s="27">
        <f t="shared" si="266"/>
        <v>0</v>
      </c>
      <c r="CC57" s="28">
        <f t="shared" si="267"/>
        <v>0</v>
      </c>
      <c r="CD57" s="25" t="s">
        <v>49</v>
      </c>
      <c r="CE57" s="25" t="s">
        <v>1283</v>
      </c>
      <c r="CF57" s="24"/>
      <c r="CG57" s="24"/>
      <c r="CH57" s="25"/>
      <c r="CI57" s="27">
        <f t="shared" si="268"/>
        <v>0</v>
      </c>
      <c r="CJ57" s="28">
        <f t="shared" si="269"/>
        <v>0</v>
      </c>
      <c r="CK57" s="25" t="s">
        <v>49</v>
      </c>
      <c r="CL57" s="25"/>
      <c r="CM57" s="24"/>
      <c r="CN57" s="24"/>
      <c r="CO57" s="25"/>
      <c r="CP57" s="27">
        <f t="shared" si="270"/>
        <v>0</v>
      </c>
      <c r="CQ57" s="28">
        <f t="shared" si="271"/>
        <v>0</v>
      </c>
      <c r="CR57" s="25" t="s">
        <v>62</v>
      </c>
      <c r="CS57" s="25" t="s">
        <v>1176</v>
      </c>
      <c r="CT57" s="24"/>
      <c r="CU57" s="24"/>
      <c r="CV57" s="25"/>
      <c r="CW57" s="27">
        <f t="shared" si="272"/>
        <v>0</v>
      </c>
      <c r="CX57" s="28">
        <f t="shared" si="273"/>
        <v>0</v>
      </c>
      <c r="CY57" s="25" t="s">
        <v>49</v>
      </c>
      <c r="CZ57" s="25"/>
      <c r="DA57" s="24"/>
      <c r="DB57" s="24"/>
      <c r="DC57" s="25"/>
      <c r="DD57" s="27">
        <f t="shared" si="274"/>
        <v>0</v>
      </c>
      <c r="DE57" s="28">
        <f t="shared" si="275"/>
        <v>0</v>
      </c>
      <c r="DF57" s="25" t="s">
        <v>49</v>
      </c>
      <c r="DG57" s="25"/>
      <c r="DH57" s="24"/>
      <c r="DI57" s="24"/>
      <c r="DJ57" s="25"/>
      <c r="DK57" s="27">
        <f t="shared" si="276"/>
        <v>0</v>
      </c>
      <c r="DL57" s="28">
        <f t="shared" si="277"/>
        <v>0</v>
      </c>
      <c r="DM57" s="25" t="s">
        <v>62</v>
      </c>
      <c r="DN57" s="25" t="s">
        <v>1689</v>
      </c>
      <c r="DO57" s="24"/>
      <c r="DP57" s="24"/>
      <c r="DQ57" s="25"/>
      <c r="DR57" s="27">
        <f t="shared" si="278"/>
        <v>0</v>
      </c>
      <c r="DS57" s="28">
        <f t="shared" si="279"/>
        <v>0</v>
      </c>
      <c r="DT57" s="25" t="s">
        <v>49</v>
      </c>
      <c r="DU57" s="25"/>
      <c r="DV57" s="24"/>
      <c r="DW57" s="24"/>
      <c r="DX57" s="25"/>
      <c r="DY57" s="27">
        <f t="shared" si="280"/>
        <v>0</v>
      </c>
      <c r="DZ57" s="28">
        <f t="shared" si="281"/>
        <v>0</v>
      </c>
      <c r="EA57" s="25" t="s">
        <v>49</v>
      </c>
      <c r="EB57" s="25"/>
      <c r="EC57" s="31">
        <v>3400</v>
      </c>
      <c r="ED57" s="24"/>
      <c r="EE57" s="25"/>
      <c r="EF57" s="27">
        <f t="shared" si="282"/>
        <v>1</v>
      </c>
      <c r="EG57" s="28">
        <f t="shared" si="283"/>
        <v>0</v>
      </c>
      <c r="EH57" s="25" t="s">
        <v>49</v>
      </c>
      <c r="EI57" s="25"/>
      <c r="EJ57" s="32">
        <v>2025</v>
      </c>
    </row>
    <row r="58" spans="2:140" ht="409.5" x14ac:dyDescent="0.3">
      <c r="B58" s="16" t="s">
        <v>55</v>
      </c>
      <c r="C58" s="16" t="s">
        <v>74</v>
      </c>
      <c r="D58" s="16" t="s">
        <v>75</v>
      </c>
      <c r="E58" s="16" t="s">
        <v>158</v>
      </c>
      <c r="F58" s="16" t="s">
        <v>274</v>
      </c>
      <c r="G58" s="17" t="s">
        <v>517</v>
      </c>
      <c r="H58" s="16" t="s">
        <v>470</v>
      </c>
      <c r="I58" s="16" t="s">
        <v>627</v>
      </c>
      <c r="J58" s="16" t="s">
        <v>628</v>
      </c>
      <c r="K58" s="16" t="s">
        <v>629</v>
      </c>
      <c r="L58" s="16"/>
      <c r="M58" s="16" t="s">
        <v>58</v>
      </c>
      <c r="N58" s="16" t="s">
        <v>61</v>
      </c>
      <c r="O58" s="22" t="s">
        <v>638</v>
      </c>
      <c r="P58" s="48" t="s">
        <v>639</v>
      </c>
      <c r="Q58" s="20" t="s">
        <v>282</v>
      </c>
      <c r="R58" s="19" t="s">
        <v>283</v>
      </c>
      <c r="S58" s="48" t="s">
        <v>640</v>
      </c>
      <c r="T58" s="48" t="s">
        <v>285</v>
      </c>
      <c r="U58" s="48" t="s">
        <v>293</v>
      </c>
      <c r="V58" s="48">
        <v>60</v>
      </c>
      <c r="W58" s="48" t="s">
        <v>641</v>
      </c>
      <c r="X58" s="20" t="s">
        <v>394</v>
      </c>
      <c r="Y58" s="21"/>
      <c r="Z58" s="21"/>
      <c r="AA58" s="21"/>
      <c r="AB58" s="21"/>
      <c r="AC58" s="21"/>
      <c r="AD58" s="21"/>
      <c r="AE58" s="21"/>
      <c r="AF58" s="21"/>
      <c r="AG58" s="21"/>
      <c r="AH58" s="22"/>
      <c r="AI58" s="22"/>
      <c r="AJ58" s="22"/>
      <c r="AK58" s="22"/>
      <c r="AL58" s="22"/>
      <c r="AM58" s="22"/>
      <c r="AN58" s="22"/>
      <c r="AO58" s="22"/>
      <c r="AP58" s="22"/>
      <c r="AQ58" s="22"/>
      <c r="AR58" s="23"/>
      <c r="AS58" s="22"/>
      <c r="AT58" s="41">
        <v>8000</v>
      </c>
      <c r="AU58" s="49">
        <v>10000</v>
      </c>
      <c r="AV58" s="49">
        <v>10000</v>
      </c>
      <c r="AW58" s="49">
        <v>10000</v>
      </c>
      <c r="AX58" s="49">
        <v>10000</v>
      </c>
      <c r="AY58" s="49">
        <v>40000</v>
      </c>
      <c r="AZ58" s="50"/>
      <c r="BA58" s="50"/>
      <c r="BB58" s="50"/>
      <c r="BC58" s="50"/>
      <c r="BD58" s="24"/>
      <c r="BE58" s="24"/>
      <c r="BF58" s="25"/>
      <c r="BG58" s="26">
        <f t="shared" si="260"/>
        <v>0</v>
      </c>
      <c r="BH58" s="27">
        <f t="shared" si="261"/>
        <v>0</v>
      </c>
      <c r="BI58" s="25" t="s">
        <v>50</v>
      </c>
      <c r="BJ58" s="25"/>
      <c r="BK58" s="24"/>
      <c r="BL58" s="24"/>
      <c r="BM58" s="25"/>
      <c r="BN58" s="27">
        <f t="shared" si="262"/>
        <v>0</v>
      </c>
      <c r="BO58" s="28">
        <f t="shared" si="263"/>
        <v>0</v>
      </c>
      <c r="BP58" s="25" t="s">
        <v>49</v>
      </c>
      <c r="BQ58" s="29"/>
      <c r="BR58" s="30"/>
      <c r="BS58" s="24"/>
      <c r="BT58" s="25"/>
      <c r="BU58" s="27">
        <f t="shared" si="264"/>
        <v>0</v>
      </c>
      <c r="BV58" s="28">
        <f t="shared" si="265"/>
        <v>0</v>
      </c>
      <c r="BW58" s="25" t="s">
        <v>62</v>
      </c>
      <c r="BX58" s="25" t="s">
        <v>525</v>
      </c>
      <c r="BY58" s="24"/>
      <c r="BZ58" s="24"/>
      <c r="CA58" s="25"/>
      <c r="CB58" s="27">
        <f t="shared" si="266"/>
        <v>0</v>
      </c>
      <c r="CC58" s="28">
        <f t="shared" si="267"/>
        <v>0</v>
      </c>
      <c r="CD58" s="25" t="s">
        <v>49</v>
      </c>
      <c r="CE58" s="25" t="s">
        <v>1283</v>
      </c>
      <c r="CF58" s="24"/>
      <c r="CG58" s="24"/>
      <c r="CH58" s="25"/>
      <c r="CI58" s="27">
        <f t="shared" si="268"/>
        <v>0</v>
      </c>
      <c r="CJ58" s="28">
        <f t="shared" si="269"/>
        <v>0</v>
      </c>
      <c r="CK58" s="25" t="s">
        <v>49</v>
      </c>
      <c r="CL58" s="25"/>
      <c r="CM58" s="24"/>
      <c r="CN58" s="24"/>
      <c r="CO58" s="25"/>
      <c r="CP58" s="27">
        <f t="shared" si="270"/>
        <v>0</v>
      </c>
      <c r="CQ58" s="28">
        <f t="shared" si="271"/>
        <v>0</v>
      </c>
      <c r="CR58" s="25" t="s">
        <v>62</v>
      </c>
      <c r="CS58" s="25" t="s">
        <v>1176</v>
      </c>
      <c r="CT58" s="24"/>
      <c r="CU58" s="24"/>
      <c r="CV58" s="25"/>
      <c r="CW58" s="27">
        <f t="shared" si="272"/>
        <v>0</v>
      </c>
      <c r="CX58" s="28">
        <f t="shared" si="273"/>
        <v>0</v>
      </c>
      <c r="CY58" s="25" t="s">
        <v>49</v>
      </c>
      <c r="CZ58" s="25"/>
      <c r="DA58" s="24"/>
      <c r="DB58" s="24"/>
      <c r="DC58" s="25"/>
      <c r="DD58" s="27">
        <f t="shared" si="274"/>
        <v>0</v>
      </c>
      <c r="DE58" s="28">
        <f t="shared" si="275"/>
        <v>0</v>
      </c>
      <c r="DF58" s="25" t="s">
        <v>49</v>
      </c>
      <c r="DG58" s="25"/>
      <c r="DH58" s="24"/>
      <c r="DI58" s="24"/>
      <c r="DJ58" s="25"/>
      <c r="DK58" s="27">
        <f t="shared" si="276"/>
        <v>0</v>
      </c>
      <c r="DL58" s="28">
        <f t="shared" si="277"/>
        <v>0</v>
      </c>
      <c r="DM58" s="25" t="s">
        <v>62</v>
      </c>
      <c r="DN58" s="25" t="s">
        <v>1689</v>
      </c>
      <c r="DO58" s="24"/>
      <c r="DP58" s="24"/>
      <c r="DQ58" s="25"/>
      <c r="DR58" s="27">
        <f t="shared" si="278"/>
        <v>0</v>
      </c>
      <c r="DS58" s="28">
        <f t="shared" si="279"/>
        <v>0</v>
      </c>
      <c r="DT58" s="25" t="s">
        <v>49</v>
      </c>
      <c r="DU58" s="25"/>
      <c r="DV58" s="24"/>
      <c r="DW58" s="24"/>
      <c r="DX58" s="25"/>
      <c r="DY58" s="27">
        <f t="shared" si="280"/>
        <v>0</v>
      </c>
      <c r="DZ58" s="28">
        <f t="shared" si="281"/>
        <v>0</v>
      </c>
      <c r="EA58" s="25" t="s">
        <v>49</v>
      </c>
      <c r="EB58" s="25"/>
      <c r="EC58" s="31">
        <v>10000</v>
      </c>
      <c r="ED58" s="24"/>
      <c r="EE58" s="25"/>
      <c r="EF58" s="27">
        <f t="shared" si="282"/>
        <v>1</v>
      </c>
      <c r="EG58" s="28">
        <f t="shared" si="283"/>
        <v>0</v>
      </c>
      <c r="EH58" s="25" t="s">
        <v>49</v>
      </c>
      <c r="EI58" s="25"/>
      <c r="EJ58" s="32">
        <v>2025</v>
      </c>
    </row>
    <row r="59" spans="2:140" ht="318.75" x14ac:dyDescent="0.3">
      <c r="B59" s="16" t="s">
        <v>55</v>
      </c>
      <c r="C59" s="16" t="s">
        <v>74</v>
      </c>
      <c r="D59" s="16" t="s">
        <v>75</v>
      </c>
      <c r="E59" s="16" t="s">
        <v>158</v>
      </c>
      <c r="F59" s="16" t="s">
        <v>274</v>
      </c>
      <c r="G59" s="17" t="s">
        <v>517</v>
      </c>
      <c r="H59" s="16" t="s">
        <v>470</v>
      </c>
      <c r="I59" s="16" t="s">
        <v>627</v>
      </c>
      <c r="J59" s="16" t="s">
        <v>628</v>
      </c>
      <c r="K59" s="16" t="s">
        <v>629</v>
      </c>
      <c r="L59" s="16"/>
      <c r="M59" s="16" t="s">
        <v>58</v>
      </c>
      <c r="N59" s="16" t="s">
        <v>61</v>
      </c>
      <c r="O59" s="22" t="s">
        <v>642</v>
      </c>
      <c r="P59" s="48" t="s">
        <v>643</v>
      </c>
      <c r="Q59" s="20" t="s">
        <v>282</v>
      </c>
      <c r="R59" s="19" t="s">
        <v>283</v>
      </c>
      <c r="S59" s="48" t="s">
        <v>644</v>
      </c>
      <c r="T59" s="48" t="s">
        <v>285</v>
      </c>
      <c r="U59" s="48" t="s">
        <v>293</v>
      </c>
      <c r="V59" s="48">
        <v>60</v>
      </c>
      <c r="W59" s="48" t="s">
        <v>641</v>
      </c>
      <c r="X59" s="20" t="s">
        <v>394</v>
      </c>
      <c r="Y59" s="21"/>
      <c r="Z59" s="21"/>
      <c r="AA59" s="21"/>
      <c r="AB59" s="21"/>
      <c r="AC59" s="21"/>
      <c r="AD59" s="21"/>
      <c r="AE59" s="21"/>
      <c r="AF59" s="21"/>
      <c r="AG59" s="21"/>
      <c r="AH59" s="22"/>
      <c r="AI59" s="22"/>
      <c r="AJ59" s="22"/>
      <c r="AK59" s="22"/>
      <c r="AL59" s="22"/>
      <c r="AM59" s="22"/>
      <c r="AN59" s="22"/>
      <c r="AO59" s="22"/>
      <c r="AP59" s="22"/>
      <c r="AQ59" s="22"/>
      <c r="AR59" s="23"/>
      <c r="AS59" s="22"/>
      <c r="AT59" s="41">
        <v>4000</v>
      </c>
      <c r="AU59" s="49">
        <v>10000</v>
      </c>
      <c r="AV59" s="49">
        <v>10000</v>
      </c>
      <c r="AW59" s="49">
        <v>10000</v>
      </c>
      <c r="AX59" s="49">
        <v>10000</v>
      </c>
      <c r="AY59" s="49">
        <v>40000</v>
      </c>
      <c r="AZ59" s="50"/>
      <c r="BA59" s="50"/>
      <c r="BB59" s="50"/>
      <c r="BC59" s="50"/>
      <c r="BD59" s="24"/>
      <c r="BE59" s="24"/>
      <c r="BF59" s="25"/>
      <c r="BG59" s="26">
        <f t="shared" si="260"/>
        <v>0</v>
      </c>
      <c r="BH59" s="27">
        <f t="shared" si="261"/>
        <v>0</v>
      </c>
      <c r="BI59" s="25" t="s">
        <v>50</v>
      </c>
      <c r="BJ59" s="25"/>
      <c r="BK59" s="24"/>
      <c r="BL59" s="24"/>
      <c r="BM59" s="25"/>
      <c r="BN59" s="27">
        <f t="shared" si="262"/>
        <v>0</v>
      </c>
      <c r="BO59" s="28">
        <f t="shared" si="263"/>
        <v>0</v>
      </c>
      <c r="BP59" s="25" t="s">
        <v>49</v>
      </c>
      <c r="BQ59" s="29"/>
      <c r="BR59" s="30"/>
      <c r="BS59" s="24"/>
      <c r="BT59" s="25"/>
      <c r="BU59" s="27">
        <f t="shared" si="264"/>
        <v>0</v>
      </c>
      <c r="BV59" s="28">
        <f t="shared" si="265"/>
        <v>0</v>
      </c>
      <c r="BW59" s="25" t="s">
        <v>62</v>
      </c>
      <c r="BX59" s="25" t="s">
        <v>525</v>
      </c>
      <c r="BY59" s="24"/>
      <c r="BZ59" s="24"/>
      <c r="CA59" s="25"/>
      <c r="CB59" s="27">
        <f t="shared" si="266"/>
        <v>0</v>
      </c>
      <c r="CC59" s="28">
        <f t="shared" si="267"/>
        <v>0</v>
      </c>
      <c r="CD59" s="25" t="s">
        <v>49</v>
      </c>
      <c r="CE59" s="25" t="s">
        <v>1283</v>
      </c>
      <c r="CF59" s="24"/>
      <c r="CG59" s="24"/>
      <c r="CH59" s="25"/>
      <c r="CI59" s="27">
        <f t="shared" si="268"/>
        <v>0</v>
      </c>
      <c r="CJ59" s="28">
        <f t="shared" si="269"/>
        <v>0</v>
      </c>
      <c r="CK59" s="25" t="s">
        <v>49</v>
      </c>
      <c r="CL59" s="25"/>
      <c r="CM59" s="24"/>
      <c r="CN59" s="24"/>
      <c r="CO59" s="25"/>
      <c r="CP59" s="27">
        <f t="shared" si="270"/>
        <v>0</v>
      </c>
      <c r="CQ59" s="28">
        <f t="shared" si="271"/>
        <v>0</v>
      </c>
      <c r="CR59" s="25" t="s">
        <v>62</v>
      </c>
      <c r="CS59" s="25" t="s">
        <v>1176</v>
      </c>
      <c r="CT59" s="24"/>
      <c r="CU59" s="24"/>
      <c r="CV59" s="25"/>
      <c r="CW59" s="27">
        <f t="shared" si="272"/>
        <v>0</v>
      </c>
      <c r="CX59" s="28">
        <f t="shared" si="273"/>
        <v>0</v>
      </c>
      <c r="CY59" s="25" t="s">
        <v>49</v>
      </c>
      <c r="CZ59" s="25"/>
      <c r="DA59" s="24"/>
      <c r="DB59" s="24"/>
      <c r="DC59" s="25"/>
      <c r="DD59" s="27">
        <f t="shared" si="274"/>
        <v>0</v>
      </c>
      <c r="DE59" s="28">
        <f t="shared" si="275"/>
        <v>0</v>
      </c>
      <c r="DF59" s="25" t="s">
        <v>49</v>
      </c>
      <c r="DG59" s="25"/>
      <c r="DH59" s="24"/>
      <c r="DI59" s="24"/>
      <c r="DJ59" s="25"/>
      <c r="DK59" s="27">
        <f t="shared" si="276"/>
        <v>0</v>
      </c>
      <c r="DL59" s="28">
        <f t="shared" si="277"/>
        <v>0</v>
      </c>
      <c r="DM59" s="25" t="s">
        <v>62</v>
      </c>
      <c r="DN59" s="25" t="s">
        <v>1689</v>
      </c>
      <c r="DO59" s="24"/>
      <c r="DP59" s="24"/>
      <c r="DQ59" s="25"/>
      <c r="DR59" s="27">
        <f t="shared" si="278"/>
        <v>0</v>
      </c>
      <c r="DS59" s="28">
        <f t="shared" si="279"/>
        <v>0</v>
      </c>
      <c r="DT59" s="25" t="s">
        <v>49</v>
      </c>
      <c r="DU59" s="25"/>
      <c r="DV59" s="24"/>
      <c r="DW59" s="24"/>
      <c r="DX59" s="25"/>
      <c r="DY59" s="27">
        <f t="shared" si="280"/>
        <v>0</v>
      </c>
      <c r="DZ59" s="28">
        <f t="shared" si="281"/>
        <v>0</v>
      </c>
      <c r="EA59" s="25" t="s">
        <v>49</v>
      </c>
      <c r="EB59" s="25"/>
      <c r="EC59" s="31">
        <v>10000</v>
      </c>
      <c r="ED59" s="24"/>
      <c r="EE59" s="25"/>
      <c r="EF59" s="27">
        <f t="shared" si="282"/>
        <v>1</v>
      </c>
      <c r="EG59" s="28">
        <f t="shared" si="283"/>
        <v>0</v>
      </c>
      <c r="EH59" s="25" t="s">
        <v>49</v>
      </c>
      <c r="EI59" s="25"/>
      <c r="EJ59" s="32">
        <v>2025</v>
      </c>
    </row>
    <row r="60" spans="2:140" ht="409.5" x14ac:dyDescent="0.3">
      <c r="B60" s="16" t="s">
        <v>55</v>
      </c>
      <c r="C60" s="16" t="s">
        <v>74</v>
      </c>
      <c r="D60" s="16" t="s">
        <v>75</v>
      </c>
      <c r="E60" s="16" t="s">
        <v>158</v>
      </c>
      <c r="F60" s="16" t="s">
        <v>274</v>
      </c>
      <c r="G60" s="17" t="s">
        <v>517</v>
      </c>
      <c r="H60" s="16" t="s">
        <v>470</v>
      </c>
      <c r="I60" s="16" t="s">
        <v>627</v>
      </c>
      <c r="J60" s="16" t="s">
        <v>628</v>
      </c>
      <c r="K60" s="16" t="s">
        <v>629</v>
      </c>
      <c r="L60" s="16"/>
      <c r="M60" s="16" t="s">
        <v>58</v>
      </c>
      <c r="N60" s="16" t="s">
        <v>61</v>
      </c>
      <c r="O60" s="22" t="s">
        <v>645</v>
      </c>
      <c r="P60" s="48" t="s">
        <v>646</v>
      </c>
      <c r="Q60" s="20" t="s">
        <v>282</v>
      </c>
      <c r="R60" s="19" t="s">
        <v>283</v>
      </c>
      <c r="S60" s="48" t="s">
        <v>647</v>
      </c>
      <c r="T60" s="19" t="s">
        <v>285</v>
      </c>
      <c r="U60" s="48" t="s">
        <v>293</v>
      </c>
      <c r="V60" s="48">
        <v>0</v>
      </c>
      <c r="W60" s="48" t="s">
        <v>648</v>
      </c>
      <c r="X60" s="20" t="s">
        <v>394</v>
      </c>
      <c r="Y60" s="21"/>
      <c r="Z60" s="21"/>
      <c r="AA60" s="21"/>
      <c r="AB60" s="21"/>
      <c r="AC60" s="21"/>
      <c r="AD60" s="21"/>
      <c r="AE60" s="21"/>
      <c r="AF60" s="21"/>
      <c r="AG60" s="21"/>
      <c r="AH60" s="22"/>
      <c r="AI60" s="22"/>
      <c r="AJ60" s="22"/>
      <c r="AK60" s="22"/>
      <c r="AL60" s="22"/>
      <c r="AM60" s="22"/>
      <c r="AN60" s="22"/>
      <c r="AO60" s="22"/>
      <c r="AP60" s="22"/>
      <c r="AQ60" s="22"/>
      <c r="AR60" s="23"/>
      <c r="AS60" s="22"/>
      <c r="AT60" s="41">
        <v>2</v>
      </c>
      <c r="AU60" s="49">
        <v>4</v>
      </c>
      <c r="AV60" s="49">
        <v>4</v>
      </c>
      <c r="AW60" s="49">
        <v>4</v>
      </c>
      <c r="AX60" s="49">
        <v>4</v>
      </c>
      <c r="AY60" s="49">
        <v>16</v>
      </c>
      <c r="AZ60" s="50"/>
      <c r="BA60" s="50"/>
      <c r="BB60" s="50"/>
      <c r="BC60" s="50"/>
      <c r="BD60" s="24"/>
      <c r="BE60" s="24"/>
      <c r="BF60" s="25"/>
      <c r="BG60" s="26">
        <f t="shared" si="260"/>
        <v>0</v>
      </c>
      <c r="BH60" s="27">
        <f t="shared" si="261"/>
        <v>0</v>
      </c>
      <c r="BI60" s="25" t="s">
        <v>50</v>
      </c>
      <c r="BJ60" s="25"/>
      <c r="BK60" s="24"/>
      <c r="BL60" s="24"/>
      <c r="BM60" s="25"/>
      <c r="BN60" s="27">
        <f t="shared" si="262"/>
        <v>0</v>
      </c>
      <c r="BO60" s="28">
        <f t="shared" si="263"/>
        <v>0</v>
      </c>
      <c r="BP60" s="25" t="s">
        <v>49</v>
      </c>
      <c r="BQ60" s="29"/>
      <c r="BR60" s="30"/>
      <c r="BS60" s="24"/>
      <c r="BT60" s="25"/>
      <c r="BU60" s="27">
        <f t="shared" si="264"/>
        <v>0</v>
      </c>
      <c r="BV60" s="28">
        <f t="shared" si="265"/>
        <v>0</v>
      </c>
      <c r="BW60" s="25" t="s">
        <v>62</v>
      </c>
      <c r="BX60" s="25" t="s">
        <v>525</v>
      </c>
      <c r="BY60" s="24"/>
      <c r="BZ60" s="24"/>
      <c r="CA60" s="25"/>
      <c r="CB60" s="27">
        <f t="shared" si="266"/>
        <v>0</v>
      </c>
      <c r="CC60" s="28">
        <f t="shared" si="267"/>
        <v>0</v>
      </c>
      <c r="CD60" s="25" t="s">
        <v>49</v>
      </c>
      <c r="CE60" s="25" t="s">
        <v>1283</v>
      </c>
      <c r="CF60" s="24"/>
      <c r="CG60" s="24"/>
      <c r="CH60" s="25"/>
      <c r="CI60" s="27">
        <f t="shared" si="268"/>
        <v>0</v>
      </c>
      <c r="CJ60" s="28">
        <f t="shared" si="269"/>
        <v>0</v>
      </c>
      <c r="CK60" s="25" t="s">
        <v>49</v>
      </c>
      <c r="CL60" s="25"/>
      <c r="CM60" s="24"/>
      <c r="CN60" s="24"/>
      <c r="CO60" s="25"/>
      <c r="CP60" s="27">
        <f t="shared" si="270"/>
        <v>0</v>
      </c>
      <c r="CQ60" s="28">
        <f t="shared" si="271"/>
        <v>0</v>
      </c>
      <c r="CR60" s="25" t="s">
        <v>62</v>
      </c>
      <c r="CS60" s="25" t="s">
        <v>1176</v>
      </c>
      <c r="CT60" s="24"/>
      <c r="CU60" s="24"/>
      <c r="CV60" s="25"/>
      <c r="CW60" s="27">
        <f t="shared" si="272"/>
        <v>0</v>
      </c>
      <c r="CX60" s="28">
        <f t="shared" si="273"/>
        <v>0</v>
      </c>
      <c r="CY60" s="25" t="s">
        <v>49</v>
      </c>
      <c r="CZ60" s="25"/>
      <c r="DA60" s="24"/>
      <c r="DB60" s="24"/>
      <c r="DC60" s="25"/>
      <c r="DD60" s="27">
        <f t="shared" si="274"/>
        <v>0</v>
      </c>
      <c r="DE60" s="28">
        <f t="shared" si="275"/>
        <v>0</v>
      </c>
      <c r="DF60" s="25" t="s">
        <v>49</v>
      </c>
      <c r="DG60" s="25"/>
      <c r="DH60" s="24"/>
      <c r="DI60" s="24"/>
      <c r="DJ60" s="25"/>
      <c r="DK60" s="27">
        <f t="shared" si="276"/>
        <v>0</v>
      </c>
      <c r="DL60" s="28">
        <f t="shared" si="277"/>
        <v>0</v>
      </c>
      <c r="DM60" s="25" t="s">
        <v>62</v>
      </c>
      <c r="DN60" s="25" t="s">
        <v>1689</v>
      </c>
      <c r="DO60" s="24"/>
      <c r="DP60" s="24"/>
      <c r="DQ60" s="25"/>
      <c r="DR60" s="27">
        <f t="shared" si="278"/>
        <v>0</v>
      </c>
      <c r="DS60" s="28">
        <f t="shared" si="279"/>
        <v>0</v>
      </c>
      <c r="DT60" s="25" t="s">
        <v>49</v>
      </c>
      <c r="DU60" s="25"/>
      <c r="DV60" s="24"/>
      <c r="DW60" s="24"/>
      <c r="DX60" s="25"/>
      <c r="DY60" s="27">
        <f t="shared" si="280"/>
        <v>0</v>
      </c>
      <c r="DZ60" s="28">
        <f t="shared" si="281"/>
        <v>0</v>
      </c>
      <c r="EA60" s="25" t="s">
        <v>49</v>
      </c>
      <c r="EB60" s="25"/>
      <c r="EC60" s="31">
        <v>4</v>
      </c>
      <c r="ED60" s="24"/>
      <c r="EE60" s="25"/>
      <c r="EF60" s="27">
        <f t="shared" si="282"/>
        <v>1</v>
      </c>
      <c r="EG60" s="28">
        <f t="shared" si="283"/>
        <v>0</v>
      </c>
      <c r="EH60" s="25" t="s">
        <v>49</v>
      </c>
      <c r="EI60" s="25"/>
      <c r="EJ60" s="32">
        <v>2025</v>
      </c>
    </row>
    <row r="61" spans="2:140" ht="262.5" x14ac:dyDescent="0.3">
      <c r="B61" s="16" t="s">
        <v>55</v>
      </c>
      <c r="C61" s="16" t="s">
        <v>74</v>
      </c>
      <c r="D61" s="16" t="s">
        <v>75</v>
      </c>
      <c r="E61" s="16" t="s">
        <v>158</v>
      </c>
      <c r="F61" s="16" t="s">
        <v>274</v>
      </c>
      <c r="G61" s="17" t="s">
        <v>517</v>
      </c>
      <c r="H61" s="16" t="s">
        <v>470</v>
      </c>
      <c r="I61" s="16" t="s">
        <v>627</v>
      </c>
      <c r="J61" s="16" t="s">
        <v>628</v>
      </c>
      <c r="K61" s="16" t="s">
        <v>629</v>
      </c>
      <c r="L61" s="16"/>
      <c r="M61" s="16" t="s">
        <v>58</v>
      </c>
      <c r="N61" s="16" t="s">
        <v>61</v>
      </c>
      <c r="O61" s="22" t="s">
        <v>649</v>
      </c>
      <c r="P61" s="51" t="s">
        <v>650</v>
      </c>
      <c r="Q61" s="20" t="s">
        <v>117</v>
      </c>
      <c r="R61" s="19" t="s">
        <v>306</v>
      </c>
      <c r="S61" s="51" t="s">
        <v>651</v>
      </c>
      <c r="T61" s="19" t="s">
        <v>308</v>
      </c>
      <c r="U61" s="51" t="s">
        <v>293</v>
      </c>
      <c r="V61" s="51">
        <v>0</v>
      </c>
      <c r="W61" s="51" t="s">
        <v>652</v>
      </c>
      <c r="X61" s="20" t="s">
        <v>394</v>
      </c>
      <c r="Y61" s="21"/>
      <c r="Z61" s="21"/>
      <c r="AA61" s="21"/>
      <c r="AB61" s="21"/>
      <c r="AC61" s="21"/>
      <c r="AD61" s="21"/>
      <c r="AE61" s="21"/>
      <c r="AF61" s="21"/>
      <c r="AG61" s="21"/>
      <c r="AH61" s="22"/>
      <c r="AI61" s="22"/>
      <c r="AJ61" s="22"/>
      <c r="AK61" s="22"/>
      <c r="AL61" s="22"/>
      <c r="AM61" s="22"/>
      <c r="AN61" s="22"/>
      <c r="AO61" s="22"/>
      <c r="AP61" s="22"/>
      <c r="AQ61" s="22"/>
      <c r="AR61" s="23"/>
      <c r="AS61" s="22"/>
      <c r="AT61" s="41"/>
      <c r="AU61" s="49"/>
      <c r="AV61" s="49">
        <v>100</v>
      </c>
      <c r="AW61" s="49"/>
      <c r="AX61" s="49"/>
      <c r="AY61" s="49">
        <v>100</v>
      </c>
      <c r="AZ61" s="50"/>
      <c r="BA61" s="50"/>
      <c r="BB61" s="50"/>
      <c r="BC61" s="50"/>
      <c r="BD61" s="24"/>
      <c r="BE61" s="24"/>
      <c r="BF61" s="25"/>
      <c r="BG61" s="27">
        <f>IFERROR(BD61/AW61,0)</f>
        <v>0</v>
      </c>
      <c r="BH61" s="28" t="str">
        <f>+IF(BI61="SI",IFERROR((IF(BI61="SI",BE61,0)/AW61),"REVISAR"),0)</f>
        <v>REVISAR</v>
      </c>
      <c r="BI61" s="25" t="s">
        <v>50</v>
      </c>
      <c r="BJ61" s="25"/>
      <c r="BK61" s="24"/>
      <c r="BL61" s="24"/>
      <c r="BM61" s="25"/>
      <c r="BN61" s="27">
        <f>+IFERROR(BK61/AW61,0)</f>
        <v>0</v>
      </c>
      <c r="BO61" s="28" t="str">
        <f>+IF(BP61="SI",IFERROR((IF(BP61="SI",BL61,0)/AW61),"REVISAR"),BH61)</f>
        <v>REVISAR</v>
      </c>
      <c r="BP61" s="25" t="s">
        <v>49</v>
      </c>
      <c r="BQ61" s="29"/>
      <c r="BR61" s="30"/>
      <c r="BS61" s="24"/>
      <c r="BT61" s="25"/>
      <c r="BU61" s="27">
        <f>+IFERROR(BR61/AW61,0)</f>
        <v>0</v>
      </c>
      <c r="BV61" s="28" t="str">
        <f>+IF(BW61="SI",IFERROR((IF(BW61="SI",BS61,0)/AW61),"REVISAR"),BO61)</f>
        <v>REVISAR</v>
      </c>
      <c r="BW61" s="25" t="s">
        <v>62</v>
      </c>
      <c r="BX61" s="25" t="s">
        <v>525</v>
      </c>
      <c r="BY61" s="24"/>
      <c r="BZ61" s="24"/>
      <c r="CA61" s="25"/>
      <c r="CB61" s="27">
        <f>+IFERROR(BY61/AW61,0)</f>
        <v>0</v>
      </c>
      <c r="CC61" s="28" t="str">
        <f>+IF(CD61="SI",IFERROR((IF(CD61="SI",BZ61,0)/AW61),"REVISAR"),BV61)</f>
        <v>REVISAR</v>
      </c>
      <c r="CD61" s="25" t="s">
        <v>49</v>
      </c>
      <c r="CE61" s="25" t="s">
        <v>1283</v>
      </c>
      <c r="CF61" s="24"/>
      <c r="CG61" s="24"/>
      <c r="CH61" s="25"/>
      <c r="CI61" s="27">
        <f>+IFERROR(CF61/AW61,0)</f>
        <v>0</v>
      </c>
      <c r="CJ61" s="28" t="str">
        <f>+IF(CK61="SI",IFERROR((IF(CK61="SI",CG61,0)/AW61),"REVISAR"),CC61)</f>
        <v>REVISAR</v>
      </c>
      <c r="CK61" s="25" t="s">
        <v>49</v>
      </c>
      <c r="CL61" s="25"/>
      <c r="CM61" s="24"/>
      <c r="CN61" s="24"/>
      <c r="CO61" s="25"/>
      <c r="CP61" s="27">
        <f>+IFERROR(CM61/AW61,0)</f>
        <v>0</v>
      </c>
      <c r="CQ61" s="28" t="str">
        <f>+IF(CR61="SI",IFERROR((IF(CR61="SI",CN61,0)/AW61),"REVISAR"),CJ61)</f>
        <v>REVISAR</v>
      </c>
      <c r="CR61" s="25" t="s">
        <v>62</v>
      </c>
      <c r="CS61" s="25" t="s">
        <v>1176</v>
      </c>
      <c r="CT61" s="24"/>
      <c r="CU61" s="24"/>
      <c r="CV61" s="25"/>
      <c r="CW61" s="27">
        <f>+IFERROR(CT61/AW61,0)</f>
        <v>0</v>
      </c>
      <c r="CX61" s="28" t="str">
        <f>+IF(CY61="SI",IFERROR((IF(CY61="SI",CU61,0)/AW61),"REVISAR"),CQ61)</f>
        <v>REVISAR</v>
      </c>
      <c r="CY61" s="25" t="s">
        <v>49</v>
      </c>
      <c r="CZ61" s="25"/>
      <c r="DA61" s="24"/>
      <c r="DB61" s="24"/>
      <c r="DC61" s="25"/>
      <c r="DD61" s="27">
        <f>+IFERROR(DA61/AW61,0)</f>
        <v>0</v>
      </c>
      <c r="DE61" s="28" t="str">
        <f>+IF(DF61="SI",IFERROR((IF(DF61="SI",DB61,0)/AW61),"REVISAR"),CX61)</f>
        <v>REVISAR</v>
      </c>
      <c r="DF61" s="25" t="s">
        <v>49</v>
      </c>
      <c r="DG61" s="25"/>
      <c r="DH61" s="24"/>
      <c r="DI61" s="24"/>
      <c r="DJ61" s="25"/>
      <c r="DK61" s="27">
        <f>+IFERROR(DH61/AW61,0)</f>
        <v>0</v>
      </c>
      <c r="DL61" s="28" t="str">
        <f>+IF(DM61="SI",IFERROR((IF(DM61="SI",DI61,0)/AW61),"REVISAR"),DE61)</f>
        <v>REVISAR</v>
      </c>
      <c r="DM61" s="25" t="s">
        <v>62</v>
      </c>
      <c r="DN61" s="25" t="s">
        <v>1689</v>
      </c>
      <c r="DO61" s="24"/>
      <c r="DP61" s="24"/>
      <c r="DQ61" s="25"/>
      <c r="DR61" s="27">
        <f>+IFERROR(DO61/AW61,0)</f>
        <v>0</v>
      </c>
      <c r="DS61" s="28" t="str">
        <f>+IF(DT61="SI",IFERROR((IF(DT61="SI",DP61,0)/AW61),"REVISAR"),DL61)</f>
        <v>REVISAR</v>
      </c>
      <c r="DT61" s="25" t="s">
        <v>49</v>
      </c>
      <c r="DU61" s="25"/>
      <c r="DV61" s="24"/>
      <c r="DW61" s="24"/>
      <c r="DX61" s="25"/>
      <c r="DY61" s="27">
        <f>+IFERROR(DV61/AW61,0)</f>
        <v>0</v>
      </c>
      <c r="DZ61" s="28" t="str">
        <f>+IF(EA61="SI",IFERROR((IF(EA61="SI",DW61,0)/AW61),"REVISAR"),DS61)</f>
        <v>REVISAR</v>
      </c>
      <c r="EA61" s="25" t="s">
        <v>49</v>
      </c>
      <c r="EB61" s="25"/>
      <c r="EC61" s="31">
        <v>0</v>
      </c>
      <c r="ED61" s="24"/>
      <c r="EE61" s="25"/>
      <c r="EF61" s="27">
        <f>+IFERROR(EC61/AW61,0)</f>
        <v>0</v>
      </c>
      <c r="EG61" s="28" t="str">
        <f>+IF(EH61="SI",IFERROR((IF(EH61="SI",ED61,0)/AW61),"REVISAR"),DZ61)</f>
        <v>REVISAR</v>
      </c>
      <c r="EH61" s="25" t="s">
        <v>49</v>
      </c>
      <c r="EI61" s="25"/>
      <c r="EJ61" s="32">
        <v>2025</v>
      </c>
    </row>
    <row r="62" spans="2:140" ht="409.5" x14ac:dyDescent="0.3">
      <c r="B62" s="16" t="s">
        <v>55</v>
      </c>
      <c r="C62" s="16" t="s">
        <v>74</v>
      </c>
      <c r="D62" s="16" t="s">
        <v>74</v>
      </c>
      <c r="E62" s="16" t="s">
        <v>158</v>
      </c>
      <c r="F62" s="16" t="s">
        <v>274</v>
      </c>
      <c r="G62" s="17" t="s">
        <v>517</v>
      </c>
      <c r="H62" s="16" t="s">
        <v>470</v>
      </c>
      <c r="I62" s="16" t="s">
        <v>277</v>
      </c>
      <c r="J62" s="16" t="s">
        <v>278</v>
      </c>
      <c r="K62" s="16" t="s">
        <v>279</v>
      </c>
      <c r="L62" s="16" t="s">
        <v>659</v>
      </c>
      <c r="M62" s="16" t="s">
        <v>58</v>
      </c>
      <c r="N62" s="16" t="s">
        <v>61</v>
      </c>
      <c r="O62" s="22">
        <v>91</v>
      </c>
      <c r="P62" s="51" t="s">
        <v>660</v>
      </c>
      <c r="Q62" s="20" t="s">
        <v>282</v>
      </c>
      <c r="R62" s="19" t="s">
        <v>283</v>
      </c>
      <c r="S62" s="51" t="s">
        <v>661</v>
      </c>
      <c r="T62" s="19" t="s">
        <v>285</v>
      </c>
      <c r="U62" s="51" t="s">
        <v>293</v>
      </c>
      <c r="V62" s="51">
        <v>180</v>
      </c>
      <c r="W62" s="51" t="s">
        <v>662</v>
      </c>
      <c r="X62" s="20" t="s">
        <v>310</v>
      </c>
      <c r="Y62" s="21" t="s">
        <v>48</v>
      </c>
      <c r="Z62" s="21"/>
      <c r="AA62" s="21"/>
      <c r="AB62" s="21"/>
      <c r="AC62" s="21"/>
      <c r="AD62" s="21"/>
      <c r="AE62" s="21"/>
      <c r="AF62" s="21"/>
      <c r="AG62" s="21"/>
      <c r="AH62" s="22"/>
      <c r="AI62" s="22"/>
      <c r="AJ62" s="22"/>
      <c r="AK62" s="22"/>
      <c r="AL62" s="22"/>
      <c r="AM62" s="22"/>
      <c r="AN62" s="22"/>
      <c r="AO62" s="22"/>
      <c r="AP62" s="22"/>
      <c r="AQ62" s="22"/>
      <c r="AR62" s="23"/>
      <c r="AS62" s="22"/>
      <c r="AT62" s="49" t="s">
        <v>663</v>
      </c>
      <c r="AU62" s="49">
        <v>50000</v>
      </c>
      <c r="AV62" s="49">
        <v>150000</v>
      </c>
      <c r="AW62" s="49">
        <v>300000</v>
      </c>
      <c r="AX62" s="49">
        <v>500000</v>
      </c>
      <c r="AY62" s="49">
        <v>500000</v>
      </c>
      <c r="AZ62" s="50"/>
      <c r="BA62" s="50"/>
      <c r="BB62" s="50"/>
      <c r="BC62" s="50"/>
      <c r="BD62" s="24"/>
      <c r="BE62" s="24"/>
      <c r="BF62" s="25" t="s">
        <v>664</v>
      </c>
      <c r="BG62" s="26">
        <f t="shared" ref="BG62:BG72" si="284">IFERROR(BD62/AW62,0)</f>
        <v>0</v>
      </c>
      <c r="BH62" s="27">
        <f t="shared" ref="BH62" si="285">IFERROR(BE62/AW62,0)</f>
        <v>0</v>
      </c>
      <c r="BI62" s="25" t="s">
        <v>50</v>
      </c>
      <c r="BJ62" s="25" t="s">
        <v>665</v>
      </c>
      <c r="BK62" s="24"/>
      <c r="BL62" s="24"/>
      <c r="BM62" s="25" t="s">
        <v>666</v>
      </c>
      <c r="BN62" s="27">
        <f t="shared" ref="BN62:BN72" si="286">+IFERROR(BK62/AW62,0)</f>
        <v>0</v>
      </c>
      <c r="BO62" s="28">
        <f t="shared" ref="BO62:BO72" si="287">+IF(BP62="SI",IFERROR((IF(BP62="SI",BL62,0)/AW62),"REVISAR"),BH62)</f>
        <v>0</v>
      </c>
      <c r="BP62" s="25" t="s">
        <v>50</v>
      </c>
      <c r="BQ62" s="29" t="s">
        <v>667</v>
      </c>
      <c r="BR62" s="30"/>
      <c r="BS62" s="24"/>
      <c r="BT62" s="25" t="s">
        <v>668</v>
      </c>
      <c r="BU62" s="27">
        <f t="shared" ref="BU62:BU72" si="288">+IFERROR(BR62/AW62,0)</f>
        <v>0</v>
      </c>
      <c r="BV62" s="28">
        <f t="shared" ref="BV62:BV72" si="289">+IF(BW62="SI",IFERROR((IF(BW62="SI",BS62,0)/AW62),"REVISAR"),BO62)</f>
        <v>0</v>
      </c>
      <c r="BW62" s="25" t="s">
        <v>50</v>
      </c>
      <c r="BX62" s="25" t="s">
        <v>669</v>
      </c>
      <c r="BY62" s="24"/>
      <c r="BZ62" s="24"/>
      <c r="CA62" s="25" t="s">
        <v>1284</v>
      </c>
      <c r="CB62" s="27">
        <f t="shared" ref="CB62:CB72" si="290">+IFERROR(BY62/AW62,0)</f>
        <v>0</v>
      </c>
      <c r="CC62" s="28">
        <f t="shared" ref="CC62:CC72" si="291">+IF(CD62="SI",IFERROR((IF(CD62="SI",BZ62,0)/AW62),"REVISAR"),BV62)</f>
        <v>0</v>
      </c>
      <c r="CD62" s="25" t="s">
        <v>50</v>
      </c>
      <c r="CE62" s="25" t="s">
        <v>1285</v>
      </c>
      <c r="CF62" s="24"/>
      <c r="CG62" s="24"/>
      <c r="CH62" s="25" t="s">
        <v>1286</v>
      </c>
      <c r="CI62" s="27">
        <f t="shared" ref="CI62:CI72" si="292">+IFERROR(CF62/AW62,0)</f>
        <v>0</v>
      </c>
      <c r="CJ62" s="28">
        <f t="shared" ref="CJ62:CJ72" si="293">+IF(CK62="SI",IFERROR((IF(CK62="SI",CG62,0)/AW62),"REVISAR"),CC62)</f>
        <v>0</v>
      </c>
      <c r="CK62" s="25" t="s">
        <v>50</v>
      </c>
      <c r="CL62" s="25" t="s">
        <v>1287</v>
      </c>
      <c r="CM62" s="24"/>
      <c r="CN62" s="24"/>
      <c r="CO62" s="134" t="s">
        <v>1288</v>
      </c>
      <c r="CP62" s="27">
        <f t="shared" ref="CP62:CP72" si="294">+IFERROR(CM62/AW62,0)</f>
        <v>0</v>
      </c>
      <c r="CQ62" s="28">
        <f t="shared" ref="CQ62:CQ72" si="295">+IF(CR62="SI",IFERROR((IF(CR62="SI",CN62,0)/AW62),"REVISAR"),CJ62)</f>
        <v>0</v>
      </c>
      <c r="CR62" s="25" t="s">
        <v>50</v>
      </c>
      <c r="CS62" s="25" t="s">
        <v>1289</v>
      </c>
      <c r="CT62" s="24"/>
      <c r="CU62" s="24"/>
      <c r="CV62" s="25" t="s">
        <v>1691</v>
      </c>
      <c r="CW62" s="27">
        <f t="shared" ref="CW62:CW72" si="296">+IFERROR(CT62/AW62,0)</f>
        <v>0</v>
      </c>
      <c r="CX62" s="28">
        <f t="shared" ref="CX62:CX72" si="297">+IF(CY62="SI",IFERROR((IF(CY62="SI",CU62,0)/AW62),"REVISAR"),CQ62)</f>
        <v>0</v>
      </c>
      <c r="CY62" s="25" t="s">
        <v>50</v>
      </c>
      <c r="CZ62" s="25" t="s">
        <v>1692</v>
      </c>
      <c r="DA62" s="24"/>
      <c r="DB62" s="24"/>
      <c r="DC62" s="25" t="s">
        <v>1693</v>
      </c>
      <c r="DD62" s="27">
        <f t="shared" ref="DD62:DD72" si="298">+IFERROR(DA62/AW62,0)</f>
        <v>0</v>
      </c>
      <c r="DE62" s="28">
        <f t="shared" ref="DE62:DE72" si="299">+IF(DF62="SI",IFERROR((IF(DF62="SI",DB62,0)/AW62),"REVISAR"),CX62)</f>
        <v>0</v>
      </c>
      <c r="DF62" s="25" t="s">
        <v>50</v>
      </c>
      <c r="DG62" s="25" t="s">
        <v>1694</v>
      </c>
      <c r="DH62" s="24"/>
      <c r="DI62" s="24"/>
      <c r="DJ62" s="25" t="s">
        <v>1695</v>
      </c>
      <c r="DK62" s="27">
        <f t="shared" ref="DK62:DK72" si="300">+IFERROR(DH62/AW62,0)</f>
        <v>0</v>
      </c>
      <c r="DL62" s="28">
        <f t="shared" ref="DL62:DL72" si="301">+IF(DM62="SI",IFERROR((IF(DM62="SI",DI62,0)/AW62),"REVISAR"),DE62)</f>
        <v>0</v>
      </c>
      <c r="DM62" s="25" t="s">
        <v>50</v>
      </c>
      <c r="DN62" s="25" t="s">
        <v>1696</v>
      </c>
      <c r="DO62" s="24"/>
      <c r="DP62" s="24"/>
      <c r="DQ62" s="25"/>
      <c r="DR62" s="27">
        <f t="shared" ref="DR62:DR72" si="302">+IFERROR(DO62/AW62,0)</f>
        <v>0</v>
      </c>
      <c r="DS62" s="28">
        <f t="shared" ref="DS62:DS72" si="303">+IF(DT62="SI",IFERROR((IF(DT62="SI",DP62,0)/AW62),"REVISAR"),DL62)</f>
        <v>0</v>
      </c>
      <c r="DT62" s="25" t="s">
        <v>49</v>
      </c>
      <c r="DU62" s="25"/>
      <c r="DV62" s="24"/>
      <c r="DW62" s="24"/>
      <c r="DX62" s="25"/>
      <c r="DY62" s="27">
        <f t="shared" ref="DY62:DY72" si="304">+IFERROR(DV62/AW62,0)</f>
        <v>0</v>
      </c>
      <c r="DZ62" s="28">
        <f t="shared" ref="DZ62:DZ72" si="305">+IF(EA62="SI",IFERROR((IF(EA62="SI",DW62,0)/AW62),"REVISAR"),DS62)</f>
        <v>0</v>
      </c>
      <c r="EA62" s="25" t="s">
        <v>49</v>
      </c>
      <c r="EB62" s="25"/>
      <c r="EC62" s="31">
        <v>300000</v>
      </c>
      <c r="ED62" s="24"/>
      <c r="EE62" s="25"/>
      <c r="EF62" s="27">
        <f t="shared" ref="EF62:EF72" si="306">+IFERROR(EC62/AW62,0)</f>
        <v>1</v>
      </c>
      <c r="EG62" s="28">
        <f t="shared" ref="EG62:EG72" si="307">+IF(EH62="SI",IFERROR((IF(EH62="SI",ED62,0)/AW62),"REVISAR"),DZ62)</f>
        <v>0</v>
      </c>
      <c r="EH62" s="25" t="s">
        <v>49</v>
      </c>
      <c r="EI62" s="25"/>
      <c r="EJ62" s="32">
        <v>2025</v>
      </c>
    </row>
    <row r="63" spans="2:140" ht="409.5" x14ac:dyDescent="0.3">
      <c r="B63" s="16" t="s">
        <v>55</v>
      </c>
      <c r="C63" s="16" t="s">
        <v>74</v>
      </c>
      <c r="D63" s="16" t="s">
        <v>74</v>
      </c>
      <c r="E63" s="16" t="s">
        <v>158</v>
      </c>
      <c r="F63" s="16" t="s">
        <v>274</v>
      </c>
      <c r="G63" s="17" t="s">
        <v>517</v>
      </c>
      <c r="H63" s="16" t="s">
        <v>470</v>
      </c>
      <c r="I63" s="16" t="s">
        <v>277</v>
      </c>
      <c r="J63" s="16" t="s">
        <v>278</v>
      </c>
      <c r="K63" s="16" t="s">
        <v>279</v>
      </c>
      <c r="L63" s="16" t="s">
        <v>659</v>
      </c>
      <c r="M63" s="16" t="s">
        <v>58</v>
      </c>
      <c r="N63" s="16" t="s">
        <v>61</v>
      </c>
      <c r="O63" s="22">
        <v>8</v>
      </c>
      <c r="P63" s="51" t="s">
        <v>670</v>
      </c>
      <c r="Q63" s="20" t="s">
        <v>305</v>
      </c>
      <c r="R63" s="19" t="s">
        <v>306</v>
      </c>
      <c r="S63" s="51" t="s">
        <v>671</v>
      </c>
      <c r="T63" s="19" t="s">
        <v>308</v>
      </c>
      <c r="U63" s="51" t="s">
        <v>293</v>
      </c>
      <c r="V63" s="51">
        <v>180</v>
      </c>
      <c r="W63" s="51" t="s">
        <v>672</v>
      </c>
      <c r="X63" s="20" t="s">
        <v>310</v>
      </c>
      <c r="Y63" s="21" t="s">
        <v>48</v>
      </c>
      <c r="Z63" s="21"/>
      <c r="AA63" s="21"/>
      <c r="AB63" s="21"/>
      <c r="AC63" s="21"/>
      <c r="AD63" s="21"/>
      <c r="AE63" s="21"/>
      <c r="AF63" s="21"/>
      <c r="AG63" s="21"/>
      <c r="AH63" s="22"/>
      <c r="AI63" s="22"/>
      <c r="AJ63" s="22"/>
      <c r="AK63" s="22"/>
      <c r="AL63" s="22"/>
      <c r="AM63" s="22"/>
      <c r="AN63" s="22"/>
      <c r="AO63" s="22"/>
      <c r="AP63" s="22"/>
      <c r="AQ63" s="22"/>
      <c r="AR63" s="23"/>
      <c r="AS63" s="22"/>
      <c r="AT63" s="49">
        <v>0.54920000000000002</v>
      </c>
      <c r="AU63" s="49">
        <v>57</v>
      </c>
      <c r="AV63" s="49">
        <v>58</v>
      </c>
      <c r="AW63" s="49">
        <v>60</v>
      </c>
      <c r="AX63" s="49">
        <v>62</v>
      </c>
      <c r="AY63" s="49">
        <v>62</v>
      </c>
      <c r="AZ63" s="50"/>
      <c r="BA63" s="50"/>
      <c r="BB63" s="50"/>
      <c r="BC63" s="50"/>
      <c r="BD63" s="24"/>
      <c r="BE63" s="24"/>
      <c r="BF63" s="25" t="s">
        <v>673</v>
      </c>
      <c r="BG63" s="27">
        <f t="shared" si="284"/>
        <v>0</v>
      </c>
      <c r="BH63" s="28">
        <f t="shared" ref="BH63:BH64" si="308">+IF(BI63="SI",IFERROR((IF(BI63="SI",BE63,0)/AW63),"REVISAR"),0)</f>
        <v>0</v>
      </c>
      <c r="BI63" s="25" t="s">
        <v>50</v>
      </c>
      <c r="BJ63" s="25" t="s">
        <v>665</v>
      </c>
      <c r="BK63" s="24"/>
      <c r="BL63" s="24"/>
      <c r="BM63" s="25" t="s">
        <v>674</v>
      </c>
      <c r="BN63" s="27">
        <f t="shared" si="286"/>
        <v>0</v>
      </c>
      <c r="BO63" s="28">
        <f t="shared" si="287"/>
        <v>0</v>
      </c>
      <c r="BP63" s="25" t="s">
        <v>50</v>
      </c>
      <c r="BQ63" s="29" t="s">
        <v>675</v>
      </c>
      <c r="BR63" s="30"/>
      <c r="BS63" s="24"/>
      <c r="BT63" s="25" t="s">
        <v>676</v>
      </c>
      <c r="BU63" s="27">
        <f t="shared" si="288"/>
        <v>0</v>
      </c>
      <c r="BV63" s="28">
        <f t="shared" si="289"/>
        <v>0</v>
      </c>
      <c r="BW63" s="25" t="s">
        <v>50</v>
      </c>
      <c r="BX63" s="25" t="s">
        <v>677</v>
      </c>
      <c r="BY63" s="24"/>
      <c r="BZ63" s="24"/>
      <c r="CA63" s="25" t="s">
        <v>1290</v>
      </c>
      <c r="CB63" s="27">
        <f t="shared" si="290"/>
        <v>0</v>
      </c>
      <c r="CC63" s="28">
        <f t="shared" si="291"/>
        <v>0</v>
      </c>
      <c r="CD63" s="25" t="s">
        <v>50</v>
      </c>
      <c r="CE63" s="25" t="s">
        <v>1291</v>
      </c>
      <c r="CF63" s="24"/>
      <c r="CG63" s="24"/>
      <c r="CH63" s="25" t="s">
        <v>1292</v>
      </c>
      <c r="CI63" s="27">
        <f t="shared" si="292"/>
        <v>0</v>
      </c>
      <c r="CJ63" s="28">
        <f t="shared" si="293"/>
        <v>0</v>
      </c>
      <c r="CK63" s="25" t="s">
        <v>50</v>
      </c>
      <c r="CL63" s="25" t="s">
        <v>1287</v>
      </c>
      <c r="CM63" s="24"/>
      <c r="CN63" s="24"/>
      <c r="CO63" s="134" t="s">
        <v>1293</v>
      </c>
      <c r="CP63" s="27">
        <f t="shared" si="294"/>
        <v>0</v>
      </c>
      <c r="CQ63" s="28">
        <f t="shared" si="295"/>
        <v>0</v>
      </c>
      <c r="CR63" s="25" t="s">
        <v>50</v>
      </c>
      <c r="CS63" s="25" t="s">
        <v>1294</v>
      </c>
      <c r="CT63" s="24"/>
      <c r="CU63" s="24"/>
      <c r="CV63" s="25" t="s">
        <v>1697</v>
      </c>
      <c r="CW63" s="27">
        <f t="shared" si="296"/>
        <v>0</v>
      </c>
      <c r="CX63" s="28">
        <f t="shared" si="297"/>
        <v>0</v>
      </c>
      <c r="CY63" s="25" t="s">
        <v>50</v>
      </c>
      <c r="CZ63" s="25" t="s">
        <v>1698</v>
      </c>
      <c r="DA63" s="24"/>
      <c r="DB63" s="24"/>
      <c r="DC63" s="25" t="s">
        <v>1699</v>
      </c>
      <c r="DD63" s="27">
        <f t="shared" si="298"/>
        <v>0</v>
      </c>
      <c r="DE63" s="28">
        <f t="shared" si="299"/>
        <v>0</v>
      </c>
      <c r="DF63" s="25" t="s">
        <v>50</v>
      </c>
      <c r="DG63" s="25" t="s">
        <v>1700</v>
      </c>
      <c r="DH63" s="24"/>
      <c r="DI63" s="24"/>
      <c r="DJ63" s="25" t="s">
        <v>1701</v>
      </c>
      <c r="DK63" s="27">
        <f t="shared" si="300"/>
        <v>0</v>
      </c>
      <c r="DL63" s="28">
        <f t="shared" si="301"/>
        <v>0</v>
      </c>
      <c r="DM63" s="25" t="s">
        <v>50</v>
      </c>
      <c r="DN63" s="25" t="s">
        <v>1702</v>
      </c>
      <c r="DO63" s="24"/>
      <c r="DP63" s="24"/>
      <c r="DQ63" s="25"/>
      <c r="DR63" s="27">
        <f t="shared" si="302"/>
        <v>0</v>
      </c>
      <c r="DS63" s="28">
        <f t="shared" si="303"/>
        <v>0</v>
      </c>
      <c r="DT63" s="25" t="s">
        <v>49</v>
      </c>
      <c r="DU63" s="25"/>
      <c r="DV63" s="24"/>
      <c r="DW63" s="24"/>
      <c r="DX63" s="25"/>
      <c r="DY63" s="27">
        <f t="shared" si="304"/>
        <v>0</v>
      </c>
      <c r="DZ63" s="28">
        <f t="shared" si="305"/>
        <v>0</v>
      </c>
      <c r="EA63" s="25" t="s">
        <v>49</v>
      </c>
      <c r="EB63" s="25"/>
      <c r="EC63" s="31">
        <v>60</v>
      </c>
      <c r="ED63" s="24"/>
      <c r="EE63" s="25"/>
      <c r="EF63" s="27">
        <f t="shared" si="306"/>
        <v>1</v>
      </c>
      <c r="EG63" s="28">
        <f t="shared" si="307"/>
        <v>0</v>
      </c>
      <c r="EH63" s="25" t="s">
        <v>49</v>
      </c>
      <c r="EI63" s="25"/>
      <c r="EJ63" s="32">
        <v>2025</v>
      </c>
    </row>
    <row r="64" spans="2:140" ht="409.5" x14ac:dyDescent="0.3">
      <c r="B64" s="16" t="s">
        <v>55</v>
      </c>
      <c r="C64" s="16" t="s">
        <v>74</v>
      </c>
      <c r="D64" s="16" t="s">
        <v>74</v>
      </c>
      <c r="E64" s="16" t="s">
        <v>158</v>
      </c>
      <c r="F64" s="16" t="s">
        <v>274</v>
      </c>
      <c r="G64" s="17" t="s">
        <v>517</v>
      </c>
      <c r="H64" s="16" t="s">
        <v>470</v>
      </c>
      <c r="I64" s="16" t="s">
        <v>277</v>
      </c>
      <c r="J64" s="16" t="s">
        <v>278</v>
      </c>
      <c r="K64" s="16" t="s">
        <v>279</v>
      </c>
      <c r="L64" s="16" t="s">
        <v>659</v>
      </c>
      <c r="M64" s="16" t="s">
        <v>58</v>
      </c>
      <c r="N64" s="16" t="s">
        <v>61</v>
      </c>
      <c r="O64" s="22">
        <v>99</v>
      </c>
      <c r="P64" s="21" t="s">
        <v>678</v>
      </c>
      <c r="Q64" s="20" t="s">
        <v>305</v>
      </c>
      <c r="R64" s="19" t="s">
        <v>306</v>
      </c>
      <c r="S64" s="21" t="s">
        <v>679</v>
      </c>
      <c r="T64" s="19" t="s">
        <v>308</v>
      </c>
      <c r="U64" s="21" t="s">
        <v>293</v>
      </c>
      <c r="V64" s="21">
        <v>270</v>
      </c>
      <c r="W64" s="21" t="s">
        <v>680</v>
      </c>
      <c r="X64" s="20" t="s">
        <v>310</v>
      </c>
      <c r="Y64" s="21"/>
      <c r="Z64" s="21"/>
      <c r="AA64" s="21"/>
      <c r="AB64" s="21"/>
      <c r="AC64" s="21"/>
      <c r="AD64" s="21"/>
      <c r="AE64" s="21"/>
      <c r="AF64" s="21"/>
      <c r="AG64" s="21"/>
      <c r="AH64" s="22"/>
      <c r="AI64" s="22"/>
      <c r="AJ64" s="22"/>
      <c r="AK64" s="22"/>
      <c r="AL64" s="22"/>
      <c r="AM64" s="22"/>
      <c r="AN64" s="22"/>
      <c r="AO64" s="22"/>
      <c r="AP64" s="22"/>
      <c r="AQ64" s="22"/>
      <c r="AR64" s="23"/>
      <c r="AS64" s="22"/>
      <c r="AT64" s="41">
        <v>24.7</v>
      </c>
      <c r="AU64" s="49">
        <v>25</v>
      </c>
      <c r="AV64" s="49">
        <v>25.4</v>
      </c>
      <c r="AW64" s="49">
        <v>25.7</v>
      </c>
      <c r="AX64" s="49">
        <v>26</v>
      </c>
      <c r="AY64" s="49">
        <v>26</v>
      </c>
      <c r="AZ64" s="50"/>
      <c r="BA64" s="50"/>
      <c r="BB64" s="50"/>
      <c r="BC64" s="50"/>
      <c r="BD64" s="24"/>
      <c r="BE64" s="24"/>
      <c r="BF64" s="25" t="s">
        <v>681</v>
      </c>
      <c r="BG64" s="27">
        <f t="shared" si="284"/>
        <v>0</v>
      </c>
      <c r="BH64" s="28">
        <f t="shared" si="308"/>
        <v>0</v>
      </c>
      <c r="BI64" s="25" t="s">
        <v>50</v>
      </c>
      <c r="BJ64" s="25" t="s">
        <v>682</v>
      </c>
      <c r="BK64" s="24"/>
      <c r="BL64" s="24"/>
      <c r="BM64" s="25" t="s">
        <v>683</v>
      </c>
      <c r="BN64" s="27">
        <f t="shared" si="286"/>
        <v>0</v>
      </c>
      <c r="BO64" s="28">
        <f t="shared" si="287"/>
        <v>0</v>
      </c>
      <c r="BP64" s="25" t="s">
        <v>50</v>
      </c>
      <c r="BQ64" s="29" t="s">
        <v>684</v>
      </c>
      <c r="BR64" s="30"/>
      <c r="BS64" s="24"/>
      <c r="BT64" s="25" t="s">
        <v>685</v>
      </c>
      <c r="BU64" s="27">
        <f t="shared" si="288"/>
        <v>0</v>
      </c>
      <c r="BV64" s="28">
        <f t="shared" si="289"/>
        <v>0</v>
      </c>
      <c r="BW64" s="25" t="s">
        <v>50</v>
      </c>
      <c r="BX64" s="25" t="s">
        <v>677</v>
      </c>
      <c r="BY64" s="24"/>
      <c r="BZ64" s="24"/>
      <c r="CA64" s="25" t="s">
        <v>1295</v>
      </c>
      <c r="CB64" s="27">
        <f t="shared" si="290"/>
        <v>0</v>
      </c>
      <c r="CC64" s="28">
        <f t="shared" si="291"/>
        <v>0</v>
      </c>
      <c r="CD64" s="25" t="s">
        <v>50</v>
      </c>
      <c r="CE64" s="25" t="s">
        <v>1296</v>
      </c>
      <c r="CF64" s="24"/>
      <c r="CG64" s="24"/>
      <c r="CH64" s="25" t="s">
        <v>1297</v>
      </c>
      <c r="CI64" s="27">
        <f t="shared" si="292"/>
        <v>0</v>
      </c>
      <c r="CJ64" s="28">
        <f t="shared" si="293"/>
        <v>0</v>
      </c>
      <c r="CK64" s="25" t="s">
        <v>50</v>
      </c>
      <c r="CL64" s="25" t="s">
        <v>1287</v>
      </c>
      <c r="CM64" s="24"/>
      <c r="CN64" s="24"/>
      <c r="CO64" s="134" t="s">
        <v>1298</v>
      </c>
      <c r="CP64" s="27">
        <f t="shared" si="294"/>
        <v>0</v>
      </c>
      <c r="CQ64" s="28">
        <f t="shared" si="295"/>
        <v>0</v>
      </c>
      <c r="CR64" s="25" t="s">
        <v>50</v>
      </c>
      <c r="CS64" s="25" t="s">
        <v>1299</v>
      </c>
      <c r="CT64" s="24"/>
      <c r="CU64" s="24"/>
      <c r="CV64" s="25" t="s">
        <v>1703</v>
      </c>
      <c r="CW64" s="27">
        <f t="shared" si="296"/>
        <v>0</v>
      </c>
      <c r="CX64" s="28">
        <f t="shared" si="297"/>
        <v>0</v>
      </c>
      <c r="CY64" s="25" t="s">
        <v>50</v>
      </c>
      <c r="CZ64" s="25" t="s">
        <v>1704</v>
      </c>
      <c r="DA64" s="24"/>
      <c r="DB64" s="24"/>
      <c r="DC64" s="25" t="s">
        <v>1705</v>
      </c>
      <c r="DD64" s="27">
        <f t="shared" si="298"/>
        <v>0</v>
      </c>
      <c r="DE64" s="28">
        <f t="shared" si="299"/>
        <v>0</v>
      </c>
      <c r="DF64" s="25" t="s">
        <v>50</v>
      </c>
      <c r="DG64" s="25" t="s">
        <v>1694</v>
      </c>
      <c r="DH64" s="24"/>
      <c r="DI64" s="24"/>
      <c r="DJ64" s="25" t="s">
        <v>1706</v>
      </c>
      <c r="DK64" s="27">
        <f t="shared" si="300"/>
        <v>0</v>
      </c>
      <c r="DL64" s="28">
        <f t="shared" si="301"/>
        <v>0</v>
      </c>
      <c r="DM64" s="25" t="s">
        <v>50</v>
      </c>
      <c r="DN64" s="25" t="s">
        <v>1707</v>
      </c>
      <c r="DO64" s="24"/>
      <c r="DP64" s="24"/>
      <c r="DQ64" s="25"/>
      <c r="DR64" s="27">
        <f t="shared" si="302"/>
        <v>0</v>
      </c>
      <c r="DS64" s="28">
        <f t="shared" si="303"/>
        <v>0</v>
      </c>
      <c r="DT64" s="25" t="s">
        <v>49</v>
      </c>
      <c r="DU64" s="25"/>
      <c r="DV64" s="24"/>
      <c r="DW64" s="24"/>
      <c r="DX64" s="25"/>
      <c r="DY64" s="27">
        <f t="shared" si="304"/>
        <v>0</v>
      </c>
      <c r="DZ64" s="28">
        <f t="shared" si="305"/>
        <v>0</v>
      </c>
      <c r="EA64" s="25" t="s">
        <v>49</v>
      </c>
      <c r="EB64" s="25"/>
      <c r="EC64" s="31">
        <v>25.7</v>
      </c>
      <c r="ED64" s="24"/>
      <c r="EE64" s="25"/>
      <c r="EF64" s="27">
        <f t="shared" si="306"/>
        <v>1</v>
      </c>
      <c r="EG64" s="28">
        <f t="shared" si="307"/>
        <v>0</v>
      </c>
      <c r="EH64" s="25" t="s">
        <v>49</v>
      </c>
      <c r="EI64" s="25"/>
      <c r="EJ64" s="32">
        <v>2025</v>
      </c>
    </row>
    <row r="65" spans="2:140" ht="262.5" x14ac:dyDescent="0.3">
      <c r="B65" s="16" t="s">
        <v>55</v>
      </c>
      <c r="C65" s="16" t="s">
        <v>74</v>
      </c>
      <c r="D65" s="16" t="s">
        <v>74</v>
      </c>
      <c r="E65" s="16" t="s">
        <v>158</v>
      </c>
      <c r="F65" s="16" t="s">
        <v>274</v>
      </c>
      <c r="G65" s="17" t="s">
        <v>275</v>
      </c>
      <c r="H65" s="16" t="s">
        <v>526</v>
      </c>
      <c r="I65" s="16" t="s">
        <v>277</v>
      </c>
      <c r="J65" s="16" t="s">
        <v>85</v>
      </c>
      <c r="K65" s="16" t="s">
        <v>85</v>
      </c>
      <c r="L65" s="16" t="s">
        <v>85</v>
      </c>
      <c r="M65" s="16" t="s">
        <v>687</v>
      </c>
      <c r="N65" s="16" t="s">
        <v>687</v>
      </c>
      <c r="O65" s="22">
        <v>287</v>
      </c>
      <c r="P65" s="21" t="s">
        <v>688</v>
      </c>
      <c r="Q65" s="20" t="s">
        <v>282</v>
      </c>
      <c r="R65" s="19" t="s">
        <v>283</v>
      </c>
      <c r="S65" s="21" t="s">
        <v>689</v>
      </c>
      <c r="T65" s="19" t="s">
        <v>285</v>
      </c>
      <c r="U65" s="21" t="s">
        <v>286</v>
      </c>
      <c r="V65" s="21">
        <v>30</v>
      </c>
      <c r="W65" s="21" t="s">
        <v>425</v>
      </c>
      <c r="X65" s="20" t="s">
        <v>405</v>
      </c>
      <c r="Y65" s="21"/>
      <c r="Z65" s="21"/>
      <c r="AA65" s="21" t="s">
        <v>690</v>
      </c>
      <c r="AB65" s="21"/>
      <c r="AC65" s="21"/>
      <c r="AD65" s="21"/>
      <c r="AE65" s="21"/>
      <c r="AF65" s="21"/>
      <c r="AG65" s="21"/>
      <c r="AH65" s="22"/>
      <c r="AI65" s="22"/>
      <c r="AJ65" s="22"/>
      <c r="AK65" s="22"/>
      <c r="AL65" s="22"/>
      <c r="AM65" s="22"/>
      <c r="AN65" s="22"/>
      <c r="AO65" s="22"/>
      <c r="AP65" s="22"/>
      <c r="AQ65" s="22"/>
      <c r="AR65" s="23"/>
      <c r="AS65" s="22"/>
      <c r="AT65" s="41"/>
      <c r="AU65" s="49"/>
      <c r="AV65" s="49"/>
      <c r="AW65" s="49"/>
      <c r="AX65" s="49">
        <v>1</v>
      </c>
      <c r="AY65" s="49">
        <v>1</v>
      </c>
      <c r="AZ65" s="50"/>
      <c r="BA65" s="50"/>
      <c r="BB65" s="50"/>
      <c r="BC65" s="50"/>
      <c r="BD65" s="24"/>
      <c r="BE65" s="24"/>
      <c r="BF65" s="25"/>
      <c r="BG65" s="26">
        <f t="shared" si="284"/>
        <v>0</v>
      </c>
      <c r="BH65" s="27">
        <f t="shared" ref="BH65:BH66" si="309">IFERROR(BE65/AW65,0)</f>
        <v>0</v>
      </c>
      <c r="BI65" s="25" t="s">
        <v>50</v>
      </c>
      <c r="BJ65" s="25"/>
      <c r="BK65" s="24"/>
      <c r="BL65" s="24"/>
      <c r="BM65" s="25"/>
      <c r="BN65" s="27">
        <f t="shared" si="286"/>
        <v>0</v>
      </c>
      <c r="BO65" s="28">
        <f t="shared" si="287"/>
        <v>0</v>
      </c>
      <c r="BP65" s="25" t="s">
        <v>49</v>
      </c>
      <c r="BQ65" s="29"/>
      <c r="BR65" s="30"/>
      <c r="BS65" s="24"/>
      <c r="BT65" s="25"/>
      <c r="BU65" s="27">
        <f t="shared" si="288"/>
        <v>0</v>
      </c>
      <c r="BV65" s="28">
        <f t="shared" si="289"/>
        <v>0</v>
      </c>
      <c r="BW65" s="25" t="s">
        <v>49</v>
      </c>
      <c r="BX65" s="25"/>
      <c r="BY65" s="24"/>
      <c r="BZ65" s="24"/>
      <c r="CA65" s="25"/>
      <c r="CB65" s="27">
        <f t="shared" si="290"/>
        <v>0</v>
      </c>
      <c r="CC65" s="28">
        <f t="shared" si="291"/>
        <v>0</v>
      </c>
      <c r="CD65" s="25" t="s">
        <v>49</v>
      </c>
      <c r="CE65" s="25"/>
      <c r="CF65" s="24"/>
      <c r="CG65" s="24"/>
      <c r="CH65" s="25"/>
      <c r="CI65" s="27">
        <f t="shared" si="292"/>
        <v>0</v>
      </c>
      <c r="CJ65" s="28">
        <f t="shared" si="293"/>
        <v>0</v>
      </c>
      <c r="CK65" s="25" t="s">
        <v>49</v>
      </c>
      <c r="CL65" s="25"/>
      <c r="CM65" s="24"/>
      <c r="CN65" s="24"/>
      <c r="CO65" s="25"/>
      <c r="CP65" s="27">
        <f t="shared" si="294"/>
        <v>0</v>
      </c>
      <c r="CQ65" s="28">
        <f t="shared" si="295"/>
        <v>0</v>
      </c>
      <c r="CR65" s="25" t="s">
        <v>49</v>
      </c>
      <c r="CS65" s="25"/>
      <c r="CT65" s="24">
        <v>0</v>
      </c>
      <c r="CU65" s="24"/>
      <c r="CV65" s="25"/>
      <c r="CW65" s="27">
        <f t="shared" si="296"/>
        <v>0</v>
      </c>
      <c r="CX65" s="28">
        <f t="shared" si="297"/>
        <v>0</v>
      </c>
      <c r="CY65" s="25" t="s">
        <v>49</v>
      </c>
      <c r="CZ65" s="25"/>
      <c r="DA65" s="24"/>
      <c r="DB65" s="24"/>
      <c r="DC65" s="25"/>
      <c r="DD65" s="27">
        <f t="shared" si="298"/>
        <v>0</v>
      </c>
      <c r="DE65" s="28">
        <f t="shared" si="299"/>
        <v>0</v>
      </c>
      <c r="DF65" s="25" t="s">
        <v>49</v>
      </c>
      <c r="DG65" s="25"/>
      <c r="DH65" s="24"/>
      <c r="DI65" s="24"/>
      <c r="DJ65" s="25"/>
      <c r="DK65" s="27">
        <f t="shared" si="300"/>
        <v>0</v>
      </c>
      <c r="DL65" s="28">
        <f t="shared" si="301"/>
        <v>0</v>
      </c>
      <c r="DM65" s="25" t="s">
        <v>49</v>
      </c>
      <c r="DN65" s="25"/>
      <c r="DO65" s="24"/>
      <c r="DP65" s="24"/>
      <c r="DQ65" s="25"/>
      <c r="DR65" s="27">
        <f t="shared" si="302"/>
        <v>0</v>
      </c>
      <c r="DS65" s="28">
        <f t="shared" si="303"/>
        <v>0</v>
      </c>
      <c r="DT65" s="25" t="s">
        <v>49</v>
      </c>
      <c r="DU65" s="25"/>
      <c r="DV65" s="24"/>
      <c r="DW65" s="24"/>
      <c r="DX65" s="25"/>
      <c r="DY65" s="27">
        <f t="shared" si="304"/>
        <v>0</v>
      </c>
      <c r="DZ65" s="28">
        <f t="shared" si="305"/>
        <v>0</v>
      </c>
      <c r="EA65" s="25" t="s">
        <v>49</v>
      </c>
      <c r="EB65" s="25"/>
      <c r="EC65" s="31">
        <v>0</v>
      </c>
      <c r="ED65" s="24"/>
      <c r="EE65" s="25"/>
      <c r="EF65" s="27">
        <f t="shared" si="306"/>
        <v>0</v>
      </c>
      <c r="EG65" s="28">
        <f t="shared" si="307"/>
        <v>0</v>
      </c>
      <c r="EH65" s="25" t="s">
        <v>49</v>
      </c>
      <c r="EI65" s="25"/>
      <c r="EJ65" s="32">
        <v>2025</v>
      </c>
    </row>
    <row r="66" spans="2:140" ht="409.5" x14ac:dyDescent="0.3">
      <c r="B66" s="16" t="s">
        <v>55</v>
      </c>
      <c r="C66" s="16" t="s">
        <v>74</v>
      </c>
      <c r="D66" s="16" t="s">
        <v>74</v>
      </c>
      <c r="E66" s="16" t="s">
        <v>158</v>
      </c>
      <c r="F66" s="16" t="s">
        <v>274</v>
      </c>
      <c r="G66" s="17" t="s">
        <v>275</v>
      </c>
      <c r="H66" s="16" t="s">
        <v>526</v>
      </c>
      <c r="I66" s="16" t="s">
        <v>277</v>
      </c>
      <c r="J66" s="16" t="s">
        <v>85</v>
      </c>
      <c r="K66" s="16" t="s">
        <v>85</v>
      </c>
      <c r="L66" s="16" t="s">
        <v>85</v>
      </c>
      <c r="M66" s="16" t="s">
        <v>687</v>
      </c>
      <c r="N66" s="16" t="s">
        <v>687</v>
      </c>
      <c r="O66" s="22">
        <v>288</v>
      </c>
      <c r="P66" s="21" t="s">
        <v>691</v>
      </c>
      <c r="Q66" s="20" t="s">
        <v>282</v>
      </c>
      <c r="R66" s="19" t="s">
        <v>283</v>
      </c>
      <c r="S66" s="21" t="s">
        <v>692</v>
      </c>
      <c r="T66" s="21" t="s">
        <v>308</v>
      </c>
      <c r="U66" s="21" t="s">
        <v>286</v>
      </c>
      <c r="V66" s="21">
        <v>180</v>
      </c>
      <c r="W66" s="21" t="s">
        <v>693</v>
      </c>
      <c r="X66" s="20" t="s">
        <v>405</v>
      </c>
      <c r="Y66" s="21"/>
      <c r="Z66" s="21"/>
      <c r="AA66" s="21" t="s">
        <v>690</v>
      </c>
      <c r="AB66" s="21"/>
      <c r="AC66" s="21"/>
      <c r="AD66" s="21"/>
      <c r="AE66" s="21"/>
      <c r="AF66" s="21"/>
      <c r="AG66" s="21"/>
      <c r="AH66" s="22"/>
      <c r="AI66" s="22"/>
      <c r="AJ66" s="22"/>
      <c r="AK66" s="22"/>
      <c r="AL66" s="22"/>
      <c r="AM66" s="22"/>
      <c r="AN66" s="22"/>
      <c r="AO66" s="22"/>
      <c r="AP66" s="22"/>
      <c r="AQ66" s="22"/>
      <c r="AR66" s="23"/>
      <c r="AS66" s="22"/>
      <c r="AT66" s="49"/>
      <c r="AU66" s="49"/>
      <c r="AV66" s="49"/>
      <c r="AW66" s="49"/>
      <c r="AX66" s="49">
        <v>1</v>
      </c>
      <c r="AY66" s="49">
        <v>1</v>
      </c>
      <c r="AZ66" s="50"/>
      <c r="BA66" s="50"/>
      <c r="BB66" s="50"/>
      <c r="BC66" s="50"/>
      <c r="BD66" s="24"/>
      <c r="BE66" s="24"/>
      <c r="BF66" s="25"/>
      <c r="BG66" s="26">
        <f t="shared" si="284"/>
        <v>0</v>
      </c>
      <c r="BH66" s="27">
        <f t="shared" si="309"/>
        <v>0</v>
      </c>
      <c r="BI66" s="25" t="s">
        <v>50</v>
      </c>
      <c r="BJ66" s="25"/>
      <c r="BK66" s="24"/>
      <c r="BL66" s="24"/>
      <c r="BM66" s="25"/>
      <c r="BN66" s="27">
        <f t="shared" si="286"/>
        <v>0</v>
      </c>
      <c r="BO66" s="28">
        <f t="shared" si="287"/>
        <v>0</v>
      </c>
      <c r="BP66" s="25" t="s">
        <v>49</v>
      </c>
      <c r="BQ66" s="29"/>
      <c r="BR66" s="30"/>
      <c r="BS66" s="24"/>
      <c r="BT66" s="25"/>
      <c r="BU66" s="27">
        <f t="shared" si="288"/>
        <v>0</v>
      </c>
      <c r="BV66" s="28">
        <f t="shared" si="289"/>
        <v>0</v>
      </c>
      <c r="BW66" s="25" t="s">
        <v>49</v>
      </c>
      <c r="BX66" s="25"/>
      <c r="BY66" s="24"/>
      <c r="BZ66" s="24"/>
      <c r="CA66" s="25"/>
      <c r="CB66" s="27">
        <f t="shared" si="290"/>
        <v>0</v>
      </c>
      <c r="CC66" s="28">
        <f t="shared" si="291"/>
        <v>0</v>
      </c>
      <c r="CD66" s="25" t="s">
        <v>49</v>
      </c>
      <c r="CE66" s="25"/>
      <c r="CF66" s="24"/>
      <c r="CG66" s="24"/>
      <c r="CH66" s="25"/>
      <c r="CI66" s="27">
        <f t="shared" si="292"/>
        <v>0</v>
      </c>
      <c r="CJ66" s="28">
        <f t="shared" si="293"/>
        <v>0</v>
      </c>
      <c r="CK66" s="25" t="s">
        <v>49</v>
      </c>
      <c r="CL66" s="25"/>
      <c r="CM66" s="24"/>
      <c r="CN66" s="24"/>
      <c r="CO66" s="25"/>
      <c r="CP66" s="27">
        <f t="shared" si="294"/>
        <v>0</v>
      </c>
      <c r="CQ66" s="28">
        <f t="shared" si="295"/>
        <v>0</v>
      </c>
      <c r="CR66" s="25" t="s">
        <v>49</v>
      </c>
      <c r="CS66" s="25"/>
      <c r="CT66" s="24">
        <v>0</v>
      </c>
      <c r="CU66" s="24"/>
      <c r="CV66" s="25"/>
      <c r="CW66" s="27">
        <f t="shared" si="296"/>
        <v>0</v>
      </c>
      <c r="CX66" s="28">
        <f t="shared" si="297"/>
        <v>0</v>
      </c>
      <c r="CY66" s="25" t="s">
        <v>49</v>
      </c>
      <c r="CZ66" s="25"/>
      <c r="DA66" s="24"/>
      <c r="DB66" s="24"/>
      <c r="DC66" s="25"/>
      <c r="DD66" s="27">
        <f t="shared" si="298"/>
        <v>0</v>
      </c>
      <c r="DE66" s="28">
        <f t="shared" si="299"/>
        <v>0</v>
      </c>
      <c r="DF66" s="25" t="s">
        <v>49</v>
      </c>
      <c r="DG66" s="25"/>
      <c r="DH66" s="24"/>
      <c r="DI66" s="24"/>
      <c r="DJ66" s="25"/>
      <c r="DK66" s="27">
        <f t="shared" si="300"/>
        <v>0</v>
      </c>
      <c r="DL66" s="28">
        <f t="shared" si="301"/>
        <v>0</v>
      </c>
      <c r="DM66" s="25" t="s">
        <v>49</v>
      </c>
      <c r="DN66" s="25"/>
      <c r="DO66" s="24"/>
      <c r="DP66" s="24"/>
      <c r="DQ66" s="25"/>
      <c r="DR66" s="27">
        <f t="shared" si="302"/>
        <v>0</v>
      </c>
      <c r="DS66" s="28">
        <f t="shared" si="303"/>
        <v>0</v>
      </c>
      <c r="DT66" s="25" t="s">
        <v>49</v>
      </c>
      <c r="DU66" s="25"/>
      <c r="DV66" s="24"/>
      <c r="DW66" s="24"/>
      <c r="DX66" s="25"/>
      <c r="DY66" s="27">
        <f t="shared" si="304"/>
        <v>0</v>
      </c>
      <c r="DZ66" s="28">
        <f t="shared" si="305"/>
        <v>0</v>
      </c>
      <c r="EA66" s="25" t="s">
        <v>49</v>
      </c>
      <c r="EB66" s="25"/>
      <c r="EC66" s="31">
        <v>0</v>
      </c>
      <c r="ED66" s="24"/>
      <c r="EE66" s="25"/>
      <c r="EF66" s="27">
        <f t="shared" si="306"/>
        <v>0</v>
      </c>
      <c r="EG66" s="28">
        <f t="shared" si="307"/>
        <v>0</v>
      </c>
      <c r="EH66" s="25" t="s">
        <v>49</v>
      </c>
      <c r="EI66" s="25"/>
      <c r="EJ66" s="32">
        <v>2025</v>
      </c>
    </row>
    <row r="67" spans="2:140" ht="375" x14ac:dyDescent="0.3">
      <c r="B67" s="16" t="s">
        <v>55</v>
      </c>
      <c r="C67" s="16" t="s">
        <v>74</v>
      </c>
      <c r="D67" s="16" t="s">
        <v>74</v>
      </c>
      <c r="E67" s="16" t="s">
        <v>158</v>
      </c>
      <c r="F67" s="16" t="s">
        <v>274</v>
      </c>
      <c r="G67" s="17" t="s">
        <v>275</v>
      </c>
      <c r="H67" s="16" t="s">
        <v>526</v>
      </c>
      <c r="I67" s="16" t="s">
        <v>277</v>
      </c>
      <c r="J67" s="16" t="s">
        <v>85</v>
      </c>
      <c r="K67" s="16" t="s">
        <v>85</v>
      </c>
      <c r="L67" s="16" t="s">
        <v>85</v>
      </c>
      <c r="M67" s="16" t="s">
        <v>687</v>
      </c>
      <c r="N67" s="16" t="s">
        <v>687</v>
      </c>
      <c r="O67" s="22">
        <v>358</v>
      </c>
      <c r="P67" s="21" t="s">
        <v>694</v>
      </c>
      <c r="Q67" s="20" t="s">
        <v>282</v>
      </c>
      <c r="R67" s="19" t="s">
        <v>306</v>
      </c>
      <c r="S67" s="21" t="s">
        <v>695</v>
      </c>
      <c r="T67" s="21" t="s">
        <v>308</v>
      </c>
      <c r="U67" s="21" t="s">
        <v>286</v>
      </c>
      <c r="V67" s="21">
        <v>15</v>
      </c>
      <c r="W67" s="21" t="s">
        <v>425</v>
      </c>
      <c r="X67" s="20" t="s">
        <v>405</v>
      </c>
      <c r="Y67" s="21"/>
      <c r="Z67" s="21" t="s">
        <v>696</v>
      </c>
      <c r="AA67" s="21"/>
      <c r="AB67" s="21"/>
      <c r="AC67" s="21"/>
      <c r="AD67" s="21"/>
      <c r="AE67" s="21"/>
      <c r="AF67" s="21"/>
      <c r="AG67" s="21"/>
      <c r="AH67" s="22"/>
      <c r="AI67" s="22"/>
      <c r="AJ67" s="22"/>
      <c r="AK67" s="22"/>
      <c r="AL67" s="22"/>
      <c r="AM67" s="22"/>
      <c r="AN67" s="22"/>
      <c r="AO67" s="22"/>
      <c r="AP67" s="22"/>
      <c r="AQ67" s="22"/>
      <c r="AR67" s="23"/>
      <c r="AS67" s="22"/>
      <c r="AT67" s="49">
        <v>100</v>
      </c>
      <c r="AU67" s="49">
        <v>100</v>
      </c>
      <c r="AV67" s="49">
        <v>100</v>
      </c>
      <c r="AW67" s="49">
        <v>100</v>
      </c>
      <c r="AX67" s="49">
        <v>1</v>
      </c>
      <c r="AY67" s="49">
        <v>1</v>
      </c>
      <c r="AZ67" s="50"/>
      <c r="BA67" s="50"/>
      <c r="BB67" s="50"/>
      <c r="BC67" s="50"/>
      <c r="BD67" s="24"/>
      <c r="BE67" s="24"/>
      <c r="BF67" s="25"/>
      <c r="BG67" s="27">
        <f t="shared" si="284"/>
        <v>0</v>
      </c>
      <c r="BH67" s="28">
        <f t="shared" ref="BH67:BH68" si="310">+IF(BI67="SI",IFERROR((IF(BI67="SI",BE67,0)/AW67),"REVISAR"),0)</f>
        <v>0</v>
      </c>
      <c r="BI67" s="25" t="s">
        <v>50</v>
      </c>
      <c r="BJ67" s="25"/>
      <c r="BK67" s="24"/>
      <c r="BL67" s="24"/>
      <c r="BM67" s="25"/>
      <c r="BN67" s="27">
        <f t="shared" si="286"/>
        <v>0</v>
      </c>
      <c r="BO67" s="28">
        <f t="shared" si="287"/>
        <v>0</v>
      </c>
      <c r="BP67" s="25" t="s">
        <v>49</v>
      </c>
      <c r="BQ67" s="29"/>
      <c r="BR67" s="30"/>
      <c r="BS67" s="24"/>
      <c r="BT67" s="25"/>
      <c r="BU67" s="27">
        <f t="shared" si="288"/>
        <v>0</v>
      </c>
      <c r="BV67" s="28">
        <f t="shared" si="289"/>
        <v>0</v>
      </c>
      <c r="BW67" s="25" t="s">
        <v>49</v>
      </c>
      <c r="BX67" s="25"/>
      <c r="BY67" s="24"/>
      <c r="BZ67" s="24"/>
      <c r="CA67" s="25"/>
      <c r="CB67" s="27">
        <f t="shared" si="290"/>
        <v>0</v>
      </c>
      <c r="CC67" s="28">
        <f t="shared" si="291"/>
        <v>0</v>
      </c>
      <c r="CD67" s="25" t="s">
        <v>49</v>
      </c>
      <c r="CE67" s="25"/>
      <c r="CF67" s="24"/>
      <c r="CG67" s="24"/>
      <c r="CH67" s="25"/>
      <c r="CI67" s="27">
        <f t="shared" si="292"/>
        <v>0</v>
      </c>
      <c r="CJ67" s="28">
        <f t="shared" si="293"/>
        <v>0</v>
      </c>
      <c r="CK67" s="25" t="s">
        <v>49</v>
      </c>
      <c r="CL67" s="25"/>
      <c r="CM67" s="24">
        <v>10</v>
      </c>
      <c r="CN67" s="24"/>
      <c r="CO67" s="25"/>
      <c r="CP67" s="27">
        <f t="shared" si="294"/>
        <v>0.1</v>
      </c>
      <c r="CQ67" s="28">
        <f t="shared" si="295"/>
        <v>0</v>
      </c>
      <c r="CR67" s="25" t="s">
        <v>49</v>
      </c>
      <c r="CS67" s="25"/>
      <c r="CT67" s="24">
        <v>10</v>
      </c>
      <c r="CU67" s="24"/>
      <c r="CV67" s="25"/>
      <c r="CW67" s="27">
        <f t="shared" si="296"/>
        <v>0.1</v>
      </c>
      <c r="CX67" s="28">
        <f t="shared" si="297"/>
        <v>0</v>
      </c>
      <c r="CY67" s="25" t="s">
        <v>49</v>
      </c>
      <c r="CZ67" s="25"/>
      <c r="DA67" s="24">
        <v>10</v>
      </c>
      <c r="DB67" s="24"/>
      <c r="DC67" s="25"/>
      <c r="DD67" s="27">
        <f t="shared" si="298"/>
        <v>0.1</v>
      </c>
      <c r="DE67" s="28">
        <f t="shared" si="299"/>
        <v>0</v>
      </c>
      <c r="DF67" s="25" t="s">
        <v>49</v>
      </c>
      <c r="DG67" s="25"/>
      <c r="DH67" s="24">
        <v>10</v>
      </c>
      <c r="DI67" s="24"/>
      <c r="DJ67" s="25"/>
      <c r="DK67" s="27">
        <f t="shared" si="300"/>
        <v>0.1</v>
      </c>
      <c r="DL67" s="28">
        <f t="shared" si="301"/>
        <v>0</v>
      </c>
      <c r="DM67" s="25" t="s">
        <v>49</v>
      </c>
      <c r="DN67" s="25"/>
      <c r="DO67" s="24">
        <v>10</v>
      </c>
      <c r="DP67" s="24"/>
      <c r="DQ67" s="25"/>
      <c r="DR67" s="27">
        <f t="shared" si="302"/>
        <v>0.1</v>
      </c>
      <c r="DS67" s="28">
        <f t="shared" si="303"/>
        <v>0</v>
      </c>
      <c r="DT67" s="25" t="s">
        <v>49</v>
      </c>
      <c r="DU67" s="25"/>
      <c r="DV67" s="24">
        <v>10</v>
      </c>
      <c r="DW67" s="24"/>
      <c r="DX67" s="25"/>
      <c r="DY67" s="27">
        <f t="shared" si="304"/>
        <v>0.1</v>
      </c>
      <c r="DZ67" s="28">
        <f t="shared" si="305"/>
        <v>0</v>
      </c>
      <c r="EA67" s="25" t="s">
        <v>49</v>
      </c>
      <c r="EB67" s="25"/>
      <c r="EC67" s="31">
        <v>100</v>
      </c>
      <c r="ED67" s="24"/>
      <c r="EE67" s="25"/>
      <c r="EF67" s="27">
        <f t="shared" si="306"/>
        <v>1</v>
      </c>
      <c r="EG67" s="28">
        <f t="shared" si="307"/>
        <v>0</v>
      </c>
      <c r="EH67" s="25" t="s">
        <v>49</v>
      </c>
      <c r="EI67" s="25"/>
      <c r="EJ67" s="32">
        <v>2025</v>
      </c>
    </row>
    <row r="68" spans="2:140" ht="409.5" x14ac:dyDescent="0.3">
      <c r="B68" s="16" t="s">
        <v>55</v>
      </c>
      <c r="C68" s="16" t="s">
        <v>74</v>
      </c>
      <c r="D68" s="16" t="s">
        <v>74</v>
      </c>
      <c r="E68" s="16" t="s">
        <v>158</v>
      </c>
      <c r="F68" s="16" t="s">
        <v>274</v>
      </c>
      <c r="G68" s="17" t="s">
        <v>275</v>
      </c>
      <c r="H68" s="16" t="s">
        <v>526</v>
      </c>
      <c r="I68" s="16" t="s">
        <v>277</v>
      </c>
      <c r="J68" s="16" t="s">
        <v>85</v>
      </c>
      <c r="K68" s="16" t="s">
        <v>85</v>
      </c>
      <c r="L68" s="16" t="s">
        <v>85</v>
      </c>
      <c r="M68" s="16" t="s">
        <v>687</v>
      </c>
      <c r="N68" s="16" t="s">
        <v>687</v>
      </c>
      <c r="O68" s="22">
        <v>359</v>
      </c>
      <c r="P68" s="21" t="s">
        <v>697</v>
      </c>
      <c r="Q68" s="20" t="s">
        <v>282</v>
      </c>
      <c r="R68" s="19" t="s">
        <v>306</v>
      </c>
      <c r="S68" s="21" t="s">
        <v>698</v>
      </c>
      <c r="T68" s="21" t="s">
        <v>308</v>
      </c>
      <c r="U68" s="21" t="s">
        <v>286</v>
      </c>
      <c r="V68" s="21">
        <v>15</v>
      </c>
      <c r="W68" s="21" t="s">
        <v>425</v>
      </c>
      <c r="X68" s="20" t="s">
        <v>405</v>
      </c>
      <c r="Y68" s="21"/>
      <c r="Z68" s="21" t="s">
        <v>696</v>
      </c>
      <c r="AA68" s="21"/>
      <c r="AB68" s="21"/>
      <c r="AC68" s="21"/>
      <c r="AD68" s="21"/>
      <c r="AE68" s="21"/>
      <c r="AF68" s="21"/>
      <c r="AG68" s="21"/>
      <c r="AH68" s="22"/>
      <c r="AI68" s="22"/>
      <c r="AJ68" s="22"/>
      <c r="AK68" s="22"/>
      <c r="AL68" s="22"/>
      <c r="AM68" s="22"/>
      <c r="AN68" s="22"/>
      <c r="AO68" s="22"/>
      <c r="AP68" s="22"/>
      <c r="AQ68" s="22"/>
      <c r="AR68" s="23"/>
      <c r="AS68" s="22"/>
      <c r="AT68" s="192"/>
      <c r="AU68" s="49">
        <v>100</v>
      </c>
      <c r="AV68" s="49">
        <v>100</v>
      </c>
      <c r="AW68" s="49">
        <v>100</v>
      </c>
      <c r="AX68" s="41">
        <v>1</v>
      </c>
      <c r="AY68" s="41">
        <v>1</v>
      </c>
      <c r="AZ68" s="47"/>
      <c r="BA68" s="47"/>
      <c r="BB68" s="47"/>
      <c r="BC68" s="47"/>
      <c r="BD68" s="24"/>
      <c r="BE68" s="24"/>
      <c r="BF68" s="25"/>
      <c r="BG68" s="27">
        <f t="shared" si="284"/>
        <v>0</v>
      </c>
      <c r="BH68" s="28">
        <f t="shared" si="310"/>
        <v>0</v>
      </c>
      <c r="BI68" s="25" t="s">
        <v>50</v>
      </c>
      <c r="BJ68" s="25"/>
      <c r="BK68" s="24"/>
      <c r="BL68" s="24"/>
      <c r="BM68" s="25"/>
      <c r="BN68" s="27">
        <f t="shared" si="286"/>
        <v>0</v>
      </c>
      <c r="BO68" s="28">
        <f t="shared" si="287"/>
        <v>0</v>
      </c>
      <c r="BP68" s="25" t="s">
        <v>49</v>
      </c>
      <c r="BQ68" s="29"/>
      <c r="BR68" s="30"/>
      <c r="BS68" s="24"/>
      <c r="BT68" s="25"/>
      <c r="BU68" s="27">
        <f t="shared" si="288"/>
        <v>0</v>
      </c>
      <c r="BV68" s="28">
        <f t="shared" si="289"/>
        <v>0</v>
      </c>
      <c r="BW68" s="25" t="s">
        <v>49</v>
      </c>
      <c r="BX68" s="25"/>
      <c r="BY68" s="24"/>
      <c r="BZ68" s="24"/>
      <c r="CA68" s="25"/>
      <c r="CB68" s="27">
        <f t="shared" si="290"/>
        <v>0</v>
      </c>
      <c r="CC68" s="28">
        <f t="shared" si="291"/>
        <v>0</v>
      </c>
      <c r="CD68" s="25" t="s">
        <v>49</v>
      </c>
      <c r="CE68" s="25"/>
      <c r="CF68" s="24"/>
      <c r="CG68" s="24"/>
      <c r="CH68" s="25"/>
      <c r="CI68" s="27">
        <f t="shared" si="292"/>
        <v>0</v>
      </c>
      <c r="CJ68" s="28">
        <f t="shared" si="293"/>
        <v>0</v>
      </c>
      <c r="CK68" s="25" t="s">
        <v>49</v>
      </c>
      <c r="CL68" s="25"/>
      <c r="CM68" s="24">
        <v>10</v>
      </c>
      <c r="CN68" s="24"/>
      <c r="CO68" s="25"/>
      <c r="CP68" s="27">
        <f t="shared" si="294"/>
        <v>0.1</v>
      </c>
      <c r="CQ68" s="28">
        <f t="shared" si="295"/>
        <v>0</v>
      </c>
      <c r="CR68" s="25" t="s">
        <v>49</v>
      </c>
      <c r="CS68" s="25"/>
      <c r="CT68" s="24">
        <v>10</v>
      </c>
      <c r="CU68" s="24"/>
      <c r="CV68" s="25"/>
      <c r="CW68" s="27">
        <f t="shared" si="296"/>
        <v>0.1</v>
      </c>
      <c r="CX68" s="28">
        <f t="shared" si="297"/>
        <v>0</v>
      </c>
      <c r="CY68" s="25" t="s">
        <v>49</v>
      </c>
      <c r="CZ68" s="25"/>
      <c r="DA68" s="24">
        <v>10</v>
      </c>
      <c r="DB68" s="24"/>
      <c r="DC68" s="25"/>
      <c r="DD68" s="27">
        <f t="shared" si="298"/>
        <v>0.1</v>
      </c>
      <c r="DE68" s="28">
        <f t="shared" si="299"/>
        <v>0</v>
      </c>
      <c r="DF68" s="25" t="s">
        <v>49</v>
      </c>
      <c r="DG68" s="25"/>
      <c r="DH68" s="24">
        <v>10</v>
      </c>
      <c r="DI68" s="24"/>
      <c r="DJ68" s="25"/>
      <c r="DK68" s="27">
        <f t="shared" si="300"/>
        <v>0.1</v>
      </c>
      <c r="DL68" s="28">
        <f t="shared" si="301"/>
        <v>0</v>
      </c>
      <c r="DM68" s="25" t="s">
        <v>49</v>
      </c>
      <c r="DN68" s="25"/>
      <c r="DO68" s="24">
        <v>10</v>
      </c>
      <c r="DP68" s="24"/>
      <c r="DQ68" s="25"/>
      <c r="DR68" s="27">
        <f t="shared" si="302"/>
        <v>0.1</v>
      </c>
      <c r="DS68" s="28">
        <f t="shared" si="303"/>
        <v>0</v>
      </c>
      <c r="DT68" s="25" t="s">
        <v>49</v>
      </c>
      <c r="DU68" s="25"/>
      <c r="DV68" s="24">
        <v>10</v>
      </c>
      <c r="DW68" s="24"/>
      <c r="DX68" s="25"/>
      <c r="DY68" s="27">
        <f t="shared" si="304"/>
        <v>0.1</v>
      </c>
      <c r="DZ68" s="28">
        <f t="shared" si="305"/>
        <v>0</v>
      </c>
      <c r="EA68" s="25" t="s">
        <v>49</v>
      </c>
      <c r="EB68" s="25"/>
      <c r="EC68" s="31">
        <v>100</v>
      </c>
      <c r="ED68" s="24"/>
      <c r="EE68" s="25"/>
      <c r="EF68" s="27">
        <f t="shared" si="306"/>
        <v>1</v>
      </c>
      <c r="EG68" s="28">
        <f t="shared" si="307"/>
        <v>0</v>
      </c>
      <c r="EH68" s="25" t="s">
        <v>49</v>
      </c>
      <c r="EI68" s="25"/>
      <c r="EJ68" s="32">
        <v>2025</v>
      </c>
    </row>
    <row r="69" spans="2:140" ht="93.75" x14ac:dyDescent="0.3">
      <c r="B69" s="16" t="s">
        <v>55</v>
      </c>
      <c r="C69" s="16" t="s">
        <v>74</v>
      </c>
      <c r="D69" s="16" t="s">
        <v>74</v>
      </c>
      <c r="E69" s="16" t="s">
        <v>158</v>
      </c>
      <c r="F69" s="16" t="s">
        <v>274</v>
      </c>
      <c r="G69" s="17" t="s">
        <v>275</v>
      </c>
      <c r="H69" s="16" t="s">
        <v>526</v>
      </c>
      <c r="I69" s="16" t="s">
        <v>277</v>
      </c>
      <c r="J69" s="16" t="s">
        <v>85</v>
      </c>
      <c r="K69" s="16" t="s">
        <v>85</v>
      </c>
      <c r="L69" s="16" t="s">
        <v>85</v>
      </c>
      <c r="M69" s="16" t="s">
        <v>687</v>
      </c>
      <c r="N69" s="16" t="s">
        <v>687</v>
      </c>
      <c r="O69" s="22">
        <v>472</v>
      </c>
      <c r="P69" s="21" t="s">
        <v>699</v>
      </c>
      <c r="Q69" s="20" t="s">
        <v>282</v>
      </c>
      <c r="R69" s="19" t="s">
        <v>283</v>
      </c>
      <c r="S69" s="21" t="s">
        <v>403</v>
      </c>
      <c r="T69" s="21" t="s">
        <v>308</v>
      </c>
      <c r="U69" s="21" t="s">
        <v>286</v>
      </c>
      <c r="V69" s="21">
        <v>15</v>
      </c>
      <c r="W69" s="21" t="s">
        <v>425</v>
      </c>
      <c r="X69" s="20" t="s">
        <v>405</v>
      </c>
      <c r="Y69" s="21"/>
      <c r="Z69" s="21"/>
      <c r="AA69" s="21"/>
      <c r="AB69" s="21"/>
      <c r="AC69" s="21"/>
      <c r="AD69" s="21"/>
      <c r="AE69" s="21"/>
      <c r="AF69" s="21" t="s">
        <v>700</v>
      </c>
      <c r="AG69" s="21"/>
      <c r="AH69" s="22"/>
      <c r="AI69" s="22"/>
      <c r="AJ69" s="22"/>
      <c r="AK69" s="22"/>
      <c r="AL69" s="22"/>
      <c r="AM69" s="22"/>
      <c r="AN69" s="22"/>
      <c r="AO69" s="22"/>
      <c r="AP69" s="22"/>
      <c r="AQ69" s="22"/>
      <c r="AR69" s="23"/>
      <c r="AS69" s="22"/>
      <c r="AT69" s="192"/>
      <c r="AU69" s="41">
        <v>0.2</v>
      </c>
      <c r="AV69" s="52">
        <v>0.5</v>
      </c>
      <c r="AW69" s="41">
        <v>0.3</v>
      </c>
      <c r="AX69" s="41"/>
      <c r="AY69" s="41">
        <v>1</v>
      </c>
      <c r="AZ69" s="47"/>
      <c r="BA69" s="47"/>
      <c r="BB69" s="47"/>
      <c r="BC69" s="47"/>
      <c r="BD69" s="24"/>
      <c r="BE69" s="24"/>
      <c r="BF69" s="25"/>
      <c r="BG69" s="26">
        <f t="shared" si="284"/>
        <v>0</v>
      </c>
      <c r="BH69" s="27">
        <f t="shared" ref="BH69:BH72" si="311">IFERROR(BE69/AW69,0)</f>
        <v>0</v>
      </c>
      <c r="BI69" s="25" t="s">
        <v>50</v>
      </c>
      <c r="BJ69" s="25"/>
      <c r="BK69" s="24"/>
      <c r="BL69" s="24"/>
      <c r="BM69" s="25"/>
      <c r="BN69" s="27">
        <f t="shared" si="286"/>
        <v>0</v>
      </c>
      <c r="BO69" s="28">
        <f t="shared" si="287"/>
        <v>0</v>
      </c>
      <c r="BP69" s="25" t="s">
        <v>49</v>
      </c>
      <c r="BQ69" s="29"/>
      <c r="BR69" s="30"/>
      <c r="BS69" s="24"/>
      <c r="BT69" s="25"/>
      <c r="BU69" s="27">
        <f t="shared" si="288"/>
        <v>0</v>
      </c>
      <c r="BV69" s="28">
        <f t="shared" si="289"/>
        <v>0</v>
      </c>
      <c r="BW69" s="25" t="s">
        <v>49</v>
      </c>
      <c r="BX69" s="25"/>
      <c r="BY69" s="24"/>
      <c r="BZ69" s="24"/>
      <c r="CA69" s="25"/>
      <c r="CB69" s="27">
        <f t="shared" si="290"/>
        <v>0</v>
      </c>
      <c r="CC69" s="28">
        <f t="shared" si="291"/>
        <v>0</v>
      </c>
      <c r="CD69" s="25" t="s">
        <v>49</v>
      </c>
      <c r="CE69" s="25"/>
      <c r="CF69" s="24"/>
      <c r="CG69" s="24"/>
      <c r="CH69" s="25"/>
      <c r="CI69" s="27">
        <f t="shared" si="292"/>
        <v>0</v>
      </c>
      <c r="CJ69" s="28">
        <f t="shared" si="293"/>
        <v>0</v>
      </c>
      <c r="CK69" s="25" t="s">
        <v>49</v>
      </c>
      <c r="CL69" s="25"/>
      <c r="CM69" s="24">
        <v>0.1</v>
      </c>
      <c r="CN69" s="24"/>
      <c r="CO69" s="25"/>
      <c r="CP69" s="27">
        <f t="shared" si="294"/>
        <v>0.33333333333333337</v>
      </c>
      <c r="CQ69" s="28">
        <f t="shared" si="295"/>
        <v>0</v>
      </c>
      <c r="CR69" s="25" t="s">
        <v>49</v>
      </c>
      <c r="CS69" s="25"/>
      <c r="CT69" s="24">
        <v>0.1</v>
      </c>
      <c r="CU69" s="24"/>
      <c r="CV69" s="25"/>
      <c r="CW69" s="27">
        <f t="shared" si="296"/>
        <v>0.33333333333333337</v>
      </c>
      <c r="CX69" s="28">
        <f t="shared" si="297"/>
        <v>0</v>
      </c>
      <c r="CY69" s="25" t="s">
        <v>49</v>
      </c>
      <c r="CZ69" s="25"/>
      <c r="DA69" s="24">
        <v>0.1</v>
      </c>
      <c r="DB69" s="24"/>
      <c r="DC69" s="25"/>
      <c r="DD69" s="27">
        <f t="shared" si="298"/>
        <v>0.33333333333333337</v>
      </c>
      <c r="DE69" s="28">
        <f t="shared" si="299"/>
        <v>0</v>
      </c>
      <c r="DF69" s="25" t="s">
        <v>49</v>
      </c>
      <c r="DG69" s="25"/>
      <c r="DH69" s="24">
        <v>0.1</v>
      </c>
      <c r="DI69" s="24"/>
      <c r="DJ69" s="25"/>
      <c r="DK69" s="27">
        <f t="shared" si="300"/>
        <v>0.33333333333333337</v>
      </c>
      <c r="DL69" s="28">
        <f t="shared" si="301"/>
        <v>0</v>
      </c>
      <c r="DM69" s="25" t="s">
        <v>49</v>
      </c>
      <c r="DN69" s="25"/>
      <c r="DO69" s="24">
        <v>0.1</v>
      </c>
      <c r="DP69" s="24"/>
      <c r="DQ69" s="25"/>
      <c r="DR69" s="27">
        <f t="shared" si="302"/>
        <v>0.33333333333333337</v>
      </c>
      <c r="DS69" s="28">
        <f t="shared" si="303"/>
        <v>0</v>
      </c>
      <c r="DT69" s="25" t="s">
        <v>49</v>
      </c>
      <c r="DU69" s="25"/>
      <c r="DV69" s="24">
        <v>0.1</v>
      </c>
      <c r="DW69" s="24"/>
      <c r="DX69" s="25"/>
      <c r="DY69" s="27">
        <f t="shared" si="304"/>
        <v>0.33333333333333337</v>
      </c>
      <c r="DZ69" s="28">
        <f t="shared" si="305"/>
        <v>0</v>
      </c>
      <c r="EA69" s="25" t="s">
        <v>49</v>
      </c>
      <c r="EB69" s="25"/>
      <c r="EC69" s="31">
        <v>0.3</v>
      </c>
      <c r="ED69" s="24"/>
      <c r="EE69" s="25"/>
      <c r="EF69" s="27">
        <f t="shared" si="306"/>
        <v>1</v>
      </c>
      <c r="EG69" s="28">
        <f t="shared" si="307"/>
        <v>0</v>
      </c>
      <c r="EH69" s="25" t="s">
        <v>49</v>
      </c>
      <c r="EI69" s="25"/>
      <c r="EJ69" s="32">
        <v>2025</v>
      </c>
    </row>
    <row r="70" spans="2:140" ht="206.25" x14ac:dyDescent="0.3">
      <c r="B70" s="16" t="s">
        <v>55</v>
      </c>
      <c r="C70" s="16" t="s">
        <v>74</v>
      </c>
      <c r="D70" s="16" t="s">
        <v>74</v>
      </c>
      <c r="E70" s="16" t="s">
        <v>158</v>
      </c>
      <c r="F70" s="16" t="s">
        <v>274</v>
      </c>
      <c r="G70" s="17" t="s">
        <v>275</v>
      </c>
      <c r="H70" s="16" t="s">
        <v>526</v>
      </c>
      <c r="I70" s="16" t="s">
        <v>277</v>
      </c>
      <c r="J70" s="16" t="s">
        <v>85</v>
      </c>
      <c r="K70" s="16" t="s">
        <v>85</v>
      </c>
      <c r="L70" s="16" t="s">
        <v>85</v>
      </c>
      <c r="M70" s="16" t="s">
        <v>687</v>
      </c>
      <c r="N70" s="16" t="s">
        <v>687</v>
      </c>
      <c r="O70" s="22">
        <v>244</v>
      </c>
      <c r="P70" s="21" t="s">
        <v>701</v>
      </c>
      <c r="Q70" s="20" t="s">
        <v>282</v>
      </c>
      <c r="R70" s="19" t="s">
        <v>283</v>
      </c>
      <c r="S70" s="21" t="s">
        <v>702</v>
      </c>
      <c r="T70" s="19" t="s">
        <v>285</v>
      </c>
      <c r="U70" s="21" t="s">
        <v>293</v>
      </c>
      <c r="V70" s="21">
        <v>90</v>
      </c>
      <c r="W70" s="21" t="s">
        <v>425</v>
      </c>
      <c r="X70" s="20" t="s">
        <v>405</v>
      </c>
      <c r="Y70" s="21"/>
      <c r="Z70" s="21"/>
      <c r="AA70" s="21"/>
      <c r="AB70" s="21"/>
      <c r="AC70" s="21"/>
      <c r="AD70" s="21"/>
      <c r="AE70" s="21"/>
      <c r="AF70" s="21"/>
      <c r="AG70" s="21" t="s">
        <v>703</v>
      </c>
      <c r="AH70" s="22"/>
      <c r="AI70" s="22"/>
      <c r="AJ70" s="22"/>
      <c r="AK70" s="22"/>
      <c r="AL70" s="22"/>
      <c r="AM70" s="22"/>
      <c r="AN70" s="22"/>
      <c r="AO70" s="22"/>
      <c r="AP70" s="22"/>
      <c r="AQ70" s="22"/>
      <c r="AR70" s="23"/>
      <c r="AS70" s="22"/>
      <c r="AT70" s="192">
        <v>11</v>
      </c>
      <c r="AU70" s="41">
        <v>10</v>
      </c>
      <c r="AV70" s="41">
        <v>17</v>
      </c>
      <c r="AW70" s="41">
        <v>17</v>
      </c>
      <c r="AX70" s="41">
        <v>16</v>
      </c>
      <c r="AY70" s="41">
        <v>60</v>
      </c>
      <c r="AZ70" s="47"/>
      <c r="BA70" s="47"/>
      <c r="BB70" s="47"/>
      <c r="BC70" s="47"/>
      <c r="BD70" s="24"/>
      <c r="BE70" s="24"/>
      <c r="BF70" s="25"/>
      <c r="BG70" s="26">
        <f t="shared" si="284"/>
        <v>0</v>
      </c>
      <c r="BH70" s="27">
        <f t="shared" si="311"/>
        <v>0</v>
      </c>
      <c r="BI70" s="25" t="s">
        <v>50</v>
      </c>
      <c r="BJ70" s="25"/>
      <c r="BK70" s="24"/>
      <c r="BL70" s="24"/>
      <c r="BM70" s="25"/>
      <c r="BN70" s="27">
        <f t="shared" si="286"/>
        <v>0</v>
      </c>
      <c r="BO70" s="28">
        <f t="shared" si="287"/>
        <v>0</v>
      </c>
      <c r="BP70" s="25" t="s">
        <v>49</v>
      </c>
      <c r="BQ70" s="29"/>
      <c r="BR70" s="30"/>
      <c r="BS70" s="24"/>
      <c r="BT70" s="25"/>
      <c r="BU70" s="27">
        <f t="shared" si="288"/>
        <v>0</v>
      </c>
      <c r="BV70" s="28">
        <f t="shared" si="289"/>
        <v>0</v>
      </c>
      <c r="BW70" s="25" t="s">
        <v>49</v>
      </c>
      <c r="BX70" s="25"/>
      <c r="BY70" s="24"/>
      <c r="BZ70" s="24"/>
      <c r="CA70" s="25"/>
      <c r="CB70" s="27">
        <f t="shared" si="290"/>
        <v>0</v>
      </c>
      <c r="CC70" s="28">
        <f t="shared" si="291"/>
        <v>0</v>
      </c>
      <c r="CD70" s="25" t="s">
        <v>49</v>
      </c>
      <c r="CE70" s="25"/>
      <c r="CF70" s="24"/>
      <c r="CG70" s="24"/>
      <c r="CH70" s="25"/>
      <c r="CI70" s="27">
        <f t="shared" si="292"/>
        <v>0</v>
      </c>
      <c r="CJ70" s="28">
        <f t="shared" si="293"/>
        <v>0</v>
      </c>
      <c r="CK70" s="25" t="s">
        <v>49</v>
      </c>
      <c r="CL70" s="25"/>
      <c r="CM70" s="24"/>
      <c r="CN70" s="24"/>
      <c r="CO70" s="25"/>
      <c r="CP70" s="27">
        <f t="shared" si="294"/>
        <v>0</v>
      </c>
      <c r="CQ70" s="28">
        <f t="shared" si="295"/>
        <v>0</v>
      </c>
      <c r="CR70" s="25" t="s">
        <v>49</v>
      </c>
      <c r="CS70" s="25"/>
      <c r="CT70" s="24"/>
      <c r="CU70" s="24"/>
      <c r="CV70" s="25"/>
      <c r="CW70" s="27">
        <f t="shared" si="296"/>
        <v>0</v>
      </c>
      <c r="CX70" s="28">
        <f t="shared" si="297"/>
        <v>0</v>
      </c>
      <c r="CY70" s="25" t="s">
        <v>49</v>
      </c>
      <c r="CZ70" s="25"/>
      <c r="DA70" s="24"/>
      <c r="DB70" s="24"/>
      <c r="DC70" s="25"/>
      <c r="DD70" s="27">
        <f t="shared" si="298"/>
        <v>0</v>
      </c>
      <c r="DE70" s="28">
        <f t="shared" si="299"/>
        <v>0</v>
      </c>
      <c r="DF70" s="25" t="s">
        <v>49</v>
      </c>
      <c r="DG70" s="25"/>
      <c r="DH70" s="24"/>
      <c r="DI70" s="24"/>
      <c r="DJ70" s="25"/>
      <c r="DK70" s="27">
        <f t="shared" si="300"/>
        <v>0</v>
      </c>
      <c r="DL70" s="28">
        <f t="shared" si="301"/>
        <v>0</v>
      </c>
      <c r="DM70" s="25" t="s">
        <v>49</v>
      </c>
      <c r="DN70" s="25"/>
      <c r="DO70" s="24"/>
      <c r="DP70" s="24"/>
      <c r="DQ70" s="25"/>
      <c r="DR70" s="27">
        <f t="shared" si="302"/>
        <v>0</v>
      </c>
      <c r="DS70" s="28">
        <f t="shared" si="303"/>
        <v>0</v>
      </c>
      <c r="DT70" s="25" t="s">
        <v>49</v>
      </c>
      <c r="DU70" s="25"/>
      <c r="DV70" s="24"/>
      <c r="DW70" s="24"/>
      <c r="DX70" s="25"/>
      <c r="DY70" s="27">
        <f t="shared" si="304"/>
        <v>0</v>
      </c>
      <c r="DZ70" s="28">
        <f t="shared" si="305"/>
        <v>0</v>
      </c>
      <c r="EA70" s="25" t="s">
        <v>49</v>
      </c>
      <c r="EB70" s="25"/>
      <c r="EC70" s="31">
        <v>17</v>
      </c>
      <c r="ED70" s="24"/>
      <c r="EE70" s="25"/>
      <c r="EF70" s="27">
        <f t="shared" si="306"/>
        <v>1</v>
      </c>
      <c r="EG70" s="28">
        <f t="shared" si="307"/>
        <v>0</v>
      </c>
      <c r="EH70" s="25" t="s">
        <v>49</v>
      </c>
      <c r="EI70" s="25"/>
      <c r="EJ70" s="32">
        <v>2025</v>
      </c>
    </row>
    <row r="71" spans="2:140" ht="112.5" x14ac:dyDescent="0.3">
      <c r="B71" s="16" t="s">
        <v>55</v>
      </c>
      <c r="C71" s="16" t="s">
        <v>74</v>
      </c>
      <c r="D71" s="16" t="s">
        <v>74</v>
      </c>
      <c r="E71" s="16" t="s">
        <v>158</v>
      </c>
      <c r="F71" s="16" t="s">
        <v>274</v>
      </c>
      <c r="G71" s="17" t="s">
        <v>275</v>
      </c>
      <c r="H71" s="16" t="s">
        <v>526</v>
      </c>
      <c r="I71" s="16" t="s">
        <v>277</v>
      </c>
      <c r="J71" s="16" t="s">
        <v>85</v>
      </c>
      <c r="K71" s="16" t="s">
        <v>85</v>
      </c>
      <c r="L71" s="16" t="s">
        <v>85</v>
      </c>
      <c r="M71" s="16" t="s">
        <v>687</v>
      </c>
      <c r="N71" s="16" t="s">
        <v>687</v>
      </c>
      <c r="O71" s="22">
        <v>360</v>
      </c>
      <c r="P71" s="21" t="s">
        <v>704</v>
      </c>
      <c r="Q71" s="20" t="s">
        <v>282</v>
      </c>
      <c r="R71" s="19" t="s">
        <v>283</v>
      </c>
      <c r="S71" s="21" t="s">
        <v>403</v>
      </c>
      <c r="T71" s="19" t="s">
        <v>308</v>
      </c>
      <c r="U71" s="21" t="s">
        <v>286</v>
      </c>
      <c r="V71" s="21">
        <v>15</v>
      </c>
      <c r="W71" s="21" t="s">
        <v>425</v>
      </c>
      <c r="X71" s="20" t="s">
        <v>405</v>
      </c>
      <c r="Y71" s="21"/>
      <c r="Z71" s="21" t="s">
        <v>705</v>
      </c>
      <c r="AA71" s="21"/>
      <c r="AB71" s="21"/>
      <c r="AC71" s="21"/>
      <c r="AD71" s="21"/>
      <c r="AE71" s="21"/>
      <c r="AF71" s="21"/>
      <c r="AG71" s="21"/>
      <c r="AH71" s="22"/>
      <c r="AI71" s="22"/>
      <c r="AJ71" s="22"/>
      <c r="AK71" s="22"/>
      <c r="AL71" s="22"/>
      <c r="AM71" s="22"/>
      <c r="AN71" s="22"/>
      <c r="AO71" s="22"/>
      <c r="AP71" s="22"/>
      <c r="AQ71" s="22"/>
      <c r="AR71" s="23"/>
      <c r="AS71" s="22"/>
      <c r="AT71" s="41"/>
      <c r="AU71" s="49">
        <v>0.1</v>
      </c>
      <c r="AV71" s="53">
        <v>0.5</v>
      </c>
      <c r="AW71" s="49">
        <v>0.4</v>
      </c>
      <c r="AX71" s="49"/>
      <c r="AY71" s="49">
        <v>1</v>
      </c>
      <c r="AZ71" s="50"/>
      <c r="BA71" s="50"/>
      <c r="BB71" s="50"/>
      <c r="BC71" s="50"/>
      <c r="BD71" s="24"/>
      <c r="BE71" s="24"/>
      <c r="BF71" s="25"/>
      <c r="BG71" s="26">
        <f t="shared" si="284"/>
        <v>0</v>
      </c>
      <c r="BH71" s="27">
        <f t="shared" si="311"/>
        <v>0</v>
      </c>
      <c r="BI71" s="25" t="s">
        <v>50</v>
      </c>
      <c r="BJ71" s="25"/>
      <c r="BK71" s="24"/>
      <c r="BL71" s="24"/>
      <c r="BM71" s="25"/>
      <c r="BN71" s="27">
        <f t="shared" si="286"/>
        <v>0</v>
      </c>
      <c r="BO71" s="28">
        <f t="shared" si="287"/>
        <v>0</v>
      </c>
      <c r="BP71" s="25" t="s">
        <v>49</v>
      </c>
      <c r="BQ71" s="29"/>
      <c r="BR71" s="30"/>
      <c r="BS71" s="24"/>
      <c r="BT71" s="25"/>
      <c r="BU71" s="27">
        <f t="shared" si="288"/>
        <v>0</v>
      </c>
      <c r="BV71" s="28">
        <f t="shared" si="289"/>
        <v>0</v>
      </c>
      <c r="BW71" s="25" t="s">
        <v>49</v>
      </c>
      <c r="BX71" s="25"/>
      <c r="BY71" s="24"/>
      <c r="BZ71" s="24"/>
      <c r="CA71" s="25"/>
      <c r="CB71" s="27">
        <f t="shared" si="290"/>
        <v>0</v>
      </c>
      <c r="CC71" s="28">
        <f t="shared" si="291"/>
        <v>0</v>
      </c>
      <c r="CD71" s="25" t="s">
        <v>49</v>
      </c>
      <c r="CE71" s="25"/>
      <c r="CF71" s="24"/>
      <c r="CG71" s="24"/>
      <c r="CH71" s="25"/>
      <c r="CI71" s="27">
        <f t="shared" si="292"/>
        <v>0</v>
      </c>
      <c r="CJ71" s="28">
        <f t="shared" si="293"/>
        <v>0</v>
      </c>
      <c r="CK71" s="25" t="s">
        <v>49</v>
      </c>
      <c r="CL71" s="25"/>
      <c r="CM71" s="24">
        <v>0.1</v>
      </c>
      <c r="CN71" s="24"/>
      <c r="CO71" s="25"/>
      <c r="CP71" s="27">
        <f t="shared" si="294"/>
        <v>0.25</v>
      </c>
      <c r="CQ71" s="28">
        <f t="shared" si="295"/>
        <v>0</v>
      </c>
      <c r="CR71" s="25" t="s">
        <v>49</v>
      </c>
      <c r="CS71" s="25"/>
      <c r="CT71" s="24">
        <v>0.1</v>
      </c>
      <c r="CU71" s="24"/>
      <c r="CV71" s="25"/>
      <c r="CW71" s="27">
        <f t="shared" si="296"/>
        <v>0.25</v>
      </c>
      <c r="CX71" s="28">
        <f t="shared" si="297"/>
        <v>0</v>
      </c>
      <c r="CY71" s="25" t="s">
        <v>49</v>
      </c>
      <c r="CZ71" s="25"/>
      <c r="DA71" s="24">
        <v>0.1</v>
      </c>
      <c r="DB71" s="24"/>
      <c r="DC71" s="25"/>
      <c r="DD71" s="27">
        <f t="shared" si="298"/>
        <v>0.25</v>
      </c>
      <c r="DE71" s="28">
        <f t="shared" si="299"/>
        <v>0</v>
      </c>
      <c r="DF71" s="25" t="s">
        <v>49</v>
      </c>
      <c r="DG71" s="25"/>
      <c r="DH71" s="24">
        <v>0.1</v>
      </c>
      <c r="DI71" s="24"/>
      <c r="DJ71" s="25"/>
      <c r="DK71" s="27">
        <f t="shared" si="300"/>
        <v>0.25</v>
      </c>
      <c r="DL71" s="28">
        <f t="shared" si="301"/>
        <v>0</v>
      </c>
      <c r="DM71" s="25" t="s">
        <v>49</v>
      </c>
      <c r="DN71" s="25"/>
      <c r="DO71" s="24">
        <v>0.1</v>
      </c>
      <c r="DP71" s="24"/>
      <c r="DQ71" s="25"/>
      <c r="DR71" s="27">
        <f t="shared" si="302"/>
        <v>0.25</v>
      </c>
      <c r="DS71" s="28">
        <f t="shared" si="303"/>
        <v>0</v>
      </c>
      <c r="DT71" s="25" t="s">
        <v>49</v>
      </c>
      <c r="DU71" s="25"/>
      <c r="DV71" s="24">
        <v>0.1</v>
      </c>
      <c r="DW71" s="24"/>
      <c r="DX71" s="25"/>
      <c r="DY71" s="27">
        <f t="shared" si="304"/>
        <v>0.25</v>
      </c>
      <c r="DZ71" s="28">
        <f t="shared" si="305"/>
        <v>0</v>
      </c>
      <c r="EA71" s="25" t="s">
        <v>49</v>
      </c>
      <c r="EB71" s="25"/>
      <c r="EC71" s="31">
        <v>0.4</v>
      </c>
      <c r="ED71" s="24"/>
      <c r="EE71" s="25"/>
      <c r="EF71" s="27">
        <f t="shared" si="306"/>
        <v>1</v>
      </c>
      <c r="EG71" s="28">
        <f t="shared" si="307"/>
        <v>0</v>
      </c>
      <c r="EH71" s="25" t="s">
        <v>49</v>
      </c>
      <c r="EI71" s="25"/>
      <c r="EJ71" s="32">
        <v>2025</v>
      </c>
    </row>
    <row r="72" spans="2:140" ht="281.25" x14ac:dyDescent="0.3">
      <c r="B72" s="16" t="s">
        <v>55</v>
      </c>
      <c r="C72" s="16" t="s">
        <v>74</v>
      </c>
      <c r="D72" s="16" t="s">
        <v>74</v>
      </c>
      <c r="E72" s="16" t="s">
        <v>158</v>
      </c>
      <c r="F72" s="16" t="s">
        <v>274</v>
      </c>
      <c r="G72" s="17" t="s">
        <v>275</v>
      </c>
      <c r="H72" s="16" t="s">
        <v>526</v>
      </c>
      <c r="I72" s="16" t="s">
        <v>277</v>
      </c>
      <c r="J72" s="16" t="s">
        <v>85</v>
      </c>
      <c r="K72" s="16" t="s">
        <v>85</v>
      </c>
      <c r="L72" s="16" t="s">
        <v>85</v>
      </c>
      <c r="M72" s="16" t="s">
        <v>687</v>
      </c>
      <c r="N72" s="16" t="s">
        <v>687</v>
      </c>
      <c r="O72" s="22">
        <v>361</v>
      </c>
      <c r="P72" s="21" t="s">
        <v>706</v>
      </c>
      <c r="Q72" s="20" t="s">
        <v>282</v>
      </c>
      <c r="R72" s="19" t="s">
        <v>283</v>
      </c>
      <c r="S72" s="21" t="s">
        <v>707</v>
      </c>
      <c r="T72" s="21" t="s">
        <v>308</v>
      </c>
      <c r="U72" s="21" t="s">
        <v>286</v>
      </c>
      <c r="V72" s="21">
        <v>30</v>
      </c>
      <c r="W72" s="21" t="s">
        <v>425</v>
      </c>
      <c r="X72" s="20" t="s">
        <v>405</v>
      </c>
      <c r="Y72" s="21"/>
      <c r="Z72" s="21" t="s">
        <v>705</v>
      </c>
      <c r="AA72" s="21"/>
      <c r="AB72" s="21"/>
      <c r="AC72" s="21"/>
      <c r="AD72" s="21"/>
      <c r="AE72" s="21"/>
      <c r="AF72" s="21"/>
      <c r="AG72" s="21"/>
      <c r="AH72" s="22"/>
      <c r="AI72" s="22"/>
      <c r="AJ72" s="22"/>
      <c r="AK72" s="22"/>
      <c r="AL72" s="22"/>
      <c r="AM72" s="22"/>
      <c r="AN72" s="22"/>
      <c r="AO72" s="22"/>
      <c r="AP72" s="22"/>
      <c r="AQ72" s="22"/>
      <c r="AR72" s="23"/>
      <c r="AS72" s="22"/>
      <c r="AT72" s="41"/>
      <c r="AU72" s="49"/>
      <c r="AV72" s="49"/>
      <c r="AW72" s="53">
        <v>0.6</v>
      </c>
      <c r="AX72" s="49">
        <v>0.4</v>
      </c>
      <c r="AY72" s="49">
        <v>1</v>
      </c>
      <c r="AZ72" s="50"/>
      <c r="BA72" s="50"/>
      <c r="BB72" s="50"/>
      <c r="BC72" s="50"/>
      <c r="BD72" s="24"/>
      <c r="BE72" s="24"/>
      <c r="BF72" s="25"/>
      <c r="BG72" s="26">
        <f t="shared" si="284"/>
        <v>0</v>
      </c>
      <c r="BH72" s="27">
        <f t="shared" si="311"/>
        <v>0</v>
      </c>
      <c r="BI72" s="25" t="s">
        <v>50</v>
      </c>
      <c r="BJ72" s="25"/>
      <c r="BK72" s="24"/>
      <c r="BL72" s="24"/>
      <c r="BM72" s="25"/>
      <c r="BN72" s="27">
        <f t="shared" si="286"/>
        <v>0</v>
      </c>
      <c r="BO72" s="28">
        <f t="shared" si="287"/>
        <v>0</v>
      </c>
      <c r="BP72" s="25" t="s">
        <v>49</v>
      </c>
      <c r="BQ72" s="29"/>
      <c r="BR72" s="30"/>
      <c r="BS72" s="24"/>
      <c r="BT72" s="25"/>
      <c r="BU72" s="27">
        <f t="shared" si="288"/>
        <v>0</v>
      </c>
      <c r="BV72" s="28">
        <f t="shared" si="289"/>
        <v>0</v>
      </c>
      <c r="BW72" s="25" t="s">
        <v>49</v>
      </c>
      <c r="BX72" s="25"/>
      <c r="BY72" s="24"/>
      <c r="BZ72" s="24"/>
      <c r="CA72" s="25"/>
      <c r="CB72" s="27">
        <f t="shared" si="290"/>
        <v>0</v>
      </c>
      <c r="CC72" s="28">
        <f t="shared" si="291"/>
        <v>0</v>
      </c>
      <c r="CD72" s="25" t="s">
        <v>49</v>
      </c>
      <c r="CE72" s="25"/>
      <c r="CF72" s="24"/>
      <c r="CG72" s="24"/>
      <c r="CH72" s="25"/>
      <c r="CI72" s="27">
        <f t="shared" si="292"/>
        <v>0</v>
      </c>
      <c r="CJ72" s="28">
        <f t="shared" si="293"/>
        <v>0</v>
      </c>
      <c r="CK72" s="25" t="s">
        <v>49</v>
      </c>
      <c r="CL72" s="25"/>
      <c r="CM72" s="24">
        <v>0.1</v>
      </c>
      <c r="CN72" s="24"/>
      <c r="CO72" s="25"/>
      <c r="CP72" s="27">
        <f t="shared" si="294"/>
        <v>0.16666666666666669</v>
      </c>
      <c r="CQ72" s="28">
        <f t="shared" si="295"/>
        <v>0</v>
      </c>
      <c r="CR72" s="25" t="s">
        <v>49</v>
      </c>
      <c r="CS72" s="25"/>
      <c r="CT72" s="24">
        <v>0.1</v>
      </c>
      <c r="CU72" s="24"/>
      <c r="CV72" s="25"/>
      <c r="CW72" s="27">
        <f t="shared" si="296"/>
        <v>0.16666666666666669</v>
      </c>
      <c r="CX72" s="28">
        <f t="shared" si="297"/>
        <v>0</v>
      </c>
      <c r="CY72" s="25" t="s">
        <v>49</v>
      </c>
      <c r="CZ72" s="25"/>
      <c r="DA72" s="24">
        <v>0.1</v>
      </c>
      <c r="DB72" s="24"/>
      <c r="DC72" s="25"/>
      <c r="DD72" s="27">
        <f t="shared" si="298"/>
        <v>0.16666666666666669</v>
      </c>
      <c r="DE72" s="28">
        <f t="shared" si="299"/>
        <v>0</v>
      </c>
      <c r="DF72" s="25" t="s">
        <v>49</v>
      </c>
      <c r="DG72" s="25"/>
      <c r="DH72" s="24">
        <v>0.1</v>
      </c>
      <c r="DI72" s="24"/>
      <c r="DJ72" s="25"/>
      <c r="DK72" s="27">
        <f t="shared" si="300"/>
        <v>0.16666666666666669</v>
      </c>
      <c r="DL72" s="28">
        <f t="shared" si="301"/>
        <v>0</v>
      </c>
      <c r="DM72" s="25" t="s">
        <v>49</v>
      </c>
      <c r="DN72" s="25"/>
      <c r="DO72" s="24">
        <v>0.1</v>
      </c>
      <c r="DP72" s="24"/>
      <c r="DQ72" s="25"/>
      <c r="DR72" s="27">
        <f t="shared" si="302"/>
        <v>0.16666666666666669</v>
      </c>
      <c r="DS72" s="28">
        <f t="shared" si="303"/>
        <v>0</v>
      </c>
      <c r="DT72" s="25" t="s">
        <v>49</v>
      </c>
      <c r="DU72" s="25"/>
      <c r="DV72" s="24">
        <v>0.1</v>
      </c>
      <c r="DW72" s="24"/>
      <c r="DX72" s="25"/>
      <c r="DY72" s="27">
        <f t="shared" si="304"/>
        <v>0.16666666666666669</v>
      </c>
      <c r="DZ72" s="28">
        <f t="shared" si="305"/>
        <v>0</v>
      </c>
      <c r="EA72" s="25" t="s">
        <v>49</v>
      </c>
      <c r="EB72" s="25"/>
      <c r="EC72" s="31">
        <v>0.6</v>
      </c>
      <c r="ED72" s="24"/>
      <c r="EE72" s="25"/>
      <c r="EF72" s="27">
        <f t="shared" si="306"/>
        <v>1</v>
      </c>
      <c r="EG72" s="28">
        <f t="shared" si="307"/>
        <v>0</v>
      </c>
      <c r="EH72" s="25" t="s">
        <v>49</v>
      </c>
      <c r="EI72" s="25"/>
      <c r="EJ72" s="32">
        <v>2025</v>
      </c>
    </row>
    <row r="73" spans="2:140" ht="37.5" x14ac:dyDescent="0.3">
      <c r="B73" s="16" t="s">
        <v>55</v>
      </c>
      <c r="C73" s="16" t="s">
        <v>74</v>
      </c>
      <c r="D73" s="16" t="s">
        <v>74</v>
      </c>
      <c r="E73" s="16" t="s">
        <v>158</v>
      </c>
      <c r="F73" s="16" t="s">
        <v>274</v>
      </c>
      <c r="G73" s="17" t="s">
        <v>275</v>
      </c>
      <c r="H73" s="16" t="s">
        <v>526</v>
      </c>
      <c r="I73" s="16" t="s">
        <v>277</v>
      </c>
      <c r="J73" s="16" t="s">
        <v>85</v>
      </c>
      <c r="K73" s="16" t="s">
        <v>85</v>
      </c>
      <c r="L73" s="16" t="s">
        <v>85</v>
      </c>
      <c r="M73" s="16" t="s">
        <v>687</v>
      </c>
      <c r="N73" s="16" t="s">
        <v>687</v>
      </c>
      <c r="O73" s="54">
        <v>363</v>
      </c>
      <c r="P73" s="19" t="s">
        <v>708</v>
      </c>
      <c r="Q73" s="20" t="s">
        <v>282</v>
      </c>
      <c r="R73" s="19" t="s">
        <v>306</v>
      </c>
      <c r="S73" s="19" t="s">
        <v>709</v>
      </c>
      <c r="T73" s="19" t="s">
        <v>308</v>
      </c>
      <c r="U73" s="19" t="s">
        <v>286</v>
      </c>
      <c r="V73" s="19">
        <v>15</v>
      </c>
      <c r="W73" s="19" t="s">
        <v>425</v>
      </c>
      <c r="X73" s="20" t="s">
        <v>405</v>
      </c>
      <c r="Y73" s="21"/>
      <c r="Z73" s="21" t="s">
        <v>710</v>
      </c>
      <c r="AA73" s="21"/>
      <c r="AB73" s="21"/>
      <c r="AC73" s="21"/>
      <c r="AD73" s="21"/>
      <c r="AE73" s="21"/>
      <c r="AF73" s="21"/>
      <c r="AG73" s="21"/>
      <c r="AH73" s="22"/>
      <c r="AI73" s="22"/>
      <c r="AJ73" s="22"/>
      <c r="AK73" s="22"/>
      <c r="AL73" s="22"/>
      <c r="AM73" s="22"/>
      <c r="AN73" s="22"/>
      <c r="AO73" s="22"/>
      <c r="AP73" s="22"/>
      <c r="AQ73" s="22"/>
      <c r="AR73" s="23"/>
      <c r="AS73" s="22"/>
      <c r="AT73" s="22"/>
      <c r="AU73" s="196">
        <v>1</v>
      </c>
      <c r="AV73" s="196">
        <v>1</v>
      </c>
      <c r="AW73" s="196">
        <v>1</v>
      </c>
      <c r="AX73" s="196">
        <v>1</v>
      </c>
      <c r="AY73" s="196">
        <v>1</v>
      </c>
      <c r="AZ73" s="197"/>
      <c r="BA73" s="197"/>
      <c r="BB73" s="197"/>
      <c r="BC73" s="197"/>
      <c r="BD73" s="24"/>
      <c r="BE73" s="24"/>
      <c r="BF73" s="25"/>
      <c r="BG73" s="27">
        <f>IFERROR(BD73/AW73,0)</f>
        <v>0</v>
      </c>
      <c r="BH73" s="28">
        <f>+IF(BI73="SI",IFERROR((IF(BI73="SI",BE73,0)/AW73),"REVISAR"),0)</f>
        <v>0</v>
      </c>
      <c r="BI73" s="25" t="s">
        <v>50</v>
      </c>
      <c r="BJ73" s="25"/>
      <c r="BK73" s="24"/>
      <c r="BL73" s="24"/>
      <c r="BM73" s="25"/>
      <c r="BN73" s="27">
        <f>+IFERROR(BK73/AW73,0)</f>
        <v>0</v>
      </c>
      <c r="BO73" s="28">
        <f>+IF(BP73="SI",IFERROR((IF(BP73="SI",BL73,0)/AW73),"REVISAR"),BH73)</f>
        <v>0</v>
      </c>
      <c r="BP73" s="25" t="s">
        <v>49</v>
      </c>
      <c r="BQ73" s="29"/>
      <c r="BR73" s="30"/>
      <c r="BS73" s="24"/>
      <c r="BT73" s="25"/>
      <c r="BU73" s="27">
        <f>+IFERROR(BR73/AW73,0)</f>
        <v>0</v>
      </c>
      <c r="BV73" s="28">
        <f>+IF(BW73="SI",IFERROR((IF(BW73="SI",BS73,0)/AW73),"REVISAR"),BO73)</f>
        <v>0</v>
      </c>
      <c r="BW73" s="25" t="s">
        <v>49</v>
      </c>
      <c r="BX73" s="25"/>
      <c r="BY73" s="24"/>
      <c r="BZ73" s="24"/>
      <c r="CA73" s="25"/>
      <c r="CB73" s="27">
        <f>+IFERROR(BY73/AW73,0)</f>
        <v>0</v>
      </c>
      <c r="CC73" s="28">
        <f>+IF(CD73="SI",IFERROR((IF(CD73="SI",BZ73,0)/AW73),"REVISAR"),BV73)</f>
        <v>0</v>
      </c>
      <c r="CD73" s="25" t="s">
        <v>49</v>
      </c>
      <c r="CE73" s="25"/>
      <c r="CF73" s="24"/>
      <c r="CG73" s="24"/>
      <c r="CH73" s="25"/>
      <c r="CI73" s="27">
        <f>+IFERROR(CF73/AW73,0)</f>
        <v>0</v>
      </c>
      <c r="CJ73" s="28">
        <f>+IF(CK73="SI",IFERROR((IF(CK73="SI",CG73,0)/AW73),"REVISAR"),CC73)</f>
        <v>0</v>
      </c>
      <c r="CK73" s="25" t="s">
        <v>49</v>
      </c>
      <c r="CL73" s="25"/>
      <c r="CM73" s="24">
        <v>0.1</v>
      </c>
      <c r="CN73" s="24"/>
      <c r="CO73" s="25"/>
      <c r="CP73" s="27">
        <f>+IFERROR(CM73/AW73,0)</f>
        <v>0.1</v>
      </c>
      <c r="CQ73" s="28">
        <f>+IF(CR73="SI",IFERROR((IF(CR73="SI",CN73,0)/AW73),"REVISAR"),CJ73)</f>
        <v>0</v>
      </c>
      <c r="CR73" s="25" t="s">
        <v>49</v>
      </c>
      <c r="CS73" s="25"/>
      <c r="CT73" s="24">
        <v>0.1</v>
      </c>
      <c r="CU73" s="24"/>
      <c r="CV73" s="25"/>
      <c r="CW73" s="27">
        <f>+IFERROR(CT73/AW73,0)</f>
        <v>0.1</v>
      </c>
      <c r="CX73" s="28">
        <f>+IF(CY73="SI",IFERROR((IF(CY73="SI",CU73,0)/AW73),"REVISAR"),CQ73)</f>
        <v>0</v>
      </c>
      <c r="CY73" s="25" t="s">
        <v>49</v>
      </c>
      <c r="CZ73" s="25"/>
      <c r="DA73" s="24">
        <v>0.1</v>
      </c>
      <c r="DB73" s="24"/>
      <c r="DC73" s="25"/>
      <c r="DD73" s="27">
        <f>+IFERROR(DA73/AW73,0)</f>
        <v>0.1</v>
      </c>
      <c r="DE73" s="28">
        <f>+IF(DF73="SI",IFERROR((IF(DF73="SI",DB73,0)/AW73),"REVISAR"),CX73)</f>
        <v>0</v>
      </c>
      <c r="DF73" s="25" t="s">
        <v>49</v>
      </c>
      <c r="DG73" s="25"/>
      <c r="DH73" s="24">
        <v>0.1</v>
      </c>
      <c r="DI73" s="24"/>
      <c r="DJ73" s="25"/>
      <c r="DK73" s="27">
        <f>+IFERROR(DH73/AW73,0)</f>
        <v>0.1</v>
      </c>
      <c r="DL73" s="28">
        <f>+IF(DM73="SI",IFERROR((IF(DM73="SI",DI73,0)/AW73),"REVISAR"),DE73)</f>
        <v>0</v>
      </c>
      <c r="DM73" s="25" t="s">
        <v>49</v>
      </c>
      <c r="DN73" s="25"/>
      <c r="DO73" s="24">
        <v>0.1</v>
      </c>
      <c r="DP73" s="24"/>
      <c r="DQ73" s="25"/>
      <c r="DR73" s="27">
        <f>+IFERROR(DO73/AW73,0)</f>
        <v>0.1</v>
      </c>
      <c r="DS73" s="28">
        <f>+IF(DT73="SI",IFERROR((IF(DT73="SI",DP73,0)/AW73),"REVISAR"),DL73)</f>
        <v>0</v>
      </c>
      <c r="DT73" s="25" t="s">
        <v>49</v>
      </c>
      <c r="DU73" s="25"/>
      <c r="DV73" s="24">
        <v>0.1</v>
      </c>
      <c r="DW73" s="24"/>
      <c r="DX73" s="25"/>
      <c r="DY73" s="27">
        <f>+IFERROR(DV73/AW73,0)</f>
        <v>0.1</v>
      </c>
      <c r="DZ73" s="28">
        <f>+IF(EA73="SI",IFERROR((IF(EA73="SI",DW73,0)/AW73),"REVISAR"),DS73)</f>
        <v>0</v>
      </c>
      <c r="EA73" s="25" t="s">
        <v>49</v>
      </c>
      <c r="EB73" s="25"/>
      <c r="EC73" s="31">
        <v>1</v>
      </c>
      <c r="ED73" s="24"/>
      <c r="EE73" s="25"/>
      <c r="EF73" s="27">
        <f>+IFERROR(EC73/AW73,0)</f>
        <v>1</v>
      </c>
      <c r="EG73" s="28">
        <f>+IF(EH73="SI",IFERROR((IF(EH73="SI",ED73,0)/AW73),"REVISAR"),DZ73)</f>
        <v>0</v>
      </c>
      <c r="EH73" s="25" t="s">
        <v>49</v>
      </c>
      <c r="EI73" s="25"/>
      <c r="EJ73" s="32">
        <v>2025</v>
      </c>
    </row>
    <row r="74" spans="2:140" ht="37.5" x14ac:dyDescent="0.3">
      <c r="B74" s="16" t="s">
        <v>55</v>
      </c>
      <c r="C74" s="16" t="s">
        <v>74</v>
      </c>
      <c r="D74" s="16" t="s">
        <v>74</v>
      </c>
      <c r="E74" s="16" t="s">
        <v>158</v>
      </c>
      <c r="F74" s="16" t="s">
        <v>274</v>
      </c>
      <c r="G74" s="17" t="s">
        <v>275</v>
      </c>
      <c r="H74" s="16" t="s">
        <v>526</v>
      </c>
      <c r="I74" s="16" t="s">
        <v>277</v>
      </c>
      <c r="J74" s="16" t="s">
        <v>85</v>
      </c>
      <c r="K74" s="16" t="s">
        <v>85</v>
      </c>
      <c r="L74" s="16" t="s">
        <v>85</v>
      </c>
      <c r="M74" s="16" t="s">
        <v>687</v>
      </c>
      <c r="N74" s="16" t="s">
        <v>687</v>
      </c>
      <c r="O74" s="54">
        <v>473</v>
      </c>
      <c r="P74" s="19" t="s">
        <v>711</v>
      </c>
      <c r="Q74" s="20" t="s">
        <v>282</v>
      </c>
      <c r="R74" s="19" t="s">
        <v>283</v>
      </c>
      <c r="S74" s="19" t="s">
        <v>403</v>
      </c>
      <c r="T74" s="19" t="s">
        <v>308</v>
      </c>
      <c r="U74" s="19" t="s">
        <v>286</v>
      </c>
      <c r="V74" s="19">
        <v>15</v>
      </c>
      <c r="W74" s="19" t="s">
        <v>425</v>
      </c>
      <c r="X74" s="20" t="s">
        <v>405</v>
      </c>
      <c r="Y74" s="21"/>
      <c r="Z74" s="21"/>
      <c r="AA74" s="21"/>
      <c r="AB74" s="21"/>
      <c r="AC74" s="21"/>
      <c r="AD74" s="21"/>
      <c r="AE74" s="21"/>
      <c r="AF74" s="21" t="s">
        <v>712</v>
      </c>
      <c r="AG74" s="21"/>
      <c r="AH74" s="22"/>
      <c r="AI74" s="22"/>
      <c r="AJ74" s="22"/>
      <c r="AK74" s="22"/>
      <c r="AL74" s="22"/>
      <c r="AM74" s="22"/>
      <c r="AN74" s="22"/>
      <c r="AO74" s="22"/>
      <c r="AP74" s="22"/>
      <c r="AQ74" s="22"/>
      <c r="AR74" s="23"/>
      <c r="AS74" s="22"/>
      <c r="AT74" s="22"/>
      <c r="AU74" s="196">
        <v>0.2</v>
      </c>
      <c r="AV74" s="196">
        <v>0.5</v>
      </c>
      <c r="AW74" s="196">
        <v>0.3</v>
      </c>
      <c r="AX74" s="196"/>
      <c r="AY74" s="196">
        <v>1</v>
      </c>
      <c r="AZ74" s="197"/>
      <c r="BA74" s="197"/>
      <c r="BB74" s="197"/>
      <c r="BC74" s="197"/>
      <c r="BD74" s="24"/>
      <c r="BE74" s="24"/>
      <c r="BF74" s="25"/>
      <c r="BG74" s="26">
        <f t="shared" ref="BG74:BG79" si="312">IFERROR(BD74/AW74,0)</f>
        <v>0</v>
      </c>
      <c r="BH74" s="27">
        <f t="shared" ref="BH74:BH79" si="313">IFERROR(BE74/AW74,0)</f>
        <v>0</v>
      </c>
      <c r="BI74" s="25" t="s">
        <v>50</v>
      </c>
      <c r="BJ74" s="25"/>
      <c r="BK74" s="24"/>
      <c r="BL74" s="24"/>
      <c r="BM74" s="25"/>
      <c r="BN74" s="27">
        <f t="shared" ref="BN74:BN79" si="314">+IFERROR(BK74/AW74,0)</f>
        <v>0</v>
      </c>
      <c r="BO74" s="28">
        <f t="shared" ref="BO74:BO79" si="315">+IF(BP74="SI",IFERROR((IF(BP74="SI",BL74,0)/AW74),"REVISAR"),BH74)</f>
        <v>0</v>
      </c>
      <c r="BP74" s="25" t="s">
        <v>49</v>
      </c>
      <c r="BQ74" s="29"/>
      <c r="BR74" s="30"/>
      <c r="BS74" s="24"/>
      <c r="BT74" s="25"/>
      <c r="BU74" s="27">
        <f t="shared" ref="BU74:BU79" si="316">+IFERROR(BR74/AW74,0)</f>
        <v>0</v>
      </c>
      <c r="BV74" s="28">
        <f t="shared" ref="BV74:BV79" si="317">+IF(BW74="SI",IFERROR((IF(BW74="SI",BS74,0)/AW74),"REVISAR"),BO74)</f>
        <v>0</v>
      </c>
      <c r="BW74" s="25" t="s">
        <v>49</v>
      </c>
      <c r="BX74" s="25"/>
      <c r="BY74" s="55"/>
      <c r="BZ74" s="24"/>
      <c r="CA74" s="25"/>
      <c r="CB74" s="27">
        <f t="shared" ref="CB74:CB79" si="318">+IFERROR(BY74/AW74,0)</f>
        <v>0</v>
      </c>
      <c r="CC74" s="28">
        <f t="shared" ref="CC74:CC79" si="319">+IF(CD74="SI",IFERROR((IF(CD74="SI",BZ74,0)/AW74),"REVISAR"),BV74)</f>
        <v>0</v>
      </c>
      <c r="CD74" s="25" t="s">
        <v>49</v>
      </c>
      <c r="CE74" s="25"/>
      <c r="CF74" s="55"/>
      <c r="CG74" s="24"/>
      <c r="CH74" s="25"/>
      <c r="CI74" s="27">
        <f t="shared" ref="CI74:CI79" si="320">+IFERROR(CF74/AW74,0)</f>
        <v>0</v>
      </c>
      <c r="CJ74" s="28">
        <f t="shared" ref="CJ74:CJ79" si="321">+IF(CK74="SI",IFERROR((IF(CK74="SI",CG74,0)/AW74),"REVISAR"),CC74)</f>
        <v>0</v>
      </c>
      <c r="CK74" s="25" t="s">
        <v>49</v>
      </c>
      <c r="CL74" s="25"/>
      <c r="CM74" s="56">
        <v>0.1</v>
      </c>
      <c r="CN74" s="24"/>
      <c r="CO74" s="25"/>
      <c r="CP74" s="27">
        <f t="shared" ref="CP74:CP79" si="322">+IFERROR(CM74/AW74,0)</f>
        <v>0.33333333333333337</v>
      </c>
      <c r="CQ74" s="28">
        <f t="shared" ref="CQ74:CQ79" si="323">+IF(CR74="SI",IFERROR((IF(CR74="SI",CN74,0)/AW74),"REVISAR"),CJ74)</f>
        <v>0</v>
      </c>
      <c r="CR74" s="25" t="s">
        <v>49</v>
      </c>
      <c r="CS74" s="25"/>
      <c r="CT74" s="56">
        <v>0.1</v>
      </c>
      <c r="CU74" s="24"/>
      <c r="CV74" s="25"/>
      <c r="CW74" s="27">
        <f t="shared" ref="CW74:CW79" si="324">+IFERROR(CT74/AW74,0)</f>
        <v>0.33333333333333337</v>
      </c>
      <c r="CX74" s="28">
        <f t="shared" ref="CX74:CX79" si="325">+IF(CY74="SI",IFERROR((IF(CY74="SI",CU74,0)/AW74),"REVISAR"),CQ74)</f>
        <v>0</v>
      </c>
      <c r="CY74" s="25" t="s">
        <v>49</v>
      </c>
      <c r="CZ74" s="25"/>
      <c r="DA74" s="56">
        <v>0.1</v>
      </c>
      <c r="DB74" s="24"/>
      <c r="DC74" s="25"/>
      <c r="DD74" s="27">
        <f t="shared" ref="DD74:DD79" si="326">+IFERROR(DA74/AW74,0)</f>
        <v>0.33333333333333337</v>
      </c>
      <c r="DE74" s="28">
        <f t="shared" ref="DE74:DE79" si="327">+IF(DF74="SI",IFERROR((IF(DF74="SI",DB74,0)/AW74),"REVISAR"),CX74)</f>
        <v>0</v>
      </c>
      <c r="DF74" s="25" t="s">
        <v>49</v>
      </c>
      <c r="DG74" s="25"/>
      <c r="DH74" s="56">
        <v>0.1</v>
      </c>
      <c r="DI74" s="24"/>
      <c r="DJ74" s="25"/>
      <c r="DK74" s="27">
        <f t="shared" ref="DK74:DK79" si="328">+IFERROR(DH74/AW74,0)</f>
        <v>0.33333333333333337</v>
      </c>
      <c r="DL74" s="28">
        <f t="shared" ref="DL74:DL79" si="329">+IF(DM74="SI",IFERROR((IF(DM74="SI",DI74,0)/AW74),"REVISAR"),DE74)</f>
        <v>0</v>
      </c>
      <c r="DM74" s="25" t="s">
        <v>49</v>
      </c>
      <c r="DN74" s="25"/>
      <c r="DO74" s="56">
        <v>0.1</v>
      </c>
      <c r="DP74" s="24"/>
      <c r="DQ74" s="25"/>
      <c r="DR74" s="27">
        <f t="shared" ref="DR74:DR79" si="330">+IFERROR(DO74/AW74,0)</f>
        <v>0.33333333333333337</v>
      </c>
      <c r="DS74" s="28">
        <f t="shared" ref="DS74:DS79" si="331">+IF(DT74="SI",IFERROR((IF(DT74="SI",DP74,0)/AW74),"REVISAR"),DL74)</f>
        <v>0</v>
      </c>
      <c r="DT74" s="25" t="s">
        <v>49</v>
      </c>
      <c r="DU74" s="25"/>
      <c r="DV74" s="56">
        <v>0.1</v>
      </c>
      <c r="DW74" s="24"/>
      <c r="DX74" s="25"/>
      <c r="DY74" s="27">
        <f t="shared" ref="DY74:DY79" si="332">+IFERROR(DV74/AW74,0)</f>
        <v>0.33333333333333337</v>
      </c>
      <c r="DZ74" s="28">
        <f t="shared" ref="DZ74:DZ79" si="333">+IF(EA74="SI",IFERROR((IF(EA74="SI",DW74,0)/AW74),"REVISAR"),DS74)</f>
        <v>0</v>
      </c>
      <c r="EA74" s="25" t="s">
        <v>49</v>
      </c>
      <c r="EB74" s="25"/>
      <c r="EC74" s="57">
        <v>0.3</v>
      </c>
      <c r="ED74" s="24"/>
      <c r="EE74" s="25"/>
      <c r="EF74" s="27">
        <f t="shared" ref="EF74:EF79" si="334">+IFERROR(EC74/AW74,0)</f>
        <v>1</v>
      </c>
      <c r="EG74" s="28">
        <f t="shared" ref="EG74:EG79" si="335">+IF(EH74="SI",IFERROR((IF(EH74="SI",ED74,0)/AW74),"REVISAR"),DZ74)</f>
        <v>0</v>
      </c>
      <c r="EH74" s="25" t="s">
        <v>49</v>
      </c>
      <c r="EI74" s="25"/>
      <c r="EJ74" s="32">
        <v>2025</v>
      </c>
    </row>
    <row r="75" spans="2:140" ht="409.5" x14ac:dyDescent="0.3">
      <c r="B75" s="16" t="s">
        <v>44</v>
      </c>
      <c r="C75" s="16" t="s">
        <v>76</v>
      </c>
      <c r="D75" s="16" t="s">
        <v>76</v>
      </c>
      <c r="E75" s="16" t="s">
        <v>158</v>
      </c>
      <c r="F75" s="16" t="s">
        <v>274</v>
      </c>
      <c r="G75" s="17" t="s">
        <v>275</v>
      </c>
      <c r="H75" s="16" t="s">
        <v>526</v>
      </c>
      <c r="I75" s="16" t="s">
        <v>627</v>
      </c>
      <c r="J75" s="16" t="s">
        <v>628</v>
      </c>
      <c r="K75" s="16" t="s">
        <v>629</v>
      </c>
      <c r="L75" s="16" t="s">
        <v>713</v>
      </c>
      <c r="M75" s="16" t="s">
        <v>78</v>
      </c>
      <c r="N75" s="16" t="s">
        <v>714</v>
      </c>
      <c r="O75" s="54">
        <v>12</v>
      </c>
      <c r="P75" s="19" t="s">
        <v>715</v>
      </c>
      <c r="Q75" s="20" t="s">
        <v>282</v>
      </c>
      <c r="R75" s="19" t="s">
        <v>283</v>
      </c>
      <c r="S75" s="19" t="s">
        <v>716</v>
      </c>
      <c r="T75" s="19" t="s">
        <v>285</v>
      </c>
      <c r="U75" s="19" t="s">
        <v>434</v>
      </c>
      <c r="V75" s="19">
        <v>10</v>
      </c>
      <c r="W75" s="19" t="s">
        <v>717</v>
      </c>
      <c r="X75" s="20" t="s">
        <v>288</v>
      </c>
      <c r="Y75" s="21" t="s">
        <v>289</v>
      </c>
      <c r="Z75" s="21"/>
      <c r="AA75" s="21"/>
      <c r="AB75" s="21"/>
      <c r="AC75" s="21"/>
      <c r="AD75" s="21"/>
      <c r="AE75" s="21"/>
      <c r="AF75" s="21"/>
      <c r="AG75" s="21"/>
      <c r="AH75" s="22"/>
      <c r="AI75" s="22"/>
      <c r="AJ75" s="22"/>
      <c r="AK75" s="22" t="s">
        <v>88</v>
      </c>
      <c r="AL75" s="22"/>
      <c r="AM75" s="22"/>
      <c r="AN75" s="22"/>
      <c r="AO75" s="22"/>
      <c r="AP75" s="22"/>
      <c r="AQ75" s="22"/>
      <c r="AR75" s="23"/>
      <c r="AS75" s="22" t="s">
        <v>718</v>
      </c>
      <c r="AT75" s="22"/>
      <c r="AU75" s="196">
        <v>11</v>
      </c>
      <c r="AV75" s="196">
        <v>27</v>
      </c>
      <c r="AW75" s="196">
        <v>8</v>
      </c>
      <c r="AX75" s="196"/>
      <c r="AY75" s="196">
        <v>27</v>
      </c>
      <c r="AZ75" s="197"/>
      <c r="BA75" s="197"/>
      <c r="BB75" s="197"/>
      <c r="BC75" s="197"/>
      <c r="BD75" s="24"/>
      <c r="BE75" s="24"/>
      <c r="BF75" s="25" t="s">
        <v>719</v>
      </c>
      <c r="BG75" s="26">
        <f t="shared" si="312"/>
        <v>0</v>
      </c>
      <c r="BH75" s="27">
        <f t="shared" si="313"/>
        <v>0</v>
      </c>
      <c r="BI75" s="25" t="s">
        <v>396</v>
      </c>
      <c r="BJ75" s="25"/>
      <c r="BK75" s="24"/>
      <c r="BL75" s="24"/>
      <c r="BM75" s="25" t="s">
        <v>720</v>
      </c>
      <c r="BN75" s="27">
        <f t="shared" si="314"/>
        <v>0</v>
      </c>
      <c r="BO75" s="28">
        <f t="shared" si="315"/>
        <v>0</v>
      </c>
      <c r="BP75" s="25" t="s">
        <v>49</v>
      </c>
      <c r="BQ75" s="29"/>
      <c r="BR75" s="30">
        <v>2</v>
      </c>
      <c r="BS75" s="24">
        <v>0</v>
      </c>
      <c r="BT75" s="25" t="s">
        <v>721</v>
      </c>
      <c r="BU75" s="27">
        <f t="shared" si="316"/>
        <v>0.25</v>
      </c>
      <c r="BV75" s="28">
        <f t="shared" si="317"/>
        <v>0</v>
      </c>
      <c r="BW75" s="25" t="s">
        <v>50</v>
      </c>
      <c r="BX75" s="25" t="s">
        <v>722</v>
      </c>
      <c r="BY75" s="24">
        <v>2</v>
      </c>
      <c r="BZ75" s="24"/>
      <c r="CA75" s="25" t="s">
        <v>1300</v>
      </c>
      <c r="CB75" s="27">
        <f t="shared" si="318"/>
        <v>0.25</v>
      </c>
      <c r="CC75" s="28">
        <f t="shared" si="319"/>
        <v>0</v>
      </c>
      <c r="CD75" s="25" t="s">
        <v>50</v>
      </c>
      <c r="CE75" s="25" t="s">
        <v>1301</v>
      </c>
      <c r="CF75" s="24">
        <v>2</v>
      </c>
      <c r="CG75" s="24">
        <v>0</v>
      </c>
      <c r="CH75" s="25" t="s">
        <v>1302</v>
      </c>
      <c r="CI75" s="27">
        <f t="shared" si="320"/>
        <v>0.25</v>
      </c>
      <c r="CJ75" s="28">
        <f t="shared" si="321"/>
        <v>0</v>
      </c>
      <c r="CK75" s="25" t="s">
        <v>50</v>
      </c>
      <c r="CL75" s="25" t="s">
        <v>1303</v>
      </c>
      <c r="CM75" s="24">
        <v>4</v>
      </c>
      <c r="CN75" s="24">
        <v>0</v>
      </c>
      <c r="CO75" s="25" t="s">
        <v>1304</v>
      </c>
      <c r="CP75" s="27">
        <f t="shared" si="322"/>
        <v>0.5</v>
      </c>
      <c r="CQ75" s="28">
        <f t="shared" si="323"/>
        <v>0</v>
      </c>
      <c r="CR75" s="25" t="s">
        <v>62</v>
      </c>
      <c r="CS75" s="25" t="s">
        <v>1305</v>
      </c>
      <c r="CT75" s="24">
        <v>4</v>
      </c>
      <c r="CU75" s="24">
        <v>0</v>
      </c>
      <c r="CV75" s="25" t="s">
        <v>1708</v>
      </c>
      <c r="CW75" s="27">
        <f t="shared" si="324"/>
        <v>0.5</v>
      </c>
      <c r="CX75" s="28">
        <f t="shared" si="325"/>
        <v>0</v>
      </c>
      <c r="CY75" s="25" t="s">
        <v>50</v>
      </c>
      <c r="CZ75" s="25" t="s">
        <v>1709</v>
      </c>
      <c r="DA75" s="24">
        <v>4</v>
      </c>
      <c r="DB75" s="24">
        <v>0</v>
      </c>
      <c r="DC75" s="25" t="s">
        <v>1710</v>
      </c>
      <c r="DD75" s="27">
        <f t="shared" si="326"/>
        <v>0.5</v>
      </c>
      <c r="DE75" s="28">
        <f t="shared" si="327"/>
        <v>0</v>
      </c>
      <c r="DF75" s="25" t="s">
        <v>50</v>
      </c>
      <c r="DG75" s="25" t="s">
        <v>1711</v>
      </c>
      <c r="DH75" s="24">
        <v>6</v>
      </c>
      <c r="DI75" s="24">
        <v>0</v>
      </c>
      <c r="DJ75" s="25" t="s">
        <v>1712</v>
      </c>
      <c r="DK75" s="27">
        <f t="shared" si="328"/>
        <v>0.75</v>
      </c>
      <c r="DL75" s="28">
        <f t="shared" si="329"/>
        <v>0</v>
      </c>
      <c r="DM75" s="25" t="s">
        <v>50</v>
      </c>
      <c r="DN75" s="25" t="s">
        <v>1713</v>
      </c>
      <c r="DO75" s="24">
        <v>6</v>
      </c>
      <c r="DP75" s="24"/>
      <c r="DQ75" s="25"/>
      <c r="DR75" s="27">
        <f t="shared" si="330"/>
        <v>0.75</v>
      </c>
      <c r="DS75" s="28">
        <f t="shared" si="331"/>
        <v>0</v>
      </c>
      <c r="DT75" s="25" t="s">
        <v>49</v>
      </c>
      <c r="DU75" s="25"/>
      <c r="DV75" s="24">
        <v>6</v>
      </c>
      <c r="DW75" s="24"/>
      <c r="DX75" s="25"/>
      <c r="DY75" s="27">
        <f t="shared" si="332"/>
        <v>0.75</v>
      </c>
      <c r="DZ75" s="28">
        <f t="shared" si="333"/>
        <v>0</v>
      </c>
      <c r="EA75" s="25" t="s">
        <v>49</v>
      </c>
      <c r="EB75" s="25"/>
      <c r="EC75" s="31">
        <v>8</v>
      </c>
      <c r="ED75" s="24"/>
      <c r="EE75" s="25"/>
      <c r="EF75" s="27">
        <f t="shared" si="334"/>
        <v>1</v>
      </c>
      <c r="EG75" s="28">
        <f t="shared" si="335"/>
        <v>0</v>
      </c>
      <c r="EH75" s="25" t="s">
        <v>49</v>
      </c>
      <c r="EI75" s="25"/>
      <c r="EJ75" s="32">
        <v>2025</v>
      </c>
    </row>
    <row r="76" spans="2:140" ht="409.5" x14ac:dyDescent="0.3">
      <c r="B76" s="16" t="s">
        <v>44</v>
      </c>
      <c r="C76" s="16" t="s">
        <v>76</v>
      </c>
      <c r="D76" s="16" t="s">
        <v>76</v>
      </c>
      <c r="E76" s="16" t="s">
        <v>158</v>
      </c>
      <c r="F76" s="16" t="s">
        <v>274</v>
      </c>
      <c r="G76" s="17" t="s">
        <v>275</v>
      </c>
      <c r="H76" s="16" t="s">
        <v>526</v>
      </c>
      <c r="I76" s="16" t="s">
        <v>627</v>
      </c>
      <c r="J76" s="16" t="s">
        <v>628</v>
      </c>
      <c r="K76" s="16" t="s">
        <v>629</v>
      </c>
      <c r="L76" s="16" t="s">
        <v>713</v>
      </c>
      <c r="M76" s="16" t="s">
        <v>78</v>
      </c>
      <c r="N76" s="16" t="s">
        <v>79</v>
      </c>
      <c r="O76" s="22">
        <v>16</v>
      </c>
      <c r="P76" s="19" t="s">
        <v>724</v>
      </c>
      <c r="Q76" s="20" t="s">
        <v>282</v>
      </c>
      <c r="R76" s="19" t="s">
        <v>283</v>
      </c>
      <c r="S76" s="19" t="s">
        <v>716</v>
      </c>
      <c r="T76" s="19" t="s">
        <v>285</v>
      </c>
      <c r="U76" s="19" t="s">
        <v>434</v>
      </c>
      <c r="V76" s="19">
        <v>10</v>
      </c>
      <c r="W76" s="19" t="s">
        <v>717</v>
      </c>
      <c r="X76" s="20" t="s">
        <v>288</v>
      </c>
      <c r="Y76" s="21" t="s">
        <v>289</v>
      </c>
      <c r="Z76" s="21"/>
      <c r="AA76" s="21"/>
      <c r="AB76" s="21"/>
      <c r="AC76" s="21"/>
      <c r="AD76" s="21"/>
      <c r="AE76" s="21"/>
      <c r="AF76" s="21"/>
      <c r="AG76" s="21"/>
      <c r="AH76" s="22"/>
      <c r="AI76" s="22"/>
      <c r="AJ76" s="22"/>
      <c r="AK76" s="22"/>
      <c r="AL76" s="22"/>
      <c r="AM76" s="22"/>
      <c r="AN76" s="22"/>
      <c r="AO76" s="22"/>
      <c r="AP76" s="22"/>
      <c r="AQ76" s="22"/>
      <c r="AR76" s="23"/>
      <c r="AS76" s="22" t="s">
        <v>718</v>
      </c>
      <c r="AT76" s="22"/>
      <c r="AU76" s="22">
        <v>27</v>
      </c>
      <c r="AV76" s="22">
        <v>27</v>
      </c>
      <c r="AW76" s="22">
        <v>23</v>
      </c>
      <c r="AX76" s="22"/>
      <c r="AY76" s="22">
        <v>27</v>
      </c>
      <c r="AZ76" s="16"/>
      <c r="BA76" s="16"/>
      <c r="BB76" s="16"/>
      <c r="BC76" s="16"/>
      <c r="BD76" s="24"/>
      <c r="BE76" s="24"/>
      <c r="BF76" s="25" t="s">
        <v>725</v>
      </c>
      <c r="BG76" s="26">
        <f t="shared" si="312"/>
        <v>0</v>
      </c>
      <c r="BH76" s="27">
        <f t="shared" si="313"/>
        <v>0</v>
      </c>
      <c r="BI76" s="25" t="s">
        <v>396</v>
      </c>
      <c r="BJ76" s="25"/>
      <c r="BK76" s="24"/>
      <c r="BL76" s="24"/>
      <c r="BM76" s="25" t="s">
        <v>726</v>
      </c>
      <c r="BN76" s="27">
        <f t="shared" si="314"/>
        <v>0</v>
      </c>
      <c r="BO76" s="28">
        <f t="shared" si="315"/>
        <v>0</v>
      </c>
      <c r="BP76" s="25" t="s">
        <v>49</v>
      </c>
      <c r="BQ76" s="29"/>
      <c r="BR76" s="30">
        <v>5</v>
      </c>
      <c r="BS76" s="24">
        <v>0</v>
      </c>
      <c r="BT76" s="25" t="s">
        <v>727</v>
      </c>
      <c r="BU76" s="27">
        <f t="shared" si="316"/>
        <v>0.21739130434782608</v>
      </c>
      <c r="BV76" s="28">
        <f t="shared" si="317"/>
        <v>0</v>
      </c>
      <c r="BW76" s="25" t="s">
        <v>50</v>
      </c>
      <c r="BX76" s="25" t="s">
        <v>722</v>
      </c>
      <c r="BY76" s="24">
        <v>5</v>
      </c>
      <c r="BZ76" s="24"/>
      <c r="CA76" s="25" t="s">
        <v>1306</v>
      </c>
      <c r="CB76" s="27">
        <f t="shared" si="318"/>
        <v>0.21739130434782608</v>
      </c>
      <c r="CC76" s="28">
        <f t="shared" si="319"/>
        <v>0</v>
      </c>
      <c r="CD76" s="25" t="s">
        <v>50</v>
      </c>
      <c r="CE76" s="25" t="s">
        <v>1307</v>
      </c>
      <c r="CF76" s="24">
        <v>5</v>
      </c>
      <c r="CG76" s="24">
        <v>0</v>
      </c>
      <c r="CH76" s="25" t="s">
        <v>1308</v>
      </c>
      <c r="CI76" s="27">
        <f t="shared" si="320"/>
        <v>0.21739130434782608</v>
      </c>
      <c r="CJ76" s="28">
        <f t="shared" si="321"/>
        <v>0</v>
      </c>
      <c r="CK76" s="25" t="s">
        <v>50</v>
      </c>
      <c r="CL76" s="25" t="s">
        <v>1309</v>
      </c>
      <c r="CM76" s="24">
        <v>10</v>
      </c>
      <c r="CN76" s="24">
        <v>0</v>
      </c>
      <c r="CO76" s="25" t="s">
        <v>1310</v>
      </c>
      <c r="CP76" s="27">
        <f t="shared" si="322"/>
        <v>0.43478260869565216</v>
      </c>
      <c r="CQ76" s="28">
        <f t="shared" si="323"/>
        <v>0</v>
      </c>
      <c r="CR76" s="25" t="s">
        <v>62</v>
      </c>
      <c r="CS76" s="25" t="s">
        <v>1305</v>
      </c>
      <c r="CT76" s="24">
        <v>10</v>
      </c>
      <c r="CU76" s="24"/>
      <c r="CV76" s="25" t="s">
        <v>1714</v>
      </c>
      <c r="CW76" s="27">
        <f t="shared" si="324"/>
        <v>0.43478260869565216</v>
      </c>
      <c r="CX76" s="28">
        <f t="shared" si="325"/>
        <v>0</v>
      </c>
      <c r="CY76" s="25" t="s">
        <v>50</v>
      </c>
      <c r="CZ76" s="25" t="s">
        <v>1715</v>
      </c>
      <c r="DA76" s="24">
        <v>10</v>
      </c>
      <c r="DB76" s="24">
        <v>0</v>
      </c>
      <c r="DC76" s="25" t="s">
        <v>1716</v>
      </c>
      <c r="DD76" s="27">
        <f t="shared" si="326"/>
        <v>0.43478260869565216</v>
      </c>
      <c r="DE76" s="28">
        <f t="shared" si="327"/>
        <v>0</v>
      </c>
      <c r="DF76" s="25" t="s">
        <v>50</v>
      </c>
      <c r="DG76" s="25" t="s">
        <v>1717</v>
      </c>
      <c r="DH76" s="24">
        <v>15</v>
      </c>
      <c r="DI76" s="24">
        <v>0</v>
      </c>
      <c r="DJ76" s="25" t="s">
        <v>1718</v>
      </c>
      <c r="DK76" s="27">
        <f t="shared" si="328"/>
        <v>0.65217391304347827</v>
      </c>
      <c r="DL76" s="28">
        <f t="shared" si="329"/>
        <v>0</v>
      </c>
      <c r="DM76" s="25" t="s">
        <v>50</v>
      </c>
      <c r="DN76" s="25" t="s">
        <v>1719</v>
      </c>
      <c r="DO76" s="24">
        <v>15</v>
      </c>
      <c r="DP76" s="24"/>
      <c r="DQ76" s="25"/>
      <c r="DR76" s="27">
        <f t="shared" si="330"/>
        <v>0.65217391304347827</v>
      </c>
      <c r="DS76" s="28">
        <f t="shared" si="331"/>
        <v>0</v>
      </c>
      <c r="DT76" s="25" t="s">
        <v>49</v>
      </c>
      <c r="DU76" s="25"/>
      <c r="DV76" s="24">
        <v>15</v>
      </c>
      <c r="DW76" s="24"/>
      <c r="DX76" s="25"/>
      <c r="DY76" s="27">
        <f t="shared" si="332"/>
        <v>0.65217391304347827</v>
      </c>
      <c r="DZ76" s="28">
        <f t="shared" si="333"/>
        <v>0</v>
      </c>
      <c r="EA76" s="25" t="s">
        <v>49</v>
      </c>
      <c r="EB76" s="25"/>
      <c r="EC76" s="31">
        <v>23</v>
      </c>
      <c r="ED76" s="24"/>
      <c r="EE76" s="25"/>
      <c r="EF76" s="27">
        <f t="shared" si="334"/>
        <v>1</v>
      </c>
      <c r="EG76" s="28">
        <f t="shared" si="335"/>
        <v>0</v>
      </c>
      <c r="EH76" s="25" t="s">
        <v>49</v>
      </c>
      <c r="EI76" s="25"/>
      <c r="EJ76" s="32">
        <v>2025</v>
      </c>
    </row>
    <row r="77" spans="2:140" ht="409.5" x14ac:dyDescent="0.3">
      <c r="B77" s="16" t="s">
        <v>44</v>
      </c>
      <c r="C77" s="16" t="s">
        <v>76</v>
      </c>
      <c r="D77" s="16" t="s">
        <v>76</v>
      </c>
      <c r="E77" s="16" t="s">
        <v>158</v>
      </c>
      <c r="F77" s="16" t="s">
        <v>274</v>
      </c>
      <c r="G77" s="17" t="s">
        <v>275</v>
      </c>
      <c r="H77" s="16" t="s">
        <v>526</v>
      </c>
      <c r="I77" s="16" t="s">
        <v>627</v>
      </c>
      <c r="J77" s="16" t="s">
        <v>628</v>
      </c>
      <c r="K77" s="16" t="s">
        <v>629</v>
      </c>
      <c r="L77" s="16" t="s">
        <v>713</v>
      </c>
      <c r="M77" s="16" t="s">
        <v>78</v>
      </c>
      <c r="N77" s="16" t="s">
        <v>79</v>
      </c>
      <c r="O77" s="22">
        <v>17</v>
      </c>
      <c r="P77" s="19" t="s">
        <v>728</v>
      </c>
      <c r="Q77" s="20" t="s">
        <v>282</v>
      </c>
      <c r="R77" s="19" t="s">
        <v>283</v>
      </c>
      <c r="S77" s="19" t="s">
        <v>729</v>
      </c>
      <c r="T77" s="19" t="s">
        <v>285</v>
      </c>
      <c r="U77" s="19" t="s">
        <v>286</v>
      </c>
      <c r="V77" s="19">
        <v>15</v>
      </c>
      <c r="W77" s="19" t="s">
        <v>92</v>
      </c>
      <c r="X77" s="20" t="s">
        <v>288</v>
      </c>
      <c r="Y77" s="21" t="s">
        <v>289</v>
      </c>
      <c r="Z77" s="21"/>
      <c r="AA77" s="21"/>
      <c r="AB77" s="21"/>
      <c r="AC77" s="21"/>
      <c r="AD77" s="21"/>
      <c r="AE77" s="21"/>
      <c r="AF77" s="21"/>
      <c r="AG77" s="21"/>
      <c r="AH77" s="22"/>
      <c r="AI77" s="22"/>
      <c r="AJ77" s="22"/>
      <c r="AK77" s="22"/>
      <c r="AL77" s="22"/>
      <c r="AM77" s="22"/>
      <c r="AN77" s="22"/>
      <c r="AO77" s="22"/>
      <c r="AP77" s="22"/>
      <c r="AQ77" s="22"/>
      <c r="AR77" s="23"/>
      <c r="AS77" s="22" t="s">
        <v>718</v>
      </c>
      <c r="AT77" s="22"/>
      <c r="AU77" s="22"/>
      <c r="AV77" s="22">
        <v>3</v>
      </c>
      <c r="AW77" s="22">
        <v>1</v>
      </c>
      <c r="AX77" s="22"/>
      <c r="AY77" s="22">
        <v>4</v>
      </c>
      <c r="AZ77" s="16"/>
      <c r="BA77" s="16"/>
      <c r="BB77" s="16"/>
      <c r="BC77" s="16"/>
      <c r="BD77" s="24"/>
      <c r="BE77" s="24"/>
      <c r="BF77" s="25" t="s">
        <v>86</v>
      </c>
      <c r="BG77" s="26">
        <f t="shared" si="312"/>
        <v>0</v>
      </c>
      <c r="BH77" s="27">
        <f t="shared" si="313"/>
        <v>0</v>
      </c>
      <c r="BI77" s="25" t="s">
        <v>396</v>
      </c>
      <c r="BJ77" s="25"/>
      <c r="BK77" s="24"/>
      <c r="BL77" s="24"/>
      <c r="BM77" s="25" t="s">
        <v>730</v>
      </c>
      <c r="BN77" s="27">
        <f t="shared" si="314"/>
        <v>0</v>
      </c>
      <c r="BO77" s="28">
        <f t="shared" si="315"/>
        <v>0</v>
      </c>
      <c r="BP77" s="25" t="s">
        <v>49</v>
      </c>
      <c r="BQ77" s="29"/>
      <c r="BR77" s="30"/>
      <c r="BS77" s="24"/>
      <c r="BT77" s="25" t="s">
        <v>731</v>
      </c>
      <c r="BU77" s="27">
        <f t="shared" si="316"/>
        <v>0</v>
      </c>
      <c r="BV77" s="28">
        <f t="shared" si="317"/>
        <v>0</v>
      </c>
      <c r="BW77" s="25" t="s">
        <v>49</v>
      </c>
      <c r="BX77" s="25" t="s">
        <v>732</v>
      </c>
      <c r="BY77" s="24"/>
      <c r="BZ77" s="24"/>
      <c r="CA77" s="25" t="s">
        <v>1311</v>
      </c>
      <c r="CB77" s="27">
        <f t="shared" si="318"/>
        <v>0</v>
      </c>
      <c r="CC77" s="28">
        <f t="shared" si="319"/>
        <v>0</v>
      </c>
      <c r="CD77" s="25" t="s">
        <v>50</v>
      </c>
      <c r="CE77" s="25" t="s">
        <v>1312</v>
      </c>
      <c r="CF77" s="24"/>
      <c r="CG77" s="24">
        <v>0</v>
      </c>
      <c r="CH77" s="25" t="s">
        <v>1313</v>
      </c>
      <c r="CI77" s="27">
        <f t="shared" si="320"/>
        <v>0</v>
      </c>
      <c r="CJ77" s="28">
        <f t="shared" si="321"/>
        <v>0</v>
      </c>
      <c r="CK77" s="25" t="s">
        <v>50</v>
      </c>
      <c r="CL77" s="25" t="s">
        <v>1314</v>
      </c>
      <c r="CM77" s="24">
        <v>0.5</v>
      </c>
      <c r="CN77" s="24">
        <v>0.2</v>
      </c>
      <c r="CO77" s="25" t="s">
        <v>1315</v>
      </c>
      <c r="CP77" s="27">
        <f t="shared" si="322"/>
        <v>0.5</v>
      </c>
      <c r="CQ77" s="28">
        <f t="shared" si="323"/>
        <v>0</v>
      </c>
      <c r="CR77" s="25" t="s">
        <v>62</v>
      </c>
      <c r="CS77" s="25" t="s">
        <v>1316</v>
      </c>
      <c r="CT77" s="24">
        <v>0.5</v>
      </c>
      <c r="CU77" s="24"/>
      <c r="CV77" s="25" t="s">
        <v>1720</v>
      </c>
      <c r="CW77" s="27">
        <f t="shared" si="324"/>
        <v>0.5</v>
      </c>
      <c r="CX77" s="28">
        <f t="shared" si="325"/>
        <v>0</v>
      </c>
      <c r="CY77" s="25" t="s">
        <v>50</v>
      </c>
      <c r="CZ77" s="25" t="s">
        <v>1709</v>
      </c>
      <c r="DA77" s="24">
        <v>0.5</v>
      </c>
      <c r="DB77" s="24">
        <v>0.2</v>
      </c>
      <c r="DC77" s="25" t="s">
        <v>1721</v>
      </c>
      <c r="DD77" s="27">
        <f t="shared" si="326"/>
        <v>0.5</v>
      </c>
      <c r="DE77" s="28">
        <f t="shared" si="327"/>
        <v>0.2</v>
      </c>
      <c r="DF77" s="25" t="s">
        <v>50</v>
      </c>
      <c r="DG77" s="25" t="s">
        <v>1711</v>
      </c>
      <c r="DH77" s="24">
        <v>0.5</v>
      </c>
      <c r="DI77" s="24">
        <v>0.5</v>
      </c>
      <c r="DJ77" s="25" t="s">
        <v>1722</v>
      </c>
      <c r="DK77" s="27">
        <f t="shared" si="328"/>
        <v>0.5</v>
      </c>
      <c r="DL77" s="28">
        <f t="shared" si="329"/>
        <v>0.5</v>
      </c>
      <c r="DM77" s="25" t="s">
        <v>50</v>
      </c>
      <c r="DN77" s="25" t="s">
        <v>1723</v>
      </c>
      <c r="DO77" s="24">
        <v>0.5</v>
      </c>
      <c r="DP77" s="24"/>
      <c r="DQ77" s="25"/>
      <c r="DR77" s="27">
        <f t="shared" si="330"/>
        <v>0.5</v>
      </c>
      <c r="DS77" s="28">
        <f t="shared" si="331"/>
        <v>0.5</v>
      </c>
      <c r="DT77" s="25" t="s">
        <v>49</v>
      </c>
      <c r="DU77" s="25"/>
      <c r="DV77" s="24">
        <v>0.5</v>
      </c>
      <c r="DW77" s="24"/>
      <c r="DX77" s="25"/>
      <c r="DY77" s="27">
        <f t="shared" si="332"/>
        <v>0.5</v>
      </c>
      <c r="DZ77" s="28">
        <f t="shared" si="333"/>
        <v>0.5</v>
      </c>
      <c r="EA77" s="25" t="s">
        <v>49</v>
      </c>
      <c r="EB77" s="25"/>
      <c r="EC77" s="31">
        <v>1</v>
      </c>
      <c r="ED77" s="24"/>
      <c r="EE77" s="25"/>
      <c r="EF77" s="27">
        <f t="shared" si="334"/>
        <v>1</v>
      </c>
      <c r="EG77" s="28">
        <f t="shared" si="335"/>
        <v>0.5</v>
      </c>
      <c r="EH77" s="25" t="s">
        <v>49</v>
      </c>
      <c r="EI77" s="25"/>
      <c r="EJ77" s="32">
        <v>2025</v>
      </c>
    </row>
    <row r="78" spans="2:140" ht="409.5" x14ac:dyDescent="0.3">
      <c r="B78" s="16" t="s">
        <v>44</v>
      </c>
      <c r="C78" s="16" t="s">
        <v>76</v>
      </c>
      <c r="D78" s="16" t="s">
        <v>76</v>
      </c>
      <c r="E78" s="16" t="s">
        <v>158</v>
      </c>
      <c r="F78" s="16" t="s">
        <v>274</v>
      </c>
      <c r="G78" s="17" t="s">
        <v>275</v>
      </c>
      <c r="H78" s="16" t="s">
        <v>526</v>
      </c>
      <c r="I78" s="16" t="s">
        <v>627</v>
      </c>
      <c r="J78" s="16" t="s">
        <v>628</v>
      </c>
      <c r="K78" s="16" t="s">
        <v>629</v>
      </c>
      <c r="L78" s="16" t="s">
        <v>713</v>
      </c>
      <c r="M78" s="16" t="s">
        <v>78</v>
      </c>
      <c r="N78" s="16" t="s">
        <v>79</v>
      </c>
      <c r="O78" s="22">
        <v>121</v>
      </c>
      <c r="P78" s="19" t="s">
        <v>733</v>
      </c>
      <c r="Q78" s="20" t="s">
        <v>282</v>
      </c>
      <c r="R78" s="19" t="s">
        <v>283</v>
      </c>
      <c r="S78" s="19" t="s">
        <v>734</v>
      </c>
      <c r="T78" s="19" t="s">
        <v>285</v>
      </c>
      <c r="U78" s="19" t="s">
        <v>293</v>
      </c>
      <c r="V78" s="19">
        <v>0</v>
      </c>
      <c r="W78" s="19" t="s">
        <v>735</v>
      </c>
      <c r="X78" s="20" t="s">
        <v>288</v>
      </c>
      <c r="Y78" s="21"/>
      <c r="Z78" s="21" t="s">
        <v>48</v>
      </c>
      <c r="AA78" s="21"/>
      <c r="AB78" s="21"/>
      <c r="AC78" s="21"/>
      <c r="AD78" s="21"/>
      <c r="AE78" s="21"/>
      <c r="AF78" s="21"/>
      <c r="AG78" s="21"/>
      <c r="AH78" s="22"/>
      <c r="AI78" s="22"/>
      <c r="AJ78" s="22"/>
      <c r="AK78" s="22"/>
      <c r="AL78" s="22"/>
      <c r="AM78" s="22"/>
      <c r="AN78" s="22"/>
      <c r="AO78" s="22"/>
      <c r="AP78" s="22"/>
      <c r="AQ78" s="22"/>
      <c r="AR78" s="23"/>
      <c r="AS78" s="22"/>
      <c r="AT78" s="22"/>
      <c r="AU78" s="22"/>
      <c r="AV78" s="22"/>
      <c r="AW78" s="22">
        <v>1</v>
      </c>
      <c r="AX78" s="22"/>
      <c r="AY78" s="22">
        <v>1</v>
      </c>
      <c r="AZ78" s="16"/>
      <c r="BA78" s="16"/>
      <c r="BB78" s="16"/>
      <c r="BC78" s="16"/>
      <c r="BD78" s="24"/>
      <c r="BE78" s="24"/>
      <c r="BF78" s="25" t="s">
        <v>736</v>
      </c>
      <c r="BG78" s="26">
        <f t="shared" si="312"/>
        <v>0</v>
      </c>
      <c r="BH78" s="27">
        <f t="shared" si="313"/>
        <v>0</v>
      </c>
      <c r="BI78" s="25" t="s">
        <v>396</v>
      </c>
      <c r="BJ78" s="25"/>
      <c r="BK78" s="24"/>
      <c r="BL78" s="24"/>
      <c r="BM78" s="25"/>
      <c r="BN78" s="27">
        <f t="shared" si="314"/>
        <v>0</v>
      </c>
      <c r="BO78" s="28">
        <f t="shared" si="315"/>
        <v>0</v>
      </c>
      <c r="BP78" s="25" t="s">
        <v>49</v>
      </c>
      <c r="BQ78" s="29"/>
      <c r="BR78" s="30"/>
      <c r="BS78" s="24"/>
      <c r="BT78" s="25" t="s">
        <v>737</v>
      </c>
      <c r="BU78" s="27">
        <f t="shared" si="316"/>
        <v>0</v>
      </c>
      <c r="BV78" s="28">
        <f t="shared" si="317"/>
        <v>0</v>
      </c>
      <c r="BW78" s="25" t="s">
        <v>49</v>
      </c>
      <c r="BX78" s="25" t="s">
        <v>738</v>
      </c>
      <c r="BY78" s="24"/>
      <c r="BZ78" s="24">
        <v>1</v>
      </c>
      <c r="CA78" s="25" t="s">
        <v>1317</v>
      </c>
      <c r="CB78" s="27">
        <f t="shared" si="318"/>
        <v>0</v>
      </c>
      <c r="CC78" s="28">
        <f t="shared" si="319"/>
        <v>0</v>
      </c>
      <c r="CD78" s="25" t="s">
        <v>396</v>
      </c>
      <c r="CE78" s="25" t="s">
        <v>738</v>
      </c>
      <c r="CF78" s="24"/>
      <c r="CG78" s="24"/>
      <c r="CH78" s="25"/>
      <c r="CI78" s="27">
        <f t="shared" si="320"/>
        <v>0</v>
      </c>
      <c r="CJ78" s="28">
        <f t="shared" si="321"/>
        <v>0</v>
      </c>
      <c r="CK78" s="25" t="s">
        <v>396</v>
      </c>
      <c r="CL78" s="25" t="s">
        <v>738</v>
      </c>
      <c r="CM78" s="24"/>
      <c r="CN78" s="24"/>
      <c r="CO78" s="25"/>
      <c r="CP78" s="27">
        <f t="shared" si="322"/>
        <v>0</v>
      </c>
      <c r="CQ78" s="28">
        <f t="shared" si="323"/>
        <v>0</v>
      </c>
      <c r="CR78" s="25" t="s">
        <v>49</v>
      </c>
      <c r="CS78" s="25" t="s">
        <v>1318</v>
      </c>
      <c r="CT78" s="24"/>
      <c r="CU78" s="24"/>
      <c r="CV78" s="25"/>
      <c r="CW78" s="27">
        <f t="shared" si="324"/>
        <v>0</v>
      </c>
      <c r="CX78" s="28">
        <f t="shared" si="325"/>
        <v>0</v>
      </c>
      <c r="CY78" s="25" t="s">
        <v>49</v>
      </c>
      <c r="CZ78" s="25" t="s">
        <v>738</v>
      </c>
      <c r="DA78" s="24"/>
      <c r="DB78" s="24"/>
      <c r="DC78" s="25"/>
      <c r="DD78" s="27">
        <f t="shared" si="326"/>
        <v>0</v>
      </c>
      <c r="DE78" s="28">
        <f t="shared" si="327"/>
        <v>0</v>
      </c>
      <c r="DF78" s="25" t="s">
        <v>49</v>
      </c>
      <c r="DG78" s="25" t="s">
        <v>738</v>
      </c>
      <c r="DH78" s="24"/>
      <c r="DI78" s="24"/>
      <c r="DJ78" s="25"/>
      <c r="DK78" s="27">
        <f t="shared" si="328"/>
        <v>0</v>
      </c>
      <c r="DL78" s="28">
        <f t="shared" si="329"/>
        <v>0</v>
      </c>
      <c r="DM78" s="25" t="s">
        <v>49</v>
      </c>
      <c r="DN78" s="25" t="s">
        <v>738</v>
      </c>
      <c r="DO78" s="24"/>
      <c r="DP78" s="24"/>
      <c r="DQ78" s="25"/>
      <c r="DR78" s="27">
        <f t="shared" si="330"/>
        <v>0</v>
      </c>
      <c r="DS78" s="28">
        <f t="shared" si="331"/>
        <v>0</v>
      </c>
      <c r="DT78" s="25" t="s">
        <v>49</v>
      </c>
      <c r="DU78" s="25"/>
      <c r="DV78" s="24"/>
      <c r="DW78" s="24"/>
      <c r="DX78" s="25"/>
      <c r="DY78" s="27">
        <f t="shared" si="332"/>
        <v>0</v>
      </c>
      <c r="DZ78" s="28">
        <f t="shared" si="333"/>
        <v>0</v>
      </c>
      <c r="EA78" s="25" t="s">
        <v>49</v>
      </c>
      <c r="EB78" s="25"/>
      <c r="EC78" s="31">
        <v>1</v>
      </c>
      <c r="ED78" s="24"/>
      <c r="EE78" s="25"/>
      <c r="EF78" s="27">
        <f t="shared" si="334"/>
        <v>1</v>
      </c>
      <c r="EG78" s="28">
        <f t="shared" si="335"/>
        <v>0</v>
      </c>
      <c r="EH78" s="25" t="s">
        <v>49</v>
      </c>
      <c r="EI78" s="25"/>
      <c r="EJ78" s="32">
        <v>2025</v>
      </c>
    </row>
    <row r="79" spans="2:140" ht="409.5" x14ac:dyDescent="0.3">
      <c r="B79" s="16" t="s">
        <v>44</v>
      </c>
      <c r="C79" s="16" t="s">
        <v>76</v>
      </c>
      <c r="D79" s="16" t="s">
        <v>76</v>
      </c>
      <c r="E79" s="16" t="s">
        <v>158</v>
      </c>
      <c r="F79" s="16" t="s">
        <v>274</v>
      </c>
      <c r="G79" s="17" t="s">
        <v>275</v>
      </c>
      <c r="H79" s="16" t="s">
        <v>526</v>
      </c>
      <c r="I79" s="16" t="s">
        <v>627</v>
      </c>
      <c r="J79" s="16" t="s">
        <v>628</v>
      </c>
      <c r="K79" s="16" t="s">
        <v>629</v>
      </c>
      <c r="L79" s="16" t="s">
        <v>713</v>
      </c>
      <c r="M79" s="16" t="s">
        <v>78</v>
      </c>
      <c r="N79" s="16" t="s">
        <v>79</v>
      </c>
      <c r="O79" s="22">
        <v>122</v>
      </c>
      <c r="P79" s="19" t="s">
        <v>739</v>
      </c>
      <c r="Q79" s="20" t="s">
        <v>282</v>
      </c>
      <c r="R79" s="19" t="s">
        <v>283</v>
      </c>
      <c r="S79" s="19" t="s">
        <v>740</v>
      </c>
      <c r="T79" s="19" t="s">
        <v>308</v>
      </c>
      <c r="U79" s="19" t="s">
        <v>293</v>
      </c>
      <c r="V79" s="19">
        <v>0</v>
      </c>
      <c r="W79" s="19" t="s">
        <v>741</v>
      </c>
      <c r="X79" s="20" t="s">
        <v>288</v>
      </c>
      <c r="Y79" s="21"/>
      <c r="Z79" s="21" t="s">
        <v>48</v>
      </c>
      <c r="AA79" s="21"/>
      <c r="AB79" s="21"/>
      <c r="AC79" s="21"/>
      <c r="AD79" s="21"/>
      <c r="AE79" s="21"/>
      <c r="AF79" s="21"/>
      <c r="AG79" s="21"/>
      <c r="AH79" s="22"/>
      <c r="AI79" s="22"/>
      <c r="AJ79" s="22"/>
      <c r="AK79" s="22"/>
      <c r="AL79" s="22"/>
      <c r="AM79" s="22"/>
      <c r="AN79" s="22"/>
      <c r="AO79" s="22"/>
      <c r="AP79" s="22"/>
      <c r="AQ79" s="22"/>
      <c r="AR79" s="23"/>
      <c r="AS79" s="22"/>
      <c r="AT79" s="22"/>
      <c r="AU79" s="22"/>
      <c r="AV79" s="22"/>
      <c r="AW79" s="22">
        <v>30</v>
      </c>
      <c r="AX79" s="22">
        <v>70</v>
      </c>
      <c r="AY79" s="22">
        <v>100</v>
      </c>
      <c r="AZ79" s="16"/>
      <c r="BA79" s="16"/>
      <c r="BB79" s="16"/>
      <c r="BC79" s="16"/>
      <c r="BD79" s="24"/>
      <c r="BE79" s="24"/>
      <c r="BF79" s="25" t="s">
        <v>742</v>
      </c>
      <c r="BG79" s="26">
        <f t="shared" si="312"/>
        <v>0</v>
      </c>
      <c r="BH79" s="27">
        <f t="shared" si="313"/>
        <v>0</v>
      </c>
      <c r="BI79" s="25" t="s">
        <v>396</v>
      </c>
      <c r="BJ79" s="25"/>
      <c r="BK79" s="24"/>
      <c r="BL79" s="24"/>
      <c r="BM79" s="25" t="s">
        <v>67</v>
      </c>
      <c r="BN79" s="27">
        <f t="shared" si="314"/>
        <v>0</v>
      </c>
      <c r="BO79" s="28">
        <f t="shared" si="315"/>
        <v>0</v>
      </c>
      <c r="BP79" s="25" t="s">
        <v>49</v>
      </c>
      <c r="BQ79" s="29"/>
      <c r="BR79" s="30"/>
      <c r="BS79" s="24"/>
      <c r="BT79" s="25" t="s">
        <v>743</v>
      </c>
      <c r="BU79" s="27">
        <f t="shared" si="316"/>
        <v>0</v>
      </c>
      <c r="BV79" s="28">
        <f t="shared" si="317"/>
        <v>0</v>
      </c>
      <c r="BW79" s="25" t="s">
        <v>49</v>
      </c>
      <c r="BX79" s="25" t="s">
        <v>738</v>
      </c>
      <c r="BY79" s="24"/>
      <c r="BZ79" s="24">
        <v>3</v>
      </c>
      <c r="CA79" s="25" t="s">
        <v>1319</v>
      </c>
      <c r="CB79" s="27">
        <f t="shared" si="318"/>
        <v>0</v>
      </c>
      <c r="CC79" s="28">
        <f t="shared" si="319"/>
        <v>0</v>
      </c>
      <c r="CD79" s="25" t="s">
        <v>396</v>
      </c>
      <c r="CE79" s="25" t="s">
        <v>738</v>
      </c>
      <c r="CF79" s="24"/>
      <c r="CG79" s="24">
        <v>2</v>
      </c>
      <c r="CH79" s="25" t="s">
        <v>1320</v>
      </c>
      <c r="CI79" s="27">
        <f t="shared" si="320"/>
        <v>0</v>
      </c>
      <c r="CJ79" s="28">
        <f t="shared" si="321"/>
        <v>0</v>
      </c>
      <c r="CK79" s="25" t="s">
        <v>396</v>
      </c>
      <c r="CL79" s="25" t="s">
        <v>1321</v>
      </c>
      <c r="CM79" s="24"/>
      <c r="CN79" s="24">
        <v>3</v>
      </c>
      <c r="CO79" s="25" t="s">
        <v>1322</v>
      </c>
      <c r="CP79" s="27">
        <f t="shared" si="322"/>
        <v>0</v>
      </c>
      <c r="CQ79" s="28">
        <f t="shared" si="323"/>
        <v>0.1</v>
      </c>
      <c r="CR79" s="25" t="s">
        <v>50</v>
      </c>
      <c r="CS79" s="25" t="s">
        <v>1323</v>
      </c>
      <c r="CT79" s="24"/>
      <c r="CU79" s="24">
        <v>7</v>
      </c>
      <c r="CV79" s="25" t="s">
        <v>1724</v>
      </c>
      <c r="CW79" s="27">
        <f t="shared" si="324"/>
        <v>0</v>
      </c>
      <c r="CX79" s="28">
        <f t="shared" si="325"/>
        <v>0.23333333333333334</v>
      </c>
      <c r="CY79" s="25" t="s">
        <v>50</v>
      </c>
      <c r="CZ79" s="25" t="s">
        <v>1725</v>
      </c>
      <c r="DA79" s="24"/>
      <c r="DB79" s="24">
        <v>5</v>
      </c>
      <c r="DC79" s="25" t="s">
        <v>1726</v>
      </c>
      <c r="DD79" s="27">
        <f t="shared" si="326"/>
        <v>0</v>
      </c>
      <c r="DE79" s="28">
        <f t="shared" si="327"/>
        <v>0.16666666666666666</v>
      </c>
      <c r="DF79" s="25" t="s">
        <v>50</v>
      </c>
      <c r="DG79" s="25" t="s">
        <v>1727</v>
      </c>
      <c r="DH79" s="24"/>
      <c r="DI79" s="24">
        <v>4</v>
      </c>
      <c r="DJ79" s="25" t="s">
        <v>1728</v>
      </c>
      <c r="DK79" s="27">
        <f t="shared" si="328"/>
        <v>0</v>
      </c>
      <c r="DL79" s="28">
        <f t="shared" si="329"/>
        <v>0.13333333333333333</v>
      </c>
      <c r="DM79" s="25" t="s">
        <v>50</v>
      </c>
      <c r="DN79" s="25" t="s">
        <v>1729</v>
      </c>
      <c r="DO79" s="24"/>
      <c r="DP79" s="24"/>
      <c r="DQ79" s="25"/>
      <c r="DR79" s="27">
        <f t="shared" si="330"/>
        <v>0</v>
      </c>
      <c r="DS79" s="28">
        <f t="shared" si="331"/>
        <v>0.13333333333333333</v>
      </c>
      <c r="DT79" s="25" t="s">
        <v>49</v>
      </c>
      <c r="DU79" s="25"/>
      <c r="DV79" s="24"/>
      <c r="DW79" s="24"/>
      <c r="DX79" s="25"/>
      <c r="DY79" s="27">
        <f t="shared" si="332"/>
        <v>0</v>
      </c>
      <c r="DZ79" s="28">
        <f t="shared" si="333"/>
        <v>0.13333333333333333</v>
      </c>
      <c r="EA79" s="25" t="s">
        <v>49</v>
      </c>
      <c r="EB79" s="25"/>
      <c r="EC79" s="31">
        <v>30</v>
      </c>
      <c r="ED79" s="24"/>
      <c r="EE79" s="25"/>
      <c r="EF79" s="27">
        <f t="shared" si="334"/>
        <v>1</v>
      </c>
      <c r="EG79" s="28">
        <f t="shared" si="335"/>
        <v>0.13333333333333333</v>
      </c>
      <c r="EH79" s="25" t="s">
        <v>49</v>
      </c>
      <c r="EI79" s="25"/>
      <c r="EJ79" s="32">
        <v>2025</v>
      </c>
    </row>
    <row r="80" spans="2:140" ht="409.5" x14ac:dyDescent="0.3">
      <c r="B80" s="16" t="s">
        <v>44</v>
      </c>
      <c r="C80" s="16" t="s">
        <v>76</v>
      </c>
      <c r="D80" s="16" t="s">
        <v>744</v>
      </c>
      <c r="E80" s="16" t="s">
        <v>158</v>
      </c>
      <c r="F80" s="16" t="s">
        <v>274</v>
      </c>
      <c r="G80" s="17" t="s">
        <v>517</v>
      </c>
      <c r="H80" s="16" t="s">
        <v>526</v>
      </c>
      <c r="I80" s="16" t="s">
        <v>277</v>
      </c>
      <c r="J80" s="16" t="s">
        <v>278</v>
      </c>
      <c r="K80" s="16" t="s">
        <v>279</v>
      </c>
      <c r="L80" s="16" t="s">
        <v>745</v>
      </c>
      <c r="M80" s="16" t="s">
        <v>78</v>
      </c>
      <c r="N80" s="16" t="s">
        <v>79</v>
      </c>
      <c r="O80" s="22" t="s">
        <v>746</v>
      </c>
      <c r="P80" s="19" t="s">
        <v>747</v>
      </c>
      <c r="Q80" s="20" t="s">
        <v>282</v>
      </c>
      <c r="R80" s="198" t="s">
        <v>306</v>
      </c>
      <c r="S80" s="19" t="s">
        <v>748</v>
      </c>
      <c r="T80" s="19" t="s">
        <v>308</v>
      </c>
      <c r="U80" s="198" t="s">
        <v>293</v>
      </c>
      <c r="V80" s="198">
        <v>180</v>
      </c>
      <c r="W80" s="19" t="s">
        <v>749</v>
      </c>
      <c r="X80" s="20" t="s">
        <v>394</v>
      </c>
      <c r="Y80" s="21"/>
      <c r="Z80" s="21"/>
      <c r="AA80" s="21"/>
      <c r="AB80" s="21"/>
      <c r="AC80" s="21"/>
      <c r="AD80" s="21"/>
      <c r="AE80" s="21"/>
      <c r="AF80" s="21"/>
      <c r="AG80" s="21"/>
      <c r="AH80" s="22"/>
      <c r="AI80" s="22"/>
      <c r="AJ80" s="22"/>
      <c r="AK80" s="22"/>
      <c r="AL80" s="22"/>
      <c r="AM80" s="22"/>
      <c r="AN80" s="22"/>
      <c r="AO80" s="22"/>
      <c r="AP80" s="22"/>
      <c r="AQ80" s="22"/>
      <c r="AR80" s="23"/>
      <c r="AS80" s="22"/>
      <c r="AT80" s="199">
        <v>0</v>
      </c>
      <c r="AU80" s="199">
        <v>0</v>
      </c>
      <c r="AV80" s="200">
        <v>100</v>
      </c>
      <c r="AW80" s="200">
        <v>100</v>
      </c>
      <c r="AX80" s="200">
        <v>100</v>
      </c>
      <c r="AY80" s="201">
        <v>100</v>
      </c>
      <c r="AZ80" s="191"/>
      <c r="BA80" s="191"/>
      <c r="BB80" s="191"/>
      <c r="BC80" s="191"/>
      <c r="BD80" s="55"/>
      <c r="BE80" s="55"/>
      <c r="BF80" s="58"/>
      <c r="BG80" s="27">
        <f>IFERROR(BD80/AW80,0)</f>
        <v>0</v>
      </c>
      <c r="BH80" s="28">
        <f>+IF(BI80="SI",IFERROR((IF(BI80="SI",BE80,0)/AW80),"REVISAR"),0)</f>
        <v>0</v>
      </c>
      <c r="BI80" s="25" t="s">
        <v>49</v>
      </c>
      <c r="BJ80" s="58"/>
      <c r="BK80" s="202"/>
      <c r="BL80" s="55"/>
      <c r="BM80" s="58" t="s">
        <v>750</v>
      </c>
      <c r="BN80" s="27">
        <f>+IFERROR(BK80/AW80,0)</f>
        <v>0</v>
      </c>
      <c r="BO80" s="28">
        <f>+IF(BP80="SI",IFERROR((IF(BP80="SI",BL80,0)/AW80),"REVISAR"),BH80)</f>
        <v>0</v>
      </c>
      <c r="BP80" s="25" t="s">
        <v>49</v>
      </c>
      <c r="BQ80" s="29"/>
      <c r="BR80" s="203"/>
      <c r="BS80" s="55"/>
      <c r="BT80" s="58"/>
      <c r="BU80" s="27">
        <f>+IFERROR(BR80/AW80,0)</f>
        <v>0</v>
      </c>
      <c r="BV80" s="28">
        <f>+IF(BW80="SI",IFERROR((IF(BW80="SI",BS80,0)/AW80),"REVISAR"),BO80)</f>
        <v>0</v>
      </c>
      <c r="BW80" s="25" t="s">
        <v>49</v>
      </c>
      <c r="BX80" s="58"/>
      <c r="BY80" s="202"/>
      <c r="BZ80" s="55"/>
      <c r="CA80" s="58"/>
      <c r="CB80" s="27">
        <f>+IFERROR(BY80/AW80,0)</f>
        <v>0</v>
      </c>
      <c r="CC80" s="28">
        <f>+IF(CD80="SI",IFERROR((IF(CD80="SI",BZ80,0)/AW80),"REVISAR"),BV80)</f>
        <v>0</v>
      </c>
      <c r="CD80" s="25" t="s">
        <v>396</v>
      </c>
      <c r="CE80" s="58" t="s">
        <v>738</v>
      </c>
      <c r="CF80" s="202"/>
      <c r="CG80" s="55"/>
      <c r="CH80" s="58"/>
      <c r="CI80" s="27">
        <f>+IFERROR(CF80/AW80,0)</f>
        <v>0</v>
      </c>
      <c r="CJ80" s="28">
        <f>+IF(CK80="SI",IFERROR((IF(CK80="SI",CG80,0)/AW80),"REVISAR"),CC80)</f>
        <v>0</v>
      </c>
      <c r="CK80" s="25" t="s">
        <v>49</v>
      </c>
      <c r="CL80" s="58"/>
      <c r="CM80" s="56"/>
      <c r="CN80" s="55"/>
      <c r="CO80" s="58"/>
      <c r="CP80" s="27">
        <f>+IFERROR(CM80/AW80,0)</f>
        <v>0</v>
      </c>
      <c r="CQ80" s="28">
        <f>+IF(CR80="SI",IFERROR((IF(CR80="SI",CN80,0)/AW80),"REVISAR"),CJ80)</f>
        <v>0</v>
      </c>
      <c r="CR80" s="25" t="s">
        <v>49</v>
      </c>
      <c r="CS80" s="58"/>
      <c r="CT80" s="55"/>
      <c r="CU80" s="55">
        <v>100</v>
      </c>
      <c r="CV80" s="58" t="s">
        <v>750</v>
      </c>
      <c r="CW80" s="27">
        <f>+IFERROR(CT80/AW80,0)</f>
        <v>0</v>
      </c>
      <c r="CX80" s="28">
        <f>+IF(CY80="SI",IFERROR((IF(CY80="SI",CU80,0)/AW80),"REVISAR"),CQ80)</f>
        <v>0</v>
      </c>
      <c r="CY80" s="25" t="s">
        <v>49</v>
      </c>
      <c r="CZ80" s="58"/>
      <c r="DA80" s="56"/>
      <c r="DB80" s="55">
        <v>100</v>
      </c>
      <c r="DC80" s="58" t="s">
        <v>750</v>
      </c>
      <c r="DD80" s="27">
        <f>+IFERROR(DA80/AW80,0)</f>
        <v>0</v>
      </c>
      <c r="DE80" s="28">
        <f>+IF(DF80="SI",IFERROR((IF(DF80="SI",DB80,0)/AW80),"REVISAR"),CX80)</f>
        <v>0</v>
      </c>
      <c r="DF80" s="25" t="s">
        <v>49</v>
      </c>
      <c r="DG80" s="58"/>
      <c r="DH80" s="56"/>
      <c r="DI80" s="55">
        <v>100</v>
      </c>
      <c r="DJ80" s="58" t="s">
        <v>750</v>
      </c>
      <c r="DK80" s="27">
        <f>+IFERROR(DH80/AW80,0)</f>
        <v>0</v>
      </c>
      <c r="DL80" s="28">
        <f>+IF(DM80="SI",IFERROR((IF(DM80="SI",DI80,0)/AW80),"REVISAR"),DE80)</f>
        <v>0</v>
      </c>
      <c r="DM80" s="25" t="s">
        <v>396</v>
      </c>
      <c r="DN80" s="58" t="s">
        <v>1730</v>
      </c>
      <c r="DO80" s="56"/>
      <c r="DP80" s="55"/>
      <c r="DQ80" s="58"/>
      <c r="DR80" s="27">
        <f>+IFERROR(DO80/AW80,0)</f>
        <v>0</v>
      </c>
      <c r="DS80" s="28">
        <f>+IF(DT80="SI",IFERROR((IF(DT80="SI",DP80,0)/AW80),"REVISAR"),DL80)</f>
        <v>0</v>
      </c>
      <c r="DT80" s="25" t="s">
        <v>49</v>
      </c>
      <c r="DU80" s="58"/>
      <c r="DV80" s="56"/>
      <c r="DW80" s="55"/>
      <c r="DX80" s="58"/>
      <c r="DY80" s="27">
        <f>+IFERROR(DV80/AW80,0)</f>
        <v>0</v>
      </c>
      <c r="DZ80" s="28">
        <f>+IF(EA80="SI",IFERROR((IF(EA80="SI",DW80,0)/AW80),"REVISAR"),DS80)</f>
        <v>0</v>
      </c>
      <c r="EA80" s="25" t="s">
        <v>49</v>
      </c>
      <c r="EB80" s="58"/>
      <c r="EC80" s="59">
        <v>100</v>
      </c>
      <c r="ED80" s="55"/>
      <c r="EE80" s="58"/>
      <c r="EF80" s="27">
        <f>+IFERROR(EC80/AW80,0)</f>
        <v>1</v>
      </c>
      <c r="EG80" s="28">
        <f>+IF(EH80="SI",IFERROR((IF(EH80="SI",ED80,0)/AW80),"REVISAR"),DZ80)</f>
        <v>0</v>
      </c>
      <c r="EH80" s="25" t="s">
        <v>49</v>
      </c>
      <c r="EI80" s="58"/>
      <c r="EJ80" s="32">
        <v>2025</v>
      </c>
    </row>
    <row r="81" spans="2:140" ht="409.5" x14ac:dyDescent="0.3">
      <c r="B81" s="16" t="s">
        <v>44</v>
      </c>
      <c r="C81" s="16" t="s">
        <v>76</v>
      </c>
      <c r="D81" s="16" t="s">
        <v>744</v>
      </c>
      <c r="E81" s="16" t="s">
        <v>158</v>
      </c>
      <c r="F81" s="16" t="s">
        <v>274</v>
      </c>
      <c r="G81" s="17" t="s">
        <v>275</v>
      </c>
      <c r="H81" s="16" t="s">
        <v>526</v>
      </c>
      <c r="I81" s="16" t="s">
        <v>627</v>
      </c>
      <c r="J81" s="16" t="s">
        <v>628</v>
      </c>
      <c r="K81" s="16" t="s">
        <v>629</v>
      </c>
      <c r="L81" s="16" t="s">
        <v>745</v>
      </c>
      <c r="M81" s="16" t="s">
        <v>78</v>
      </c>
      <c r="N81" s="16" t="s">
        <v>79</v>
      </c>
      <c r="O81" s="22">
        <v>18</v>
      </c>
      <c r="P81" s="19" t="s">
        <v>751</v>
      </c>
      <c r="Q81" s="20" t="s">
        <v>282</v>
      </c>
      <c r="R81" s="19" t="s">
        <v>752</v>
      </c>
      <c r="S81" s="19" t="s">
        <v>753</v>
      </c>
      <c r="T81" s="19" t="s">
        <v>285</v>
      </c>
      <c r="U81" s="19" t="s">
        <v>434</v>
      </c>
      <c r="V81" s="19">
        <v>0</v>
      </c>
      <c r="W81" s="19" t="s">
        <v>754</v>
      </c>
      <c r="X81" s="20" t="s">
        <v>288</v>
      </c>
      <c r="Y81" s="21"/>
      <c r="Z81" s="21"/>
      <c r="AA81" s="21"/>
      <c r="AB81" s="21"/>
      <c r="AC81" s="21"/>
      <c r="AD81" s="21"/>
      <c r="AE81" s="21"/>
      <c r="AF81" s="21"/>
      <c r="AG81" s="21"/>
      <c r="AH81" s="22"/>
      <c r="AI81" s="22"/>
      <c r="AJ81" s="22"/>
      <c r="AK81" s="22"/>
      <c r="AL81" s="22"/>
      <c r="AM81" s="22"/>
      <c r="AN81" s="22"/>
      <c r="AO81" s="22"/>
      <c r="AP81" s="22"/>
      <c r="AQ81" s="22"/>
      <c r="AR81" s="23"/>
      <c r="AS81" s="22"/>
      <c r="AT81" s="22">
        <v>96</v>
      </c>
      <c r="AU81" s="22">
        <v>96</v>
      </c>
      <c r="AV81" s="22">
        <v>97</v>
      </c>
      <c r="AW81" s="22">
        <v>97</v>
      </c>
      <c r="AX81" s="22">
        <v>97</v>
      </c>
      <c r="AY81" s="22">
        <v>97</v>
      </c>
      <c r="AZ81" s="16"/>
      <c r="BA81" s="16"/>
      <c r="BB81" s="16"/>
      <c r="BC81" s="16"/>
      <c r="BD81" s="24">
        <v>0</v>
      </c>
      <c r="BE81" s="24"/>
      <c r="BF81" s="25"/>
      <c r="BG81" s="27">
        <f t="shared" ref="BG81:BG85" si="336">IFERROR(BD81/AW81,0)</f>
        <v>0</v>
      </c>
      <c r="BH81" s="28">
        <f t="shared" ref="BH81:BH85" si="337">+IF(BI81="SI",IFERROR((IF(BI81="SI",BE81,0)/AW81),"REVISAR"),0)</f>
        <v>0</v>
      </c>
      <c r="BI81" s="25" t="s">
        <v>49</v>
      </c>
      <c r="BJ81" s="25"/>
      <c r="BK81" s="24">
        <v>0</v>
      </c>
      <c r="BL81" s="24"/>
      <c r="BM81" s="25" t="s">
        <v>755</v>
      </c>
      <c r="BN81" s="27">
        <f t="shared" ref="BN81:BN85" si="338">IFERROR(BK81/AW81,0)</f>
        <v>0</v>
      </c>
      <c r="BO81" s="28">
        <f t="shared" ref="BO81:BO85" si="339">+IF(BP81="SI",IFERROR((IF(BP81="SI",BL81,0)/AW81),"REVISAR"),BH81)</f>
        <v>0</v>
      </c>
      <c r="BP81" s="25" t="s">
        <v>49</v>
      </c>
      <c r="BQ81" s="29"/>
      <c r="BR81" s="30">
        <v>15</v>
      </c>
      <c r="BS81" s="24">
        <v>32</v>
      </c>
      <c r="BT81" s="25" t="s">
        <v>1324</v>
      </c>
      <c r="BU81" s="27">
        <f t="shared" ref="BU81:BU85" si="340">IFERROR(BR81/AW81,0)</f>
        <v>0.15463917525773196</v>
      </c>
      <c r="BV81" s="28">
        <f t="shared" ref="BV81:BV85" si="341">+IF(BW81="SI",IFERROR((IF(BW81="SI",BS81,0)/AW81),"REVISAR"),BO81)</f>
        <v>0.32989690721649484</v>
      </c>
      <c r="BW81" s="25" t="s">
        <v>50</v>
      </c>
      <c r="BX81" s="25" t="s">
        <v>756</v>
      </c>
      <c r="BY81" s="24">
        <v>15</v>
      </c>
      <c r="BZ81" s="24"/>
      <c r="CA81" s="25"/>
      <c r="CB81" s="27">
        <f t="shared" ref="CB81:CB85" si="342">IFERROR(BY81/AW81,0)</f>
        <v>0.15463917525773196</v>
      </c>
      <c r="CC81" s="28">
        <f t="shared" ref="CC81:CC85" si="343">+IF(CD81="SI",IFERROR((IF(CD81="SI",BZ81,0)/AW81),"REVISAR"),BV81)</f>
        <v>0.32989690721649484</v>
      </c>
      <c r="CD81" s="25" t="s">
        <v>62</v>
      </c>
      <c r="CE81" s="25" t="s">
        <v>1325</v>
      </c>
      <c r="CF81" s="24">
        <v>15</v>
      </c>
      <c r="CG81" s="24"/>
      <c r="CH81" s="25"/>
      <c r="CI81" s="27">
        <f t="shared" ref="CI81:CI85" si="344">IFERROR(CF81/AW81,0)</f>
        <v>0.15463917525773196</v>
      </c>
      <c r="CJ81" s="28">
        <f t="shared" ref="CJ81:CJ85" si="345">+IF(CK81="SI",IFERROR((IF(CK81="SI",CG81,0)/AW81),"REVISAR"),CC81)</f>
        <v>0.32989690721649484</v>
      </c>
      <c r="CK81" s="25" t="s">
        <v>62</v>
      </c>
      <c r="CL81" s="25" t="s">
        <v>1326</v>
      </c>
      <c r="CM81" s="24">
        <v>30</v>
      </c>
      <c r="CN81" s="24"/>
      <c r="CO81" s="25" t="s">
        <v>1327</v>
      </c>
      <c r="CP81" s="27">
        <f t="shared" ref="CP81:CP85" si="346">IFERROR(CM81/AW81,0)</f>
        <v>0.30927835051546393</v>
      </c>
      <c r="CQ81" s="28">
        <f t="shared" ref="CQ81:CQ85" si="347">+IF(CR81="SI",IFERROR((IF(CR81="SI",CN81,0)/AW81),"REVISAR"),CJ81)</f>
        <v>0</v>
      </c>
      <c r="CR81" s="25" t="s">
        <v>50</v>
      </c>
      <c r="CS81" s="25" t="s">
        <v>1328</v>
      </c>
      <c r="CT81" s="24">
        <v>30</v>
      </c>
      <c r="CU81" s="24"/>
      <c r="CV81" s="25"/>
      <c r="CW81" s="27">
        <f t="shared" ref="CW81:CW85" si="348">IFERROR(CT81/AW81,0)</f>
        <v>0.30927835051546393</v>
      </c>
      <c r="CX81" s="28">
        <f t="shared" ref="CX81:CX85" si="349">+IF(CY81="SI",IFERROR((IF(CY81="SI",CU81,0)/AW81),"REVISAR"),CQ81)</f>
        <v>0</v>
      </c>
      <c r="CY81" s="25" t="s">
        <v>49</v>
      </c>
      <c r="CZ81" s="25" t="s">
        <v>1332</v>
      </c>
      <c r="DA81" s="24">
        <v>30</v>
      </c>
      <c r="DB81" s="24"/>
      <c r="DC81" s="25"/>
      <c r="DD81" s="27">
        <f t="shared" ref="DD81:DD85" si="350">IFERROR(DA81/AW81,0)</f>
        <v>0.30927835051546393</v>
      </c>
      <c r="DE81" s="28">
        <f t="shared" ref="DE81:DE85" si="351">+IF(DF81="SI",IFERROR((IF(DF81="SI",DB81,0)/AW81),"REVISAR"),CX81)</f>
        <v>0</v>
      </c>
      <c r="DF81" s="25" t="s">
        <v>49</v>
      </c>
      <c r="DG81" s="25" t="s">
        <v>1332</v>
      </c>
      <c r="DH81" s="24">
        <v>60</v>
      </c>
      <c r="DI81" s="24">
        <v>66</v>
      </c>
      <c r="DJ81" s="25" t="s">
        <v>1731</v>
      </c>
      <c r="DK81" s="27">
        <f t="shared" ref="DK81:DK85" si="352">IFERROR(DH81/AW81,0)</f>
        <v>0.61855670103092786</v>
      </c>
      <c r="DL81" s="28">
        <f t="shared" ref="DL81:DL85" si="353">+IF(DM81="SI",IFERROR((IF(DM81="SI",DI81,0)/AW81),"REVISAR"),DE81)</f>
        <v>0</v>
      </c>
      <c r="DM81" s="25" t="s">
        <v>62</v>
      </c>
      <c r="DN81" s="25" t="s">
        <v>1732</v>
      </c>
      <c r="DO81" s="24">
        <v>60</v>
      </c>
      <c r="DP81" s="24"/>
      <c r="DQ81" s="25"/>
      <c r="DR81" s="27">
        <f t="shared" ref="DR81:DR85" si="354">IFERROR(DO81/AW81,0)</f>
        <v>0.61855670103092786</v>
      </c>
      <c r="DS81" s="28">
        <f t="shared" ref="DS81:DS85" si="355">+IF(DT81="SI",IFERROR((IF(DT81="SI",DP81,0)/AW81),"REVISAR"),DL81)</f>
        <v>0</v>
      </c>
      <c r="DT81" s="25" t="s">
        <v>49</v>
      </c>
      <c r="DU81" s="25"/>
      <c r="DV81" s="24">
        <v>60</v>
      </c>
      <c r="DW81" s="24"/>
      <c r="DX81" s="25"/>
      <c r="DY81" s="27">
        <f t="shared" ref="DY81:DY85" si="356">IFERROR(DV81/AW81,0)</f>
        <v>0.61855670103092786</v>
      </c>
      <c r="DZ81" s="28">
        <f t="shared" ref="DZ81:DZ85" si="357">+IF(EA81="SI",IFERROR((IF(EA81="SI",DW81,0)/AW81),"REVISAR"),DS81)</f>
        <v>0</v>
      </c>
      <c r="EA81" s="25" t="s">
        <v>49</v>
      </c>
      <c r="EB81" s="25"/>
      <c r="EC81" s="31">
        <v>97</v>
      </c>
      <c r="ED81" s="24"/>
      <c r="EE81" s="25"/>
      <c r="EF81" s="27">
        <f t="shared" ref="EF81:EF85" si="358">IFERROR(EC81/AW81,0)</f>
        <v>1</v>
      </c>
      <c r="EG81" s="28">
        <f t="shared" ref="EG81:EG85" si="359">+IF(EH81="SI",IFERROR((IF(EH81="SI",ED81,0)/AW81),"REVISAR"),DZ81)</f>
        <v>0</v>
      </c>
      <c r="EH81" s="25" t="s">
        <v>49</v>
      </c>
      <c r="EI81" s="25"/>
      <c r="EJ81" s="32">
        <v>2025</v>
      </c>
    </row>
    <row r="82" spans="2:140" ht="409.5" x14ac:dyDescent="0.3">
      <c r="B82" s="16" t="s">
        <v>44</v>
      </c>
      <c r="C82" s="16" t="s">
        <v>76</v>
      </c>
      <c r="D82" s="16" t="s">
        <v>744</v>
      </c>
      <c r="E82" s="16" t="s">
        <v>158</v>
      </c>
      <c r="F82" s="16" t="s">
        <v>274</v>
      </c>
      <c r="G82" s="17" t="s">
        <v>275</v>
      </c>
      <c r="H82" s="16" t="s">
        <v>526</v>
      </c>
      <c r="I82" s="16" t="s">
        <v>627</v>
      </c>
      <c r="J82" s="16" t="s">
        <v>628</v>
      </c>
      <c r="K82" s="16" t="s">
        <v>629</v>
      </c>
      <c r="L82" s="16" t="s">
        <v>745</v>
      </c>
      <c r="M82" s="16" t="s">
        <v>78</v>
      </c>
      <c r="N82" s="16" t="s">
        <v>79</v>
      </c>
      <c r="O82" s="22">
        <v>20</v>
      </c>
      <c r="P82" s="19" t="s">
        <v>757</v>
      </c>
      <c r="Q82" s="20" t="s">
        <v>117</v>
      </c>
      <c r="R82" s="19" t="s">
        <v>593</v>
      </c>
      <c r="S82" s="19" t="s">
        <v>758</v>
      </c>
      <c r="T82" s="19" t="s">
        <v>308</v>
      </c>
      <c r="U82" s="19" t="s">
        <v>434</v>
      </c>
      <c r="V82" s="19">
        <v>0</v>
      </c>
      <c r="W82" s="19" t="s">
        <v>759</v>
      </c>
      <c r="X82" s="20" t="s">
        <v>288</v>
      </c>
      <c r="Y82" s="21"/>
      <c r="Z82" s="21"/>
      <c r="AA82" s="21"/>
      <c r="AB82" s="21"/>
      <c r="AC82" s="21"/>
      <c r="AD82" s="21"/>
      <c r="AE82" s="21"/>
      <c r="AF82" s="21"/>
      <c r="AG82" s="21"/>
      <c r="AH82" s="22"/>
      <c r="AI82" s="22"/>
      <c r="AJ82" s="22"/>
      <c r="AK82" s="22"/>
      <c r="AL82" s="22"/>
      <c r="AM82" s="22"/>
      <c r="AN82" s="22"/>
      <c r="AO82" s="22"/>
      <c r="AP82" s="22"/>
      <c r="AQ82" s="22"/>
      <c r="AR82" s="23"/>
      <c r="AS82" s="22"/>
      <c r="AT82" s="22">
        <v>100</v>
      </c>
      <c r="AU82" s="22">
        <v>100</v>
      </c>
      <c r="AV82" s="22">
        <v>100</v>
      </c>
      <c r="AW82" s="22">
        <v>100</v>
      </c>
      <c r="AX82" s="22">
        <v>100</v>
      </c>
      <c r="AY82" s="22">
        <v>100</v>
      </c>
      <c r="AZ82" s="16"/>
      <c r="BA82" s="16"/>
      <c r="BB82" s="16"/>
      <c r="BC82" s="16"/>
      <c r="BD82" s="24"/>
      <c r="BE82" s="24"/>
      <c r="BF82" s="25"/>
      <c r="BG82" s="27">
        <f t="shared" si="336"/>
        <v>0</v>
      </c>
      <c r="BH82" s="28">
        <f t="shared" si="337"/>
        <v>0</v>
      </c>
      <c r="BI82" s="25" t="s">
        <v>49</v>
      </c>
      <c r="BJ82" s="25"/>
      <c r="BK82" s="24"/>
      <c r="BL82" s="24"/>
      <c r="BM82" s="25" t="s">
        <v>755</v>
      </c>
      <c r="BN82" s="27">
        <f t="shared" si="338"/>
        <v>0</v>
      </c>
      <c r="BO82" s="28">
        <f t="shared" si="339"/>
        <v>0</v>
      </c>
      <c r="BP82" s="25" t="s">
        <v>49</v>
      </c>
      <c r="BQ82" s="29"/>
      <c r="BR82" s="30">
        <v>15</v>
      </c>
      <c r="BS82" s="24">
        <v>14</v>
      </c>
      <c r="BT82" s="25" t="s">
        <v>1329</v>
      </c>
      <c r="BU82" s="27">
        <f t="shared" si="340"/>
        <v>0.15</v>
      </c>
      <c r="BV82" s="28">
        <f t="shared" si="341"/>
        <v>0.14000000000000001</v>
      </c>
      <c r="BW82" s="25" t="s">
        <v>50</v>
      </c>
      <c r="BX82" s="25" t="s">
        <v>1330</v>
      </c>
      <c r="BY82" s="24">
        <v>15</v>
      </c>
      <c r="BZ82" s="24"/>
      <c r="CA82" s="25" t="s">
        <v>1331</v>
      </c>
      <c r="CB82" s="27">
        <f t="shared" si="342"/>
        <v>0.15</v>
      </c>
      <c r="CC82" s="28">
        <f t="shared" si="343"/>
        <v>0.14000000000000001</v>
      </c>
      <c r="CD82" s="25" t="s">
        <v>396</v>
      </c>
      <c r="CE82" s="25" t="s">
        <v>1332</v>
      </c>
      <c r="CF82" s="24">
        <v>15</v>
      </c>
      <c r="CG82" s="24"/>
      <c r="CH82" s="25" t="s">
        <v>1333</v>
      </c>
      <c r="CI82" s="27">
        <f t="shared" si="344"/>
        <v>0.15</v>
      </c>
      <c r="CJ82" s="28">
        <f t="shared" si="345"/>
        <v>0.14000000000000001</v>
      </c>
      <c r="CK82" s="25" t="s">
        <v>396</v>
      </c>
      <c r="CL82" s="25" t="s">
        <v>1334</v>
      </c>
      <c r="CM82" s="24">
        <v>30</v>
      </c>
      <c r="CN82" s="24">
        <v>42</v>
      </c>
      <c r="CO82" s="25" t="s">
        <v>1335</v>
      </c>
      <c r="CP82" s="27">
        <f t="shared" si="346"/>
        <v>0.3</v>
      </c>
      <c r="CQ82" s="28">
        <f t="shared" si="347"/>
        <v>0.42</v>
      </c>
      <c r="CR82" s="25" t="s">
        <v>50</v>
      </c>
      <c r="CS82" s="25" t="s">
        <v>1336</v>
      </c>
      <c r="CT82" s="24">
        <v>30</v>
      </c>
      <c r="CU82" s="24"/>
      <c r="CV82" s="25" t="s">
        <v>1733</v>
      </c>
      <c r="CW82" s="27">
        <f t="shared" si="348"/>
        <v>0.3</v>
      </c>
      <c r="CX82" s="28">
        <f t="shared" si="349"/>
        <v>0.42</v>
      </c>
      <c r="CY82" s="25" t="s">
        <v>49</v>
      </c>
      <c r="CZ82" s="25" t="s">
        <v>1332</v>
      </c>
      <c r="DA82" s="24">
        <v>30</v>
      </c>
      <c r="DB82" s="24"/>
      <c r="DC82" s="25" t="s">
        <v>1734</v>
      </c>
      <c r="DD82" s="27">
        <f t="shared" si="350"/>
        <v>0.3</v>
      </c>
      <c r="DE82" s="28">
        <f t="shared" si="351"/>
        <v>0.42</v>
      </c>
      <c r="DF82" s="25" t="s">
        <v>49</v>
      </c>
      <c r="DG82" s="25" t="s">
        <v>1332</v>
      </c>
      <c r="DH82" s="24">
        <v>50</v>
      </c>
      <c r="DI82" s="24">
        <v>50</v>
      </c>
      <c r="DJ82" s="25" t="s">
        <v>1735</v>
      </c>
      <c r="DK82" s="27">
        <f t="shared" si="352"/>
        <v>0.5</v>
      </c>
      <c r="DL82" s="28">
        <f t="shared" si="353"/>
        <v>0.5</v>
      </c>
      <c r="DM82" s="25" t="s">
        <v>50</v>
      </c>
      <c r="DN82" s="25" t="s">
        <v>1723</v>
      </c>
      <c r="DO82" s="24">
        <v>50</v>
      </c>
      <c r="DP82" s="24"/>
      <c r="DQ82" s="25"/>
      <c r="DR82" s="27">
        <f t="shared" si="354"/>
        <v>0.5</v>
      </c>
      <c r="DS82" s="28">
        <f t="shared" si="355"/>
        <v>0.5</v>
      </c>
      <c r="DT82" s="25" t="s">
        <v>49</v>
      </c>
      <c r="DU82" s="25"/>
      <c r="DV82" s="24">
        <v>50</v>
      </c>
      <c r="DW82" s="24"/>
      <c r="DX82" s="25"/>
      <c r="DY82" s="27">
        <f t="shared" si="356"/>
        <v>0.5</v>
      </c>
      <c r="DZ82" s="28">
        <f t="shared" si="357"/>
        <v>0.5</v>
      </c>
      <c r="EA82" s="25" t="s">
        <v>49</v>
      </c>
      <c r="EB82" s="25"/>
      <c r="EC82" s="31">
        <v>100</v>
      </c>
      <c r="ED82" s="24"/>
      <c r="EE82" s="25"/>
      <c r="EF82" s="27">
        <f t="shared" si="358"/>
        <v>1</v>
      </c>
      <c r="EG82" s="28">
        <f t="shared" si="359"/>
        <v>0.5</v>
      </c>
      <c r="EH82" s="25" t="s">
        <v>49</v>
      </c>
      <c r="EI82" s="25"/>
      <c r="EJ82" s="32">
        <v>2025</v>
      </c>
    </row>
    <row r="83" spans="2:140" ht="409.5" x14ac:dyDescent="0.3">
      <c r="B83" s="16" t="s">
        <v>44</v>
      </c>
      <c r="C83" s="16" t="s">
        <v>76</v>
      </c>
      <c r="D83" s="16" t="s">
        <v>84</v>
      </c>
      <c r="E83" s="16" t="s">
        <v>158</v>
      </c>
      <c r="F83" s="16" t="s">
        <v>274</v>
      </c>
      <c r="G83" s="17" t="s">
        <v>275</v>
      </c>
      <c r="H83" s="16" t="s">
        <v>526</v>
      </c>
      <c r="I83" s="16" t="s">
        <v>627</v>
      </c>
      <c r="J83" s="16" t="s">
        <v>628</v>
      </c>
      <c r="K83" s="16" t="s">
        <v>629</v>
      </c>
      <c r="L83" s="16" t="s">
        <v>713</v>
      </c>
      <c r="M83" s="16" t="s">
        <v>78</v>
      </c>
      <c r="N83" s="16" t="s">
        <v>79</v>
      </c>
      <c r="O83" s="22">
        <v>22</v>
      </c>
      <c r="P83" s="19" t="s">
        <v>760</v>
      </c>
      <c r="Q83" s="20" t="s">
        <v>282</v>
      </c>
      <c r="R83" s="19" t="s">
        <v>593</v>
      </c>
      <c r="S83" s="19" t="s">
        <v>761</v>
      </c>
      <c r="T83" s="19" t="s">
        <v>285</v>
      </c>
      <c r="U83" s="19" t="s">
        <v>434</v>
      </c>
      <c r="V83" s="19">
        <v>0</v>
      </c>
      <c r="W83" s="19" t="s">
        <v>762</v>
      </c>
      <c r="X83" s="20" t="s">
        <v>288</v>
      </c>
      <c r="Y83" s="21"/>
      <c r="Z83" s="21"/>
      <c r="AA83" s="21"/>
      <c r="AB83" s="21"/>
      <c r="AC83" s="21"/>
      <c r="AD83" s="21"/>
      <c r="AE83" s="21"/>
      <c r="AF83" s="21"/>
      <c r="AG83" s="21"/>
      <c r="AH83" s="22"/>
      <c r="AI83" s="22"/>
      <c r="AJ83" s="22"/>
      <c r="AK83" s="22"/>
      <c r="AL83" s="22"/>
      <c r="AM83" s="22"/>
      <c r="AN83" s="22"/>
      <c r="AO83" s="22"/>
      <c r="AP83" s="22"/>
      <c r="AQ83" s="22"/>
      <c r="AR83" s="23"/>
      <c r="AS83" s="22"/>
      <c r="AT83" s="22">
        <v>96</v>
      </c>
      <c r="AU83" s="204">
        <v>96</v>
      </c>
      <c r="AV83" s="190">
        <v>96</v>
      </c>
      <c r="AW83" s="190">
        <v>97</v>
      </c>
      <c r="AX83" s="190">
        <v>97</v>
      </c>
      <c r="AY83" s="205">
        <v>97</v>
      </c>
      <c r="AZ83" s="206"/>
      <c r="BA83" s="206"/>
      <c r="BB83" s="206"/>
      <c r="BC83" s="206"/>
      <c r="BD83" s="24"/>
      <c r="BE83" s="24"/>
      <c r="BF83" s="25"/>
      <c r="BG83" s="27">
        <f t="shared" si="336"/>
        <v>0</v>
      </c>
      <c r="BH83" s="28">
        <f t="shared" si="337"/>
        <v>0</v>
      </c>
      <c r="BI83" s="25" t="s">
        <v>49</v>
      </c>
      <c r="BJ83" s="25"/>
      <c r="BK83" s="56"/>
      <c r="BL83" s="24"/>
      <c r="BM83" s="25"/>
      <c r="BN83" s="27">
        <f t="shared" si="338"/>
        <v>0</v>
      </c>
      <c r="BO83" s="28">
        <f t="shared" si="339"/>
        <v>0</v>
      </c>
      <c r="BP83" s="25" t="s">
        <v>49</v>
      </c>
      <c r="BQ83" s="29"/>
      <c r="BR83" s="60">
        <v>25</v>
      </c>
      <c r="BS83" s="24">
        <v>32</v>
      </c>
      <c r="BT83" s="25" t="s">
        <v>1337</v>
      </c>
      <c r="BU83" s="27">
        <f t="shared" si="340"/>
        <v>0.25773195876288657</v>
      </c>
      <c r="BV83" s="28">
        <f t="shared" si="341"/>
        <v>0.32989690721649484</v>
      </c>
      <c r="BW83" s="25" t="s">
        <v>50</v>
      </c>
      <c r="BX83" s="25" t="s">
        <v>1338</v>
      </c>
      <c r="BY83" s="56">
        <v>25</v>
      </c>
      <c r="BZ83" s="24"/>
      <c r="CA83" s="25"/>
      <c r="CB83" s="27">
        <f t="shared" si="342"/>
        <v>0.25773195876288657</v>
      </c>
      <c r="CC83" s="28">
        <f t="shared" si="343"/>
        <v>0.32989690721649484</v>
      </c>
      <c r="CD83" s="25" t="s">
        <v>49</v>
      </c>
      <c r="CE83" s="25"/>
      <c r="CF83" s="56">
        <v>25</v>
      </c>
      <c r="CG83" s="24"/>
      <c r="CH83" s="25"/>
      <c r="CI83" s="27">
        <f t="shared" si="344"/>
        <v>0.25773195876288657</v>
      </c>
      <c r="CJ83" s="28">
        <f t="shared" si="345"/>
        <v>0.32989690721649484</v>
      </c>
      <c r="CK83" s="25" t="s">
        <v>396</v>
      </c>
      <c r="CL83" s="25" t="s">
        <v>1334</v>
      </c>
      <c r="CM83" s="24">
        <v>60</v>
      </c>
      <c r="CN83" s="24">
        <v>97</v>
      </c>
      <c r="CO83" s="25" t="s">
        <v>1339</v>
      </c>
      <c r="CP83" s="27">
        <f t="shared" si="346"/>
        <v>0.61855670103092786</v>
      </c>
      <c r="CQ83" s="28">
        <f t="shared" si="347"/>
        <v>1</v>
      </c>
      <c r="CR83" s="25" t="s">
        <v>50</v>
      </c>
      <c r="CS83" s="25" t="s">
        <v>1340</v>
      </c>
      <c r="CT83" s="24">
        <v>60</v>
      </c>
      <c r="CU83" s="24"/>
      <c r="CV83" s="25"/>
      <c r="CW83" s="27">
        <f t="shared" si="348"/>
        <v>0.61855670103092786</v>
      </c>
      <c r="CX83" s="28">
        <f t="shared" si="349"/>
        <v>1</v>
      </c>
      <c r="CY83" s="25" t="s">
        <v>49</v>
      </c>
      <c r="CZ83" s="25" t="s">
        <v>1332</v>
      </c>
      <c r="DA83" s="24">
        <v>60</v>
      </c>
      <c r="DB83" s="24"/>
      <c r="DC83" s="25"/>
      <c r="DD83" s="27">
        <f t="shared" si="350"/>
        <v>0.61855670103092786</v>
      </c>
      <c r="DE83" s="28">
        <f t="shared" si="351"/>
        <v>1</v>
      </c>
      <c r="DF83" s="25" t="s">
        <v>49</v>
      </c>
      <c r="DG83" s="25" t="s">
        <v>1332</v>
      </c>
      <c r="DH83" s="24">
        <v>85</v>
      </c>
      <c r="DI83" s="24">
        <v>100</v>
      </c>
      <c r="DJ83" s="25" t="s">
        <v>1736</v>
      </c>
      <c r="DK83" s="27">
        <f t="shared" si="352"/>
        <v>0.87628865979381443</v>
      </c>
      <c r="DL83" s="28">
        <f t="shared" si="353"/>
        <v>1.0309278350515463</v>
      </c>
      <c r="DM83" s="25" t="s">
        <v>50</v>
      </c>
      <c r="DN83" s="25" t="s">
        <v>1723</v>
      </c>
      <c r="DO83" s="24">
        <v>85</v>
      </c>
      <c r="DP83" s="24"/>
      <c r="DQ83" s="25"/>
      <c r="DR83" s="27">
        <f t="shared" si="354"/>
        <v>0.87628865979381443</v>
      </c>
      <c r="DS83" s="28">
        <f t="shared" si="355"/>
        <v>1.0309278350515463</v>
      </c>
      <c r="DT83" s="25" t="s">
        <v>49</v>
      </c>
      <c r="DU83" s="25"/>
      <c r="DV83" s="24">
        <v>85</v>
      </c>
      <c r="DW83" s="24"/>
      <c r="DX83" s="25"/>
      <c r="DY83" s="27">
        <f t="shared" si="356"/>
        <v>0.87628865979381443</v>
      </c>
      <c r="DZ83" s="28">
        <f t="shared" si="357"/>
        <v>1.0309278350515463</v>
      </c>
      <c r="EA83" s="25" t="s">
        <v>49</v>
      </c>
      <c r="EB83" s="25"/>
      <c r="EC83" s="31">
        <v>97</v>
      </c>
      <c r="ED83" s="24"/>
      <c r="EE83" s="25"/>
      <c r="EF83" s="27">
        <f t="shared" si="358"/>
        <v>1</v>
      </c>
      <c r="EG83" s="28">
        <f t="shared" si="359"/>
        <v>1.0309278350515463</v>
      </c>
      <c r="EH83" s="25" t="s">
        <v>49</v>
      </c>
      <c r="EI83" s="25"/>
      <c r="EJ83" s="32">
        <v>2025</v>
      </c>
    </row>
    <row r="84" spans="2:140" ht="409.5" x14ac:dyDescent="0.3">
      <c r="B84" s="16" t="s">
        <v>44</v>
      </c>
      <c r="C84" s="16" t="s">
        <v>76</v>
      </c>
      <c r="D84" s="16" t="s">
        <v>77</v>
      </c>
      <c r="E84" s="16" t="s">
        <v>158</v>
      </c>
      <c r="F84" s="16" t="s">
        <v>274</v>
      </c>
      <c r="G84" s="17" t="s">
        <v>275</v>
      </c>
      <c r="H84" s="16" t="s">
        <v>526</v>
      </c>
      <c r="I84" s="16" t="s">
        <v>627</v>
      </c>
      <c r="J84" s="16" t="s">
        <v>628</v>
      </c>
      <c r="K84" s="16" t="s">
        <v>629</v>
      </c>
      <c r="L84" s="16" t="s">
        <v>713</v>
      </c>
      <c r="M84" s="16" t="s">
        <v>78</v>
      </c>
      <c r="N84" s="16" t="s">
        <v>79</v>
      </c>
      <c r="O84" s="22">
        <v>23</v>
      </c>
      <c r="P84" s="19" t="s">
        <v>763</v>
      </c>
      <c r="Q84" s="20" t="s">
        <v>282</v>
      </c>
      <c r="R84" s="19" t="s">
        <v>593</v>
      </c>
      <c r="S84" s="19" t="s">
        <v>764</v>
      </c>
      <c r="T84" s="19" t="s">
        <v>285</v>
      </c>
      <c r="U84" s="19" t="s">
        <v>434</v>
      </c>
      <c r="V84" s="19">
        <v>0</v>
      </c>
      <c r="W84" s="19" t="s">
        <v>765</v>
      </c>
      <c r="X84" s="20" t="s">
        <v>288</v>
      </c>
      <c r="Y84" s="21"/>
      <c r="Z84" s="21"/>
      <c r="AA84" s="21"/>
      <c r="AB84" s="21"/>
      <c r="AC84" s="21"/>
      <c r="AD84" s="21"/>
      <c r="AE84" s="21"/>
      <c r="AF84" s="21"/>
      <c r="AG84" s="21"/>
      <c r="AH84" s="22"/>
      <c r="AI84" s="22"/>
      <c r="AJ84" s="22"/>
      <c r="AK84" s="22"/>
      <c r="AL84" s="22"/>
      <c r="AM84" s="22"/>
      <c r="AN84" s="22"/>
      <c r="AO84" s="22"/>
      <c r="AP84" s="22"/>
      <c r="AQ84" s="22"/>
      <c r="AR84" s="23"/>
      <c r="AS84" s="22"/>
      <c r="AT84" s="207">
        <v>0</v>
      </c>
      <c r="AU84" s="190">
        <v>96</v>
      </c>
      <c r="AV84" s="190">
        <v>97</v>
      </c>
      <c r="AW84" s="190">
        <v>97</v>
      </c>
      <c r="AX84" s="190">
        <v>97</v>
      </c>
      <c r="AY84" s="190">
        <v>97</v>
      </c>
      <c r="AZ84" s="191"/>
      <c r="BA84" s="191"/>
      <c r="BB84" s="191"/>
      <c r="BC84" s="191"/>
      <c r="BD84" s="24"/>
      <c r="BE84" s="24"/>
      <c r="BF84" s="25" t="s">
        <v>80</v>
      </c>
      <c r="BG84" s="27">
        <f t="shared" si="336"/>
        <v>0</v>
      </c>
      <c r="BH84" s="28">
        <f t="shared" si="337"/>
        <v>0</v>
      </c>
      <c r="BI84" s="25" t="s">
        <v>396</v>
      </c>
      <c r="BJ84" s="25"/>
      <c r="BK84" s="24"/>
      <c r="BL84" s="24"/>
      <c r="BM84" s="25" t="s">
        <v>81</v>
      </c>
      <c r="BN84" s="27">
        <f t="shared" si="338"/>
        <v>0</v>
      </c>
      <c r="BO84" s="28">
        <f t="shared" si="339"/>
        <v>0</v>
      </c>
      <c r="BP84" s="25" t="s">
        <v>49</v>
      </c>
      <c r="BQ84" s="29"/>
      <c r="BR84" s="30">
        <v>24</v>
      </c>
      <c r="BS84" s="24">
        <v>57</v>
      </c>
      <c r="BT84" s="25" t="s">
        <v>766</v>
      </c>
      <c r="BU84" s="27">
        <f t="shared" si="340"/>
        <v>0.24742268041237114</v>
      </c>
      <c r="BV84" s="28">
        <f t="shared" si="341"/>
        <v>0.58762886597938147</v>
      </c>
      <c r="BW84" s="25" t="s">
        <v>50</v>
      </c>
      <c r="BX84" s="25" t="s">
        <v>767</v>
      </c>
      <c r="BY84" s="24">
        <v>24</v>
      </c>
      <c r="BZ84" s="24">
        <v>24</v>
      </c>
      <c r="CA84" s="25" t="s">
        <v>1341</v>
      </c>
      <c r="CB84" s="27">
        <f t="shared" si="342"/>
        <v>0.24742268041237114</v>
      </c>
      <c r="CC84" s="28">
        <f t="shared" si="343"/>
        <v>0.24742268041237114</v>
      </c>
      <c r="CD84" s="25" t="s">
        <v>50</v>
      </c>
      <c r="CE84" s="25" t="s">
        <v>1342</v>
      </c>
      <c r="CF84" s="24">
        <v>24</v>
      </c>
      <c r="CG84" s="24">
        <v>24</v>
      </c>
      <c r="CH84" s="25" t="s">
        <v>1343</v>
      </c>
      <c r="CI84" s="27">
        <f t="shared" si="344"/>
        <v>0.24742268041237114</v>
      </c>
      <c r="CJ84" s="28">
        <f t="shared" si="345"/>
        <v>0.24742268041237114</v>
      </c>
      <c r="CK84" s="25" t="s">
        <v>50</v>
      </c>
      <c r="CL84" s="25" t="s">
        <v>1344</v>
      </c>
      <c r="CM84" s="24">
        <v>48</v>
      </c>
      <c r="CN84" s="24">
        <v>89</v>
      </c>
      <c r="CO84" s="25" t="s">
        <v>1345</v>
      </c>
      <c r="CP84" s="27">
        <f t="shared" si="346"/>
        <v>0.49484536082474229</v>
      </c>
      <c r="CQ84" s="28">
        <f t="shared" si="347"/>
        <v>0.91752577319587625</v>
      </c>
      <c r="CR84" s="25" t="s">
        <v>50</v>
      </c>
      <c r="CS84" s="25" t="s">
        <v>1346</v>
      </c>
      <c r="CT84" s="24">
        <v>48</v>
      </c>
      <c r="CU84" s="24">
        <v>97</v>
      </c>
      <c r="CV84" s="25" t="s">
        <v>1737</v>
      </c>
      <c r="CW84" s="27">
        <f t="shared" si="348"/>
        <v>0.49484536082474229</v>
      </c>
      <c r="CX84" s="28">
        <f t="shared" si="349"/>
        <v>1</v>
      </c>
      <c r="CY84" s="25" t="s">
        <v>50</v>
      </c>
      <c r="CZ84" s="25" t="s">
        <v>1738</v>
      </c>
      <c r="DA84" s="24">
        <v>48</v>
      </c>
      <c r="DB84" s="24">
        <v>62</v>
      </c>
      <c r="DC84" s="25" t="s">
        <v>1739</v>
      </c>
      <c r="DD84" s="27">
        <f t="shared" si="350"/>
        <v>0.49484536082474229</v>
      </c>
      <c r="DE84" s="28">
        <f t="shared" si="351"/>
        <v>0.63917525773195871</v>
      </c>
      <c r="DF84" s="25" t="s">
        <v>50</v>
      </c>
      <c r="DG84" s="25" t="s">
        <v>1740</v>
      </c>
      <c r="DH84" s="24">
        <v>72</v>
      </c>
      <c r="DI84" s="24">
        <v>97</v>
      </c>
      <c r="DJ84" s="25" t="s">
        <v>1741</v>
      </c>
      <c r="DK84" s="27">
        <f t="shared" si="352"/>
        <v>0.74226804123711343</v>
      </c>
      <c r="DL84" s="28">
        <f t="shared" si="353"/>
        <v>1</v>
      </c>
      <c r="DM84" s="25" t="s">
        <v>50</v>
      </c>
      <c r="DN84" s="25" t="s">
        <v>1723</v>
      </c>
      <c r="DO84" s="24">
        <v>72</v>
      </c>
      <c r="DP84" s="24"/>
      <c r="DQ84" s="25"/>
      <c r="DR84" s="27">
        <f t="shared" si="354"/>
        <v>0.74226804123711343</v>
      </c>
      <c r="DS84" s="28">
        <f t="shared" si="355"/>
        <v>1</v>
      </c>
      <c r="DT84" s="25" t="s">
        <v>49</v>
      </c>
      <c r="DU84" s="25"/>
      <c r="DV84" s="24">
        <v>72</v>
      </c>
      <c r="DW84" s="24"/>
      <c r="DX84" s="25"/>
      <c r="DY84" s="27">
        <f t="shared" si="356"/>
        <v>0.74226804123711343</v>
      </c>
      <c r="DZ84" s="28">
        <f t="shared" si="357"/>
        <v>1</v>
      </c>
      <c r="EA84" s="25" t="s">
        <v>49</v>
      </c>
      <c r="EB84" s="25"/>
      <c r="EC84" s="31">
        <v>97</v>
      </c>
      <c r="ED84" s="24"/>
      <c r="EE84" s="25"/>
      <c r="EF84" s="27">
        <f t="shared" si="358"/>
        <v>1</v>
      </c>
      <c r="EG84" s="28">
        <f t="shared" si="359"/>
        <v>1</v>
      </c>
      <c r="EH84" s="25" t="s">
        <v>49</v>
      </c>
      <c r="EI84" s="25"/>
      <c r="EJ84" s="32">
        <v>2025</v>
      </c>
    </row>
    <row r="85" spans="2:140" ht="409.5" x14ac:dyDescent="0.3">
      <c r="B85" s="16" t="s">
        <v>44</v>
      </c>
      <c r="C85" s="16" t="s">
        <v>76</v>
      </c>
      <c r="D85" s="16" t="s">
        <v>77</v>
      </c>
      <c r="E85" s="16" t="s">
        <v>158</v>
      </c>
      <c r="F85" s="16" t="s">
        <v>274</v>
      </c>
      <c r="G85" s="17" t="s">
        <v>275</v>
      </c>
      <c r="H85" s="16" t="s">
        <v>526</v>
      </c>
      <c r="I85" s="16" t="s">
        <v>627</v>
      </c>
      <c r="J85" s="16" t="s">
        <v>628</v>
      </c>
      <c r="K85" s="16" t="s">
        <v>629</v>
      </c>
      <c r="L85" s="16" t="s">
        <v>713</v>
      </c>
      <c r="M85" s="16" t="s">
        <v>78</v>
      </c>
      <c r="N85" s="16" t="s">
        <v>79</v>
      </c>
      <c r="O85" s="22">
        <v>24</v>
      </c>
      <c r="P85" s="19" t="s">
        <v>768</v>
      </c>
      <c r="Q85" s="20" t="s">
        <v>117</v>
      </c>
      <c r="R85" s="19" t="s">
        <v>593</v>
      </c>
      <c r="S85" s="19" t="s">
        <v>769</v>
      </c>
      <c r="T85" s="19" t="s">
        <v>285</v>
      </c>
      <c r="U85" s="19" t="s">
        <v>434</v>
      </c>
      <c r="V85" s="19">
        <v>0</v>
      </c>
      <c r="W85" s="19" t="s">
        <v>770</v>
      </c>
      <c r="X85" s="20" t="s">
        <v>288</v>
      </c>
      <c r="Y85" s="21"/>
      <c r="Z85" s="21"/>
      <c r="AA85" s="21"/>
      <c r="AB85" s="21"/>
      <c r="AC85" s="21"/>
      <c r="AD85" s="21"/>
      <c r="AE85" s="21"/>
      <c r="AF85" s="21"/>
      <c r="AG85" s="21"/>
      <c r="AH85" s="22"/>
      <c r="AI85" s="22"/>
      <c r="AJ85" s="22"/>
      <c r="AK85" s="22"/>
      <c r="AL85" s="22"/>
      <c r="AM85" s="22"/>
      <c r="AN85" s="22"/>
      <c r="AO85" s="22"/>
      <c r="AP85" s="22"/>
      <c r="AQ85" s="22"/>
      <c r="AR85" s="23"/>
      <c r="AS85" s="22"/>
      <c r="AT85" s="207">
        <v>96</v>
      </c>
      <c r="AU85" s="190">
        <v>97</v>
      </c>
      <c r="AV85" s="190">
        <v>97</v>
      </c>
      <c r="AW85" s="190">
        <v>97</v>
      </c>
      <c r="AX85" s="190">
        <v>97</v>
      </c>
      <c r="AY85" s="190">
        <v>97</v>
      </c>
      <c r="AZ85" s="191"/>
      <c r="BA85" s="191"/>
      <c r="BB85" s="191"/>
      <c r="BC85" s="191"/>
      <c r="BD85" s="24"/>
      <c r="BE85" s="24"/>
      <c r="BF85" s="25" t="s">
        <v>771</v>
      </c>
      <c r="BG85" s="27">
        <f t="shared" si="336"/>
        <v>0</v>
      </c>
      <c r="BH85" s="28">
        <f t="shared" si="337"/>
        <v>0</v>
      </c>
      <c r="BI85" s="25" t="s">
        <v>396</v>
      </c>
      <c r="BJ85" s="25"/>
      <c r="BK85" s="24"/>
      <c r="BL85" s="24"/>
      <c r="BM85" s="25" t="s">
        <v>82</v>
      </c>
      <c r="BN85" s="27">
        <f t="shared" si="338"/>
        <v>0</v>
      </c>
      <c r="BO85" s="28">
        <f t="shared" si="339"/>
        <v>0</v>
      </c>
      <c r="BP85" s="25" t="s">
        <v>49</v>
      </c>
      <c r="BQ85" s="29"/>
      <c r="BR85" s="30">
        <v>97</v>
      </c>
      <c r="BS85" s="24">
        <v>97</v>
      </c>
      <c r="BT85" s="25" t="s">
        <v>772</v>
      </c>
      <c r="BU85" s="27">
        <f t="shared" si="340"/>
        <v>1</v>
      </c>
      <c r="BV85" s="28">
        <f t="shared" si="341"/>
        <v>1</v>
      </c>
      <c r="BW85" s="25" t="s">
        <v>50</v>
      </c>
      <c r="BX85" s="25" t="s">
        <v>773</v>
      </c>
      <c r="BY85" s="24">
        <v>97</v>
      </c>
      <c r="BZ85" s="24">
        <v>97</v>
      </c>
      <c r="CA85" s="25" t="s">
        <v>1347</v>
      </c>
      <c r="CB85" s="27">
        <f t="shared" si="342"/>
        <v>1</v>
      </c>
      <c r="CC85" s="28">
        <f t="shared" si="343"/>
        <v>1</v>
      </c>
      <c r="CD85" s="25" t="s">
        <v>50</v>
      </c>
      <c r="CE85" s="25" t="s">
        <v>1348</v>
      </c>
      <c r="CF85" s="24">
        <v>97</v>
      </c>
      <c r="CG85" s="24">
        <v>97</v>
      </c>
      <c r="CH85" s="25" t="s">
        <v>1349</v>
      </c>
      <c r="CI85" s="27">
        <f t="shared" si="344"/>
        <v>1</v>
      </c>
      <c r="CJ85" s="28">
        <f t="shared" si="345"/>
        <v>1</v>
      </c>
      <c r="CK85" s="25" t="s">
        <v>50</v>
      </c>
      <c r="CL85" s="25" t="s">
        <v>1350</v>
      </c>
      <c r="CM85" s="24">
        <v>97</v>
      </c>
      <c r="CN85" s="24">
        <v>97</v>
      </c>
      <c r="CO85" s="25" t="s">
        <v>1351</v>
      </c>
      <c r="CP85" s="27">
        <f t="shared" si="346"/>
        <v>1</v>
      </c>
      <c r="CQ85" s="28">
        <f t="shared" si="347"/>
        <v>1</v>
      </c>
      <c r="CR85" s="25" t="s">
        <v>50</v>
      </c>
      <c r="CS85" s="25" t="s">
        <v>1352</v>
      </c>
      <c r="CT85" s="24">
        <v>97</v>
      </c>
      <c r="CU85" s="24">
        <v>97</v>
      </c>
      <c r="CV85" s="25" t="s">
        <v>1742</v>
      </c>
      <c r="CW85" s="27">
        <f t="shared" si="348"/>
        <v>1</v>
      </c>
      <c r="CX85" s="28">
        <f t="shared" si="349"/>
        <v>1</v>
      </c>
      <c r="CY85" s="25" t="s">
        <v>50</v>
      </c>
      <c r="CZ85" s="25" t="s">
        <v>1743</v>
      </c>
      <c r="DA85" s="24">
        <v>97</v>
      </c>
      <c r="DB85" s="24">
        <v>97</v>
      </c>
      <c r="DC85" s="25" t="s">
        <v>1744</v>
      </c>
      <c r="DD85" s="27">
        <f t="shared" si="350"/>
        <v>1</v>
      </c>
      <c r="DE85" s="28">
        <f t="shared" si="351"/>
        <v>1</v>
      </c>
      <c r="DF85" s="25" t="s">
        <v>50</v>
      </c>
      <c r="DG85" s="25" t="s">
        <v>1745</v>
      </c>
      <c r="DH85" s="24">
        <v>97</v>
      </c>
      <c r="DI85" s="24">
        <v>97</v>
      </c>
      <c r="DJ85" s="25" t="s">
        <v>1746</v>
      </c>
      <c r="DK85" s="27">
        <f t="shared" si="352"/>
        <v>1</v>
      </c>
      <c r="DL85" s="28">
        <f t="shared" si="353"/>
        <v>1</v>
      </c>
      <c r="DM85" s="25" t="s">
        <v>50</v>
      </c>
      <c r="DN85" s="25" t="s">
        <v>1723</v>
      </c>
      <c r="DO85" s="24">
        <v>97</v>
      </c>
      <c r="DP85" s="24"/>
      <c r="DQ85" s="25"/>
      <c r="DR85" s="27">
        <f t="shared" si="354"/>
        <v>1</v>
      </c>
      <c r="DS85" s="28">
        <f t="shared" si="355"/>
        <v>1</v>
      </c>
      <c r="DT85" s="25" t="s">
        <v>49</v>
      </c>
      <c r="DU85" s="25"/>
      <c r="DV85" s="24">
        <v>97</v>
      </c>
      <c r="DW85" s="24"/>
      <c r="DX85" s="25"/>
      <c r="DY85" s="27">
        <f t="shared" si="356"/>
        <v>1</v>
      </c>
      <c r="DZ85" s="28">
        <f t="shared" si="357"/>
        <v>1</v>
      </c>
      <c r="EA85" s="25" t="s">
        <v>49</v>
      </c>
      <c r="EB85" s="25"/>
      <c r="EC85" s="24">
        <v>97</v>
      </c>
      <c r="ED85" s="24"/>
      <c r="EE85" s="25"/>
      <c r="EF85" s="27">
        <f t="shared" si="358"/>
        <v>1</v>
      </c>
      <c r="EG85" s="28">
        <f t="shared" si="359"/>
        <v>1</v>
      </c>
      <c r="EH85" s="25" t="s">
        <v>49</v>
      </c>
      <c r="EI85" s="25"/>
      <c r="EJ85" s="32">
        <v>2025</v>
      </c>
    </row>
    <row r="86" spans="2:140" ht="409.5" x14ac:dyDescent="0.3">
      <c r="B86" s="16" t="s">
        <v>44</v>
      </c>
      <c r="C86" s="16" t="s">
        <v>76</v>
      </c>
      <c r="D86" s="16" t="s">
        <v>77</v>
      </c>
      <c r="E86" s="16" t="s">
        <v>158</v>
      </c>
      <c r="F86" s="16" t="s">
        <v>274</v>
      </c>
      <c r="G86" s="17" t="s">
        <v>275</v>
      </c>
      <c r="H86" s="16" t="s">
        <v>526</v>
      </c>
      <c r="I86" s="16" t="s">
        <v>627</v>
      </c>
      <c r="J86" s="16" t="s">
        <v>628</v>
      </c>
      <c r="K86" s="16" t="s">
        <v>629</v>
      </c>
      <c r="L86" s="16" t="s">
        <v>713</v>
      </c>
      <c r="M86" s="16" t="s">
        <v>78</v>
      </c>
      <c r="N86" s="16" t="s">
        <v>79</v>
      </c>
      <c r="O86" s="22">
        <v>25</v>
      </c>
      <c r="P86" s="19" t="s">
        <v>774</v>
      </c>
      <c r="Q86" s="20" t="s">
        <v>117</v>
      </c>
      <c r="R86" s="19" t="s">
        <v>283</v>
      </c>
      <c r="S86" s="19" t="s">
        <v>775</v>
      </c>
      <c r="T86" s="19" t="s">
        <v>285</v>
      </c>
      <c r="U86" s="19" t="s">
        <v>434</v>
      </c>
      <c r="V86" s="19">
        <v>0</v>
      </c>
      <c r="W86" s="19" t="s">
        <v>776</v>
      </c>
      <c r="X86" s="20" t="s">
        <v>288</v>
      </c>
      <c r="Y86" s="21"/>
      <c r="Z86" s="21"/>
      <c r="AA86" s="21"/>
      <c r="AB86" s="21"/>
      <c r="AC86" s="21"/>
      <c r="AD86" s="21"/>
      <c r="AE86" s="21"/>
      <c r="AF86" s="21"/>
      <c r="AG86" s="21"/>
      <c r="AH86" s="22"/>
      <c r="AI86" s="22"/>
      <c r="AJ86" s="22"/>
      <c r="AK86" s="22"/>
      <c r="AL86" s="22"/>
      <c r="AM86" s="22"/>
      <c r="AN86" s="22"/>
      <c r="AO86" s="22"/>
      <c r="AP86" s="22"/>
      <c r="AQ86" s="22"/>
      <c r="AR86" s="23"/>
      <c r="AS86" s="22"/>
      <c r="AT86" s="22">
        <v>0</v>
      </c>
      <c r="AU86" s="204">
        <v>0</v>
      </c>
      <c r="AV86" s="190">
        <v>0</v>
      </c>
      <c r="AW86" s="190">
        <v>37</v>
      </c>
      <c r="AX86" s="190">
        <v>60</v>
      </c>
      <c r="AY86" s="205">
        <v>97</v>
      </c>
      <c r="AZ86" s="206"/>
      <c r="BA86" s="206"/>
      <c r="BB86" s="206"/>
      <c r="BC86" s="206"/>
      <c r="BD86" s="24"/>
      <c r="BE86" s="24"/>
      <c r="BF86" s="25" t="s">
        <v>777</v>
      </c>
      <c r="BG86" s="26">
        <f>IFERROR(BD86/AW86,0)</f>
        <v>0</v>
      </c>
      <c r="BH86" s="27">
        <f>IFERROR(BE86/AW86,0)</f>
        <v>0</v>
      </c>
      <c r="BI86" s="25" t="s">
        <v>396</v>
      </c>
      <c r="BJ86" s="25"/>
      <c r="BK86" s="56"/>
      <c r="BL86" s="24"/>
      <c r="BM86" s="25" t="s">
        <v>83</v>
      </c>
      <c r="BN86" s="27">
        <f>+IFERROR(BK86/AW86,0)</f>
        <v>0</v>
      </c>
      <c r="BO86" s="28">
        <f>+IF(BP86="SI",IFERROR((IF(BP86="SI",BL86,0)/AW86),"REVISAR"),BH86)</f>
        <v>0</v>
      </c>
      <c r="BP86" s="25" t="s">
        <v>49</v>
      </c>
      <c r="BQ86" s="29"/>
      <c r="BR86" s="60">
        <v>0</v>
      </c>
      <c r="BS86" s="24">
        <v>0</v>
      </c>
      <c r="BT86" s="25" t="s">
        <v>778</v>
      </c>
      <c r="BU86" s="27">
        <f>+IFERROR(BR86/AW86,0)</f>
        <v>0</v>
      </c>
      <c r="BV86" s="28">
        <f>+IF(BW86="SI",IFERROR((IF(BW86="SI",BS86,0)/AW86),"REVISAR"),BO86)</f>
        <v>0</v>
      </c>
      <c r="BW86" s="25" t="s">
        <v>50</v>
      </c>
      <c r="BX86" s="25" t="s">
        <v>779</v>
      </c>
      <c r="BY86" s="56">
        <v>0</v>
      </c>
      <c r="BZ86" s="24">
        <v>3</v>
      </c>
      <c r="CA86" s="25" t="s">
        <v>1353</v>
      </c>
      <c r="CB86" s="27">
        <f>+IFERROR(BY86/AW86,0)</f>
        <v>0</v>
      </c>
      <c r="CC86" s="28">
        <f>+IF(CD86="SI",IFERROR((IF(CD86="SI",BZ86,0)/AW86),"REVISAR"),BV86)</f>
        <v>8.1081081081081086E-2</v>
      </c>
      <c r="CD86" s="25" t="s">
        <v>50</v>
      </c>
      <c r="CE86" s="25" t="s">
        <v>1354</v>
      </c>
      <c r="CF86" s="56">
        <v>0</v>
      </c>
      <c r="CG86" s="24">
        <v>8</v>
      </c>
      <c r="CH86" s="25" t="s">
        <v>1355</v>
      </c>
      <c r="CI86" s="27">
        <f>+IFERROR(CF86/AW86,0)</f>
        <v>0</v>
      </c>
      <c r="CJ86" s="28">
        <f>+IF(CK86="SI",IFERROR((IF(CK86="SI",CG86,0)/AW86),"REVISAR"),CC86)</f>
        <v>8.1081081081081086E-2</v>
      </c>
      <c r="CK86" s="25" t="s">
        <v>49</v>
      </c>
      <c r="CL86" s="25" t="s">
        <v>1356</v>
      </c>
      <c r="CM86" s="24">
        <v>13</v>
      </c>
      <c r="CN86" s="24">
        <v>16</v>
      </c>
      <c r="CO86" s="25" t="s">
        <v>1357</v>
      </c>
      <c r="CP86" s="27">
        <f>+IFERROR(CM86/AW86,0)</f>
        <v>0.35135135135135137</v>
      </c>
      <c r="CQ86" s="28">
        <f>+IF(CR86="SI",IFERROR((IF(CR86="SI",CN86,0)/AW86),"REVISAR"),CJ86)</f>
        <v>0.43243243243243246</v>
      </c>
      <c r="CR86" s="25" t="s">
        <v>50</v>
      </c>
      <c r="CS86" s="25" t="s">
        <v>1358</v>
      </c>
      <c r="CT86" s="24">
        <v>13</v>
      </c>
      <c r="CU86" s="24">
        <v>22</v>
      </c>
      <c r="CV86" s="25" t="s">
        <v>1747</v>
      </c>
      <c r="CW86" s="27">
        <f>+IFERROR(CT86/AW86,0)</f>
        <v>0.35135135135135137</v>
      </c>
      <c r="CX86" s="28">
        <f>+IF(CY86="SI",IFERROR((IF(CY86="SI",CU86,0)/AW86),"REVISAR"),CQ86)</f>
        <v>0.59459459459459463</v>
      </c>
      <c r="CY86" s="25" t="s">
        <v>50</v>
      </c>
      <c r="CZ86" s="25" t="s">
        <v>1743</v>
      </c>
      <c r="DA86" s="24">
        <v>13</v>
      </c>
      <c r="DB86" s="24">
        <v>32</v>
      </c>
      <c r="DC86" s="25" t="s">
        <v>1748</v>
      </c>
      <c r="DD86" s="27">
        <f>+IFERROR(DA86/AW86,0)</f>
        <v>0.35135135135135137</v>
      </c>
      <c r="DE86" s="28">
        <f>+IF(DF86="SI",IFERROR((IF(DF86="SI",DB86,0)/AW86),"REVISAR"),CX86)</f>
        <v>0.86486486486486491</v>
      </c>
      <c r="DF86" s="25" t="s">
        <v>50</v>
      </c>
      <c r="DG86" s="25" t="s">
        <v>1745</v>
      </c>
      <c r="DH86" s="24">
        <v>26</v>
      </c>
      <c r="DI86" s="24">
        <v>39</v>
      </c>
      <c r="DJ86" s="25" t="s">
        <v>1749</v>
      </c>
      <c r="DK86" s="27">
        <f>+IFERROR(DH86/AW86,0)</f>
        <v>0.70270270270270274</v>
      </c>
      <c r="DL86" s="28">
        <f>+IF(DM86="SI",IFERROR((IF(DM86="SI",DI86,0)/AW86),"REVISAR"),DE86)</f>
        <v>1.0540540540540539</v>
      </c>
      <c r="DM86" s="25" t="s">
        <v>50</v>
      </c>
      <c r="DN86" s="25" t="s">
        <v>1723</v>
      </c>
      <c r="DO86" s="24">
        <v>26</v>
      </c>
      <c r="DP86" s="24"/>
      <c r="DQ86" s="25"/>
      <c r="DR86" s="27">
        <f>+IFERROR(DO86/AW86,0)</f>
        <v>0.70270270270270274</v>
      </c>
      <c r="DS86" s="28">
        <f>+IF(DT86="SI",IFERROR((IF(DT86="SI",DP86,0)/AW86),"REVISAR"),DL86)</f>
        <v>1.0540540540540539</v>
      </c>
      <c r="DT86" s="25" t="s">
        <v>49</v>
      </c>
      <c r="DU86" s="25"/>
      <c r="DV86" s="24">
        <v>26</v>
      </c>
      <c r="DW86" s="24"/>
      <c r="DX86" s="25"/>
      <c r="DY86" s="27">
        <f>+IFERROR(DV86/AW86,0)</f>
        <v>0.70270270270270274</v>
      </c>
      <c r="DZ86" s="28">
        <f>+IF(EA86="SI",IFERROR((IF(EA86="SI",DW86,0)/AW86),"REVISAR"),DS86)</f>
        <v>1.0540540540540539</v>
      </c>
      <c r="EA86" s="25" t="s">
        <v>49</v>
      </c>
      <c r="EB86" s="25"/>
      <c r="EC86" s="31">
        <v>37</v>
      </c>
      <c r="ED86" s="24"/>
      <c r="EE86" s="25"/>
      <c r="EF86" s="27">
        <f>+IFERROR(EC86/AW86,0)</f>
        <v>1</v>
      </c>
      <c r="EG86" s="28">
        <f>+IF(EH86="SI",IFERROR((IF(EH86="SI",ED86,0)/AW86),"REVISAR"),DZ86)</f>
        <v>1.0540540540540539</v>
      </c>
      <c r="EH86" s="25" t="s">
        <v>49</v>
      </c>
      <c r="EI86" s="25"/>
      <c r="EJ86" s="32">
        <v>2025</v>
      </c>
    </row>
    <row r="87" spans="2:140" ht="409.5" x14ac:dyDescent="0.3">
      <c r="B87" s="16" t="s">
        <v>44</v>
      </c>
      <c r="C87" s="16" t="s">
        <v>76</v>
      </c>
      <c r="D87" s="16" t="s">
        <v>744</v>
      </c>
      <c r="E87" s="16" t="s">
        <v>158</v>
      </c>
      <c r="F87" s="16" t="s">
        <v>274</v>
      </c>
      <c r="G87" s="17" t="s">
        <v>517</v>
      </c>
      <c r="H87" s="16" t="s">
        <v>526</v>
      </c>
      <c r="I87" s="16" t="s">
        <v>277</v>
      </c>
      <c r="J87" s="16" t="s">
        <v>278</v>
      </c>
      <c r="K87" s="16" t="s">
        <v>279</v>
      </c>
      <c r="L87" s="16" t="s">
        <v>280</v>
      </c>
      <c r="M87" s="16" t="s">
        <v>52</v>
      </c>
      <c r="N87" s="16" t="s">
        <v>54</v>
      </c>
      <c r="O87" s="22">
        <v>103</v>
      </c>
      <c r="P87" s="19" t="s">
        <v>780</v>
      </c>
      <c r="Q87" s="20" t="s">
        <v>282</v>
      </c>
      <c r="R87" s="19" t="s">
        <v>352</v>
      </c>
      <c r="S87" s="19" t="s">
        <v>781</v>
      </c>
      <c r="T87" s="19" t="s">
        <v>285</v>
      </c>
      <c r="U87" s="19" t="s">
        <v>286</v>
      </c>
      <c r="V87" s="19">
        <v>30</v>
      </c>
      <c r="W87" s="19" t="s">
        <v>782</v>
      </c>
      <c r="X87" s="20" t="s">
        <v>310</v>
      </c>
      <c r="Y87" s="21"/>
      <c r="Z87" s="21"/>
      <c r="AA87" s="21"/>
      <c r="AB87" s="21"/>
      <c r="AC87" s="21"/>
      <c r="AD87" s="21"/>
      <c r="AE87" s="21"/>
      <c r="AF87" s="21"/>
      <c r="AG87" s="21"/>
      <c r="AH87" s="22"/>
      <c r="AI87" s="22"/>
      <c r="AJ87" s="22"/>
      <c r="AK87" s="22"/>
      <c r="AL87" s="22"/>
      <c r="AM87" s="22"/>
      <c r="AN87" s="22"/>
      <c r="AO87" s="22"/>
      <c r="AP87" s="22"/>
      <c r="AQ87" s="22"/>
      <c r="AR87" s="23"/>
      <c r="AS87" s="22"/>
      <c r="AT87" s="22">
        <v>761</v>
      </c>
      <c r="AU87" s="22">
        <v>800</v>
      </c>
      <c r="AV87" s="190">
        <v>900</v>
      </c>
      <c r="AW87" s="190">
        <v>1600</v>
      </c>
      <c r="AX87" s="190">
        <v>2000</v>
      </c>
      <c r="AY87" s="205">
        <v>2000</v>
      </c>
      <c r="AZ87" s="206"/>
      <c r="BA87" s="206"/>
      <c r="BB87" s="206"/>
      <c r="BC87" s="206"/>
      <c r="BD87" s="24"/>
      <c r="BE87" s="24"/>
      <c r="BF87" s="25" t="s">
        <v>783</v>
      </c>
      <c r="BG87" s="27">
        <f>IFERROR(((BD87-AT87)/(AW87-AT87)),0)</f>
        <v>-0.90703218116805717</v>
      </c>
      <c r="BH87" s="28">
        <f>+IF(BI87="SI",IFERROR((((IF(BI87="SI",(BE87-AT87),0)))/(AW87-AT87)),"REVISAR"),0)</f>
        <v>-0.90703218116805717</v>
      </c>
      <c r="BI87" s="25" t="s">
        <v>50</v>
      </c>
      <c r="BJ87" s="25" t="s">
        <v>312</v>
      </c>
      <c r="BK87" s="24"/>
      <c r="BL87" s="24"/>
      <c r="BM87" s="25" t="s">
        <v>784</v>
      </c>
      <c r="BN87" s="27">
        <f>IFERROR(((BK87-AT87)/(AW87-AT87)),0)</f>
        <v>-0.90703218116805717</v>
      </c>
      <c r="BO87" s="28">
        <f>+IF(BP87="SI",IFERROR((((IF(BP87="SI",(BL87-AT87),0)))/(AW87-AT87)),"REVISAR"),BH87)</f>
        <v>-0.90703218116805717</v>
      </c>
      <c r="BP87" s="25" t="s">
        <v>50</v>
      </c>
      <c r="BQ87" s="29" t="s">
        <v>785</v>
      </c>
      <c r="BR87" s="30"/>
      <c r="BS87" s="24"/>
      <c r="BT87" s="25" t="s">
        <v>786</v>
      </c>
      <c r="BU87" s="27">
        <f>IFERROR(((BR87-AT87)/(AW87-AT87)),0)</f>
        <v>-0.90703218116805717</v>
      </c>
      <c r="BV87" s="28">
        <f>+IF(BW87="SI",IFERROR((((IF(BW87="SI",(BS87-AT87),0)))/(AW87-AT87)),"REVISAR"),BO87)</f>
        <v>-0.90703218116805717</v>
      </c>
      <c r="BW87" s="25" t="s">
        <v>50</v>
      </c>
      <c r="BX87" s="25" t="s">
        <v>787</v>
      </c>
      <c r="BY87" s="24"/>
      <c r="BZ87" s="24"/>
      <c r="CA87" s="25" t="s">
        <v>1359</v>
      </c>
      <c r="CB87" s="27">
        <f>IFERROR(((BY87-AT87)/(AW87-AT87)),0)</f>
        <v>-0.90703218116805717</v>
      </c>
      <c r="CC87" s="28">
        <f>+IF(CD87="SI",IFERROR((((IF(CD87="SI",(BZ87-AT87),0)))/(AW87-AT87)),"REVISAR"),BV87)</f>
        <v>-0.90703218116805717</v>
      </c>
      <c r="CD87" s="25" t="s">
        <v>50</v>
      </c>
      <c r="CE87" s="25" t="s">
        <v>1360</v>
      </c>
      <c r="CF87" s="24"/>
      <c r="CG87" s="24">
        <v>0</v>
      </c>
      <c r="CH87" s="25" t="s">
        <v>1359</v>
      </c>
      <c r="CI87" s="27">
        <f>IFERROR(((CF87-AT87)/(AW87-AT87)),0)</f>
        <v>-0.90703218116805717</v>
      </c>
      <c r="CJ87" s="28">
        <f>+IF(CK87="SI",IFERROR((((IF(CK87="SI",(CG87-AT87),0)))/(AW87-AT87)),"REVISAR"),CC87)</f>
        <v>-0.90703218116805717</v>
      </c>
      <c r="CK87" s="25" t="s">
        <v>50</v>
      </c>
      <c r="CL87" s="25" t="s">
        <v>1361</v>
      </c>
      <c r="CM87" s="24">
        <v>1300</v>
      </c>
      <c r="CN87" s="24">
        <v>1333</v>
      </c>
      <c r="CO87" s="25" t="s">
        <v>1362</v>
      </c>
      <c r="CP87" s="27">
        <f>IFERROR(((CM87-AT87)/(AW87-AT87)),0)</f>
        <v>0.64243146603098922</v>
      </c>
      <c r="CQ87" s="28">
        <f>+IF(CR87="SI",IFERROR((((IF(CR87="SI",(CN87-AT87),0)))/(AW87-AT87)),"REVISAR"),CJ87)</f>
        <v>0.68176400476758048</v>
      </c>
      <c r="CR87" s="25" t="s">
        <v>50</v>
      </c>
      <c r="CS87" s="25" t="s">
        <v>1363</v>
      </c>
      <c r="CT87" s="24">
        <v>1300</v>
      </c>
      <c r="CU87" s="24">
        <v>1333</v>
      </c>
      <c r="CV87" s="25" t="s">
        <v>1750</v>
      </c>
      <c r="CW87" s="27">
        <f>IFERROR(((CT87-AT87)/(AW87-AT87)),0)</f>
        <v>0.64243146603098922</v>
      </c>
      <c r="CX87" s="28">
        <f>+IF(CY87="SI",IFERROR((((IF(CY87="SI",(CU87-AT87),0)))/(AW87-AT87)),"REVISAR"),CQ87)</f>
        <v>0.68176400476758048</v>
      </c>
      <c r="CY87" s="25" t="s">
        <v>50</v>
      </c>
      <c r="CZ87" s="25" t="s">
        <v>1573</v>
      </c>
      <c r="DA87" s="24">
        <v>1300</v>
      </c>
      <c r="DB87" s="24">
        <v>1333</v>
      </c>
      <c r="DC87" s="25" t="s">
        <v>1750</v>
      </c>
      <c r="DD87" s="27">
        <f>IFERROR(((DA87-AT87)/(AW87-AT87)),0)</f>
        <v>0.64243146603098922</v>
      </c>
      <c r="DE87" s="28">
        <f>+IF(DF87="SI",IFERROR((((IF(DF87="SI",(DB87-AT87),0)))/(AW87-AT87)),"REVISAR"),CX87)</f>
        <v>0.68176400476758048</v>
      </c>
      <c r="DF87" s="25" t="s">
        <v>50</v>
      </c>
      <c r="DG87" s="25" t="s">
        <v>1751</v>
      </c>
      <c r="DH87" s="24">
        <v>1300</v>
      </c>
      <c r="DI87" s="24">
        <v>1333</v>
      </c>
      <c r="DJ87" s="25" t="s">
        <v>1750</v>
      </c>
      <c r="DK87" s="27">
        <f>IFERROR(((DH87-AT87)/(AW87-AT87)),0)</f>
        <v>0.64243146603098922</v>
      </c>
      <c r="DL87" s="28">
        <f>+IF(DM87="SI",IFERROR((((IF(DM87="SI",(DI87-AT87),0)))/(AW87-AT87)),"REVISAR"),DE87)</f>
        <v>0.68176400476758048</v>
      </c>
      <c r="DM87" s="25" t="s">
        <v>50</v>
      </c>
      <c r="DN87" s="25" t="s">
        <v>1752</v>
      </c>
      <c r="DO87" s="24">
        <v>1300</v>
      </c>
      <c r="DP87" s="24"/>
      <c r="DQ87" s="25"/>
      <c r="DR87" s="27">
        <f>IFERROR(((DO87-AT87)/(AW87-AT87)),0)</f>
        <v>0.64243146603098922</v>
      </c>
      <c r="DS87" s="28">
        <f>+IF(DT87="SI",IFERROR((((IF(DT87="SI",(DP87-AT87),0)))/(AW87-AT87)),"REVISAR"),DL87)</f>
        <v>0.68176400476758048</v>
      </c>
      <c r="DT87" s="25" t="s">
        <v>49</v>
      </c>
      <c r="DU87" s="25"/>
      <c r="DV87" s="24">
        <v>1300</v>
      </c>
      <c r="DW87" s="24"/>
      <c r="DX87" s="25"/>
      <c r="DY87" s="27">
        <f>IFERROR(((DV87-AT87)/(AW87-AT87)),0)</f>
        <v>0.64243146603098922</v>
      </c>
      <c r="DZ87" s="28">
        <f>+IF(EA87="SI",IFERROR((((IF(EA87="SI",(DW87-AT87),0)))/(AW87-AT87)),"REVISAR"),DS87)</f>
        <v>0.68176400476758048</v>
      </c>
      <c r="EA87" s="25" t="s">
        <v>49</v>
      </c>
      <c r="EB87" s="25"/>
      <c r="EC87" s="31">
        <v>1600</v>
      </c>
      <c r="ED87" s="24"/>
      <c r="EE87" s="25"/>
      <c r="EF87" s="27">
        <f>IFERROR(((EC87-AT87)/(AW87-AT87)),0)</f>
        <v>1</v>
      </c>
      <c r="EG87" s="28">
        <f>+IF(EH87="SI",IFERROR((((IF(EH87="SI",(ED87-AT87),0)))/(AW87-AT87)),"REVISAR"),DZ87)</f>
        <v>0.68176400476758048</v>
      </c>
      <c r="EH87" s="25" t="s">
        <v>49</v>
      </c>
      <c r="EI87" s="25"/>
      <c r="EJ87" s="32">
        <v>2025</v>
      </c>
    </row>
    <row r="88" spans="2:140" ht="409.5" x14ac:dyDescent="0.3">
      <c r="B88" s="16" t="s">
        <v>44</v>
      </c>
      <c r="C88" s="16" t="s">
        <v>76</v>
      </c>
      <c r="D88" s="16" t="s">
        <v>76</v>
      </c>
      <c r="E88" s="16" t="s">
        <v>158</v>
      </c>
      <c r="F88" s="16" t="s">
        <v>274</v>
      </c>
      <c r="G88" s="17" t="s">
        <v>275</v>
      </c>
      <c r="H88" s="16" t="s">
        <v>526</v>
      </c>
      <c r="I88" s="16" t="s">
        <v>627</v>
      </c>
      <c r="J88" s="16" t="s">
        <v>628</v>
      </c>
      <c r="K88" s="16" t="s">
        <v>629</v>
      </c>
      <c r="L88" s="16" t="s">
        <v>713</v>
      </c>
      <c r="M88" s="16" t="s">
        <v>78</v>
      </c>
      <c r="N88" s="16" t="s">
        <v>79</v>
      </c>
      <c r="O88" s="22">
        <v>123</v>
      </c>
      <c r="P88" s="19" t="s">
        <v>788</v>
      </c>
      <c r="Q88" s="20" t="s">
        <v>282</v>
      </c>
      <c r="R88" s="19" t="s">
        <v>283</v>
      </c>
      <c r="S88" s="19" t="s">
        <v>789</v>
      </c>
      <c r="T88" s="19" t="s">
        <v>285</v>
      </c>
      <c r="U88" s="19" t="s">
        <v>487</v>
      </c>
      <c r="V88" s="19">
        <v>0</v>
      </c>
      <c r="W88" s="19" t="s">
        <v>790</v>
      </c>
      <c r="X88" s="20" t="s">
        <v>288</v>
      </c>
      <c r="Y88" s="21"/>
      <c r="Z88" s="21" t="s">
        <v>48</v>
      </c>
      <c r="AA88" s="21"/>
      <c r="AB88" s="21"/>
      <c r="AC88" s="21"/>
      <c r="AD88" s="21"/>
      <c r="AE88" s="21"/>
      <c r="AF88" s="21"/>
      <c r="AG88" s="21"/>
      <c r="AH88" s="22"/>
      <c r="AI88" s="22"/>
      <c r="AJ88" s="22"/>
      <c r="AK88" s="22"/>
      <c r="AL88" s="22"/>
      <c r="AM88" s="22"/>
      <c r="AN88" s="22"/>
      <c r="AO88" s="22"/>
      <c r="AP88" s="22"/>
      <c r="AQ88" s="22"/>
      <c r="AR88" s="23"/>
      <c r="AS88" s="22"/>
      <c r="AT88" s="207"/>
      <c r="AU88" s="190"/>
      <c r="AV88" s="190"/>
      <c r="AW88" s="190">
        <v>10</v>
      </c>
      <c r="AX88" s="190">
        <v>10</v>
      </c>
      <c r="AY88" s="190">
        <v>20</v>
      </c>
      <c r="AZ88" s="191"/>
      <c r="BA88" s="191"/>
      <c r="BB88" s="191"/>
      <c r="BC88" s="191"/>
      <c r="BD88" s="24"/>
      <c r="BE88" s="24"/>
      <c r="BF88" s="25" t="s">
        <v>791</v>
      </c>
      <c r="BG88" s="26">
        <f>IFERROR(BD88/AW88,0)</f>
        <v>0</v>
      </c>
      <c r="BH88" s="27">
        <f>IFERROR(BE88/AW88,0)</f>
        <v>0</v>
      </c>
      <c r="BI88" s="25" t="s">
        <v>396</v>
      </c>
      <c r="BJ88" s="25"/>
      <c r="BK88" s="24">
        <v>1</v>
      </c>
      <c r="BL88" s="24">
        <v>1</v>
      </c>
      <c r="BM88" s="25" t="s">
        <v>1364</v>
      </c>
      <c r="BN88" s="27">
        <f>+IFERROR(BK88/AW88,0)</f>
        <v>0.1</v>
      </c>
      <c r="BO88" s="28">
        <f>+IF(BP88="SI",IFERROR((IF(BP88="SI",BL88,0)/AW88),"REVISAR"),BH88)</f>
        <v>0.1</v>
      </c>
      <c r="BP88" s="25" t="s">
        <v>50</v>
      </c>
      <c r="BQ88" s="29" t="s">
        <v>1365</v>
      </c>
      <c r="BR88" s="30">
        <v>1</v>
      </c>
      <c r="BS88" s="24">
        <v>2</v>
      </c>
      <c r="BT88" s="25" t="s">
        <v>1366</v>
      </c>
      <c r="BU88" s="27">
        <f>+IFERROR(BR88/AW88,0)</f>
        <v>0.1</v>
      </c>
      <c r="BV88" s="28">
        <f>+IF(BW88="SI",IFERROR((IF(BW88="SI",BS88,0)/AW88),"REVISAR"),BO88)</f>
        <v>0.2</v>
      </c>
      <c r="BW88" s="25" t="s">
        <v>50</v>
      </c>
      <c r="BX88" s="25" t="s">
        <v>792</v>
      </c>
      <c r="BY88" s="24">
        <v>2</v>
      </c>
      <c r="BZ88" s="24">
        <v>4</v>
      </c>
      <c r="CA88" s="25" t="s">
        <v>1367</v>
      </c>
      <c r="CB88" s="27">
        <f>+IFERROR(BY88/AW88,0)</f>
        <v>0.2</v>
      </c>
      <c r="CC88" s="28">
        <f>+IF(CD88="SI",IFERROR((IF(CD88="SI",BZ88,0)/AW88),"REVISAR"),BV88)</f>
        <v>0.4</v>
      </c>
      <c r="CD88" s="25" t="s">
        <v>50</v>
      </c>
      <c r="CE88" s="25" t="s">
        <v>1365</v>
      </c>
      <c r="CF88" s="24">
        <v>3</v>
      </c>
      <c r="CG88" s="24">
        <v>5</v>
      </c>
      <c r="CH88" s="25" t="s">
        <v>1368</v>
      </c>
      <c r="CI88" s="27">
        <f>+IFERROR(CF88/AW88,0)</f>
        <v>0.3</v>
      </c>
      <c r="CJ88" s="28">
        <f>+IF(CK88="SI",IFERROR((IF(CK88="SI",CG88,0)/AW88),"REVISAR"),CC88)</f>
        <v>0.5</v>
      </c>
      <c r="CK88" s="25" t="s">
        <v>50</v>
      </c>
      <c r="CL88" s="25" t="s">
        <v>1369</v>
      </c>
      <c r="CM88" s="24">
        <v>4</v>
      </c>
      <c r="CN88" s="24">
        <v>7</v>
      </c>
      <c r="CO88" s="25" t="s">
        <v>1370</v>
      </c>
      <c r="CP88" s="27">
        <f>+IFERROR(CM88/AW88,0)</f>
        <v>0.4</v>
      </c>
      <c r="CQ88" s="28">
        <f>+IF(CR88="SI",IFERROR((IF(CR88="SI",CN88,0)/AW88),"REVISAR"),CJ88)</f>
        <v>0.7</v>
      </c>
      <c r="CR88" s="25" t="s">
        <v>50</v>
      </c>
      <c r="CS88" s="25" t="s">
        <v>1371</v>
      </c>
      <c r="CT88" s="24">
        <v>5</v>
      </c>
      <c r="CU88" s="24">
        <v>7</v>
      </c>
      <c r="CV88" s="25" t="s">
        <v>1753</v>
      </c>
      <c r="CW88" s="27">
        <f>+IFERROR(CT88/AW88,0)</f>
        <v>0.5</v>
      </c>
      <c r="CX88" s="28">
        <f>+IF(CY88="SI",IFERROR((IF(CY88="SI",CU88,0)/AW88),"REVISAR"),CQ88)</f>
        <v>0.7</v>
      </c>
      <c r="CY88" s="25" t="s">
        <v>62</v>
      </c>
      <c r="CZ88" s="25" t="s">
        <v>1754</v>
      </c>
      <c r="DA88" s="24">
        <v>6</v>
      </c>
      <c r="DB88" s="24">
        <v>8</v>
      </c>
      <c r="DC88" s="25" t="s">
        <v>1755</v>
      </c>
      <c r="DD88" s="27">
        <f>+IFERROR(DA88/AW88,0)</f>
        <v>0.6</v>
      </c>
      <c r="DE88" s="28">
        <f>+IF(DF88="SI",IFERROR((IF(DF88="SI",DB88,0)/AW88),"REVISAR"),CX88)</f>
        <v>0.7</v>
      </c>
      <c r="DF88" s="25" t="s">
        <v>62</v>
      </c>
      <c r="DG88" s="25" t="s">
        <v>1756</v>
      </c>
      <c r="DH88" s="24">
        <v>7</v>
      </c>
      <c r="DI88" s="24">
        <v>9</v>
      </c>
      <c r="DJ88" s="25" t="s">
        <v>1757</v>
      </c>
      <c r="DK88" s="27">
        <f>+IFERROR(DH88/AW88,0)</f>
        <v>0.7</v>
      </c>
      <c r="DL88" s="28">
        <f>+IF(DM88="SI",IFERROR((IF(DM88="SI",DI88,0)/AW88),"REVISAR"),DE88)</f>
        <v>0.9</v>
      </c>
      <c r="DM88" s="25" t="s">
        <v>50</v>
      </c>
      <c r="DN88" s="25" t="s">
        <v>1758</v>
      </c>
      <c r="DO88" s="24">
        <v>8</v>
      </c>
      <c r="DP88" s="24"/>
      <c r="DQ88" s="25"/>
      <c r="DR88" s="27">
        <f>+IFERROR(DO88/AW88,0)</f>
        <v>0.8</v>
      </c>
      <c r="DS88" s="28">
        <f>+IF(DT88="SI",IFERROR((IF(DT88="SI",DP88,0)/AW88),"REVISAR"),DL88)</f>
        <v>0.9</v>
      </c>
      <c r="DT88" s="25" t="s">
        <v>49</v>
      </c>
      <c r="DU88" s="25"/>
      <c r="DV88" s="24">
        <v>9</v>
      </c>
      <c r="DW88" s="24"/>
      <c r="DX88" s="25"/>
      <c r="DY88" s="27">
        <f>+IFERROR(DV88/AW88,0)</f>
        <v>0.9</v>
      </c>
      <c r="DZ88" s="28">
        <f>+IF(EA88="SI",IFERROR((IF(EA88="SI",DW88,0)/AW88),"REVISAR"),DS88)</f>
        <v>0.9</v>
      </c>
      <c r="EA88" s="25" t="s">
        <v>49</v>
      </c>
      <c r="EB88" s="25"/>
      <c r="EC88" s="31">
        <v>10</v>
      </c>
      <c r="ED88" s="24"/>
      <c r="EE88" s="25"/>
      <c r="EF88" s="27">
        <f>+IFERROR(EC88/AW88,0)</f>
        <v>1</v>
      </c>
      <c r="EG88" s="28">
        <f>+IF(EH88="SI",IFERROR((IF(EH88="SI",ED88,0)/AW88),"REVISAR"),DZ88)</f>
        <v>0.9</v>
      </c>
      <c r="EH88" s="25" t="s">
        <v>49</v>
      </c>
      <c r="EI88" s="25"/>
      <c r="EJ88" s="32">
        <v>2025</v>
      </c>
    </row>
    <row r="89" spans="2:140" ht="409.5" x14ac:dyDescent="0.3">
      <c r="B89" s="16" t="s">
        <v>44</v>
      </c>
      <c r="C89" s="16" t="s">
        <v>76</v>
      </c>
      <c r="D89" s="16" t="s">
        <v>744</v>
      </c>
      <c r="E89" s="16" t="s">
        <v>158</v>
      </c>
      <c r="F89" s="16" t="s">
        <v>274</v>
      </c>
      <c r="G89" s="17" t="s">
        <v>517</v>
      </c>
      <c r="H89" s="16" t="s">
        <v>526</v>
      </c>
      <c r="I89" s="16" t="s">
        <v>277</v>
      </c>
      <c r="J89" s="16" t="s">
        <v>278</v>
      </c>
      <c r="K89" s="16" t="s">
        <v>279</v>
      </c>
      <c r="L89" s="16" t="s">
        <v>280</v>
      </c>
      <c r="M89" s="16" t="s">
        <v>52</v>
      </c>
      <c r="N89" s="16" t="s">
        <v>54</v>
      </c>
      <c r="O89" s="22" t="s">
        <v>793</v>
      </c>
      <c r="P89" s="19" t="s">
        <v>794</v>
      </c>
      <c r="Q89" s="208" t="s">
        <v>394</v>
      </c>
      <c r="R89" s="198" t="s">
        <v>306</v>
      </c>
      <c r="S89" s="19" t="s">
        <v>748</v>
      </c>
      <c r="T89" s="19" t="s">
        <v>308</v>
      </c>
      <c r="U89" s="198" t="s">
        <v>293</v>
      </c>
      <c r="V89" s="198">
        <v>180</v>
      </c>
      <c r="W89" s="19" t="s">
        <v>795</v>
      </c>
      <c r="X89" s="20" t="s">
        <v>394</v>
      </c>
      <c r="Y89" s="21"/>
      <c r="Z89" s="21"/>
      <c r="AA89" s="21"/>
      <c r="AB89" s="21"/>
      <c r="AC89" s="21"/>
      <c r="AD89" s="21"/>
      <c r="AE89" s="21"/>
      <c r="AF89" s="21"/>
      <c r="AG89" s="21"/>
      <c r="AH89" s="22"/>
      <c r="AI89" s="22"/>
      <c r="AJ89" s="22"/>
      <c r="AK89" s="22"/>
      <c r="AL89" s="22"/>
      <c r="AM89" s="22"/>
      <c r="AN89" s="22"/>
      <c r="AO89" s="22"/>
      <c r="AP89" s="22"/>
      <c r="AQ89" s="22"/>
      <c r="AR89" s="23"/>
      <c r="AS89" s="22"/>
      <c r="AT89" s="207"/>
      <c r="AU89" s="190"/>
      <c r="AV89" s="209">
        <v>100</v>
      </c>
      <c r="AW89" s="209">
        <v>100</v>
      </c>
      <c r="AX89" s="209">
        <v>100</v>
      </c>
      <c r="AY89" s="209">
        <v>100</v>
      </c>
      <c r="AZ89" s="191"/>
      <c r="BA89" s="191"/>
      <c r="BB89" s="191"/>
      <c r="BC89" s="191"/>
      <c r="BD89" s="24"/>
      <c r="BE89" s="24"/>
      <c r="BF89" s="25"/>
      <c r="BG89" s="27">
        <f t="shared" ref="BG89:BG93" si="360">IFERROR(BD89/AW89,0)</f>
        <v>0</v>
      </c>
      <c r="BH89" s="28">
        <f t="shared" ref="BH89:BH93" si="361">+IF(BI89="SI",IFERROR((IF(BI89="SI",BE89,0)/AW89),"REVISAR"),0)</f>
        <v>0</v>
      </c>
      <c r="BI89" s="25" t="s">
        <v>49</v>
      </c>
      <c r="BJ89" s="25"/>
      <c r="BK89" s="24"/>
      <c r="BL89" s="24"/>
      <c r="BM89" s="25" t="s">
        <v>750</v>
      </c>
      <c r="BN89" s="27">
        <f t="shared" ref="BN89:BN93" si="362">+IFERROR(BK89/AW89,0)</f>
        <v>0</v>
      </c>
      <c r="BO89" s="28">
        <f t="shared" ref="BO89:BO93" si="363">+IF(BP89="SI",IFERROR((IF(BP89="SI",BL89,0)/AW89),"REVISAR"),BH89)</f>
        <v>0</v>
      </c>
      <c r="BP89" s="25" t="s">
        <v>49</v>
      </c>
      <c r="BQ89" s="29"/>
      <c r="BR89" s="30"/>
      <c r="BS89" s="24"/>
      <c r="BT89" s="25"/>
      <c r="BU89" s="27">
        <f t="shared" ref="BU89:BU93" si="364">+IFERROR(BR89/AW89,0)</f>
        <v>0</v>
      </c>
      <c r="BV89" s="28">
        <f t="shared" ref="BV89:BV93" si="365">+IF(BW89="SI",IFERROR((IF(BW89="SI",BS89,0)/AW89),"REVISAR"),BO89)</f>
        <v>0</v>
      </c>
      <c r="BW89" s="25" t="s">
        <v>49</v>
      </c>
      <c r="BX89" s="25" t="s">
        <v>738</v>
      </c>
      <c r="BY89" s="24"/>
      <c r="BZ89" s="24"/>
      <c r="CA89" s="25"/>
      <c r="CB89" s="27">
        <f t="shared" ref="CB89:CB93" si="366">+IFERROR(BY89/AW89,0)</f>
        <v>0</v>
      </c>
      <c r="CC89" s="28">
        <f t="shared" ref="CC89:CC93" si="367">+IF(CD89="SI",IFERROR((IF(CD89="SI",BZ89,0)/AW89),"REVISAR"),BV89)</f>
        <v>0</v>
      </c>
      <c r="CD89" s="25" t="s">
        <v>49</v>
      </c>
      <c r="CE89" s="25"/>
      <c r="CF89" s="24"/>
      <c r="CG89" s="24"/>
      <c r="CH89" s="25"/>
      <c r="CI89" s="27">
        <f t="shared" ref="CI89:CI93" si="368">+IFERROR(CF89/AW89,0)</f>
        <v>0</v>
      </c>
      <c r="CJ89" s="28">
        <f t="shared" ref="CJ89:CJ93" si="369">+IF(CK89="SI",IFERROR((IF(CK89="SI",CG89,0)/AW89),"REVISAR"),CC89)</f>
        <v>0</v>
      </c>
      <c r="CK89" s="25" t="s">
        <v>49</v>
      </c>
      <c r="CL89" s="25"/>
      <c r="CM89" s="24"/>
      <c r="CN89" s="24"/>
      <c r="CO89" s="25"/>
      <c r="CP89" s="27">
        <f t="shared" ref="CP89:CP93" si="370">+IFERROR(CM89/AW89,0)</f>
        <v>0</v>
      </c>
      <c r="CQ89" s="28">
        <f t="shared" ref="CQ89:CQ93" si="371">+IF(CR89="SI",IFERROR((IF(CR89="SI",CN89,0)/AW89),"REVISAR"),CJ89)</f>
        <v>0</v>
      </c>
      <c r="CR89" s="25" t="s">
        <v>49</v>
      </c>
      <c r="CS89" s="25"/>
      <c r="CT89" s="24"/>
      <c r="CU89" s="24">
        <v>100</v>
      </c>
      <c r="CV89" s="25" t="s">
        <v>750</v>
      </c>
      <c r="CW89" s="27">
        <f t="shared" ref="CW89" si="372">+IFERROR(CT89/AW89,0)</f>
        <v>0</v>
      </c>
      <c r="CX89" s="28">
        <f t="shared" ref="CX89:CX93" si="373">+IF(CY89="SI",IFERROR((IF(CY89="SI",CU89,0)/AW89),"REVISAR"),CQ89)</f>
        <v>0</v>
      </c>
      <c r="CY89" s="25" t="s">
        <v>49</v>
      </c>
      <c r="CZ89" s="25"/>
      <c r="DA89" s="24"/>
      <c r="DB89" s="24">
        <v>100</v>
      </c>
      <c r="DC89" s="25" t="s">
        <v>750</v>
      </c>
      <c r="DD89" s="27">
        <f t="shared" ref="DD89" si="374">+IFERROR(DA89/AW89,0)</f>
        <v>0</v>
      </c>
      <c r="DE89" s="28">
        <f t="shared" ref="DE89:DE93" si="375">+IF(DF89="SI",IFERROR((IF(DF89="SI",DB89,0)/AW89),"REVISAR"),CX89)</f>
        <v>0</v>
      </c>
      <c r="DF89" s="25" t="s">
        <v>396</v>
      </c>
      <c r="DG89" s="25"/>
      <c r="DH89" s="24"/>
      <c r="DI89" s="24">
        <v>100</v>
      </c>
      <c r="DJ89" s="25" t="s">
        <v>750</v>
      </c>
      <c r="DK89" s="27">
        <f t="shared" ref="DK89" si="376">+IFERROR(DH89/AW89,0)</f>
        <v>0</v>
      </c>
      <c r="DL89" s="28">
        <f t="shared" ref="DL89:DL93" si="377">+IF(DM89="SI",IFERROR((IF(DM89="SI",DI89,0)/AW89),"REVISAR"),DE89)</f>
        <v>0</v>
      </c>
      <c r="DM89" s="25" t="s">
        <v>396</v>
      </c>
      <c r="DN89" s="25" t="s">
        <v>1730</v>
      </c>
      <c r="DO89" s="24"/>
      <c r="DP89" s="24"/>
      <c r="DQ89" s="25"/>
      <c r="DR89" s="27">
        <f t="shared" ref="DR89:DR93" si="378">+IFERROR(DO89/AW89,0)</f>
        <v>0</v>
      </c>
      <c r="DS89" s="28">
        <f t="shared" ref="DS89:DS93" si="379">+IF(DT89="SI",IFERROR((IF(DT89="SI",DP89,0)/AW89),"REVISAR"),DL89)</f>
        <v>0</v>
      </c>
      <c r="DT89" s="25" t="s">
        <v>49</v>
      </c>
      <c r="DU89" s="25"/>
      <c r="DV89" s="24"/>
      <c r="DW89" s="24"/>
      <c r="DX89" s="25"/>
      <c r="DY89" s="27">
        <f t="shared" ref="DY89:DY93" si="380">+IFERROR(DV89/AW89,0)</f>
        <v>0</v>
      </c>
      <c r="DZ89" s="28">
        <f t="shared" ref="DZ89:DZ93" si="381">+IF(EA89="SI",IFERROR((IF(EA89="SI",DW89,0)/AW89),"REVISAR"),DS89)</f>
        <v>0</v>
      </c>
      <c r="EA89" s="25" t="s">
        <v>49</v>
      </c>
      <c r="EB89" s="25"/>
      <c r="EC89" s="31">
        <v>100</v>
      </c>
      <c r="ED89" s="24"/>
      <c r="EE89" s="25"/>
      <c r="EF89" s="27">
        <f t="shared" ref="EF89:EF93" si="382">+IFERROR(EC89/AW89,0)</f>
        <v>1</v>
      </c>
      <c r="EG89" s="28">
        <f t="shared" ref="EG89:EG93" si="383">+IF(EH89="SI",IFERROR((IF(EH89="SI",ED89,0)/AW89),"REVISAR"),DZ89)</f>
        <v>0</v>
      </c>
      <c r="EH89" s="25" t="s">
        <v>49</v>
      </c>
      <c r="EI89" s="25"/>
      <c r="EJ89" s="32">
        <v>2025</v>
      </c>
    </row>
    <row r="90" spans="2:140" ht="409.5" x14ac:dyDescent="0.3">
      <c r="B90" s="16" t="s">
        <v>44</v>
      </c>
      <c r="C90" s="16" t="s">
        <v>87</v>
      </c>
      <c r="D90" s="16" t="s">
        <v>87</v>
      </c>
      <c r="E90" s="16" t="s">
        <v>158</v>
      </c>
      <c r="F90" s="16" t="s">
        <v>274</v>
      </c>
      <c r="G90" s="17" t="s">
        <v>275</v>
      </c>
      <c r="H90" s="16" t="s">
        <v>539</v>
      </c>
      <c r="I90" s="16" t="s">
        <v>277</v>
      </c>
      <c r="J90" s="16" t="s">
        <v>278</v>
      </c>
      <c r="K90" s="16" t="s">
        <v>279</v>
      </c>
      <c r="L90" s="16" t="s">
        <v>723</v>
      </c>
      <c r="M90" s="16" t="s">
        <v>1372</v>
      </c>
      <c r="N90" s="16" t="s">
        <v>1373</v>
      </c>
      <c r="O90" s="22" t="s">
        <v>796</v>
      </c>
      <c r="P90" s="19" t="s">
        <v>797</v>
      </c>
      <c r="Q90" s="20" t="s">
        <v>282</v>
      </c>
      <c r="R90" s="19" t="s">
        <v>306</v>
      </c>
      <c r="S90" s="19" t="s">
        <v>798</v>
      </c>
      <c r="T90" s="19" t="s">
        <v>308</v>
      </c>
      <c r="U90" s="19" t="s">
        <v>434</v>
      </c>
      <c r="V90" s="19">
        <v>60</v>
      </c>
      <c r="W90" s="19" t="s">
        <v>799</v>
      </c>
      <c r="X90" s="20" t="s">
        <v>394</v>
      </c>
      <c r="Y90" s="21" t="s">
        <v>289</v>
      </c>
      <c r="Z90" s="21"/>
      <c r="AA90" s="21"/>
      <c r="AB90" s="21"/>
      <c r="AC90" s="21"/>
      <c r="AD90" s="21"/>
      <c r="AE90" s="21" t="s">
        <v>48</v>
      </c>
      <c r="AF90" s="21"/>
      <c r="AG90" s="21"/>
      <c r="AH90" s="22"/>
      <c r="AI90" s="22" t="s">
        <v>48</v>
      </c>
      <c r="AJ90" s="22"/>
      <c r="AK90" s="22"/>
      <c r="AL90" s="22"/>
      <c r="AM90" s="22"/>
      <c r="AN90" s="22"/>
      <c r="AO90" s="22"/>
      <c r="AP90" s="22"/>
      <c r="AQ90" s="22" t="s">
        <v>48</v>
      </c>
      <c r="AR90" s="23" t="s">
        <v>48</v>
      </c>
      <c r="AS90" s="22"/>
      <c r="AT90" s="207">
        <v>41</v>
      </c>
      <c r="AU90" s="190">
        <v>44</v>
      </c>
      <c r="AV90" s="190">
        <v>52</v>
      </c>
      <c r="AW90" s="190">
        <v>57</v>
      </c>
      <c r="AX90" s="190">
        <v>61</v>
      </c>
      <c r="AY90" s="190">
        <v>61</v>
      </c>
      <c r="AZ90" s="191"/>
      <c r="BA90" s="191"/>
      <c r="BB90" s="191"/>
      <c r="BC90" s="191"/>
      <c r="BD90" s="24">
        <v>0</v>
      </c>
      <c r="BE90" s="24">
        <v>0</v>
      </c>
      <c r="BF90" s="25" t="s">
        <v>800</v>
      </c>
      <c r="BG90" s="27">
        <f t="shared" si="360"/>
        <v>0</v>
      </c>
      <c r="BH90" s="28">
        <f t="shared" si="361"/>
        <v>0</v>
      </c>
      <c r="BI90" s="25" t="s">
        <v>49</v>
      </c>
      <c r="BJ90" s="25"/>
      <c r="BK90" s="24">
        <v>0</v>
      </c>
      <c r="BL90" s="24">
        <v>0</v>
      </c>
      <c r="BM90" s="25" t="s">
        <v>801</v>
      </c>
      <c r="BN90" s="27">
        <f t="shared" si="362"/>
        <v>0</v>
      </c>
      <c r="BO90" s="28">
        <f t="shared" si="363"/>
        <v>0</v>
      </c>
      <c r="BP90" s="25" t="s">
        <v>49</v>
      </c>
      <c r="BQ90" s="29"/>
      <c r="BR90" s="30">
        <v>44</v>
      </c>
      <c r="BS90" s="24">
        <v>0</v>
      </c>
      <c r="BT90" s="25" t="s">
        <v>802</v>
      </c>
      <c r="BU90" s="27">
        <f t="shared" si="364"/>
        <v>0.77192982456140347</v>
      </c>
      <c r="BV90" s="28">
        <f t="shared" si="365"/>
        <v>0</v>
      </c>
      <c r="BW90" s="25" t="s">
        <v>396</v>
      </c>
      <c r="BX90" s="25" t="s">
        <v>803</v>
      </c>
      <c r="BY90" s="24">
        <v>44</v>
      </c>
      <c r="BZ90" s="24"/>
      <c r="CA90" s="25" t="s">
        <v>1374</v>
      </c>
      <c r="CB90" s="27">
        <f t="shared" si="366"/>
        <v>0.77192982456140347</v>
      </c>
      <c r="CC90" s="28">
        <f t="shared" si="367"/>
        <v>0</v>
      </c>
      <c r="CD90" s="25" t="s">
        <v>396</v>
      </c>
      <c r="CE90" s="25" t="s">
        <v>1375</v>
      </c>
      <c r="CF90" s="24">
        <v>44</v>
      </c>
      <c r="CG90" s="24"/>
      <c r="CH90" s="25" t="s">
        <v>1376</v>
      </c>
      <c r="CI90" s="27">
        <f t="shared" si="368"/>
        <v>0.77192982456140347</v>
      </c>
      <c r="CJ90" s="28">
        <f t="shared" si="369"/>
        <v>0</v>
      </c>
      <c r="CK90" s="25" t="s">
        <v>49</v>
      </c>
      <c r="CL90" s="25"/>
      <c r="CM90" s="24">
        <v>48</v>
      </c>
      <c r="CN90" s="24"/>
      <c r="CO90" s="25" t="s">
        <v>1377</v>
      </c>
      <c r="CP90" s="27">
        <f t="shared" si="370"/>
        <v>0.84210526315789469</v>
      </c>
      <c r="CQ90" s="28">
        <f t="shared" si="371"/>
        <v>0</v>
      </c>
      <c r="CR90" s="25" t="s">
        <v>396</v>
      </c>
      <c r="CS90" s="25" t="s">
        <v>1378</v>
      </c>
      <c r="CT90" s="24">
        <v>48</v>
      </c>
      <c r="CU90" s="24"/>
      <c r="CV90" s="25" t="s">
        <v>1759</v>
      </c>
      <c r="CW90" s="27">
        <v>0.84210526315789469</v>
      </c>
      <c r="CX90" s="28">
        <f t="shared" si="373"/>
        <v>0</v>
      </c>
      <c r="CY90" s="25" t="s">
        <v>49</v>
      </c>
      <c r="CZ90" s="25"/>
      <c r="DA90" s="24">
        <v>48</v>
      </c>
      <c r="DB90" s="24"/>
      <c r="DC90" s="25" t="s">
        <v>1760</v>
      </c>
      <c r="DD90" s="27">
        <v>0.84210526315789469</v>
      </c>
      <c r="DE90" s="28">
        <f t="shared" si="375"/>
        <v>0</v>
      </c>
      <c r="DF90" s="25" t="s">
        <v>49</v>
      </c>
      <c r="DG90" s="25"/>
      <c r="DH90" s="24">
        <v>52</v>
      </c>
      <c r="DI90" s="24"/>
      <c r="DJ90" s="25" t="s">
        <v>1761</v>
      </c>
      <c r="DK90" s="27">
        <v>0.91228070175438591</v>
      </c>
      <c r="DL90" s="28">
        <f t="shared" si="377"/>
        <v>0</v>
      </c>
      <c r="DM90" s="25" t="s">
        <v>396</v>
      </c>
      <c r="DN90" s="25" t="s">
        <v>1762</v>
      </c>
      <c r="DO90" s="24">
        <v>52</v>
      </c>
      <c r="DP90" s="24"/>
      <c r="DQ90" s="25"/>
      <c r="DR90" s="27">
        <f t="shared" si="378"/>
        <v>0.91228070175438591</v>
      </c>
      <c r="DS90" s="28">
        <f t="shared" si="379"/>
        <v>0</v>
      </c>
      <c r="DT90" s="25" t="s">
        <v>49</v>
      </c>
      <c r="DU90" s="25"/>
      <c r="DV90" s="24">
        <v>52</v>
      </c>
      <c r="DW90" s="24"/>
      <c r="DX90" s="25"/>
      <c r="DY90" s="27">
        <f t="shared" si="380"/>
        <v>0.91228070175438591</v>
      </c>
      <c r="DZ90" s="28">
        <f t="shared" si="381"/>
        <v>0</v>
      </c>
      <c r="EA90" s="25" t="s">
        <v>49</v>
      </c>
      <c r="EB90" s="25"/>
      <c r="EC90" s="31">
        <v>57</v>
      </c>
      <c r="ED90" s="24"/>
      <c r="EE90" s="25"/>
      <c r="EF90" s="27">
        <f t="shared" si="382"/>
        <v>1</v>
      </c>
      <c r="EG90" s="28">
        <f t="shared" si="383"/>
        <v>0</v>
      </c>
      <c r="EH90" s="25" t="s">
        <v>49</v>
      </c>
      <c r="EI90" s="25"/>
      <c r="EJ90" s="32">
        <v>2025</v>
      </c>
    </row>
    <row r="91" spans="2:140" ht="409.5" x14ac:dyDescent="0.3">
      <c r="B91" s="16" t="s">
        <v>44</v>
      </c>
      <c r="C91" s="16" t="s">
        <v>87</v>
      </c>
      <c r="D91" s="16" t="s">
        <v>87</v>
      </c>
      <c r="E91" s="16" t="s">
        <v>158</v>
      </c>
      <c r="F91" s="16" t="s">
        <v>274</v>
      </c>
      <c r="G91" s="17" t="s">
        <v>275</v>
      </c>
      <c r="H91" s="16" t="s">
        <v>539</v>
      </c>
      <c r="I91" s="16" t="s">
        <v>277</v>
      </c>
      <c r="J91" s="16" t="s">
        <v>278</v>
      </c>
      <c r="K91" s="16" t="s">
        <v>279</v>
      </c>
      <c r="L91" s="16" t="s">
        <v>723</v>
      </c>
      <c r="M91" s="16" t="s">
        <v>1372</v>
      </c>
      <c r="N91" s="16" t="s">
        <v>1373</v>
      </c>
      <c r="O91" s="22" t="s">
        <v>804</v>
      </c>
      <c r="P91" s="19" t="s">
        <v>805</v>
      </c>
      <c r="Q91" s="20" t="s">
        <v>282</v>
      </c>
      <c r="R91" s="19" t="s">
        <v>306</v>
      </c>
      <c r="S91" s="19" t="s">
        <v>806</v>
      </c>
      <c r="T91" s="19" t="s">
        <v>308</v>
      </c>
      <c r="U91" s="19" t="s">
        <v>434</v>
      </c>
      <c r="V91" s="19">
        <v>60</v>
      </c>
      <c r="W91" s="19" t="s">
        <v>799</v>
      </c>
      <c r="X91" s="20" t="s">
        <v>394</v>
      </c>
      <c r="Y91" s="21" t="s">
        <v>289</v>
      </c>
      <c r="Z91" s="21"/>
      <c r="AA91" s="21"/>
      <c r="AB91" s="21"/>
      <c r="AC91" s="21"/>
      <c r="AD91" s="21"/>
      <c r="AE91" s="21" t="s">
        <v>48</v>
      </c>
      <c r="AF91" s="21"/>
      <c r="AG91" s="21"/>
      <c r="AH91" s="22"/>
      <c r="AI91" s="22" t="s">
        <v>48</v>
      </c>
      <c r="AJ91" s="22"/>
      <c r="AK91" s="22"/>
      <c r="AL91" s="22"/>
      <c r="AM91" s="22"/>
      <c r="AN91" s="22"/>
      <c r="AO91" s="22"/>
      <c r="AP91" s="22"/>
      <c r="AQ91" s="22" t="s">
        <v>48</v>
      </c>
      <c r="AR91" s="23" t="s">
        <v>48</v>
      </c>
      <c r="AS91" s="22"/>
      <c r="AT91" s="207">
        <v>43</v>
      </c>
      <c r="AU91" s="190">
        <v>46</v>
      </c>
      <c r="AV91" s="190">
        <v>54</v>
      </c>
      <c r="AW91" s="190">
        <v>59</v>
      </c>
      <c r="AX91" s="190">
        <v>63</v>
      </c>
      <c r="AY91" s="190">
        <v>63</v>
      </c>
      <c r="AZ91" s="191"/>
      <c r="BA91" s="191"/>
      <c r="BB91" s="191"/>
      <c r="BC91" s="191"/>
      <c r="BD91" s="24">
        <v>0</v>
      </c>
      <c r="BE91" s="24">
        <v>0</v>
      </c>
      <c r="BF91" s="25" t="s">
        <v>800</v>
      </c>
      <c r="BG91" s="27">
        <f t="shared" si="360"/>
        <v>0</v>
      </c>
      <c r="BH91" s="28">
        <f t="shared" si="361"/>
        <v>0</v>
      </c>
      <c r="BI91" s="25" t="s">
        <v>49</v>
      </c>
      <c r="BJ91" s="25"/>
      <c r="BK91" s="24">
        <v>0</v>
      </c>
      <c r="BL91" s="24">
        <v>0</v>
      </c>
      <c r="BM91" s="25" t="s">
        <v>801</v>
      </c>
      <c r="BN91" s="27">
        <f t="shared" si="362"/>
        <v>0</v>
      </c>
      <c r="BO91" s="28">
        <f t="shared" si="363"/>
        <v>0</v>
      </c>
      <c r="BP91" s="25" t="s">
        <v>49</v>
      </c>
      <c r="BQ91" s="29"/>
      <c r="BR91" s="30">
        <v>50</v>
      </c>
      <c r="BS91" s="24">
        <v>0</v>
      </c>
      <c r="BT91" s="25" t="s">
        <v>802</v>
      </c>
      <c r="BU91" s="27">
        <f t="shared" si="364"/>
        <v>0.84745762711864403</v>
      </c>
      <c r="BV91" s="28">
        <f t="shared" si="365"/>
        <v>0</v>
      </c>
      <c r="BW91" s="25" t="s">
        <v>396</v>
      </c>
      <c r="BX91" s="25" t="s">
        <v>803</v>
      </c>
      <c r="BY91" s="24">
        <v>50</v>
      </c>
      <c r="BZ91" s="24"/>
      <c r="CA91" s="25" t="s">
        <v>1374</v>
      </c>
      <c r="CB91" s="27">
        <f t="shared" si="366"/>
        <v>0.84745762711864403</v>
      </c>
      <c r="CC91" s="28">
        <f t="shared" si="367"/>
        <v>0</v>
      </c>
      <c r="CD91" s="25" t="s">
        <v>396</v>
      </c>
      <c r="CE91" s="25" t="s">
        <v>1375</v>
      </c>
      <c r="CF91" s="24">
        <v>50</v>
      </c>
      <c r="CG91" s="24"/>
      <c r="CH91" s="25" t="s">
        <v>1376</v>
      </c>
      <c r="CI91" s="27">
        <f t="shared" si="368"/>
        <v>0.84745762711864403</v>
      </c>
      <c r="CJ91" s="28">
        <f t="shared" si="369"/>
        <v>0</v>
      </c>
      <c r="CK91" s="25" t="s">
        <v>49</v>
      </c>
      <c r="CL91" s="25"/>
      <c r="CM91" s="24">
        <v>52</v>
      </c>
      <c r="CN91" s="24"/>
      <c r="CO91" s="25" t="s">
        <v>1377</v>
      </c>
      <c r="CP91" s="27">
        <f t="shared" si="370"/>
        <v>0.88135593220338981</v>
      </c>
      <c r="CQ91" s="28">
        <f t="shared" si="371"/>
        <v>0</v>
      </c>
      <c r="CR91" s="25" t="s">
        <v>396</v>
      </c>
      <c r="CS91" s="25" t="s">
        <v>1378</v>
      </c>
      <c r="CT91" s="24">
        <v>52</v>
      </c>
      <c r="CU91" s="24"/>
      <c r="CV91" s="25" t="s">
        <v>1759</v>
      </c>
      <c r="CW91" s="27">
        <v>0.88135593220338981</v>
      </c>
      <c r="CX91" s="28">
        <f t="shared" si="373"/>
        <v>0</v>
      </c>
      <c r="CY91" s="25" t="s">
        <v>49</v>
      </c>
      <c r="CZ91" s="25"/>
      <c r="DA91" s="24">
        <v>52</v>
      </c>
      <c r="DB91" s="24"/>
      <c r="DC91" s="25" t="s">
        <v>1760</v>
      </c>
      <c r="DD91" s="27">
        <v>0.88135593220338981</v>
      </c>
      <c r="DE91" s="28">
        <f t="shared" si="375"/>
        <v>0</v>
      </c>
      <c r="DF91" s="25" t="s">
        <v>49</v>
      </c>
      <c r="DG91" s="25"/>
      <c r="DH91" s="24">
        <v>54</v>
      </c>
      <c r="DI91" s="24"/>
      <c r="DJ91" s="25" t="s">
        <v>1761</v>
      </c>
      <c r="DK91" s="27">
        <v>0.9152542372881356</v>
      </c>
      <c r="DL91" s="28">
        <f t="shared" si="377"/>
        <v>0</v>
      </c>
      <c r="DM91" s="25" t="s">
        <v>396</v>
      </c>
      <c r="DN91" s="25" t="s">
        <v>1762</v>
      </c>
      <c r="DO91" s="24">
        <v>54</v>
      </c>
      <c r="DP91" s="24"/>
      <c r="DQ91" s="25"/>
      <c r="DR91" s="27">
        <f t="shared" si="378"/>
        <v>0.9152542372881356</v>
      </c>
      <c r="DS91" s="28">
        <f t="shared" si="379"/>
        <v>0</v>
      </c>
      <c r="DT91" s="25" t="s">
        <v>49</v>
      </c>
      <c r="DU91" s="25"/>
      <c r="DV91" s="24">
        <v>54</v>
      </c>
      <c r="DW91" s="24"/>
      <c r="DX91" s="25"/>
      <c r="DY91" s="27">
        <f t="shared" si="380"/>
        <v>0.9152542372881356</v>
      </c>
      <c r="DZ91" s="28">
        <f t="shared" si="381"/>
        <v>0</v>
      </c>
      <c r="EA91" s="25" t="s">
        <v>49</v>
      </c>
      <c r="EB91" s="25"/>
      <c r="EC91" s="31">
        <v>59</v>
      </c>
      <c r="ED91" s="24"/>
      <c r="EE91" s="25"/>
      <c r="EF91" s="27">
        <f t="shared" si="382"/>
        <v>1</v>
      </c>
      <c r="EG91" s="28">
        <f t="shared" si="383"/>
        <v>0</v>
      </c>
      <c r="EH91" s="25" t="s">
        <v>49</v>
      </c>
      <c r="EI91" s="25"/>
      <c r="EJ91" s="32">
        <v>2025</v>
      </c>
    </row>
    <row r="92" spans="2:140" ht="409.5" x14ac:dyDescent="0.3">
      <c r="B92" s="16" t="s">
        <v>44</v>
      </c>
      <c r="C92" s="16" t="s">
        <v>87</v>
      </c>
      <c r="D92" s="16" t="s">
        <v>87</v>
      </c>
      <c r="E92" s="16" t="s">
        <v>158</v>
      </c>
      <c r="F92" s="16" t="s">
        <v>274</v>
      </c>
      <c r="G92" s="17" t="s">
        <v>275</v>
      </c>
      <c r="H92" s="16" t="s">
        <v>539</v>
      </c>
      <c r="I92" s="16" t="s">
        <v>277</v>
      </c>
      <c r="J92" s="16" t="s">
        <v>278</v>
      </c>
      <c r="K92" s="16" t="s">
        <v>279</v>
      </c>
      <c r="L92" s="16" t="s">
        <v>723</v>
      </c>
      <c r="M92" s="16" t="s">
        <v>1372</v>
      </c>
      <c r="N92" s="16" t="s">
        <v>1373</v>
      </c>
      <c r="O92" s="22" t="s">
        <v>807</v>
      </c>
      <c r="P92" s="19" t="s">
        <v>808</v>
      </c>
      <c r="Q92" s="20" t="s">
        <v>282</v>
      </c>
      <c r="R92" s="19" t="s">
        <v>306</v>
      </c>
      <c r="S92" s="19" t="s">
        <v>809</v>
      </c>
      <c r="T92" s="19" t="s">
        <v>308</v>
      </c>
      <c r="U92" s="19" t="s">
        <v>434</v>
      </c>
      <c r="V92" s="19">
        <v>60</v>
      </c>
      <c r="W92" s="19" t="s">
        <v>799</v>
      </c>
      <c r="X92" s="20" t="s">
        <v>394</v>
      </c>
      <c r="Y92" s="21" t="s">
        <v>289</v>
      </c>
      <c r="Z92" s="21"/>
      <c r="AA92" s="21"/>
      <c r="AB92" s="21"/>
      <c r="AC92" s="21"/>
      <c r="AD92" s="21"/>
      <c r="AE92" s="21" t="s">
        <v>48</v>
      </c>
      <c r="AF92" s="21"/>
      <c r="AG92" s="21"/>
      <c r="AH92" s="22"/>
      <c r="AI92" s="22" t="s">
        <v>48</v>
      </c>
      <c r="AJ92" s="22"/>
      <c r="AK92" s="22"/>
      <c r="AL92" s="22"/>
      <c r="AM92" s="22"/>
      <c r="AN92" s="22"/>
      <c r="AO92" s="22"/>
      <c r="AP92" s="22"/>
      <c r="AQ92" s="22" t="s">
        <v>48</v>
      </c>
      <c r="AR92" s="23" t="s">
        <v>48</v>
      </c>
      <c r="AS92" s="22"/>
      <c r="AT92" s="207">
        <v>36</v>
      </c>
      <c r="AU92" s="190">
        <v>36</v>
      </c>
      <c r="AV92" s="190">
        <v>40</v>
      </c>
      <c r="AW92" s="190">
        <v>48</v>
      </c>
      <c r="AX92" s="190">
        <v>52</v>
      </c>
      <c r="AY92" s="190">
        <v>52</v>
      </c>
      <c r="AZ92" s="191"/>
      <c r="BA92" s="191"/>
      <c r="BB92" s="191"/>
      <c r="BC92" s="191"/>
      <c r="BD92" s="24">
        <v>0</v>
      </c>
      <c r="BE92" s="24">
        <v>0</v>
      </c>
      <c r="BF92" s="25" t="s">
        <v>800</v>
      </c>
      <c r="BG92" s="27">
        <f t="shared" si="360"/>
        <v>0</v>
      </c>
      <c r="BH92" s="28">
        <f t="shared" si="361"/>
        <v>0</v>
      </c>
      <c r="BI92" s="25" t="s">
        <v>49</v>
      </c>
      <c r="BJ92" s="25"/>
      <c r="BK92" s="24">
        <v>0</v>
      </c>
      <c r="BL92" s="24">
        <v>0</v>
      </c>
      <c r="BM92" s="25" t="s">
        <v>801</v>
      </c>
      <c r="BN92" s="27">
        <f t="shared" si="362"/>
        <v>0</v>
      </c>
      <c r="BO92" s="28">
        <f t="shared" si="363"/>
        <v>0</v>
      </c>
      <c r="BP92" s="25" t="s">
        <v>49</v>
      </c>
      <c r="BQ92" s="29"/>
      <c r="BR92" s="30">
        <v>40</v>
      </c>
      <c r="BS92" s="24">
        <v>0</v>
      </c>
      <c r="BT92" s="25" t="s">
        <v>802</v>
      </c>
      <c r="BU92" s="27">
        <f t="shared" si="364"/>
        <v>0.83333333333333337</v>
      </c>
      <c r="BV92" s="28">
        <f t="shared" si="365"/>
        <v>0</v>
      </c>
      <c r="BW92" s="25" t="s">
        <v>396</v>
      </c>
      <c r="BX92" s="25" t="s">
        <v>803</v>
      </c>
      <c r="BY92" s="24">
        <v>40</v>
      </c>
      <c r="BZ92" s="24"/>
      <c r="CA92" s="25" t="s">
        <v>1374</v>
      </c>
      <c r="CB92" s="27">
        <f t="shared" si="366"/>
        <v>0.83333333333333337</v>
      </c>
      <c r="CC92" s="28">
        <f t="shared" si="367"/>
        <v>0</v>
      </c>
      <c r="CD92" s="25" t="s">
        <v>396</v>
      </c>
      <c r="CE92" s="25" t="s">
        <v>1375</v>
      </c>
      <c r="CF92" s="24">
        <v>40</v>
      </c>
      <c r="CG92" s="24"/>
      <c r="CH92" s="25" t="s">
        <v>1376</v>
      </c>
      <c r="CI92" s="27">
        <f t="shared" si="368"/>
        <v>0.83333333333333337</v>
      </c>
      <c r="CJ92" s="28">
        <f t="shared" si="369"/>
        <v>0</v>
      </c>
      <c r="CK92" s="25" t="s">
        <v>49</v>
      </c>
      <c r="CL92" s="25"/>
      <c r="CM92" s="24">
        <v>42</v>
      </c>
      <c r="CN92" s="24"/>
      <c r="CO92" s="25" t="s">
        <v>1377</v>
      </c>
      <c r="CP92" s="27">
        <f t="shared" si="370"/>
        <v>0.875</v>
      </c>
      <c r="CQ92" s="28">
        <f t="shared" si="371"/>
        <v>0</v>
      </c>
      <c r="CR92" s="25" t="s">
        <v>396</v>
      </c>
      <c r="CS92" s="25" t="s">
        <v>1378</v>
      </c>
      <c r="CT92" s="24">
        <v>42</v>
      </c>
      <c r="CU92" s="24"/>
      <c r="CV92" s="25" t="s">
        <v>1759</v>
      </c>
      <c r="CW92" s="27">
        <v>0.875</v>
      </c>
      <c r="CX92" s="28">
        <f t="shared" si="373"/>
        <v>0</v>
      </c>
      <c r="CY92" s="25" t="s">
        <v>49</v>
      </c>
      <c r="CZ92" s="25"/>
      <c r="DA92" s="24">
        <v>42</v>
      </c>
      <c r="DB92" s="24"/>
      <c r="DC92" s="25" t="s">
        <v>1760</v>
      </c>
      <c r="DD92" s="27">
        <v>0.875</v>
      </c>
      <c r="DE92" s="28">
        <f t="shared" si="375"/>
        <v>0</v>
      </c>
      <c r="DF92" s="25" t="s">
        <v>49</v>
      </c>
      <c r="DG92" s="25"/>
      <c r="DH92" s="24">
        <v>46</v>
      </c>
      <c r="DI92" s="24"/>
      <c r="DJ92" s="25" t="s">
        <v>1761</v>
      </c>
      <c r="DK92" s="27">
        <v>0.95833333333333337</v>
      </c>
      <c r="DL92" s="28">
        <f t="shared" si="377"/>
        <v>0</v>
      </c>
      <c r="DM92" s="25" t="s">
        <v>396</v>
      </c>
      <c r="DN92" s="25" t="s">
        <v>1762</v>
      </c>
      <c r="DO92" s="24">
        <v>46</v>
      </c>
      <c r="DP92" s="24"/>
      <c r="DQ92" s="25"/>
      <c r="DR92" s="27">
        <f t="shared" si="378"/>
        <v>0.95833333333333337</v>
      </c>
      <c r="DS92" s="28">
        <f t="shared" si="379"/>
        <v>0</v>
      </c>
      <c r="DT92" s="25" t="s">
        <v>49</v>
      </c>
      <c r="DU92" s="25"/>
      <c r="DV92" s="24">
        <v>46</v>
      </c>
      <c r="DW92" s="24"/>
      <c r="DX92" s="25"/>
      <c r="DY92" s="27">
        <f t="shared" si="380"/>
        <v>0.95833333333333337</v>
      </c>
      <c r="DZ92" s="28">
        <f t="shared" si="381"/>
        <v>0</v>
      </c>
      <c r="EA92" s="25" t="s">
        <v>49</v>
      </c>
      <c r="EB92" s="25"/>
      <c r="EC92" s="31">
        <v>48</v>
      </c>
      <c r="ED92" s="24"/>
      <c r="EE92" s="25"/>
      <c r="EF92" s="27">
        <f t="shared" si="382"/>
        <v>1</v>
      </c>
      <c r="EG92" s="28">
        <f t="shared" si="383"/>
        <v>0</v>
      </c>
      <c r="EH92" s="25" t="s">
        <v>49</v>
      </c>
      <c r="EI92" s="25"/>
      <c r="EJ92" s="32">
        <v>2025</v>
      </c>
    </row>
    <row r="93" spans="2:140" ht="409.5" x14ac:dyDescent="0.3">
      <c r="B93" s="16" t="s">
        <v>44</v>
      </c>
      <c r="C93" s="16" t="s">
        <v>87</v>
      </c>
      <c r="D93" s="16" t="s">
        <v>87</v>
      </c>
      <c r="E93" s="16" t="s">
        <v>158</v>
      </c>
      <c r="F93" s="16" t="s">
        <v>274</v>
      </c>
      <c r="G93" s="17" t="s">
        <v>275</v>
      </c>
      <c r="H93" s="16" t="s">
        <v>539</v>
      </c>
      <c r="I93" s="16" t="s">
        <v>277</v>
      </c>
      <c r="J93" s="16" t="s">
        <v>278</v>
      </c>
      <c r="K93" s="16" t="s">
        <v>279</v>
      </c>
      <c r="L93" s="16" t="s">
        <v>723</v>
      </c>
      <c r="M93" s="16" t="s">
        <v>1372</v>
      </c>
      <c r="N93" s="16" t="s">
        <v>1373</v>
      </c>
      <c r="O93" s="22" t="s">
        <v>810</v>
      </c>
      <c r="P93" s="19" t="s">
        <v>811</v>
      </c>
      <c r="Q93" s="20" t="s">
        <v>282</v>
      </c>
      <c r="R93" s="19" t="s">
        <v>306</v>
      </c>
      <c r="S93" s="19" t="s">
        <v>812</v>
      </c>
      <c r="T93" s="19" t="s">
        <v>308</v>
      </c>
      <c r="U93" s="19" t="s">
        <v>434</v>
      </c>
      <c r="V93" s="19">
        <v>60</v>
      </c>
      <c r="W93" s="19" t="s">
        <v>799</v>
      </c>
      <c r="X93" s="20" t="s">
        <v>394</v>
      </c>
      <c r="Y93" s="21" t="s">
        <v>289</v>
      </c>
      <c r="Z93" s="21"/>
      <c r="AA93" s="21"/>
      <c r="AB93" s="21"/>
      <c r="AC93" s="21"/>
      <c r="AD93" s="21"/>
      <c r="AE93" s="21" t="s">
        <v>48</v>
      </c>
      <c r="AF93" s="21"/>
      <c r="AG93" s="21"/>
      <c r="AH93" s="22"/>
      <c r="AI93" s="22" t="s">
        <v>48</v>
      </c>
      <c r="AJ93" s="22"/>
      <c r="AK93" s="22"/>
      <c r="AL93" s="22"/>
      <c r="AM93" s="22"/>
      <c r="AN93" s="22"/>
      <c r="AO93" s="22"/>
      <c r="AP93" s="22"/>
      <c r="AQ93" s="22" t="s">
        <v>48</v>
      </c>
      <c r="AR93" s="23" t="s">
        <v>48</v>
      </c>
      <c r="AS93" s="22"/>
      <c r="AT93" s="41">
        <v>41</v>
      </c>
      <c r="AU93" s="41">
        <v>44</v>
      </c>
      <c r="AV93" s="41">
        <v>49</v>
      </c>
      <c r="AW93" s="41">
        <v>57</v>
      </c>
      <c r="AX93" s="41">
        <v>73.900000000000006</v>
      </c>
      <c r="AY93" s="41">
        <v>73.900000000000006</v>
      </c>
      <c r="AZ93" s="47"/>
      <c r="BA93" s="47"/>
      <c r="BB93" s="47"/>
      <c r="BC93" s="47"/>
      <c r="BD93" s="24">
        <v>0</v>
      </c>
      <c r="BE93" s="24">
        <v>0</v>
      </c>
      <c r="BF93" s="25" t="s">
        <v>800</v>
      </c>
      <c r="BG93" s="27">
        <f t="shared" si="360"/>
        <v>0</v>
      </c>
      <c r="BH93" s="28">
        <f t="shared" si="361"/>
        <v>0</v>
      </c>
      <c r="BI93" s="25" t="s">
        <v>49</v>
      </c>
      <c r="BJ93" s="25"/>
      <c r="BK93" s="24">
        <v>0</v>
      </c>
      <c r="BL93" s="24">
        <v>0</v>
      </c>
      <c r="BM93" s="25" t="s">
        <v>801</v>
      </c>
      <c r="BN93" s="27">
        <f t="shared" si="362"/>
        <v>0</v>
      </c>
      <c r="BO93" s="28">
        <f t="shared" si="363"/>
        <v>0</v>
      </c>
      <c r="BP93" s="25" t="s">
        <v>49</v>
      </c>
      <c r="BQ93" s="29"/>
      <c r="BR93" s="61">
        <v>46</v>
      </c>
      <c r="BS93" s="24">
        <v>0</v>
      </c>
      <c r="BT93" s="25" t="s">
        <v>802</v>
      </c>
      <c r="BU93" s="27">
        <f t="shared" si="364"/>
        <v>0.80701754385964908</v>
      </c>
      <c r="BV93" s="28">
        <f t="shared" si="365"/>
        <v>0</v>
      </c>
      <c r="BW93" s="25" t="s">
        <v>396</v>
      </c>
      <c r="BX93" s="25" t="s">
        <v>803</v>
      </c>
      <c r="BY93" s="55">
        <v>46</v>
      </c>
      <c r="BZ93" s="24"/>
      <c r="CA93" s="25" t="s">
        <v>1374</v>
      </c>
      <c r="CB93" s="27">
        <f t="shared" si="366"/>
        <v>0.80701754385964908</v>
      </c>
      <c r="CC93" s="28">
        <f t="shared" si="367"/>
        <v>0</v>
      </c>
      <c r="CD93" s="25" t="s">
        <v>396</v>
      </c>
      <c r="CE93" s="25" t="s">
        <v>1375</v>
      </c>
      <c r="CF93" s="55">
        <v>46</v>
      </c>
      <c r="CG93" s="24"/>
      <c r="CH93" s="25" t="s">
        <v>1376</v>
      </c>
      <c r="CI93" s="27">
        <f t="shared" si="368"/>
        <v>0.80701754385964908</v>
      </c>
      <c r="CJ93" s="28">
        <f t="shared" si="369"/>
        <v>0</v>
      </c>
      <c r="CK93" s="25" t="s">
        <v>49</v>
      </c>
      <c r="CL93" s="25"/>
      <c r="CM93" s="55">
        <v>49</v>
      </c>
      <c r="CN93" s="24"/>
      <c r="CO93" s="25" t="s">
        <v>1377</v>
      </c>
      <c r="CP93" s="27">
        <f t="shared" si="370"/>
        <v>0.85964912280701755</v>
      </c>
      <c r="CQ93" s="28">
        <f t="shared" si="371"/>
        <v>0</v>
      </c>
      <c r="CR93" s="25" t="s">
        <v>396</v>
      </c>
      <c r="CS93" s="25" t="s">
        <v>1378</v>
      </c>
      <c r="CT93" s="55">
        <v>49</v>
      </c>
      <c r="CU93" s="24"/>
      <c r="CV93" s="25" t="s">
        <v>1763</v>
      </c>
      <c r="CW93" s="27">
        <v>0.85964912280701755</v>
      </c>
      <c r="CX93" s="28">
        <f t="shared" si="373"/>
        <v>0</v>
      </c>
      <c r="CY93" s="25" t="s">
        <v>49</v>
      </c>
      <c r="CZ93" s="25"/>
      <c r="DA93" s="55">
        <v>49</v>
      </c>
      <c r="DB93" s="24"/>
      <c r="DC93" s="25" t="s">
        <v>1760</v>
      </c>
      <c r="DD93" s="27">
        <v>0.85964912280701755</v>
      </c>
      <c r="DE93" s="28">
        <f t="shared" si="375"/>
        <v>0</v>
      </c>
      <c r="DF93" s="25" t="s">
        <v>49</v>
      </c>
      <c r="DG93" s="25"/>
      <c r="DH93" s="55">
        <v>52</v>
      </c>
      <c r="DI93" s="24"/>
      <c r="DJ93" s="25" t="s">
        <v>1761</v>
      </c>
      <c r="DK93" s="27">
        <v>0.91228070175438591</v>
      </c>
      <c r="DL93" s="28">
        <f t="shared" si="377"/>
        <v>0</v>
      </c>
      <c r="DM93" s="25" t="s">
        <v>396</v>
      </c>
      <c r="DN93" s="25" t="s">
        <v>1762</v>
      </c>
      <c r="DO93" s="55">
        <v>52</v>
      </c>
      <c r="DP93" s="24"/>
      <c r="DQ93" s="25"/>
      <c r="DR93" s="27">
        <f t="shared" si="378"/>
        <v>0.91228070175438591</v>
      </c>
      <c r="DS93" s="28">
        <f t="shared" si="379"/>
        <v>0</v>
      </c>
      <c r="DT93" s="25" t="s">
        <v>49</v>
      </c>
      <c r="DU93" s="25"/>
      <c r="DV93" s="55">
        <v>52</v>
      </c>
      <c r="DW93" s="24"/>
      <c r="DX93" s="25"/>
      <c r="DY93" s="27">
        <f t="shared" si="380"/>
        <v>0.91228070175438591</v>
      </c>
      <c r="DZ93" s="28">
        <f t="shared" si="381"/>
        <v>0</v>
      </c>
      <c r="EA93" s="25" t="s">
        <v>49</v>
      </c>
      <c r="EB93" s="25"/>
      <c r="EC93" s="62">
        <v>57</v>
      </c>
      <c r="ED93" s="24"/>
      <c r="EE93" s="25"/>
      <c r="EF93" s="27">
        <f t="shared" si="382"/>
        <v>1</v>
      </c>
      <c r="EG93" s="28">
        <f t="shared" si="383"/>
        <v>0</v>
      </c>
      <c r="EH93" s="25" t="s">
        <v>49</v>
      </c>
      <c r="EI93" s="25"/>
      <c r="EJ93" s="32">
        <v>2025</v>
      </c>
    </row>
    <row r="94" spans="2:140" ht="409.5" x14ac:dyDescent="0.3">
      <c r="B94" s="16" t="s">
        <v>44</v>
      </c>
      <c r="C94" s="16" t="s">
        <v>87</v>
      </c>
      <c r="D94" s="16" t="s">
        <v>87</v>
      </c>
      <c r="E94" s="16" t="s">
        <v>158</v>
      </c>
      <c r="F94" s="16" t="s">
        <v>274</v>
      </c>
      <c r="G94" s="17" t="s">
        <v>275</v>
      </c>
      <c r="H94" s="16" t="s">
        <v>539</v>
      </c>
      <c r="I94" s="16" t="s">
        <v>277</v>
      </c>
      <c r="J94" s="16" t="s">
        <v>278</v>
      </c>
      <c r="K94" s="16" t="s">
        <v>279</v>
      </c>
      <c r="L94" s="16" t="s">
        <v>723</v>
      </c>
      <c r="M94" s="16" t="s">
        <v>1372</v>
      </c>
      <c r="N94" s="16" t="s">
        <v>1373</v>
      </c>
      <c r="O94" s="22">
        <v>26</v>
      </c>
      <c r="P94" s="19" t="s">
        <v>813</v>
      </c>
      <c r="Q94" s="20" t="s">
        <v>282</v>
      </c>
      <c r="R94" s="19" t="s">
        <v>283</v>
      </c>
      <c r="S94" s="19" t="s">
        <v>814</v>
      </c>
      <c r="T94" s="19" t="s">
        <v>285</v>
      </c>
      <c r="U94" s="19" t="s">
        <v>434</v>
      </c>
      <c r="V94" s="19">
        <v>30</v>
      </c>
      <c r="W94" s="19" t="s">
        <v>71</v>
      </c>
      <c r="X94" s="20" t="s">
        <v>288</v>
      </c>
      <c r="Y94" s="21" t="s">
        <v>289</v>
      </c>
      <c r="Z94" s="21"/>
      <c r="AA94" s="21"/>
      <c r="AB94" s="21"/>
      <c r="AC94" s="21"/>
      <c r="AD94" s="21"/>
      <c r="AE94" s="21" t="s">
        <v>48</v>
      </c>
      <c r="AF94" s="21"/>
      <c r="AG94" s="21"/>
      <c r="AH94" s="22"/>
      <c r="AI94" s="22" t="s">
        <v>48</v>
      </c>
      <c r="AJ94" s="22"/>
      <c r="AK94" s="22"/>
      <c r="AL94" s="22"/>
      <c r="AM94" s="22"/>
      <c r="AN94" s="22"/>
      <c r="AO94" s="22"/>
      <c r="AP94" s="22"/>
      <c r="AQ94" s="22" t="s">
        <v>48</v>
      </c>
      <c r="AR94" s="23" t="s">
        <v>48</v>
      </c>
      <c r="AS94" s="22"/>
      <c r="AT94" s="22" t="s">
        <v>66</v>
      </c>
      <c r="AU94" s="22">
        <v>10000</v>
      </c>
      <c r="AV94" s="22">
        <v>40000</v>
      </c>
      <c r="AW94" s="22">
        <v>90000</v>
      </c>
      <c r="AX94" s="22">
        <v>60000</v>
      </c>
      <c r="AY94" s="22">
        <v>200000</v>
      </c>
      <c r="AZ94" s="16"/>
      <c r="BA94" s="16"/>
      <c r="BB94" s="16"/>
      <c r="BC94" s="16"/>
      <c r="BD94" s="24">
        <v>0</v>
      </c>
      <c r="BE94" s="24">
        <v>0</v>
      </c>
      <c r="BF94" s="25" t="s">
        <v>815</v>
      </c>
      <c r="BG94" s="26">
        <f>IFERROR(BD94/AW94,0)</f>
        <v>0</v>
      </c>
      <c r="BH94" s="27">
        <f>IFERROR(BE94/AW94,0)</f>
        <v>0</v>
      </c>
      <c r="BI94" s="25" t="s">
        <v>50</v>
      </c>
      <c r="BJ94" s="25" t="s">
        <v>816</v>
      </c>
      <c r="BK94" s="24">
        <v>0</v>
      </c>
      <c r="BL94" s="24">
        <v>0</v>
      </c>
      <c r="BM94" s="25" t="s">
        <v>815</v>
      </c>
      <c r="BN94" s="27">
        <f>+IFERROR(BK94/AW94,0)</f>
        <v>0</v>
      </c>
      <c r="BO94" s="28">
        <f>+IF(BP94="SI",IFERROR((IF(BP94="SI",BL94,0)/AW94),"REVISAR"),BH94)</f>
        <v>0</v>
      </c>
      <c r="BP94" s="25" t="s">
        <v>49</v>
      </c>
      <c r="BQ94" s="29"/>
      <c r="BR94" s="30">
        <v>10000</v>
      </c>
      <c r="BS94" s="24">
        <v>50030</v>
      </c>
      <c r="BT94" s="25" t="s">
        <v>817</v>
      </c>
      <c r="BU94" s="27">
        <f>+IFERROR(BR94/AW94,0)</f>
        <v>0.1111111111111111</v>
      </c>
      <c r="BV94" s="28">
        <f>+IF(BW94="SI",IFERROR((IF(BW94="SI",BS94,0)/AW94),"REVISAR"),BO94)</f>
        <v>0.55588888888888888</v>
      </c>
      <c r="BW94" s="25" t="s">
        <v>50</v>
      </c>
      <c r="BX94" s="25" t="s">
        <v>818</v>
      </c>
      <c r="BY94" s="24">
        <v>10000</v>
      </c>
      <c r="BZ94" s="24">
        <v>50030</v>
      </c>
      <c r="CA94" s="25" t="s">
        <v>1379</v>
      </c>
      <c r="CB94" s="27">
        <f>+IFERROR(BY94/AW94,0)</f>
        <v>0.1111111111111111</v>
      </c>
      <c r="CC94" s="28">
        <f>+IF(CD94="SI",IFERROR((IF(CD94="SI",BZ94,0)/AW94),"REVISAR"),BV94)</f>
        <v>0.55588888888888888</v>
      </c>
      <c r="CD94" s="25" t="s">
        <v>50</v>
      </c>
      <c r="CE94" s="25" t="s">
        <v>1380</v>
      </c>
      <c r="CF94" s="24">
        <v>10000</v>
      </c>
      <c r="CG94" s="24">
        <v>50030</v>
      </c>
      <c r="CH94" s="25" t="s">
        <v>1381</v>
      </c>
      <c r="CI94" s="27">
        <f>+IFERROR(CF94/AW94,0)</f>
        <v>0.1111111111111111</v>
      </c>
      <c r="CJ94" s="28">
        <f>+IF(CK94="SI",IFERROR((IF(CK94="SI",CG94,0)/AW94),"REVISAR"),CC94)</f>
        <v>0.55588888888888888</v>
      </c>
      <c r="CK94" s="25" t="s">
        <v>50</v>
      </c>
      <c r="CL94" s="25" t="s">
        <v>1382</v>
      </c>
      <c r="CM94" s="24">
        <v>10000</v>
      </c>
      <c r="CN94" s="24">
        <v>50030</v>
      </c>
      <c r="CO94" s="25" t="s">
        <v>1383</v>
      </c>
      <c r="CP94" s="27">
        <f>+IFERROR(CM94/AW94,0)</f>
        <v>0.1111111111111111</v>
      </c>
      <c r="CQ94" s="28">
        <f>+IF(CR94="SI",IFERROR((IF(CR94="SI",CN94,0)/AW94),"REVISAR"),CJ94)</f>
        <v>0.55588888888888888</v>
      </c>
      <c r="CR94" s="25" t="s">
        <v>50</v>
      </c>
      <c r="CS94" s="25" t="s">
        <v>1384</v>
      </c>
      <c r="CT94" s="24">
        <v>10000</v>
      </c>
      <c r="CU94" s="24">
        <v>50396</v>
      </c>
      <c r="CV94" s="25" t="s">
        <v>1764</v>
      </c>
      <c r="CW94" s="27">
        <v>0.1111111111111111</v>
      </c>
      <c r="CX94" s="28">
        <f>+IF(CY94="SI",IFERROR((IF(CY94="SI",CU94,0)/AW94),"REVISAR"),CQ94)</f>
        <v>0.55995555555555554</v>
      </c>
      <c r="CY94" s="25" t="s">
        <v>50</v>
      </c>
      <c r="CZ94" s="25" t="s">
        <v>1765</v>
      </c>
      <c r="DA94" s="24">
        <v>50000</v>
      </c>
      <c r="DB94" s="24">
        <v>50396</v>
      </c>
      <c r="DC94" s="25" t="s">
        <v>1764</v>
      </c>
      <c r="DD94" s="27">
        <v>0.55555555555555558</v>
      </c>
      <c r="DE94" s="28">
        <f>+IF(DF94="SI",IFERROR((IF(DF94="SI",DB94,0)/AW94),"REVISAR"),CX94)</f>
        <v>0.55995555555555554</v>
      </c>
      <c r="DF94" s="25" t="s">
        <v>50</v>
      </c>
      <c r="DG94" s="25" t="s">
        <v>1766</v>
      </c>
      <c r="DH94" s="24">
        <v>50000</v>
      </c>
      <c r="DI94" s="24">
        <v>50396</v>
      </c>
      <c r="DJ94" s="25" t="s">
        <v>1767</v>
      </c>
      <c r="DK94" s="27">
        <v>0.55555555555555558</v>
      </c>
      <c r="DL94" s="28">
        <f>+IF(DM94="SI",IFERROR((IF(DM94="SI",DI94,0)/AW94),"REVISAR"),DE94)</f>
        <v>0.55995555555555554</v>
      </c>
      <c r="DM94" s="25" t="s">
        <v>50</v>
      </c>
      <c r="DN94" s="25" t="s">
        <v>1768</v>
      </c>
      <c r="DO94" s="24">
        <v>50000</v>
      </c>
      <c r="DP94" s="24"/>
      <c r="DQ94" s="25"/>
      <c r="DR94" s="27">
        <f>+IFERROR(DO94/AW94,0)</f>
        <v>0.55555555555555558</v>
      </c>
      <c r="DS94" s="28">
        <f>+IF(DT94="SI",IFERROR((IF(DT94="SI",DP94,0)/AW94),"REVISAR"),DL94)</f>
        <v>0.55995555555555554</v>
      </c>
      <c r="DT94" s="25" t="s">
        <v>49</v>
      </c>
      <c r="DU94" s="25"/>
      <c r="DV94" s="24">
        <v>50000</v>
      </c>
      <c r="DW94" s="24"/>
      <c r="DX94" s="25"/>
      <c r="DY94" s="27">
        <f>+IFERROR(DV94/AW94,0)</f>
        <v>0.55555555555555558</v>
      </c>
      <c r="DZ94" s="28">
        <f>+IF(EA94="SI",IFERROR((IF(EA94="SI",DW94,0)/AW94),"REVISAR"),DS94)</f>
        <v>0.55995555555555554</v>
      </c>
      <c r="EA94" s="25" t="s">
        <v>49</v>
      </c>
      <c r="EB94" s="25"/>
      <c r="EC94" s="31">
        <v>90000</v>
      </c>
      <c r="ED94" s="24"/>
      <c r="EE94" s="25"/>
      <c r="EF94" s="27">
        <f>+IFERROR(EC94/AW94,0)</f>
        <v>1</v>
      </c>
      <c r="EG94" s="28">
        <f>+IF(EH94="SI",IFERROR((IF(EH94="SI",ED94,0)/AW94),"REVISAR"),DZ94)</f>
        <v>0.55995555555555554</v>
      </c>
      <c r="EH94" s="25" t="s">
        <v>49</v>
      </c>
      <c r="EI94" s="25"/>
      <c r="EJ94" s="32">
        <v>2025</v>
      </c>
    </row>
    <row r="95" spans="2:140" ht="409.5" x14ac:dyDescent="0.3">
      <c r="B95" s="16" t="s">
        <v>44</v>
      </c>
      <c r="C95" s="16" t="s">
        <v>87</v>
      </c>
      <c r="D95" s="16" t="s">
        <v>87</v>
      </c>
      <c r="E95" s="16" t="s">
        <v>158</v>
      </c>
      <c r="F95" s="16" t="s">
        <v>274</v>
      </c>
      <c r="G95" s="17" t="s">
        <v>275</v>
      </c>
      <c r="H95" s="16" t="s">
        <v>539</v>
      </c>
      <c r="I95" s="16" t="s">
        <v>277</v>
      </c>
      <c r="J95" s="16" t="s">
        <v>278</v>
      </c>
      <c r="K95" s="16" t="s">
        <v>279</v>
      </c>
      <c r="L95" s="16" t="s">
        <v>723</v>
      </c>
      <c r="M95" s="16" t="s">
        <v>1372</v>
      </c>
      <c r="N95" s="16" t="s">
        <v>1373</v>
      </c>
      <c r="O95" s="22">
        <v>42</v>
      </c>
      <c r="P95" s="19" t="s">
        <v>819</v>
      </c>
      <c r="Q95" s="20" t="s">
        <v>282</v>
      </c>
      <c r="R95" s="19" t="s">
        <v>306</v>
      </c>
      <c r="S95" s="19" t="s">
        <v>820</v>
      </c>
      <c r="T95" s="19" t="s">
        <v>285</v>
      </c>
      <c r="U95" s="19" t="s">
        <v>434</v>
      </c>
      <c r="V95" s="19">
        <v>30</v>
      </c>
      <c r="W95" s="19" t="s">
        <v>799</v>
      </c>
      <c r="X95" s="20" t="s">
        <v>310</v>
      </c>
      <c r="Y95" s="21" t="s">
        <v>289</v>
      </c>
      <c r="Z95" s="21"/>
      <c r="AA95" s="21"/>
      <c r="AB95" s="21"/>
      <c r="AC95" s="21"/>
      <c r="AD95" s="21"/>
      <c r="AE95" s="21" t="s">
        <v>48</v>
      </c>
      <c r="AF95" s="21"/>
      <c r="AG95" s="21"/>
      <c r="AH95" s="22"/>
      <c r="AI95" s="22" t="s">
        <v>48</v>
      </c>
      <c r="AJ95" s="22"/>
      <c r="AK95" s="22"/>
      <c r="AL95" s="22"/>
      <c r="AM95" s="22"/>
      <c r="AN95" s="22"/>
      <c r="AO95" s="22"/>
      <c r="AP95" s="22"/>
      <c r="AQ95" s="22" t="s">
        <v>48</v>
      </c>
      <c r="AR95" s="23" t="s">
        <v>48</v>
      </c>
      <c r="AS95" s="22"/>
      <c r="AT95" s="22">
        <v>409038</v>
      </c>
      <c r="AU95" s="22">
        <v>446893</v>
      </c>
      <c r="AV95" s="22">
        <v>645895</v>
      </c>
      <c r="AW95" s="22">
        <v>746969</v>
      </c>
      <c r="AX95" s="22">
        <v>800000</v>
      </c>
      <c r="AY95" s="22">
        <v>800000</v>
      </c>
      <c r="AZ95" s="16"/>
      <c r="BA95" s="16"/>
      <c r="BB95" s="16"/>
      <c r="BC95" s="16"/>
      <c r="BD95" s="24">
        <v>0</v>
      </c>
      <c r="BE95" s="24">
        <v>0</v>
      </c>
      <c r="BF95" s="25" t="s">
        <v>821</v>
      </c>
      <c r="BG95" s="27">
        <f t="shared" ref="BG95:BG98" si="384">IFERROR(BD95/AW95,0)</f>
        <v>0</v>
      </c>
      <c r="BH95" s="28">
        <f t="shared" ref="BH95:BH96" si="385">+IF(BI95="SI",IFERROR((IF(BI95="SI",BE95,0)/AW95),"REVISAR"),0)</f>
        <v>0</v>
      </c>
      <c r="BI95" s="25" t="s">
        <v>50</v>
      </c>
      <c r="BJ95" s="25" t="s">
        <v>822</v>
      </c>
      <c r="BK95" s="24">
        <v>0</v>
      </c>
      <c r="BL95" s="24">
        <v>0</v>
      </c>
      <c r="BM95" s="25" t="s">
        <v>823</v>
      </c>
      <c r="BN95" s="27">
        <f t="shared" ref="BN95:BN98" si="386">+IFERROR(BK95/AW95,0)</f>
        <v>0</v>
      </c>
      <c r="BO95" s="28">
        <f t="shared" ref="BO95:BO98" si="387">+IF(BP95="SI",IFERROR((IF(BP95="SI",BL95,0)/AW95),"REVISAR"),BH95)</f>
        <v>0</v>
      </c>
      <c r="BP95" s="25" t="s">
        <v>50</v>
      </c>
      <c r="BQ95" s="29" t="s">
        <v>824</v>
      </c>
      <c r="BR95" s="30">
        <v>470000</v>
      </c>
      <c r="BS95" s="24">
        <v>0</v>
      </c>
      <c r="BT95" s="25" t="s">
        <v>825</v>
      </c>
      <c r="BU95" s="27">
        <f t="shared" ref="BU95:BU98" si="388">+IFERROR(BR95/AW95,0)</f>
        <v>0.62920951204132969</v>
      </c>
      <c r="BV95" s="28">
        <f t="shared" ref="BV95:BV98" si="389">+IF(BW95="SI",IFERROR((IF(BW95="SI",BS95,0)/AW95),"REVISAR"),BO95)</f>
        <v>0</v>
      </c>
      <c r="BW95" s="25" t="s">
        <v>50</v>
      </c>
      <c r="BX95" s="25" t="s">
        <v>826</v>
      </c>
      <c r="BY95" s="24">
        <v>470000</v>
      </c>
      <c r="BZ95" s="24">
        <v>0</v>
      </c>
      <c r="CA95" s="25" t="s">
        <v>1385</v>
      </c>
      <c r="CB95" s="27">
        <f t="shared" ref="CB95:CB98" si="390">+IFERROR(BY95/AW95,0)</f>
        <v>0.62920951204132969</v>
      </c>
      <c r="CC95" s="28">
        <f t="shared" ref="CC95:CC98" si="391">+IF(CD95="SI",IFERROR((IF(CD95="SI",BZ95,0)/AW95),"REVISAR"),BV95)</f>
        <v>0</v>
      </c>
      <c r="CD95" s="25" t="s">
        <v>50</v>
      </c>
      <c r="CE95" s="25" t="s">
        <v>1386</v>
      </c>
      <c r="CF95" s="24">
        <v>470000</v>
      </c>
      <c r="CG95" s="24">
        <v>0</v>
      </c>
      <c r="CH95" s="25" t="s">
        <v>1387</v>
      </c>
      <c r="CI95" s="27">
        <f t="shared" ref="CI95:CI98" si="392">+IFERROR(CF95/AW95,0)</f>
        <v>0.62920951204132969</v>
      </c>
      <c r="CJ95" s="28">
        <f t="shared" ref="CJ95:CJ98" si="393">+IF(CK95="SI",IFERROR((IF(CK95="SI",CG95,0)/AW95),"REVISAR"),CC95)</f>
        <v>0</v>
      </c>
      <c r="CK95" s="25" t="s">
        <v>50</v>
      </c>
      <c r="CL95" s="25" t="s">
        <v>1361</v>
      </c>
      <c r="CM95" s="24">
        <v>470000</v>
      </c>
      <c r="CN95" s="24"/>
      <c r="CO95" s="25" t="s">
        <v>1388</v>
      </c>
      <c r="CP95" s="27">
        <f t="shared" ref="CP95:CP98" si="394">+IFERROR(CM95/AW95,0)</f>
        <v>0.62920951204132969</v>
      </c>
      <c r="CQ95" s="28">
        <f t="shared" ref="CQ95:CQ98" si="395">+IF(CR95="SI",IFERROR((IF(CR95="SI",CN95,0)/AW95),"REVISAR"),CJ95)</f>
        <v>0</v>
      </c>
      <c r="CR95" s="25" t="s">
        <v>50</v>
      </c>
      <c r="CS95" s="25" t="s">
        <v>1389</v>
      </c>
      <c r="CT95" s="24">
        <v>646000</v>
      </c>
      <c r="CU95" s="24"/>
      <c r="CV95" s="25" t="s">
        <v>1769</v>
      </c>
      <c r="CW95" s="27">
        <v>0.864828393146168</v>
      </c>
      <c r="CX95" s="28">
        <f t="shared" ref="CX95:CX98" si="396">+IF(CY95="SI",IFERROR((IF(CY95="SI",CU95,0)/AW95),"REVISAR"),CQ95)</f>
        <v>0</v>
      </c>
      <c r="CY95" s="25" t="s">
        <v>50</v>
      </c>
      <c r="CZ95" s="25" t="s">
        <v>1770</v>
      </c>
      <c r="DA95" s="24">
        <v>646000</v>
      </c>
      <c r="DB95" s="24"/>
      <c r="DC95" s="25" t="s">
        <v>1771</v>
      </c>
      <c r="DD95" s="27">
        <v>0.864828393146168</v>
      </c>
      <c r="DE95" s="28">
        <f t="shared" ref="DE95:DE98" si="397">+IF(DF95="SI",IFERROR((IF(DF95="SI",DB95,0)/AW95),"REVISAR"),CX95)</f>
        <v>0</v>
      </c>
      <c r="DF95" s="25" t="s">
        <v>50</v>
      </c>
      <c r="DG95" s="25" t="s">
        <v>1772</v>
      </c>
      <c r="DH95" s="24">
        <v>700000</v>
      </c>
      <c r="DI95" s="24"/>
      <c r="DJ95" s="25" t="s">
        <v>1773</v>
      </c>
      <c r="DK95" s="27">
        <v>0.9371205498487889</v>
      </c>
      <c r="DL95" s="28">
        <f t="shared" ref="DL95:DL98" si="398">+IF(DM95="SI",IFERROR((IF(DM95="SI",DI95,0)/AW95),"REVISAR"),DE95)</f>
        <v>0</v>
      </c>
      <c r="DM95" s="25" t="s">
        <v>50</v>
      </c>
      <c r="DN95" s="25" t="s">
        <v>1774</v>
      </c>
      <c r="DO95" s="24">
        <v>700000</v>
      </c>
      <c r="DP95" s="24"/>
      <c r="DQ95" s="25"/>
      <c r="DR95" s="27">
        <f t="shared" ref="DR95:DR98" si="399">+IFERROR(DO95/AW95,0)</f>
        <v>0.9371205498487889</v>
      </c>
      <c r="DS95" s="28">
        <f t="shared" ref="DS95:DS98" si="400">+IF(DT95="SI",IFERROR((IF(DT95="SI",DP95,0)/AW95),"REVISAR"),DL95)</f>
        <v>0</v>
      </c>
      <c r="DT95" s="25" t="s">
        <v>49</v>
      </c>
      <c r="DU95" s="25"/>
      <c r="DV95" s="24">
        <v>700000</v>
      </c>
      <c r="DW95" s="24"/>
      <c r="DX95" s="25"/>
      <c r="DY95" s="27">
        <f t="shared" ref="DY95:DY98" si="401">+IFERROR(DV95/AW95,0)</f>
        <v>0.9371205498487889</v>
      </c>
      <c r="DZ95" s="28">
        <f t="shared" ref="DZ95:DZ98" si="402">+IF(EA95="SI",IFERROR((IF(EA95="SI",DW95,0)/AW95),"REVISAR"),DS95)</f>
        <v>0</v>
      </c>
      <c r="EA95" s="25" t="s">
        <v>49</v>
      </c>
      <c r="EB95" s="25"/>
      <c r="EC95" s="31">
        <v>746969</v>
      </c>
      <c r="ED95" s="24"/>
      <c r="EE95" s="25"/>
      <c r="EF95" s="27">
        <f t="shared" ref="EF95:EF98" si="403">+IFERROR(EC95/AW95,0)</f>
        <v>1</v>
      </c>
      <c r="EG95" s="28">
        <f t="shared" ref="EG95:EG98" si="404">+IF(EH95="SI",IFERROR((IF(EH95="SI",ED95,0)/AW95),"REVISAR"),DZ95)</f>
        <v>0</v>
      </c>
      <c r="EH95" s="25" t="s">
        <v>49</v>
      </c>
      <c r="EI95" s="25"/>
      <c r="EJ95" s="32">
        <v>2025</v>
      </c>
    </row>
    <row r="96" spans="2:140" ht="409.5" x14ac:dyDescent="0.3">
      <c r="B96" s="16" t="s">
        <v>44</v>
      </c>
      <c r="C96" s="16" t="s">
        <v>87</v>
      </c>
      <c r="D96" s="16" t="s">
        <v>87</v>
      </c>
      <c r="E96" s="16" t="s">
        <v>158</v>
      </c>
      <c r="F96" s="16" t="s">
        <v>274</v>
      </c>
      <c r="G96" s="17" t="s">
        <v>275</v>
      </c>
      <c r="H96" s="16" t="s">
        <v>539</v>
      </c>
      <c r="I96" s="16" t="s">
        <v>277</v>
      </c>
      <c r="J96" s="16" t="s">
        <v>278</v>
      </c>
      <c r="K96" s="16" t="s">
        <v>279</v>
      </c>
      <c r="L96" s="16" t="s">
        <v>723</v>
      </c>
      <c r="M96" s="16" t="s">
        <v>1372</v>
      </c>
      <c r="N96" s="16" t="s">
        <v>89</v>
      </c>
      <c r="O96" s="22">
        <v>27</v>
      </c>
      <c r="P96" s="19" t="s">
        <v>827</v>
      </c>
      <c r="Q96" s="20" t="s">
        <v>282</v>
      </c>
      <c r="R96" s="19" t="s">
        <v>306</v>
      </c>
      <c r="S96" s="19" t="s">
        <v>828</v>
      </c>
      <c r="T96" s="19" t="s">
        <v>308</v>
      </c>
      <c r="U96" s="19" t="s">
        <v>434</v>
      </c>
      <c r="V96" s="19">
        <v>30</v>
      </c>
      <c r="W96" s="19" t="s">
        <v>799</v>
      </c>
      <c r="X96" s="20" t="s">
        <v>288</v>
      </c>
      <c r="Y96" s="21" t="s">
        <v>289</v>
      </c>
      <c r="Z96" s="21"/>
      <c r="AA96" s="21"/>
      <c r="AB96" s="21"/>
      <c r="AC96" s="21"/>
      <c r="AD96" s="21"/>
      <c r="AE96" s="21"/>
      <c r="AF96" s="21"/>
      <c r="AG96" s="21"/>
      <c r="AH96" s="22"/>
      <c r="AI96" s="22" t="s">
        <v>48</v>
      </c>
      <c r="AJ96" s="22"/>
      <c r="AK96" s="22"/>
      <c r="AL96" s="22"/>
      <c r="AM96" s="22"/>
      <c r="AN96" s="22"/>
      <c r="AO96" s="22"/>
      <c r="AP96" s="22"/>
      <c r="AQ96" s="22"/>
      <c r="AR96" s="23" t="s">
        <v>48</v>
      </c>
      <c r="AS96" s="22"/>
      <c r="AT96" s="22">
        <v>64</v>
      </c>
      <c r="AU96" s="190" t="s">
        <v>829</v>
      </c>
      <c r="AV96" s="190">
        <v>82</v>
      </c>
      <c r="AW96" s="190">
        <v>90</v>
      </c>
      <c r="AX96" s="190">
        <v>90</v>
      </c>
      <c r="AY96" s="190">
        <v>90</v>
      </c>
      <c r="AZ96" s="191"/>
      <c r="BA96" s="191"/>
      <c r="BB96" s="191"/>
      <c r="BC96" s="191"/>
      <c r="BD96" s="24">
        <v>0</v>
      </c>
      <c r="BE96" s="24">
        <v>0</v>
      </c>
      <c r="BF96" s="25" t="s">
        <v>830</v>
      </c>
      <c r="BG96" s="27">
        <f t="shared" si="384"/>
        <v>0</v>
      </c>
      <c r="BH96" s="28">
        <f t="shared" si="385"/>
        <v>0</v>
      </c>
      <c r="BI96" s="25" t="s">
        <v>50</v>
      </c>
      <c r="BJ96" s="25" t="s">
        <v>816</v>
      </c>
      <c r="BK96" s="24">
        <v>0</v>
      </c>
      <c r="BL96" s="24">
        <v>0</v>
      </c>
      <c r="BM96" s="25" t="s">
        <v>831</v>
      </c>
      <c r="BN96" s="27">
        <f t="shared" si="386"/>
        <v>0</v>
      </c>
      <c r="BO96" s="28">
        <f t="shared" si="387"/>
        <v>0</v>
      </c>
      <c r="BP96" s="25" t="s">
        <v>49</v>
      </c>
      <c r="BQ96" s="29"/>
      <c r="BR96" s="30">
        <v>80</v>
      </c>
      <c r="BS96" s="24">
        <v>0</v>
      </c>
      <c r="BT96" s="25" t="s">
        <v>90</v>
      </c>
      <c r="BU96" s="27">
        <f t="shared" si="388"/>
        <v>0.88888888888888884</v>
      </c>
      <c r="BV96" s="28">
        <f t="shared" si="389"/>
        <v>0</v>
      </c>
      <c r="BW96" s="25" t="s">
        <v>50</v>
      </c>
      <c r="BX96" s="25" t="s">
        <v>818</v>
      </c>
      <c r="BY96" s="24">
        <v>80</v>
      </c>
      <c r="BZ96" s="24">
        <v>0</v>
      </c>
      <c r="CA96" s="25" t="s">
        <v>1390</v>
      </c>
      <c r="CB96" s="27">
        <f t="shared" si="390"/>
        <v>0.88888888888888884</v>
      </c>
      <c r="CC96" s="28">
        <f t="shared" si="391"/>
        <v>0</v>
      </c>
      <c r="CD96" s="25" t="s">
        <v>50</v>
      </c>
      <c r="CE96" s="25" t="s">
        <v>1391</v>
      </c>
      <c r="CF96" s="24">
        <v>80</v>
      </c>
      <c r="CG96" s="24"/>
      <c r="CH96" s="25" t="s">
        <v>1392</v>
      </c>
      <c r="CI96" s="27">
        <f t="shared" si="392"/>
        <v>0.88888888888888884</v>
      </c>
      <c r="CJ96" s="28">
        <f t="shared" si="393"/>
        <v>0</v>
      </c>
      <c r="CK96" s="25" t="s">
        <v>50</v>
      </c>
      <c r="CL96" s="25" t="s">
        <v>1393</v>
      </c>
      <c r="CM96" s="24">
        <v>82</v>
      </c>
      <c r="CN96" s="24"/>
      <c r="CO96" s="25" t="s">
        <v>1394</v>
      </c>
      <c r="CP96" s="27">
        <f t="shared" si="394"/>
        <v>0.91111111111111109</v>
      </c>
      <c r="CQ96" s="28">
        <f t="shared" si="395"/>
        <v>0</v>
      </c>
      <c r="CR96" s="25" t="s">
        <v>50</v>
      </c>
      <c r="CS96" s="25" t="s">
        <v>1395</v>
      </c>
      <c r="CT96" s="24">
        <v>82</v>
      </c>
      <c r="CU96" s="24"/>
      <c r="CV96" s="25" t="s">
        <v>1775</v>
      </c>
      <c r="CW96" s="27">
        <v>0.91111111111111109</v>
      </c>
      <c r="CX96" s="28">
        <f t="shared" si="396"/>
        <v>0</v>
      </c>
      <c r="CY96" s="25" t="s">
        <v>50</v>
      </c>
      <c r="CZ96" s="25" t="s">
        <v>1765</v>
      </c>
      <c r="DA96" s="24">
        <v>82</v>
      </c>
      <c r="DB96" s="24"/>
      <c r="DC96" s="25" t="s">
        <v>1390</v>
      </c>
      <c r="DD96" s="27">
        <v>0.91111111111111109</v>
      </c>
      <c r="DE96" s="28">
        <f t="shared" si="397"/>
        <v>0</v>
      </c>
      <c r="DF96" s="25" t="s">
        <v>50</v>
      </c>
      <c r="DG96" s="25" t="s">
        <v>1776</v>
      </c>
      <c r="DH96" s="24">
        <v>85</v>
      </c>
      <c r="DI96" s="24"/>
      <c r="DJ96" s="25" t="s">
        <v>1777</v>
      </c>
      <c r="DK96" s="27">
        <v>0.94444444444444442</v>
      </c>
      <c r="DL96" s="28">
        <f t="shared" si="398"/>
        <v>0</v>
      </c>
      <c r="DM96" s="25" t="s">
        <v>50</v>
      </c>
      <c r="DN96" s="25" t="s">
        <v>1778</v>
      </c>
      <c r="DO96" s="24">
        <v>85</v>
      </c>
      <c r="DP96" s="24"/>
      <c r="DQ96" s="25"/>
      <c r="DR96" s="27">
        <f t="shared" si="399"/>
        <v>0.94444444444444442</v>
      </c>
      <c r="DS96" s="28">
        <f t="shared" si="400"/>
        <v>0</v>
      </c>
      <c r="DT96" s="25" t="s">
        <v>49</v>
      </c>
      <c r="DU96" s="25"/>
      <c r="DV96" s="24">
        <v>85</v>
      </c>
      <c r="DW96" s="24"/>
      <c r="DX96" s="25"/>
      <c r="DY96" s="27">
        <f t="shared" si="401"/>
        <v>0.94444444444444442</v>
      </c>
      <c r="DZ96" s="28">
        <f t="shared" si="402"/>
        <v>0</v>
      </c>
      <c r="EA96" s="25" t="s">
        <v>49</v>
      </c>
      <c r="EB96" s="25"/>
      <c r="EC96" s="31">
        <v>90</v>
      </c>
      <c r="ED96" s="24"/>
      <c r="EE96" s="25"/>
      <c r="EF96" s="27">
        <f t="shared" si="403"/>
        <v>1</v>
      </c>
      <c r="EG96" s="28">
        <f t="shared" si="404"/>
        <v>0</v>
      </c>
      <c r="EH96" s="25" t="s">
        <v>49</v>
      </c>
      <c r="EI96" s="25"/>
      <c r="EJ96" s="32">
        <v>2025</v>
      </c>
    </row>
    <row r="97" spans="2:140" ht="409.5" x14ac:dyDescent="0.3">
      <c r="B97" s="16" t="s">
        <v>44</v>
      </c>
      <c r="C97" s="16" t="s">
        <v>87</v>
      </c>
      <c r="D97" s="16" t="s">
        <v>87</v>
      </c>
      <c r="E97" s="16" t="s">
        <v>158</v>
      </c>
      <c r="F97" s="16" t="s">
        <v>274</v>
      </c>
      <c r="G97" s="17" t="s">
        <v>275</v>
      </c>
      <c r="H97" s="16" t="s">
        <v>539</v>
      </c>
      <c r="I97" s="16" t="s">
        <v>277</v>
      </c>
      <c r="J97" s="16" t="s">
        <v>278</v>
      </c>
      <c r="K97" s="16" t="s">
        <v>279</v>
      </c>
      <c r="L97" s="16" t="s">
        <v>723</v>
      </c>
      <c r="M97" s="16" t="s">
        <v>1372</v>
      </c>
      <c r="N97" s="16" t="s">
        <v>89</v>
      </c>
      <c r="O97" s="22">
        <v>28</v>
      </c>
      <c r="P97" s="19" t="s">
        <v>832</v>
      </c>
      <c r="Q97" s="20" t="s">
        <v>282</v>
      </c>
      <c r="R97" s="19" t="s">
        <v>283</v>
      </c>
      <c r="S97" s="19" t="s">
        <v>833</v>
      </c>
      <c r="T97" s="19" t="s">
        <v>285</v>
      </c>
      <c r="U97" s="19" t="s">
        <v>286</v>
      </c>
      <c r="V97" s="19">
        <v>30</v>
      </c>
      <c r="W97" s="19" t="s">
        <v>834</v>
      </c>
      <c r="X97" s="20" t="s">
        <v>288</v>
      </c>
      <c r="Y97" s="21" t="s">
        <v>289</v>
      </c>
      <c r="Z97" s="21"/>
      <c r="AA97" s="21"/>
      <c r="AB97" s="21"/>
      <c r="AC97" s="21"/>
      <c r="AD97" s="21"/>
      <c r="AE97" s="21"/>
      <c r="AF97" s="21"/>
      <c r="AG97" s="21"/>
      <c r="AH97" s="22"/>
      <c r="AI97" s="22" t="s">
        <v>48</v>
      </c>
      <c r="AJ97" s="22"/>
      <c r="AK97" s="22" t="s">
        <v>48</v>
      </c>
      <c r="AL97" s="22"/>
      <c r="AM97" s="22"/>
      <c r="AN97" s="22"/>
      <c r="AO97" s="22"/>
      <c r="AP97" s="22"/>
      <c r="AQ97" s="22"/>
      <c r="AR97" s="23"/>
      <c r="AS97" s="22"/>
      <c r="AT97" s="22" t="s">
        <v>66</v>
      </c>
      <c r="AU97" s="190">
        <v>50</v>
      </c>
      <c r="AV97" s="190">
        <v>70</v>
      </c>
      <c r="AW97" s="190">
        <v>80</v>
      </c>
      <c r="AX97" s="190">
        <v>97</v>
      </c>
      <c r="AY97" s="190">
        <v>97</v>
      </c>
      <c r="AZ97" s="191"/>
      <c r="BA97" s="191"/>
      <c r="BB97" s="191"/>
      <c r="BC97" s="191"/>
      <c r="BD97" s="24">
        <v>0</v>
      </c>
      <c r="BE97" s="24">
        <v>0</v>
      </c>
      <c r="BF97" s="25" t="s">
        <v>835</v>
      </c>
      <c r="BG97" s="26">
        <f t="shared" si="384"/>
        <v>0</v>
      </c>
      <c r="BH97" s="27">
        <f t="shared" ref="BH97:BH98" si="405">IFERROR(BE97/AW97,0)</f>
        <v>0</v>
      </c>
      <c r="BI97" s="25" t="s">
        <v>50</v>
      </c>
      <c r="BJ97" s="25" t="s">
        <v>816</v>
      </c>
      <c r="BK97" s="24">
        <v>0</v>
      </c>
      <c r="BL97" s="24">
        <v>0</v>
      </c>
      <c r="BM97" s="25" t="s">
        <v>836</v>
      </c>
      <c r="BN97" s="27">
        <f t="shared" si="386"/>
        <v>0</v>
      </c>
      <c r="BO97" s="28">
        <f t="shared" si="387"/>
        <v>0</v>
      </c>
      <c r="BP97" s="25" t="s">
        <v>49</v>
      </c>
      <c r="BQ97" s="29"/>
      <c r="BR97" s="30">
        <v>0</v>
      </c>
      <c r="BS97" s="24">
        <v>0</v>
      </c>
      <c r="BT97" s="25" t="s">
        <v>837</v>
      </c>
      <c r="BU97" s="27">
        <f t="shared" si="388"/>
        <v>0</v>
      </c>
      <c r="BV97" s="28">
        <f t="shared" si="389"/>
        <v>0</v>
      </c>
      <c r="BW97" s="25" t="s">
        <v>49</v>
      </c>
      <c r="BX97" s="25"/>
      <c r="BY97" s="24">
        <v>0</v>
      </c>
      <c r="BZ97" s="24">
        <v>0</v>
      </c>
      <c r="CA97" s="25" t="s">
        <v>1396</v>
      </c>
      <c r="CB97" s="27">
        <f t="shared" si="390"/>
        <v>0</v>
      </c>
      <c r="CC97" s="28">
        <f t="shared" si="391"/>
        <v>0</v>
      </c>
      <c r="CD97" s="25" t="s">
        <v>49</v>
      </c>
      <c r="CE97" s="25"/>
      <c r="CF97" s="24">
        <v>0</v>
      </c>
      <c r="CG97" s="24"/>
      <c r="CH97" s="25" t="s">
        <v>1396</v>
      </c>
      <c r="CI97" s="27">
        <f t="shared" si="392"/>
        <v>0</v>
      </c>
      <c r="CJ97" s="28">
        <f t="shared" si="393"/>
        <v>0</v>
      </c>
      <c r="CK97" s="25" t="s">
        <v>50</v>
      </c>
      <c r="CL97" s="25" t="s">
        <v>1382</v>
      </c>
      <c r="CM97" s="24">
        <v>40</v>
      </c>
      <c r="CN97" s="24">
        <v>18</v>
      </c>
      <c r="CO97" s="25" t="s">
        <v>1397</v>
      </c>
      <c r="CP97" s="27">
        <f t="shared" si="394"/>
        <v>0.5</v>
      </c>
      <c r="CQ97" s="28">
        <f t="shared" si="395"/>
        <v>0.22500000000000001</v>
      </c>
      <c r="CR97" s="25" t="s">
        <v>50</v>
      </c>
      <c r="CS97" s="25" t="s">
        <v>1384</v>
      </c>
      <c r="CT97" s="24">
        <v>40</v>
      </c>
      <c r="CU97" s="24">
        <v>18</v>
      </c>
      <c r="CV97" s="25" t="s">
        <v>1779</v>
      </c>
      <c r="CW97" s="27">
        <v>0.5</v>
      </c>
      <c r="CX97" s="28">
        <f t="shared" si="396"/>
        <v>0.22500000000000001</v>
      </c>
      <c r="CY97" s="25" t="s">
        <v>50</v>
      </c>
      <c r="CZ97" s="25" t="s">
        <v>1780</v>
      </c>
      <c r="DA97" s="24">
        <v>40</v>
      </c>
      <c r="DB97" s="24">
        <v>41</v>
      </c>
      <c r="DC97" s="25" t="s">
        <v>1781</v>
      </c>
      <c r="DD97" s="27">
        <v>0.5</v>
      </c>
      <c r="DE97" s="28">
        <f t="shared" si="397"/>
        <v>0.51249999999999996</v>
      </c>
      <c r="DF97" s="25" t="s">
        <v>50</v>
      </c>
      <c r="DG97" s="25" t="s">
        <v>1766</v>
      </c>
      <c r="DH97" s="24">
        <v>40</v>
      </c>
      <c r="DI97" s="24">
        <v>41</v>
      </c>
      <c r="DJ97" s="25" t="s">
        <v>1396</v>
      </c>
      <c r="DK97" s="27">
        <v>0.5</v>
      </c>
      <c r="DL97" s="28">
        <f t="shared" si="398"/>
        <v>0.51249999999999996</v>
      </c>
      <c r="DM97" s="25" t="s">
        <v>50</v>
      </c>
      <c r="DN97" s="25" t="s">
        <v>1782</v>
      </c>
      <c r="DO97" s="24">
        <v>40</v>
      </c>
      <c r="DP97" s="24"/>
      <c r="DQ97" s="25"/>
      <c r="DR97" s="27">
        <f t="shared" si="399"/>
        <v>0.5</v>
      </c>
      <c r="DS97" s="28">
        <f t="shared" si="400"/>
        <v>0.51249999999999996</v>
      </c>
      <c r="DT97" s="25" t="s">
        <v>49</v>
      </c>
      <c r="DU97" s="25"/>
      <c r="DV97" s="24">
        <v>40</v>
      </c>
      <c r="DW97" s="24"/>
      <c r="DX97" s="25"/>
      <c r="DY97" s="27">
        <f t="shared" si="401"/>
        <v>0.5</v>
      </c>
      <c r="DZ97" s="28">
        <f t="shared" si="402"/>
        <v>0.51249999999999996</v>
      </c>
      <c r="EA97" s="25" t="s">
        <v>49</v>
      </c>
      <c r="EB97" s="25"/>
      <c r="EC97" s="31">
        <v>80</v>
      </c>
      <c r="ED97" s="24"/>
      <c r="EE97" s="25"/>
      <c r="EF97" s="27">
        <f t="shared" si="403"/>
        <v>1</v>
      </c>
      <c r="EG97" s="28">
        <f t="shared" si="404"/>
        <v>0.51249999999999996</v>
      </c>
      <c r="EH97" s="25" t="s">
        <v>49</v>
      </c>
      <c r="EI97" s="25"/>
      <c r="EJ97" s="32">
        <v>2025</v>
      </c>
    </row>
    <row r="98" spans="2:140" ht="409.5" x14ac:dyDescent="0.3">
      <c r="B98" s="16" t="s">
        <v>44</v>
      </c>
      <c r="C98" s="16" t="s">
        <v>87</v>
      </c>
      <c r="D98" s="16" t="s">
        <v>87</v>
      </c>
      <c r="E98" s="16" t="s">
        <v>158</v>
      </c>
      <c r="F98" s="16" t="s">
        <v>274</v>
      </c>
      <c r="G98" s="17" t="s">
        <v>275</v>
      </c>
      <c r="H98" s="16" t="s">
        <v>539</v>
      </c>
      <c r="I98" s="16" t="s">
        <v>277</v>
      </c>
      <c r="J98" s="16" t="s">
        <v>278</v>
      </c>
      <c r="K98" s="16" t="s">
        <v>279</v>
      </c>
      <c r="L98" s="16" t="s">
        <v>723</v>
      </c>
      <c r="M98" s="16" t="s">
        <v>1372</v>
      </c>
      <c r="N98" s="16" t="s">
        <v>89</v>
      </c>
      <c r="O98" s="22">
        <v>29</v>
      </c>
      <c r="P98" s="19" t="s">
        <v>838</v>
      </c>
      <c r="Q98" s="20" t="s">
        <v>282</v>
      </c>
      <c r="R98" s="19" t="s">
        <v>283</v>
      </c>
      <c r="S98" s="19" t="s">
        <v>839</v>
      </c>
      <c r="T98" s="19" t="s">
        <v>285</v>
      </c>
      <c r="U98" s="19" t="s">
        <v>286</v>
      </c>
      <c r="V98" s="19">
        <v>90</v>
      </c>
      <c r="W98" s="19" t="s">
        <v>799</v>
      </c>
      <c r="X98" s="20" t="s">
        <v>288</v>
      </c>
      <c r="Y98" s="21" t="s">
        <v>289</v>
      </c>
      <c r="Z98" s="21"/>
      <c r="AA98" s="21"/>
      <c r="AB98" s="21"/>
      <c r="AC98" s="21"/>
      <c r="AD98" s="21"/>
      <c r="AE98" s="21"/>
      <c r="AF98" s="21"/>
      <c r="AG98" s="21"/>
      <c r="AH98" s="22"/>
      <c r="AI98" s="22" t="s">
        <v>48</v>
      </c>
      <c r="AJ98" s="22"/>
      <c r="AK98" s="22"/>
      <c r="AL98" s="22"/>
      <c r="AM98" s="22"/>
      <c r="AN98" s="22"/>
      <c r="AO98" s="22"/>
      <c r="AP98" s="22"/>
      <c r="AQ98" s="22"/>
      <c r="AR98" s="23"/>
      <c r="AS98" s="22"/>
      <c r="AT98" s="22"/>
      <c r="AU98" s="190"/>
      <c r="AV98" s="190">
        <v>2000</v>
      </c>
      <c r="AW98" s="190">
        <v>4000</v>
      </c>
      <c r="AX98" s="190">
        <v>6000</v>
      </c>
      <c r="AY98" s="190">
        <v>6000</v>
      </c>
      <c r="AZ98" s="191"/>
      <c r="BA98" s="191"/>
      <c r="BB98" s="191"/>
      <c r="BC98" s="191"/>
      <c r="BD98" s="24">
        <v>0</v>
      </c>
      <c r="BE98" s="24">
        <v>0</v>
      </c>
      <c r="BF98" s="25" t="s">
        <v>835</v>
      </c>
      <c r="BG98" s="26">
        <f t="shared" si="384"/>
        <v>0</v>
      </c>
      <c r="BH98" s="27">
        <f t="shared" si="405"/>
        <v>0</v>
      </c>
      <c r="BI98" s="25" t="s">
        <v>50</v>
      </c>
      <c r="BJ98" s="25" t="s">
        <v>816</v>
      </c>
      <c r="BK98" s="24">
        <v>0</v>
      </c>
      <c r="BL98" s="24">
        <v>0</v>
      </c>
      <c r="BM98" s="25" t="s">
        <v>836</v>
      </c>
      <c r="BN98" s="27">
        <f t="shared" si="386"/>
        <v>0</v>
      </c>
      <c r="BO98" s="28">
        <f t="shared" si="387"/>
        <v>0</v>
      </c>
      <c r="BP98" s="25" t="s">
        <v>49</v>
      </c>
      <c r="BQ98" s="29"/>
      <c r="BR98" s="30">
        <v>0</v>
      </c>
      <c r="BS98" s="24">
        <v>0</v>
      </c>
      <c r="BT98" s="25" t="s">
        <v>837</v>
      </c>
      <c r="BU98" s="27">
        <f t="shared" si="388"/>
        <v>0</v>
      </c>
      <c r="BV98" s="28">
        <f t="shared" si="389"/>
        <v>0</v>
      </c>
      <c r="BW98" s="25" t="s">
        <v>49</v>
      </c>
      <c r="BX98" s="25"/>
      <c r="BY98" s="24">
        <v>0</v>
      </c>
      <c r="BZ98" s="24">
        <v>0</v>
      </c>
      <c r="CA98" s="25" t="s">
        <v>1398</v>
      </c>
      <c r="CB98" s="27">
        <f t="shared" si="390"/>
        <v>0</v>
      </c>
      <c r="CC98" s="28">
        <f t="shared" si="391"/>
        <v>0</v>
      </c>
      <c r="CD98" s="25" t="s">
        <v>49</v>
      </c>
      <c r="CE98" s="25"/>
      <c r="CF98" s="24">
        <v>0</v>
      </c>
      <c r="CG98" s="24"/>
      <c r="CH98" s="25" t="s">
        <v>1398</v>
      </c>
      <c r="CI98" s="27">
        <f t="shared" si="392"/>
        <v>0</v>
      </c>
      <c r="CJ98" s="28">
        <f t="shared" si="393"/>
        <v>0</v>
      </c>
      <c r="CK98" s="25" t="s">
        <v>50</v>
      </c>
      <c r="CL98" s="25" t="s">
        <v>1382</v>
      </c>
      <c r="CM98" s="24">
        <v>1000</v>
      </c>
      <c r="CN98" s="24"/>
      <c r="CO98" s="25" t="s">
        <v>1399</v>
      </c>
      <c r="CP98" s="27">
        <f t="shared" si="394"/>
        <v>0.25</v>
      </c>
      <c r="CQ98" s="28">
        <f t="shared" si="395"/>
        <v>0</v>
      </c>
      <c r="CR98" s="25" t="s">
        <v>50</v>
      </c>
      <c r="CS98" s="25" t="s">
        <v>1395</v>
      </c>
      <c r="CT98" s="24">
        <v>1000</v>
      </c>
      <c r="CU98" s="24"/>
      <c r="CV98" s="25" t="s">
        <v>1783</v>
      </c>
      <c r="CW98" s="27">
        <v>0.25</v>
      </c>
      <c r="CX98" s="28">
        <f t="shared" si="396"/>
        <v>0</v>
      </c>
      <c r="CY98" s="25" t="s">
        <v>50</v>
      </c>
      <c r="CZ98" s="25" t="s">
        <v>1784</v>
      </c>
      <c r="DA98" s="24">
        <v>1000</v>
      </c>
      <c r="DB98" s="24"/>
      <c r="DC98" s="25" t="s">
        <v>1783</v>
      </c>
      <c r="DD98" s="27">
        <v>0.25</v>
      </c>
      <c r="DE98" s="28">
        <f t="shared" si="397"/>
        <v>0</v>
      </c>
      <c r="DF98" s="25" t="s">
        <v>50</v>
      </c>
      <c r="DG98" s="25" t="s">
        <v>1785</v>
      </c>
      <c r="DH98" s="24">
        <v>1000</v>
      </c>
      <c r="DI98" s="24">
        <v>4231</v>
      </c>
      <c r="DJ98" s="25" t="s">
        <v>1786</v>
      </c>
      <c r="DK98" s="27">
        <v>0.25</v>
      </c>
      <c r="DL98" s="28">
        <f t="shared" si="398"/>
        <v>1.05775</v>
      </c>
      <c r="DM98" s="25" t="s">
        <v>50</v>
      </c>
      <c r="DN98" s="25" t="s">
        <v>1782</v>
      </c>
      <c r="DO98" s="24">
        <v>1000</v>
      </c>
      <c r="DP98" s="24"/>
      <c r="DQ98" s="25"/>
      <c r="DR98" s="27">
        <f t="shared" si="399"/>
        <v>0.25</v>
      </c>
      <c r="DS98" s="28">
        <f t="shared" si="400"/>
        <v>1.05775</v>
      </c>
      <c r="DT98" s="25" t="s">
        <v>49</v>
      </c>
      <c r="DU98" s="25"/>
      <c r="DV98" s="24">
        <v>1000</v>
      </c>
      <c r="DW98" s="24"/>
      <c r="DX98" s="25"/>
      <c r="DY98" s="27">
        <f t="shared" si="401"/>
        <v>0.25</v>
      </c>
      <c r="DZ98" s="28">
        <f t="shared" si="402"/>
        <v>1.05775</v>
      </c>
      <c r="EA98" s="25" t="s">
        <v>49</v>
      </c>
      <c r="EB98" s="25"/>
      <c r="EC98" s="31">
        <v>4000</v>
      </c>
      <c r="ED98" s="24"/>
      <c r="EE98" s="25"/>
      <c r="EF98" s="27">
        <f t="shared" si="403"/>
        <v>1</v>
      </c>
      <c r="EG98" s="28">
        <f t="shared" si="404"/>
        <v>1.05775</v>
      </c>
      <c r="EH98" s="25" t="s">
        <v>49</v>
      </c>
      <c r="EI98" s="25"/>
      <c r="EJ98" s="32">
        <v>2025</v>
      </c>
    </row>
    <row r="99" spans="2:140" ht="409.5" x14ac:dyDescent="0.3">
      <c r="B99" s="16" t="s">
        <v>44</v>
      </c>
      <c r="C99" s="16" t="s">
        <v>87</v>
      </c>
      <c r="D99" s="16" t="s">
        <v>87</v>
      </c>
      <c r="E99" s="16" t="s">
        <v>158</v>
      </c>
      <c r="F99" s="16" t="s">
        <v>274</v>
      </c>
      <c r="G99" s="17" t="s">
        <v>275</v>
      </c>
      <c r="H99" s="16" t="s">
        <v>539</v>
      </c>
      <c r="I99" s="16" t="s">
        <v>277</v>
      </c>
      <c r="J99" s="16" t="s">
        <v>278</v>
      </c>
      <c r="K99" s="16" t="s">
        <v>279</v>
      </c>
      <c r="L99" s="16" t="s">
        <v>723</v>
      </c>
      <c r="M99" s="16" t="s">
        <v>1372</v>
      </c>
      <c r="N99" s="16" t="s">
        <v>89</v>
      </c>
      <c r="O99" s="22">
        <v>30</v>
      </c>
      <c r="P99" s="19" t="s">
        <v>840</v>
      </c>
      <c r="Q99" s="20" t="s">
        <v>282</v>
      </c>
      <c r="R99" s="19" t="s">
        <v>306</v>
      </c>
      <c r="S99" s="19" t="s">
        <v>841</v>
      </c>
      <c r="T99" s="19" t="s">
        <v>308</v>
      </c>
      <c r="U99" s="19" t="s">
        <v>434</v>
      </c>
      <c r="V99" s="19">
        <v>30</v>
      </c>
      <c r="W99" s="19" t="s">
        <v>799</v>
      </c>
      <c r="X99" s="20" t="s">
        <v>288</v>
      </c>
      <c r="Y99" s="21" t="s">
        <v>289</v>
      </c>
      <c r="Z99" s="21"/>
      <c r="AA99" s="21"/>
      <c r="AB99" s="21"/>
      <c r="AC99" s="21"/>
      <c r="AD99" s="21"/>
      <c r="AE99" s="21"/>
      <c r="AF99" s="21"/>
      <c r="AG99" s="21"/>
      <c r="AH99" s="22"/>
      <c r="AI99" s="22" t="s">
        <v>48</v>
      </c>
      <c r="AJ99" s="22"/>
      <c r="AK99" s="22"/>
      <c r="AL99" s="22"/>
      <c r="AM99" s="22"/>
      <c r="AN99" s="22"/>
      <c r="AO99" s="22"/>
      <c r="AP99" s="22"/>
      <c r="AQ99" s="22"/>
      <c r="AR99" s="23"/>
      <c r="AS99" s="22"/>
      <c r="AT99" s="22"/>
      <c r="AU99" s="190"/>
      <c r="AV99" s="190">
        <v>60000</v>
      </c>
      <c r="AW99" s="190">
        <v>80000</v>
      </c>
      <c r="AX99" s="190">
        <v>100000</v>
      </c>
      <c r="AY99" s="190">
        <v>100000</v>
      </c>
      <c r="AZ99" s="191"/>
      <c r="BA99" s="191"/>
      <c r="BB99" s="191"/>
      <c r="BC99" s="191"/>
      <c r="BD99" s="24">
        <v>0</v>
      </c>
      <c r="BE99" s="24">
        <v>0</v>
      </c>
      <c r="BF99" s="25" t="s">
        <v>830</v>
      </c>
      <c r="BG99" s="27">
        <f>IFERROR(BD99/AW99,0)</f>
        <v>0</v>
      </c>
      <c r="BH99" s="28">
        <f>+IF(BI99="SI",IFERROR((IF(BI99="SI",BE99,0)/AW99),"REVISAR"),0)</f>
        <v>0</v>
      </c>
      <c r="BI99" s="25" t="s">
        <v>50</v>
      </c>
      <c r="BJ99" s="25" t="s">
        <v>816</v>
      </c>
      <c r="BK99" s="24">
        <v>0</v>
      </c>
      <c r="BL99" s="24">
        <v>0</v>
      </c>
      <c r="BM99" s="25" t="s">
        <v>831</v>
      </c>
      <c r="BN99" s="27">
        <f>+IFERROR(BK99/AW99,0)</f>
        <v>0</v>
      </c>
      <c r="BO99" s="28">
        <f>+IF(BP99="SI",IFERROR((IF(BP99="SI",BL99,0)/AW99),"REVISAR"),BH99)</f>
        <v>0</v>
      </c>
      <c r="BP99" s="25" t="s">
        <v>49</v>
      </c>
      <c r="BQ99" s="29"/>
      <c r="BR99" s="30">
        <v>17000</v>
      </c>
      <c r="BS99" s="24">
        <v>2680</v>
      </c>
      <c r="BT99" s="25" t="s">
        <v>91</v>
      </c>
      <c r="BU99" s="27">
        <f>+IFERROR(BR99/AW99,0)</f>
        <v>0.21249999999999999</v>
      </c>
      <c r="BV99" s="28">
        <f>+IF(BW99="SI",IFERROR((IF(BW99="SI",BS99,0)/AW99),"REVISAR"),BO99)</f>
        <v>3.3500000000000002E-2</v>
      </c>
      <c r="BW99" s="25" t="s">
        <v>50</v>
      </c>
      <c r="BX99" s="25" t="s">
        <v>842</v>
      </c>
      <c r="BY99" s="24">
        <v>17000</v>
      </c>
      <c r="BZ99" s="24">
        <v>7260</v>
      </c>
      <c r="CA99" s="25" t="s">
        <v>1400</v>
      </c>
      <c r="CB99" s="27">
        <f>+IFERROR(BY99/AW99,0)</f>
        <v>0.21249999999999999</v>
      </c>
      <c r="CC99" s="28">
        <f>+IF(CD99="SI",IFERROR((IF(CD99="SI",BZ99,0)/AW99),"REVISAR"),BV99)</f>
        <v>9.0749999999999997E-2</v>
      </c>
      <c r="CD99" s="25" t="s">
        <v>50</v>
      </c>
      <c r="CE99" s="25" t="s">
        <v>1401</v>
      </c>
      <c r="CF99" s="24">
        <v>17000</v>
      </c>
      <c r="CG99" s="24">
        <v>14629</v>
      </c>
      <c r="CH99" s="25" t="s">
        <v>1402</v>
      </c>
      <c r="CI99" s="27">
        <f>+IFERROR(CF99/AW99,0)</f>
        <v>0.21249999999999999</v>
      </c>
      <c r="CJ99" s="28">
        <f>+IF(CK99="SI",IFERROR((IF(CK99="SI",CG99,0)/AW99),"REVISAR"),CC99)</f>
        <v>0.18286250000000001</v>
      </c>
      <c r="CK99" s="25" t="s">
        <v>50</v>
      </c>
      <c r="CL99" s="25" t="s">
        <v>1403</v>
      </c>
      <c r="CM99" s="24">
        <v>50000</v>
      </c>
      <c r="CN99" s="24">
        <v>14629</v>
      </c>
      <c r="CO99" s="25" t="s">
        <v>1404</v>
      </c>
      <c r="CP99" s="27">
        <f>+IFERROR(CM99/AW99,0)</f>
        <v>0.625</v>
      </c>
      <c r="CQ99" s="28">
        <f>+IF(CR99="SI",IFERROR((IF(CR99="SI",CN99,0)/AW99),"REVISAR"),CJ99)</f>
        <v>0.18286250000000001</v>
      </c>
      <c r="CR99" s="25" t="s">
        <v>50</v>
      </c>
      <c r="CS99" s="25" t="s">
        <v>1384</v>
      </c>
      <c r="CT99" s="24">
        <v>50000</v>
      </c>
      <c r="CU99" s="24">
        <v>63550</v>
      </c>
      <c r="CV99" s="25" t="s">
        <v>1787</v>
      </c>
      <c r="CW99" s="27">
        <v>0.625</v>
      </c>
      <c r="CX99" s="28">
        <f>+IF(CY99="SI",IFERROR((IF(CY99="SI",CU99,0)/AW99),"REVISAR"),CQ99)</f>
        <v>0.79437500000000005</v>
      </c>
      <c r="CY99" s="25" t="s">
        <v>50</v>
      </c>
      <c r="CZ99" s="25" t="s">
        <v>1788</v>
      </c>
      <c r="DA99" s="24">
        <v>60000</v>
      </c>
      <c r="DB99" s="24">
        <v>46669</v>
      </c>
      <c r="DC99" s="25" t="s">
        <v>1789</v>
      </c>
      <c r="DD99" s="27">
        <v>0.75</v>
      </c>
      <c r="DE99" s="28">
        <f>+IF(DF99="SI",IFERROR((IF(DF99="SI",DB99,0)/AW99),"REVISAR"),CX99)</f>
        <v>0.58336250000000001</v>
      </c>
      <c r="DF99" s="25" t="s">
        <v>50</v>
      </c>
      <c r="DG99" s="25" t="s">
        <v>1766</v>
      </c>
      <c r="DH99" s="24">
        <v>70000</v>
      </c>
      <c r="DI99" s="24">
        <v>51774</v>
      </c>
      <c r="DJ99" s="25" t="s">
        <v>1790</v>
      </c>
      <c r="DK99" s="27">
        <v>0.875</v>
      </c>
      <c r="DL99" s="28">
        <f>+IF(DM99="SI",IFERROR((IF(DM99="SI",DI99,0)/AW99),"REVISAR"),DE99)</f>
        <v>0.64717499999999994</v>
      </c>
      <c r="DM99" s="25" t="s">
        <v>50</v>
      </c>
      <c r="DN99" s="25" t="s">
        <v>1768</v>
      </c>
      <c r="DO99" s="24">
        <v>70000</v>
      </c>
      <c r="DP99" s="24"/>
      <c r="DQ99" s="25"/>
      <c r="DR99" s="27">
        <f>+IFERROR(DO99/AW99,0)</f>
        <v>0.875</v>
      </c>
      <c r="DS99" s="28">
        <f>+IF(DT99="SI",IFERROR((IF(DT99="SI",DP99,0)/AW99),"REVISAR"),DL99)</f>
        <v>0.64717499999999994</v>
      </c>
      <c r="DT99" s="25" t="s">
        <v>49</v>
      </c>
      <c r="DU99" s="25"/>
      <c r="DV99" s="24">
        <v>70000</v>
      </c>
      <c r="DW99" s="24"/>
      <c r="DX99" s="25"/>
      <c r="DY99" s="27">
        <f>+IFERROR(DV99/AW99,0)</f>
        <v>0.875</v>
      </c>
      <c r="DZ99" s="28">
        <f>+IF(EA99="SI",IFERROR((IF(EA99="SI",DW99,0)/AW99),"REVISAR"),DS99)</f>
        <v>0.64717499999999994</v>
      </c>
      <c r="EA99" s="25" t="s">
        <v>49</v>
      </c>
      <c r="EB99" s="25"/>
      <c r="EC99" s="31">
        <v>80000</v>
      </c>
      <c r="ED99" s="24"/>
      <c r="EE99" s="25"/>
      <c r="EF99" s="27">
        <f>+IFERROR(EC99/AW99,0)</f>
        <v>1</v>
      </c>
      <c r="EG99" s="28">
        <f>+IF(EH99="SI",IFERROR((IF(EH99="SI",ED99,0)/AW99),"REVISAR"),DZ99)</f>
        <v>0.64717499999999994</v>
      </c>
      <c r="EH99" s="25" t="s">
        <v>49</v>
      </c>
      <c r="EI99" s="25"/>
      <c r="EJ99" s="32">
        <v>2025</v>
      </c>
    </row>
    <row r="100" spans="2:140" ht="409.5" x14ac:dyDescent="0.3">
      <c r="B100" s="16" t="s">
        <v>44</v>
      </c>
      <c r="C100" s="16" t="s">
        <v>87</v>
      </c>
      <c r="D100" s="16" t="s">
        <v>87</v>
      </c>
      <c r="E100" s="16" t="s">
        <v>158</v>
      </c>
      <c r="F100" s="16" t="s">
        <v>274</v>
      </c>
      <c r="G100" s="17" t="s">
        <v>275</v>
      </c>
      <c r="H100" s="16" t="s">
        <v>539</v>
      </c>
      <c r="I100" s="16" t="s">
        <v>277</v>
      </c>
      <c r="J100" s="16" t="s">
        <v>278</v>
      </c>
      <c r="K100" s="16" t="s">
        <v>279</v>
      </c>
      <c r="L100" s="16" t="s">
        <v>723</v>
      </c>
      <c r="M100" s="16" t="s">
        <v>1372</v>
      </c>
      <c r="N100" s="16" t="s">
        <v>89</v>
      </c>
      <c r="O100" s="22">
        <v>31</v>
      </c>
      <c r="P100" s="19" t="s">
        <v>843</v>
      </c>
      <c r="Q100" s="20" t="s">
        <v>117</v>
      </c>
      <c r="R100" s="19" t="s">
        <v>283</v>
      </c>
      <c r="S100" s="19" t="s">
        <v>844</v>
      </c>
      <c r="T100" s="19" t="s">
        <v>308</v>
      </c>
      <c r="U100" s="19" t="s">
        <v>434</v>
      </c>
      <c r="V100" s="19">
        <v>30</v>
      </c>
      <c r="W100" s="19" t="s">
        <v>845</v>
      </c>
      <c r="X100" s="20" t="s">
        <v>288</v>
      </c>
      <c r="Y100" s="21" t="s">
        <v>289</v>
      </c>
      <c r="Z100" s="21"/>
      <c r="AA100" s="21"/>
      <c r="AB100" s="21"/>
      <c r="AC100" s="21"/>
      <c r="AD100" s="21"/>
      <c r="AE100" s="21"/>
      <c r="AF100" s="21"/>
      <c r="AG100" s="21"/>
      <c r="AH100" s="22"/>
      <c r="AI100" s="22" t="s">
        <v>48</v>
      </c>
      <c r="AJ100" s="22"/>
      <c r="AK100" s="22"/>
      <c r="AL100" s="22"/>
      <c r="AM100" s="22"/>
      <c r="AN100" s="22"/>
      <c r="AO100" s="22"/>
      <c r="AP100" s="22"/>
      <c r="AQ100" s="22"/>
      <c r="AR100" s="23"/>
      <c r="AS100" s="22"/>
      <c r="AT100" s="22"/>
      <c r="AU100" s="190">
        <v>25</v>
      </c>
      <c r="AV100" s="190">
        <v>50</v>
      </c>
      <c r="AW100" s="190">
        <v>75</v>
      </c>
      <c r="AX100" s="190">
        <v>100</v>
      </c>
      <c r="AY100" s="190">
        <v>100</v>
      </c>
      <c r="AZ100" s="191"/>
      <c r="BA100" s="191"/>
      <c r="BB100" s="191"/>
      <c r="BC100" s="191"/>
      <c r="BD100" s="24">
        <v>0</v>
      </c>
      <c r="BE100" s="24">
        <v>0</v>
      </c>
      <c r="BF100" s="25" t="s">
        <v>830</v>
      </c>
      <c r="BG100" s="26">
        <f t="shared" ref="BG100:BG104" si="406">IFERROR(BD100/AW100,0)</f>
        <v>0</v>
      </c>
      <c r="BH100" s="27">
        <f t="shared" ref="BH100:BH104" si="407">IFERROR(BE100/AW100,0)</f>
        <v>0</v>
      </c>
      <c r="BI100" s="25" t="s">
        <v>50</v>
      </c>
      <c r="BJ100" s="25" t="s">
        <v>816</v>
      </c>
      <c r="BK100" s="24">
        <v>0</v>
      </c>
      <c r="BL100" s="24">
        <v>0</v>
      </c>
      <c r="BM100" s="25" t="s">
        <v>831</v>
      </c>
      <c r="BN100" s="27">
        <f t="shared" ref="BN100:BN104" si="408">+IFERROR(BK100/AW100,0)</f>
        <v>0</v>
      </c>
      <c r="BO100" s="28">
        <f t="shared" ref="BO100:BO104" si="409">+IF(BP100="SI",IFERROR((IF(BP100="SI",BL100,0)/AW100),"REVISAR"),BH100)</f>
        <v>0</v>
      </c>
      <c r="BP100" s="25" t="s">
        <v>49</v>
      </c>
      <c r="BQ100" s="29"/>
      <c r="BR100" s="30">
        <v>30</v>
      </c>
      <c r="BS100" s="24">
        <v>8</v>
      </c>
      <c r="BT100" s="25" t="s">
        <v>846</v>
      </c>
      <c r="BU100" s="27">
        <f t="shared" ref="BU100:BU104" si="410">+IFERROR(BR100/AW100,0)</f>
        <v>0.4</v>
      </c>
      <c r="BV100" s="28">
        <f t="shared" ref="BV100:BV104" si="411">+IF(BW100="SI",IFERROR((IF(BW100="SI",BS100,0)/AW100),"REVISAR"),BO100)</f>
        <v>0.10666666666666667</v>
      </c>
      <c r="BW100" s="25" t="s">
        <v>50</v>
      </c>
      <c r="BX100" s="25" t="s">
        <v>842</v>
      </c>
      <c r="BY100" s="24">
        <v>30</v>
      </c>
      <c r="BZ100" s="24">
        <v>30</v>
      </c>
      <c r="CA100" s="25" t="s">
        <v>1405</v>
      </c>
      <c r="CB100" s="27">
        <f t="shared" ref="CB100:CB104" si="412">+IFERROR(BY100/AW100,0)</f>
        <v>0.4</v>
      </c>
      <c r="CC100" s="28">
        <f t="shared" ref="CC100:CC104" si="413">+IF(CD100="SI",IFERROR((IF(CD100="SI",BZ100,0)/AW100),"REVISAR"),BV100)</f>
        <v>0.4</v>
      </c>
      <c r="CD100" s="25" t="s">
        <v>50</v>
      </c>
      <c r="CE100" s="25" t="s">
        <v>1406</v>
      </c>
      <c r="CF100" s="24">
        <v>30</v>
      </c>
      <c r="CG100" s="24">
        <v>30</v>
      </c>
      <c r="CH100" s="25" t="s">
        <v>1407</v>
      </c>
      <c r="CI100" s="27">
        <f t="shared" ref="CI100:CI104" si="414">+IFERROR(CF100/AW100,0)</f>
        <v>0.4</v>
      </c>
      <c r="CJ100" s="28">
        <f t="shared" ref="CJ100:CJ104" si="415">+IF(CK100="SI",IFERROR((IF(CK100="SI",CG100,0)/AW100),"REVISAR"),CC100)</f>
        <v>0.4</v>
      </c>
      <c r="CK100" s="25" t="s">
        <v>50</v>
      </c>
      <c r="CL100" s="25" t="s">
        <v>1382</v>
      </c>
      <c r="CM100" s="24">
        <v>30</v>
      </c>
      <c r="CN100" s="24">
        <v>30</v>
      </c>
      <c r="CO100" s="25" t="s">
        <v>1408</v>
      </c>
      <c r="CP100" s="27">
        <f t="shared" ref="CP100:CP104" si="416">+IFERROR(CM100/AW100,0)</f>
        <v>0.4</v>
      </c>
      <c r="CQ100" s="28">
        <f t="shared" ref="CQ100:CQ104" si="417">+IF(CR100="SI",IFERROR((IF(CR100="SI",CN100,0)/AW100),"REVISAR"),CJ100)</f>
        <v>0.4</v>
      </c>
      <c r="CR100" s="25" t="s">
        <v>50</v>
      </c>
      <c r="CS100" s="25" t="s">
        <v>1409</v>
      </c>
      <c r="CT100" s="24">
        <v>30</v>
      </c>
      <c r="CU100" s="24">
        <v>30</v>
      </c>
      <c r="CV100" s="25" t="s">
        <v>1791</v>
      </c>
      <c r="CW100" s="27">
        <v>0.4</v>
      </c>
      <c r="CX100" s="28">
        <f t="shared" ref="CX100:CX104" si="418">+IF(CY100="SI",IFERROR((IF(CY100="SI",CU100,0)/AW100),"REVISAR"),CQ100)</f>
        <v>0.4</v>
      </c>
      <c r="CY100" s="25" t="s">
        <v>50</v>
      </c>
      <c r="CZ100" s="25" t="s">
        <v>1792</v>
      </c>
      <c r="DA100" s="24">
        <v>30</v>
      </c>
      <c r="DB100" s="24">
        <v>40</v>
      </c>
      <c r="DC100" s="25" t="s">
        <v>1793</v>
      </c>
      <c r="DD100" s="27">
        <v>0.4</v>
      </c>
      <c r="DE100" s="28">
        <f t="shared" ref="DE100:DE104" si="419">+IF(DF100="SI",IFERROR((IF(DF100="SI",DB100,0)/AW100),"REVISAR"),CX100)</f>
        <v>0.53333333333333333</v>
      </c>
      <c r="DF100" s="25" t="s">
        <v>50</v>
      </c>
      <c r="DG100" s="25" t="s">
        <v>1794</v>
      </c>
      <c r="DH100" s="24">
        <v>50</v>
      </c>
      <c r="DI100" s="24">
        <v>50</v>
      </c>
      <c r="DJ100" s="25" t="s">
        <v>1795</v>
      </c>
      <c r="DK100" s="27">
        <v>0.66666666666666663</v>
      </c>
      <c r="DL100" s="28">
        <f t="shared" ref="DL100:DL104" si="420">+IF(DM100="SI",IFERROR((IF(DM100="SI",DI100,0)/AW100),"REVISAR"),DE100)</f>
        <v>0.66666666666666663</v>
      </c>
      <c r="DM100" s="25" t="s">
        <v>50</v>
      </c>
      <c r="DN100" s="25" t="s">
        <v>1768</v>
      </c>
      <c r="DO100" s="24">
        <v>50</v>
      </c>
      <c r="DP100" s="24"/>
      <c r="DQ100" s="25"/>
      <c r="DR100" s="27">
        <f t="shared" ref="DR100:DR104" si="421">+IFERROR(DO100/AW100,0)</f>
        <v>0.66666666666666663</v>
      </c>
      <c r="DS100" s="28">
        <f t="shared" ref="DS100:DS104" si="422">+IF(DT100="SI",IFERROR((IF(DT100="SI",DP100,0)/AW100),"REVISAR"),DL100)</f>
        <v>0.66666666666666663</v>
      </c>
      <c r="DT100" s="25" t="s">
        <v>49</v>
      </c>
      <c r="DU100" s="25"/>
      <c r="DV100" s="24">
        <v>50</v>
      </c>
      <c r="DW100" s="24"/>
      <c r="DX100" s="25"/>
      <c r="DY100" s="27">
        <f t="shared" ref="DY100:DY104" si="423">+IFERROR(DV100/AW100,0)</f>
        <v>0.66666666666666663</v>
      </c>
      <c r="DZ100" s="28">
        <f t="shared" ref="DZ100:DZ104" si="424">+IF(EA100="SI",IFERROR((IF(EA100="SI",DW100,0)/AW100),"REVISAR"),DS100)</f>
        <v>0.66666666666666663</v>
      </c>
      <c r="EA100" s="25" t="s">
        <v>49</v>
      </c>
      <c r="EB100" s="25"/>
      <c r="EC100" s="31">
        <v>75</v>
      </c>
      <c r="ED100" s="24"/>
      <c r="EE100" s="25"/>
      <c r="EF100" s="27">
        <f t="shared" ref="EF100:EF104" si="425">+IFERROR(EC100/AW100,0)</f>
        <v>1</v>
      </c>
      <c r="EG100" s="28">
        <f t="shared" ref="EG100:EG104" si="426">+IF(EH100="SI",IFERROR((IF(EH100="SI",ED100,0)/AW100),"REVISAR"),DZ100)</f>
        <v>0.66666666666666663</v>
      </c>
      <c r="EH100" s="25" t="s">
        <v>49</v>
      </c>
      <c r="EI100" s="25"/>
      <c r="EJ100" s="32">
        <v>2025</v>
      </c>
    </row>
    <row r="101" spans="2:140" ht="409.5" x14ac:dyDescent="0.3">
      <c r="B101" s="16" t="s">
        <v>44</v>
      </c>
      <c r="C101" s="16" t="s">
        <v>87</v>
      </c>
      <c r="D101" s="16" t="s">
        <v>87</v>
      </c>
      <c r="E101" s="16" t="s">
        <v>158</v>
      </c>
      <c r="F101" s="16" t="s">
        <v>274</v>
      </c>
      <c r="G101" s="17" t="s">
        <v>275</v>
      </c>
      <c r="H101" s="16" t="s">
        <v>539</v>
      </c>
      <c r="I101" s="16" t="s">
        <v>277</v>
      </c>
      <c r="J101" s="16" t="s">
        <v>278</v>
      </c>
      <c r="K101" s="16" t="s">
        <v>279</v>
      </c>
      <c r="L101" s="16" t="s">
        <v>723</v>
      </c>
      <c r="M101" s="16" t="s">
        <v>1372</v>
      </c>
      <c r="N101" s="16" t="s">
        <v>89</v>
      </c>
      <c r="O101" s="22">
        <v>32</v>
      </c>
      <c r="P101" s="19" t="s">
        <v>847</v>
      </c>
      <c r="Q101" s="20" t="s">
        <v>117</v>
      </c>
      <c r="R101" s="19" t="s">
        <v>283</v>
      </c>
      <c r="S101" s="19" t="s">
        <v>848</v>
      </c>
      <c r="T101" s="19" t="s">
        <v>308</v>
      </c>
      <c r="U101" s="19" t="s">
        <v>434</v>
      </c>
      <c r="V101" s="19">
        <v>30</v>
      </c>
      <c r="W101" s="19" t="s">
        <v>845</v>
      </c>
      <c r="X101" s="20" t="s">
        <v>288</v>
      </c>
      <c r="Y101" s="21" t="s">
        <v>289</v>
      </c>
      <c r="Z101" s="21"/>
      <c r="AA101" s="21"/>
      <c r="AB101" s="21"/>
      <c r="AC101" s="21"/>
      <c r="AD101" s="21"/>
      <c r="AE101" s="21"/>
      <c r="AF101" s="21"/>
      <c r="AG101" s="21"/>
      <c r="AH101" s="22"/>
      <c r="AI101" s="22" t="s">
        <v>48</v>
      </c>
      <c r="AJ101" s="22"/>
      <c r="AK101" s="22"/>
      <c r="AL101" s="22"/>
      <c r="AM101" s="22"/>
      <c r="AN101" s="22"/>
      <c r="AO101" s="22"/>
      <c r="AP101" s="22"/>
      <c r="AQ101" s="22"/>
      <c r="AR101" s="23"/>
      <c r="AS101" s="22"/>
      <c r="AT101" s="22"/>
      <c r="AU101" s="190">
        <v>25</v>
      </c>
      <c r="AV101" s="190">
        <v>50</v>
      </c>
      <c r="AW101" s="190">
        <v>75</v>
      </c>
      <c r="AX101" s="190">
        <v>100</v>
      </c>
      <c r="AY101" s="190">
        <v>100</v>
      </c>
      <c r="AZ101" s="191"/>
      <c r="BA101" s="191"/>
      <c r="BB101" s="191"/>
      <c r="BC101" s="191"/>
      <c r="BD101" s="24">
        <v>0</v>
      </c>
      <c r="BE101" s="24">
        <v>0</v>
      </c>
      <c r="BF101" s="25" t="s">
        <v>830</v>
      </c>
      <c r="BG101" s="26">
        <f t="shared" si="406"/>
        <v>0</v>
      </c>
      <c r="BH101" s="27">
        <f t="shared" si="407"/>
        <v>0</v>
      </c>
      <c r="BI101" s="25" t="s">
        <v>50</v>
      </c>
      <c r="BJ101" s="25" t="s">
        <v>816</v>
      </c>
      <c r="BK101" s="24">
        <v>0</v>
      </c>
      <c r="BL101" s="24">
        <v>0</v>
      </c>
      <c r="BM101" s="25" t="s">
        <v>831</v>
      </c>
      <c r="BN101" s="27">
        <f t="shared" si="408"/>
        <v>0</v>
      </c>
      <c r="BO101" s="28">
        <f t="shared" si="409"/>
        <v>0</v>
      </c>
      <c r="BP101" s="25" t="s">
        <v>49</v>
      </c>
      <c r="BQ101" s="29"/>
      <c r="BR101" s="30">
        <v>30</v>
      </c>
      <c r="BS101" s="24">
        <v>11.5</v>
      </c>
      <c r="BT101" s="25" t="s">
        <v>849</v>
      </c>
      <c r="BU101" s="27">
        <f t="shared" si="410"/>
        <v>0.4</v>
      </c>
      <c r="BV101" s="28">
        <f t="shared" si="411"/>
        <v>0.15333333333333332</v>
      </c>
      <c r="BW101" s="25" t="s">
        <v>50</v>
      </c>
      <c r="BX101" s="25" t="s">
        <v>842</v>
      </c>
      <c r="BY101" s="24">
        <v>30</v>
      </c>
      <c r="BZ101" s="24">
        <v>30</v>
      </c>
      <c r="CA101" s="25" t="s">
        <v>1410</v>
      </c>
      <c r="CB101" s="27">
        <f t="shared" si="412"/>
        <v>0.4</v>
      </c>
      <c r="CC101" s="28">
        <f t="shared" si="413"/>
        <v>0.4</v>
      </c>
      <c r="CD101" s="25" t="s">
        <v>50</v>
      </c>
      <c r="CE101" s="25" t="s">
        <v>1411</v>
      </c>
      <c r="CF101" s="24">
        <v>30</v>
      </c>
      <c r="CG101" s="24">
        <v>30</v>
      </c>
      <c r="CH101" s="25" t="s">
        <v>1412</v>
      </c>
      <c r="CI101" s="27">
        <f t="shared" si="414"/>
        <v>0.4</v>
      </c>
      <c r="CJ101" s="28">
        <f t="shared" si="415"/>
        <v>0.4</v>
      </c>
      <c r="CK101" s="25" t="s">
        <v>50</v>
      </c>
      <c r="CL101" s="25" t="s">
        <v>1413</v>
      </c>
      <c r="CM101" s="24">
        <v>30</v>
      </c>
      <c r="CN101" s="24">
        <v>30</v>
      </c>
      <c r="CO101" s="25" t="s">
        <v>1414</v>
      </c>
      <c r="CP101" s="27">
        <f t="shared" si="416"/>
        <v>0.4</v>
      </c>
      <c r="CQ101" s="28">
        <f t="shared" si="417"/>
        <v>0.4</v>
      </c>
      <c r="CR101" s="25" t="s">
        <v>50</v>
      </c>
      <c r="CS101" s="25" t="s">
        <v>1409</v>
      </c>
      <c r="CT101" s="24">
        <v>30</v>
      </c>
      <c r="CU101" s="24">
        <v>30</v>
      </c>
      <c r="CV101" s="25" t="s">
        <v>1796</v>
      </c>
      <c r="CW101" s="27">
        <v>0.4</v>
      </c>
      <c r="CX101" s="28">
        <f t="shared" si="418"/>
        <v>0.4</v>
      </c>
      <c r="CY101" s="25" t="s">
        <v>50</v>
      </c>
      <c r="CZ101" s="25" t="s">
        <v>1784</v>
      </c>
      <c r="DA101" s="24">
        <v>30</v>
      </c>
      <c r="DB101" s="24">
        <v>30</v>
      </c>
      <c r="DC101" s="25" t="s">
        <v>1797</v>
      </c>
      <c r="DD101" s="27">
        <v>0.4</v>
      </c>
      <c r="DE101" s="28">
        <f t="shared" si="419"/>
        <v>0.4</v>
      </c>
      <c r="DF101" s="25" t="s">
        <v>50</v>
      </c>
      <c r="DG101" s="25" t="s">
        <v>1785</v>
      </c>
      <c r="DH101" s="24">
        <v>50</v>
      </c>
      <c r="DI101" s="24">
        <v>40</v>
      </c>
      <c r="DJ101" s="25" t="s">
        <v>1798</v>
      </c>
      <c r="DK101" s="27">
        <v>0.66666666666666663</v>
      </c>
      <c r="DL101" s="28">
        <f t="shared" si="420"/>
        <v>0.53333333333333333</v>
      </c>
      <c r="DM101" s="25" t="s">
        <v>50</v>
      </c>
      <c r="DN101" s="25" t="s">
        <v>1799</v>
      </c>
      <c r="DO101" s="24">
        <v>50</v>
      </c>
      <c r="DP101" s="24"/>
      <c r="DQ101" s="25"/>
      <c r="DR101" s="27">
        <f t="shared" si="421"/>
        <v>0.66666666666666663</v>
      </c>
      <c r="DS101" s="28">
        <f t="shared" si="422"/>
        <v>0.53333333333333333</v>
      </c>
      <c r="DT101" s="25" t="s">
        <v>49</v>
      </c>
      <c r="DU101" s="25"/>
      <c r="DV101" s="24">
        <v>50</v>
      </c>
      <c r="DW101" s="24"/>
      <c r="DX101" s="25"/>
      <c r="DY101" s="27">
        <f t="shared" si="423"/>
        <v>0.66666666666666663</v>
      </c>
      <c r="DZ101" s="28">
        <f t="shared" si="424"/>
        <v>0.53333333333333333</v>
      </c>
      <c r="EA101" s="25" t="s">
        <v>49</v>
      </c>
      <c r="EB101" s="25"/>
      <c r="EC101" s="31">
        <v>75</v>
      </c>
      <c r="ED101" s="24"/>
      <c r="EE101" s="25"/>
      <c r="EF101" s="27">
        <f t="shared" si="425"/>
        <v>1</v>
      </c>
      <c r="EG101" s="28">
        <f t="shared" si="426"/>
        <v>0.53333333333333333</v>
      </c>
      <c r="EH101" s="25" t="s">
        <v>49</v>
      </c>
      <c r="EI101" s="25"/>
      <c r="EJ101" s="32">
        <v>2025</v>
      </c>
    </row>
    <row r="102" spans="2:140" ht="409.5" x14ac:dyDescent="0.3">
      <c r="B102" s="16" t="s">
        <v>44</v>
      </c>
      <c r="C102" s="16" t="s">
        <v>87</v>
      </c>
      <c r="D102" s="16" t="s">
        <v>87</v>
      </c>
      <c r="E102" s="16" t="s">
        <v>158</v>
      </c>
      <c r="F102" s="16" t="s">
        <v>274</v>
      </c>
      <c r="G102" s="17" t="s">
        <v>275</v>
      </c>
      <c r="H102" s="16" t="s">
        <v>539</v>
      </c>
      <c r="I102" s="16" t="s">
        <v>277</v>
      </c>
      <c r="J102" s="16" t="s">
        <v>278</v>
      </c>
      <c r="K102" s="16" t="s">
        <v>279</v>
      </c>
      <c r="L102" s="16" t="s">
        <v>723</v>
      </c>
      <c r="M102" s="16" t="s">
        <v>1372</v>
      </c>
      <c r="N102" s="16" t="s">
        <v>1373</v>
      </c>
      <c r="O102" s="22">
        <v>36</v>
      </c>
      <c r="P102" s="19" t="s">
        <v>850</v>
      </c>
      <c r="Q102" s="20" t="s">
        <v>282</v>
      </c>
      <c r="R102" s="19" t="s">
        <v>283</v>
      </c>
      <c r="S102" s="19" t="s">
        <v>851</v>
      </c>
      <c r="T102" s="19" t="s">
        <v>285</v>
      </c>
      <c r="U102" s="19" t="s">
        <v>434</v>
      </c>
      <c r="V102" s="19">
        <v>30</v>
      </c>
      <c r="W102" s="19" t="s">
        <v>852</v>
      </c>
      <c r="X102" s="20" t="s">
        <v>288</v>
      </c>
      <c r="Y102" s="21" t="s">
        <v>289</v>
      </c>
      <c r="Z102" s="21"/>
      <c r="AA102" s="21"/>
      <c r="AB102" s="21"/>
      <c r="AC102" s="21"/>
      <c r="AD102" s="21" t="s">
        <v>48</v>
      </c>
      <c r="AE102" s="21" t="s">
        <v>48</v>
      </c>
      <c r="AF102" s="21"/>
      <c r="AG102" s="21"/>
      <c r="AH102" s="22"/>
      <c r="AI102" s="22" t="s">
        <v>48</v>
      </c>
      <c r="AJ102" s="22"/>
      <c r="AK102" s="22"/>
      <c r="AL102" s="22"/>
      <c r="AM102" s="22"/>
      <c r="AN102" s="22"/>
      <c r="AO102" s="22"/>
      <c r="AP102" s="22"/>
      <c r="AQ102" s="22"/>
      <c r="AR102" s="23"/>
      <c r="AS102" s="22"/>
      <c r="AT102" s="22"/>
      <c r="AU102" s="210" t="s">
        <v>66</v>
      </c>
      <c r="AV102" s="210">
        <v>20</v>
      </c>
      <c r="AW102" s="210">
        <v>25</v>
      </c>
      <c r="AX102" s="210">
        <v>30</v>
      </c>
      <c r="AY102" s="210">
        <v>30</v>
      </c>
      <c r="AZ102" s="211"/>
      <c r="BA102" s="211"/>
      <c r="BB102" s="211"/>
      <c r="BC102" s="211"/>
      <c r="BD102" s="24">
        <v>0</v>
      </c>
      <c r="BE102" s="24">
        <v>0</v>
      </c>
      <c r="BF102" s="25" t="s">
        <v>830</v>
      </c>
      <c r="BG102" s="26">
        <f t="shared" si="406"/>
        <v>0</v>
      </c>
      <c r="BH102" s="27">
        <f t="shared" si="407"/>
        <v>0</v>
      </c>
      <c r="BI102" s="25" t="s">
        <v>50</v>
      </c>
      <c r="BJ102" s="25" t="s">
        <v>816</v>
      </c>
      <c r="BK102" s="24">
        <v>0</v>
      </c>
      <c r="BL102" s="24">
        <v>0</v>
      </c>
      <c r="BM102" s="25" t="s">
        <v>831</v>
      </c>
      <c r="BN102" s="27">
        <f t="shared" si="408"/>
        <v>0</v>
      </c>
      <c r="BO102" s="28">
        <f t="shared" si="409"/>
        <v>0</v>
      </c>
      <c r="BP102" s="25" t="s">
        <v>49</v>
      </c>
      <c r="BQ102" s="29"/>
      <c r="BR102" s="30">
        <v>10</v>
      </c>
      <c r="BS102" s="24">
        <v>0</v>
      </c>
      <c r="BT102" s="25" t="s">
        <v>1415</v>
      </c>
      <c r="BU102" s="27">
        <f t="shared" si="410"/>
        <v>0.4</v>
      </c>
      <c r="BV102" s="28">
        <f t="shared" si="411"/>
        <v>0</v>
      </c>
      <c r="BW102" s="25" t="s">
        <v>50</v>
      </c>
      <c r="BX102" s="25" t="s">
        <v>842</v>
      </c>
      <c r="BY102" s="24">
        <v>10</v>
      </c>
      <c r="BZ102" s="24">
        <v>10</v>
      </c>
      <c r="CA102" s="25" t="s">
        <v>1416</v>
      </c>
      <c r="CB102" s="27">
        <f t="shared" si="412"/>
        <v>0.4</v>
      </c>
      <c r="CC102" s="28">
        <f t="shared" si="413"/>
        <v>0.4</v>
      </c>
      <c r="CD102" s="25" t="s">
        <v>50</v>
      </c>
      <c r="CE102" s="25" t="s">
        <v>1417</v>
      </c>
      <c r="CF102" s="24">
        <v>10</v>
      </c>
      <c r="CG102" s="24">
        <v>10</v>
      </c>
      <c r="CH102" s="25" t="s">
        <v>1418</v>
      </c>
      <c r="CI102" s="27">
        <f t="shared" si="414"/>
        <v>0.4</v>
      </c>
      <c r="CJ102" s="28">
        <f t="shared" si="415"/>
        <v>0.4</v>
      </c>
      <c r="CK102" s="25" t="s">
        <v>50</v>
      </c>
      <c r="CL102" s="25" t="s">
        <v>1382</v>
      </c>
      <c r="CM102" s="24">
        <v>15</v>
      </c>
      <c r="CN102" s="24">
        <v>33</v>
      </c>
      <c r="CO102" s="25" t="s">
        <v>1419</v>
      </c>
      <c r="CP102" s="27">
        <f t="shared" si="416"/>
        <v>0.6</v>
      </c>
      <c r="CQ102" s="28">
        <f t="shared" si="417"/>
        <v>1.32</v>
      </c>
      <c r="CR102" s="25" t="s">
        <v>50</v>
      </c>
      <c r="CS102" s="25" t="s">
        <v>1420</v>
      </c>
      <c r="CT102" s="24">
        <v>15</v>
      </c>
      <c r="CU102" s="24">
        <v>33</v>
      </c>
      <c r="CV102" s="25" t="s">
        <v>1800</v>
      </c>
      <c r="CW102" s="27">
        <v>0.6</v>
      </c>
      <c r="CX102" s="28">
        <f t="shared" si="418"/>
        <v>1.32</v>
      </c>
      <c r="CY102" s="25" t="s">
        <v>50</v>
      </c>
      <c r="CZ102" s="25" t="s">
        <v>1801</v>
      </c>
      <c r="DA102" s="24">
        <v>15</v>
      </c>
      <c r="DB102" s="24">
        <v>33</v>
      </c>
      <c r="DC102" s="25" t="s">
        <v>1802</v>
      </c>
      <c r="DD102" s="27">
        <v>0.6</v>
      </c>
      <c r="DE102" s="28">
        <f t="shared" si="419"/>
        <v>1.32</v>
      </c>
      <c r="DF102" s="25" t="s">
        <v>50</v>
      </c>
      <c r="DG102" s="25" t="s">
        <v>1803</v>
      </c>
      <c r="DH102" s="24">
        <v>20</v>
      </c>
      <c r="DI102" s="24">
        <v>31</v>
      </c>
      <c r="DJ102" s="25" t="s">
        <v>1804</v>
      </c>
      <c r="DK102" s="27">
        <v>0.8</v>
      </c>
      <c r="DL102" s="28">
        <f t="shared" si="420"/>
        <v>1.24</v>
      </c>
      <c r="DM102" s="25" t="s">
        <v>50</v>
      </c>
      <c r="DN102" s="25" t="s">
        <v>1805</v>
      </c>
      <c r="DO102" s="24">
        <v>20</v>
      </c>
      <c r="DP102" s="24"/>
      <c r="DQ102" s="25"/>
      <c r="DR102" s="27">
        <f t="shared" si="421"/>
        <v>0.8</v>
      </c>
      <c r="DS102" s="28">
        <f t="shared" si="422"/>
        <v>1.24</v>
      </c>
      <c r="DT102" s="25" t="s">
        <v>49</v>
      </c>
      <c r="DU102" s="25"/>
      <c r="DV102" s="24">
        <v>20</v>
      </c>
      <c r="DW102" s="24"/>
      <c r="DX102" s="25"/>
      <c r="DY102" s="27">
        <f t="shared" si="423"/>
        <v>0.8</v>
      </c>
      <c r="DZ102" s="28">
        <f t="shared" si="424"/>
        <v>1.24</v>
      </c>
      <c r="EA102" s="25" t="s">
        <v>49</v>
      </c>
      <c r="EB102" s="25"/>
      <c r="EC102" s="31">
        <v>25</v>
      </c>
      <c r="ED102" s="24"/>
      <c r="EE102" s="25"/>
      <c r="EF102" s="27">
        <f t="shared" si="425"/>
        <v>1</v>
      </c>
      <c r="EG102" s="28">
        <f t="shared" si="426"/>
        <v>1.24</v>
      </c>
      <c r="EH102" s="25" t="s">
        <v>49</v>
      </c>
      <c r="EI102" s="25"/>
      <c r="EJ102" s="32">
        <v>2025</v>
      </c>
    </row>
    <row r="103" spans="2:140" ht="409.5" x14ac:dyDescent="0.3">
      <c r="B103" s="16" t="s">
        <v>44</v>
      </c>
      <c r="C103" s="16" t="s">
        <v>87</v>
      </c>
      <c r="D103" s="16" t="s">
        <v>87</v>
      </c>
      <c r="E103" s="16" t="s">
        <v>158</v>
      </c>
      <c r="F103" s="16" t="s">
        <v>274</v>
      </c>
      <c r="G103" s="17" t="s">
        <v>275</v>
      </c>
      <c r="H103" s="16" t="s">
        <v>539</v>
      </c>
      <c r="I103" s="16" t="s">
        <v>277</v>
      </c>
      <c r="J103" s="16" t="s">
        <v>278</v>
      </c>
      <c r="K103" s="16" t="s">
        <v>279</v>
      </c>
      <c r="L103" s="16" t="s">
        <v>723</v>
      </c>
      <c r="M103" s="16" t="s">
        <v>1372</v>
      </c>
      <c r="N103" s="16" t="s">
        <v>89</v>
      </c>
      <c r="O103" s="22">
        <v>37</v>
      </c>
      <c r="P103" s="19" t="s">
        <v>853</v>
      </c>
      <c r="Q103" s="20" t="s">
        <v>282</v>
      </c>
      <c r="R103" s="19" t="s">
        <v>283</v>
      </c>
      <c r="S103" s="19" t="s">
        <v>854</v>
      </c>
      <c r="T103" s="19" t="s">
        <v>308</v>
      </c>
      <c r="U103" s="19" t="s">
        <v>286</v>
      </c>
      <c r="V103" s="19">
        <v>30</v>
      </c>
      <c r="W103" s="19" t="s">
        <v>71</v>
      </c>
      <c r="X103" s="20" t="s">
        <v>288</v>
      </c>
      <c r="Y103" s="21" t="s">
        <v>289</v>
      </c>
      <c r="Z103" s="21"/>
      <c r="AA103" s="21"/>
      <c r="AB103" s="21"/>
      <c r="AC103" s="21"/>
      <c r="AD103" s="21"/>
      <c r="AE103" s="21"/>
      <c r="AF103" s="21"/>
      <c r="AG103" s="21"/>
      <c r="AH103" s="22"/>
      <c r="AI103" s="22" t="s">
        <v>48</v>
      </c>
      <c r="AJ103" s="22"/>
      <c r="AK103" s="22"/>
      <c r="AL103" s="22" t="s">
        <v>48</v>
      </c>
      <c r="AM103" s="22"/>
      <c r="AN103" s="22"/>
      <c r="AO103" s="22"/>
      <c r="AP103" s="22"/>
      <c r="AQ103" s="22"/>
      <c r="AR103" s="23"/>
      <c r="AS103" s="22"/>
      <c r="AT103" s="22"/>
      <c r="AU103" s="190" t="s">
        <v>66</v>
      </c>
      <c r="AV103" s="190">
        <v>60</v>
      </c>
      <c r="AW103" s="190">
        <v>70</v>
      </c>
      <c r="AX103" s="190">
        <v>80</v>
      </c>
      <c r="AY103" s="190">
        <v>80</v>
      </c>
      <c r="AZ103" s="191"/>
      <c r="BA103" s="191"/>
      <c r="BB103" s="191"/>
      <c r="BC103" s="191"/>
      <c r="BD103" s="24">
        <v>0</v>
      </c>
      <c r="BE103" s="24">
        <v>0</v>
      </c>
      <c r="BF103" s="25" t="s">
        <v>835</v>
      </c>
      <c r="BG103" s="26">
        <f t="shared" si="406"/>
        <v>0</v>
      </c>
      <c r="BH103" s="27">
        <f t="shared" si="407"/>
        <v>0</v>
      </c>
      <c r="BI103" s="25" t="s">
        <v>50</v>
      </c>
      <c r="BJ103" s="25" t="s">
        <v>816</v>
      </c>
      <c r="BK103" s="24">
        <v>0</v>
      </c>
      <c r="BL103" s="24">
        <v>0</v>
      </c>
      <c r="BM103" s="25" t="s">
        <v>836</v>
      </c>
      <c r="BN103" s="27">
        <f t="shared" si="408"/>
        <v>0</v>
      </c>
      <c r="BO103" s="28">
        <f t="shared" si="409"/>
        <v>0</v>
      </c>
      <c r="BP103" s="25" t="s">
        <v>49</v>
      </c>
      <c r="BQ103" s="29"/>
      <c r="BR103" s="30">
        <v>0</v>
      </c>
      <c r="BS103" s="24">
        <v>0</v>
      </c>
      <c r="BT103" s="25" t="s">
        <v>837</v>
      </c>
      <c r="BU103" s="27">
        <f t="shared" si="410"/>
        <v>0</v>
      </c>
      <c r="BV103" s="28">
        <f t="shared" si="411"/>
        <v>0</v>
      </c>
      <c r="BW103" s="25" t="s">
        <v>49</v>
      </c>
      <c r="BX103" s="25"/>
      <c r="BY103" s="24">
        <v>0</v>
      </c>
      <c r="BZ103" s="24">
        <v>0</v>
      </c>
      <c r="CA103" s="25" t="s">
        <v>1396</v>
      </c>
      <c r="CB103" s="27">
        <f t="shared" si="412"/>
        <v>0</v>
      </c>
      <c r="CC103" s="28">
        <f t="shared" si="413"/>
        <v>0</v>
      </c>
      <c r="CD103" s="25" t="s">
        <v>49</v>
      </c>
      <c r="CE103" s="25"/>
      <c r="CF103" s="24">
        <v>0</v>
      </c>
      <c r="CG103" s="24">
        <v>0</v>
      </c>
      <c r="CH103" s="25" t="s">
        <v>1396</v>
      </c>
      <c r="CI103" s="27">
        <f t="shared" si="414"/>
        <v>0</v>
      </c>
      <c r="CJ103" s="28">
        <f t="shared" si="415"/>
        <v>0</v>
      </c>
      <c r="CK103" s="25" t="s">
        <v>50</v>
      </c>
      <c r="CL103" s="25" t="s">
        <v>1382</v>
      </c>
      <c r="CM103" s="24">
        <v>30</v>
      </c>
      <c r="CN103" s="24">
        <v>69</v>
      </c>
      <c r="CO103" s="25" t="s">
        <v>1421</v>
      </c>
      <c r="CP103" s="27">
        <f t="shared" si="416"/>
        <v>0.42857142857142855</v>
      </c>
      <c r="CQ103" s="28">
        <f t="shared" si="417"/>
        <v>0.98571428571428577</v>
      </c>
      <c r="CR103" s="25" t="s">
        <v>50</v>
      </c>
      <c r="CS103" s="25" t="s">
        <v>1422</v>
      </c>
      <c r="CT103" s="24">
        <v>30</v>
      </c>
      <c r="CU103" s="24">
        <v>0.69</v>
      </c>
      <c r="CV103" s="25" t="s">
        <v>1806</v>
      </c>
      <c r="CW103" s="27">
        <v>0.42857142857142855</v>
      </c>
      <c r="CX103" s="28">
        <f t="shared" si="418"/>
        <v>9.857142857142856E-3</v>
      </c>
      <c r="CY103" s="25" t="s">
        <v>50</v>
      </c>
      <c r="CZ103" s="25" t="s">
        <v>1807</v>
      </c>
      <c r="DA103" s="24">
        <v>30</v>
      </c>
      <c r="DB103" s="24">
        <v>69</v>
      </c>
      <c r="DC103" s="25" t="s">
        <v>1808</v>
      </c>
      <c r="DD103" s="27">
        <v>0.42857142857142855</v>
      </c>
      <c r="DE103" s="28">
        <f t="shared" si="419"/>
        <v>0.98571428571428577</v>
      </c>
      <c r="DF103" s="25" t="s">
        <v>50</v>
      </c>
      <c r="DG103" s="25" t="s">
        <v>1803</v>
      </c>
      <c r="DH103" s="24">
        <v>30</v>
      </c>
      <c r="DI103" s="24">
        <v>69</v>
      </c>
      <c r="DJ103" s="25" t="s">
        <v>1809</v>
      </c>
      <c r="DK103" s="27">
        <v>0.42857142857142855</v>
      </c>
      <c r="DL103" s="28">
        <f t="shared" si="420"/>
        <v>0.98571428571428577</v>
      </c>
      <c r="DM103" s="25" t="s">
        <v>50</v>
      </c>
      <c r="DN103" s="25" t="s">
        <v>1810</v>
      </c>
      <c r="DO103" s="24">
        <v>30</v>
      </c>
      <c r="DP103" s="24"/>
      <c r="DQ103" s="25"/>
      <c r="DR103" s="27">
        <f t="shared" si="421"/>
        <v>0.42857142857142855</v>
      </c>
      <c r="DS103" s="28">
        <f t="shared" si="422"/>
        <v>0.98571428571428577</v>
      </c>
      <c r="DT103" s="25" t="s">
        <v>49</v>
      </c>
      <c r="DU103" s="25"/>
      <c r="DV103" s="24">
        <v>30</v>
      </c>
      <c r="DW103" s="24"/>
      <c r="DX103" s="25"/>
      <c r="DY103" s="27">
        <f t="shared" si="423"/>
        <v>0.42857142857142855</v>
      </c>
      <c r="DZ103" s="28">
        <f t="shared" si="424"/>
        <v>0.98571428571428577</v>
      </c>
      <c r="EA103" s="25" t="s">
        <v>49</v>
      </c>
      <c r="EB103" s="25"/>
      <c r="EC103" s="31">
        <v>70</v>
      </c>
      <c r="ED103" s="24"/>
      <c r="EE103" s="25"/>
      <c r="EF103" s="27">
        <f t="shared" si="425"/>
        <v>1</v>
      </c>
      <c r="EG103" s="28">
        <f t="shared" si="426"/>
        <v>0.98571428571428577</v>
      </c>
      <c r="EH103" s="25" t="s">
        <v>49</v>
      </c>
      <c r="EI103" s="25"/>
      <c r="EJ103" s="32">
        <v>2025</v>
      </c>
    </row>
    <row r="104" spans="2:140" ht="409.5" x14ac:dyDescent="0.3">
      <c r="B104" s="16" t="s">
        <v>44</v>
      </c>
      <c r="C104" s="16" t="s">
        <v>87</v>
      </c>
      <c r="D104" s="16" t="s">
        <v>87</v>
      </c>
      <c r="E104" s="16" t="s">
        <v>158</v>
      </c>
      <c r="F104" s="16" t="s">
        <v>274</v>
      </c>
      <c r="G104" s="17" t="s">
        <v>275</v>
      </c>
      <c r="H104" s="16" t="s">
        <v>539</v>
      </c>
      <c r="I104" s="16" t="s">
        <v>277</v>
      </c>
      <c r="J104" s="16" t="s">
        <v>278</v>
      </c>
      <c r="K104" s="16" t="s">
        <v>279</v>
      </c>
      <c r="L104" s="16" t="s">
        <v>723</v>
      </c>
      <c r="M104" s="16" t="s">
        <v>1372</v>
      </c>
      <c r="N104" s="16" t="s">
        <v>1373</v>
      </c>
      <c r="O104" s="22">
        <v>471</v>
      </c>
      <c r="P104" s="19" t="s">
        <v>855</v>
      </c>
      <c r="Q104" s="20" t="s">
        <v>282</v>
      </c>
      <c r="R104" s="19" t="s">
        <v>283</v>
      </c>
      <c r="S104" s="19" t="s">
        <v>856</v>
      </c>
      <c r="T104" s="19" t="s">
        <v>308</v>
      </c>
      <c r="U104" s="19" t="s">
        <v>286</v>
      </c>
      <c r="V104" s="19">
        <v>15</v>
      </c>
      <c r="W104" s="19" t="s">
        <v>857</v>
      </c>
      <c r="X104" s="20" t="s">
        <v>405</v>
      </c>
      <c r="Y104" s="21" t="s">
        <v>289</v>
      </c>
      <c r="Z104" s="21"/>
      <c r="AA104" s="21"/>
      <c r="AB104" s="21"/>
      <c r="AC104" s="21"/>
      <c r="AD104" s="21"/>
      <c r="AE104" s="21"/>
      <c r="AF104" s="21" t="s">
        <v>48</v>
      </c>
      <c r="AG104" s="21"/>
      <c r="AH104" s="22"/>
      <c r="AI104" s="22" t="s">
        <v>48</v>
      </c>
      <c r="AJ104" s="22"/>
      <c r="AK104" s="22"/>
      <c r="AL104" s="22"/>
      <c r="AM104" s="22"/>
      <c r="AN104" s="22"/>
      <c r="AO104" s="22"/>
      <c r="AP104" s="22"/>
      <c r="AQ104" s="22"/>
      <c r="AR104" s="23"/>
      <c r="AS104" s="22"/>
      <c r="AT104" s="41"/>
      <c r="AU104" s="190">
        <v>15</v>
      </c>
      <c r="AV104" s="190">
        <v>25</v>
      </c>
      <c r="AW104" s="190">
        <v>50</v>
      </c>
      <c r="AX104" s="190">
        <v>10</v>
      </c>
      <c r="AY104" s="190">
        <v>100</v>
      </c>
      <c r="AZ104" s="191"/>
      <c r="BA104" s="191"/>
      <c r="BB104" s="191"/>
      <c r="BC104" s="191"/>
      <c r="BD104" s="24">
        <v>0</v>
      </c>
      <c r="BE104" s="24">
        <v>0</v>
      </c>
      <c r="BF104" s="25" t="s">
        <v>858</v>
      </c>
      <c r="BG104" s="26">
        <f t="shared" si="406"/>
        <v>0</v>
      </c>
      <c r="BH104" s="27">
        <f t="shared" si="407"/>
        <v>0</v>
      </c>
      <c r="BI104" s="25" t="s">
        <v>50</v>
      </c>
      <c r="BJ104" s="25" t="s">
        <v>859</v>
      </c>
      <c r="BK104" s="24">
        <v>0</v>
      </c>
      <c r="BL104" s="24">
        <v>0</v>
      </c>
      <c r="BM104" s="25" t="s">
        <v>860</v>
      </c>
      <c r="BN104" s="27">
        <f t="shared" si="408"/>
        <v>0</v>
      </c>
      <c r="BO104" s="28">
        <f t="shared" si="409"/>
        <v>0</v>
      </c>
      <c r="BP104" s="25" t="s">
        <v>50</v>
      </c>
      <c r="BQ104" s="29" t="s">
        <v>861</v>
      </c>
      <c r="BR104" s="30">
        <v>0</v>
      </c>
      <c r="BS104" s="24">
        <v>0</v>
      </c>
      <c r="BT104" s="25" t="s">
        <v>862</v>
      </c>
      <c r="BU104" s="27">
        <f t="shared" si="410"/>
        <v>0</v>
      </c>
      <c r="BV104" s="28">
        <f t="shared" si="411"/>
        <v>0</v>
      </c>
      <c r="BW104" s="25" t="s">
        <v>396</v>
      </c>
      <c r="BX104" s="25" t="s">
        <v>863</v>
      </c>
      <c r="BY104" s="24">
        <v>0</v>
      </c>
      <c r="BZ104" s="24">
        <v>0</v>
      </c>
      <c r="CA104" s="25" t="s">
        <v>1423</v>
      </c>
      <c r="CB104" s="27">
        <f t="shared" si="412"/>
        <v>0</v>
      </c>
      <c r="CC104" s="28">
        <f t="shared" si="413"/>
        <v>0</v>
      </c>
      <c r="CD104" s="25" t="s">
        <v>50</v>
      </c>
      <c r="CE104" s="25" t="s">
        <v>1424</v>
      </c>
      <c r="CF104" s="24">
        <v>0</v>
      </c>
      <c r="CG104" s="24">
        <v>0</v>
      </c>
      <c r="CH104" s="25" t="s">
        <v>1425</v>
      </c>
      <c r="CI104" s="27">
        <f t="shared" si="414"/>
        <v>0</v>
      </c>
      <c r="CJ104" s="28">
        <f t="shared" si="415"/>
        <v>0</v>
      </c>
      <c r="CK104" s="25" t="s">
        <v>50</v>
      </c>
      <c r="CL104" s="25" t="s">
        <v>1426</v>
      </c>
      <c r="CM104" s="24">
        <v>25</v>
      </c>
      <c r="CN104" s="24">
        <v>0.05</v>
      </c>
      <c r="CO104" s="25" t="s">
        <v>1427</v>
      </c>
      <c r="CP104" s="27">
        <f t="shared" si="416"/>
        <v>0.5</v>
      </c>
      <c r="CQ104" s="28">
        <f t="shared" si="417"/>
        <v>1E-3</v>
      </c>
      <c r="CR104" s="25" t="s">
        <v>50</v>
      </c>
      <c r="CS104" s="25" t="s">
        <v>1428</v>
      </c>
      <c r="CT104" s="24">
        <v>25</v>
      </c>
      <c r="CU104" s="24">
        <v>0.05</v>
      </c>
      <c r="CV104" s="25" t="s">
        <v>1811</v>
      </c>
      <c r="CW104" s="27">
        <v>0.5</v>
      </c>
      <c r="CX104" s="28">
        <f t="shared" si="418"/>
        <v>1E-3</v>
      </c>
      <c r="CY104" s="25" t="s">
        <v>50</v>
      </c>
      <c r="CZ104" s="25" t="s">
        <v>1812</v>
      </c>
      <c r="DA104" s="24">
        <v>25</v>
      </c>
      <c r="DB104" s="24">
        <v>0.05</v>
      </c>
      <c r="DC104" s="25" t="s">
        <v>1813</v>
      </c>
      <c r="DD104" s="27">
        <v>0.5</v>
      </c>
      <c r="DE104" s="28">
        <f t="shared" si="419"/>
        <v>1E-3</v>
      </c>
      <c r="DF104" s="25" t="s">
        <v>50</v>
      </c>
      <c r="DG104" s="25" t="s">
        <v>1814</v>
      </c>
      <c r="DH104" s="24">
        <v>25</v>
      </c>
      <c r="DI104" s="24">
        <v>0.05</v>
      </c>
      <c r="DJ104" s="25" t="s">
        <v>1815</v>
      </c>
      <c r="DK104" s="27">
        <v>0.5</v>
      </c>
      <c r="DL104" s="28">
        <f t="shared" si="420"/>
        <v>1E-3</v>
      </c>
      <c r="DM104" s="25" t="s">
        <v>396</v>
      </c>
      <c r="DN104" s="25" t="s">
        <v>1816</v>
      </c>
      <c r="DO104" s="24">
        <v>25</v>
      </c>
      <c r="DP104" s="24"/>
      <c r="DQ104" s="25"/>
      <c r="DR104" s="27">
        <f t="shared" si="421"/>
        <v>0.5</v>
      </c>
      <c r="DS104" s="28">
        <f t="shared" si="422"/>
        <v>1E-3</v>
      </c>
      <c r="DT104" s="25" t="s">
        <v>49</v>
      </c>
      <c r="DU104" s="25"/>
      <c r="DV104" s="24">
        <v>25</v>
      </c>
      <c r="DW104" s="24"/>
      <c r="DX104" s="25"/>
      <c r="DY104" s="27">
        <f t="shared" si="423"/>
        <v>0.5</v>
      </c>
      <c r="DZ104" s="28">
        <f t="shared" si="424"/>
        <v>1E-3</v>
      </c>
      <c r="EA104" s="25" t="s">
        <v>49</v>
      </c>
      <c r="EB104" s="25"/>
      <c r="EC104" s="31">
        <v>50</v>
      </c>
      <c r="ED104" s="24"/>
      <c r="EE104" s="25"/>
      <c r="EF104" s="27">
        <f t="shared" si="425"/>
        <v>1</v>
      </c>
      <c r="EG104" s="28">
        <f t="shared" si="426"/>
        <v>1E-3</v>
      </c>
      <c r="EH104" s="25" t="s">
        <v>49</v>
      </c>
      <c r="EI104" s="25"/>
      <c r="EJ104" s="32">
        <v>2025</v>
      </c>
    </row>
    <row r="105" spans="2:140" ht="409.5" x14ac:dyDescent="0.3">
      <c r="B105" s="16" t="s">
        <v>93</v>
      </c>
      <c r="C105" s="16" t="s">
        <v>94</v>
      </c>
      <c r="D105" s="16" t="s">
        <v>112</v>
      </c>
      <c r="E105" s="16" t="s">
        <v>158</v>
      </c>
      <c r="F105" s="16" t="s">
        <v>906</v>
      </c>
      <c r="G105" s="17" t="s">
        <v>900</v>
      </c>
      <c r="H105" s="16"/>
      <c r="I105" s="16" t="s">
        <v>627</v>
      </c>
      <c r="J105" s="16" t="s">
        <v>628</v>
      </c>
      <c r="K105" s="16" t="s">
        <v>629</v>
      </c>
      <c r="L105" s="16" t="s">
        <v>713</v>
      </c>
      <c r="M105" s="16" t="s">
        <v>96</v>
      </c>
      <c r="N105" s="16" t="s">
        <v>113</v>
      </c>
      <c r="O105" s="22">
        <v>125</v>
      </c>
      <c r="P105" s="19" t="s">
        <v>907</v>
      </c>
      <c r="Q105" s="20" t="s">
        <v>117</v>
      </c>
      <c r="R105" s="19" t="s">
        <v>752</v>
      </c>
      <c r="S105" s="21" t="s">
        <v>908</v>
      </c>
      <c r="T105" s="19" t="s">
        <v>308</v>
      </c>
      <c r="U105" s="19" t="s">
        <v>434</v>
      </c>
      <c r="V105" s="19">
        <v>0</v>
      </c>
      <c r="W105" s="19" t="s">
        <v>909</v>
      </c>
      <c r="X105" s="20" t="s">
        <v>288</v>
      </c>
      <c r="Y105" s="21"/>
      <c r="Z105" s="21"/>
      <c r="AA105" s="21"/>
      <c r="AB105" s="21"/>
      <c r="AC105" s="21"/>
      <c r="AD105" s="21"/>
      <c r="AE105" s="21"/>
      <c r="AF105" s="21"/>
      <c r="AG105" s="21"/>
      <c r="AH105" s="22"/>
      <c r="AI105" s="22"/>
      <c r="AJ105" s="22"/>
      <c r="AK105" s="22"/>
      <c r="AL105" s="22"/>
      <c r="AM105" s="22"/>
      <c r="AN105" s="22"/>
      <c r="AO105" s="22"/>
      <c r="AP105" s="22"/>
      <c r="AQ105" s="22"/>
      <c r="AR105" s="23"/>
      <c r="AS105" s="22"/>
      <c r="AT105" s="22"/>
      <c r="AU105" s="190"/>
      <c r="AV105" s="190"/>
      <c r="AW105" s="190">
        <v>98</v>
      </c>
      <c r="AX105" s="190">
        <v>98</v>
      </c>
      <c r="AY105" s="190">
        <v>98</v>
      </c>
      <c r="AZ105" s="191"/>
      <c r="BA105" s="191"/>
      <c r="BB105" s="191"/>
      <c r="BC105" s="191"/>
      <c r="BD105" s="24"/>
      <c r="BE105" s="24"/>
      <c r="BF105" s="25"/>
      <c r="BG105" s="27">
        <f t="shared" ref="BG105:BG107" si="427">IFERROR(BD105/AW105,0)</f>
        <v>0</v>
      </c>
      <c r="BH105" s="28">
        <f t="shared" ref="BH105:BH107" si="428">+IF(BI105="SI",IFERROR((IF(BI105="SI",BE105,0)/AW105),"REVISAR"),0)</f>
        <v>0</v>
      </c>
      <c r="BI105" s="25" t="s">
        <v>49</v>
      </c>
      <c r="BJ105" s="25"/>
      <c r="BK105" s="24"/>
      <c r="BL105" s="24"/>
      <c r="BM105" s="25"/>
      <c r="BN105" s="27">
        <f t="shared" ref="BN105:BN107" si="429">IFERROR(BK105/AW105,0)</f>
        <v>0</v>
      </c>
      <c r="BO105" s="28">
        <f t="shared" ref="BO105:BO107" si="430">+IF(BP105="SI",IFERROR((IF(BP105="SI",BL105,0)/AW105),"REVISAR"),BH105)</f>
        <v>0</v>
      </c>
      <c r="BP105" s="25" t="s">
        <v>49</v>
      </c>
      <c r="BQ105" s="29"/>
      <c r="BR105" s="30">
        <v>98</v>
      </c>
      <c r="BS105" s="24">
        <v>98</v>
      </c>
      <c r="BT105" s="25" t="s">
        <v>910</v>
      </c>
      <c r="BU105" s="27">
        <f t="shared" ref="BU105:BU107" si="431">IFERROR(BR105/AW105,0)</f>
        <v>1</v>
      </c>
      <c r="BV105" s="28">
        <f t="shared" ref="BV105:BV107" si="432">+IF(BW105="SI",IFERROR((IF(BW105="SI",BS105,0)/AW105),"REVISAR"),BO105)</f>
        <v>1</v>
      </c>
      <c r="BW105" s="25" t="s">
        <v>50</v>
      </c>
      <c r="BX105" s="25" t="s">
        <v>905</v>
      </c>
      <c r="BY105" s="24">
        <v>98</v>
      </c>
      <c r="BZ105" s="24">
        <v>98</v>
      </c>
      <c r="CA105" s="25" t="s">
        <v>100</v>
      </c>
      <c r="CB105" s="27">
        <f t="shared" ref="CB105:CB107" si="433">IFERROR(BY105/AW105,0)</f>
        <v>1</v>
      </c>
      <c r="CC105" s="28">
        <f t="shared" ref="CC105:CC107" si="434">+IF(CD105="SI",IFERROR((IF(CD105="SI",BZ105,0)/AW105),"REVISAR"),BV105)</f>
        <v>1</v>
      </c>
      <c r="CD105" s="25" t="s">
        <v>50</v>
      </c>
      <c r="CE105" s="25" t="s">
        <v>1429</v>
      </c>
      <c r="CF105" s="24"/>
      <c r="CG105" s="24"/>
      <c r="CH105" s="25" t="s">
        <v>100</v>
      </c>
      <c r="CI105" s="27">
        <f t="shared" ref="CI105:CI107" si="435">IFERROR(CF105/AW105,0)</f>
        <v>0</v>
      </c>
      <c r="CJ105" s="28">
        <f t="shared" ref="CJ105:CJ107" si="436">+IF(CK105="SI",IFERROR((IF(CK105="SI",CG105,0)/AW105),"REVISAR"),CC105)</f>
        <v>0</v>
      </c>
      <c r="CK105" s="25" t="s">
        <v>50</v>
      </c>
      <c r="CL105" s="25" t="s">
        <v>1430</v>
      </c>
      <c r="CM105" s="24">
        <v>98</v>
      </c>
      <c r="CN105" s="24">
        <v>98</v>
      </c>
      <c r="CO105" s="25" t="s">
        <v>1456</v>
      </c>
      <c r="CP105" s="27">
        <f t="shared" ref="CP105:CP107" si="437">IFERROR(CM105/AW105,0)</f>
        <v>1</v>
      </c>
      <c r="CQ105" s="28">
        <f t="shared" ref="CQ105:CQ107" si="438">+IF(CR105="SI",IFERROR((IF(CR105="SI",CN105,0)/AW105),"REVISAR"),CJ105)</f>
        <v>1</v>
      </c>
      <c r="CR105" s="25" t="s">
        <v>50</v>
      </c>
      <c r="CS105" s="25" t="s">
        <v>1455</v>
      </c>
      <c r="CT105" s="24">
        <v>98</v>
      </c>
      <c r="CU105" s="24">
        <v>98</v>
      </c>
      <c r="CV105" s="25" t="s">
        <v>100</v>
      </c>
      <c r="CW105" s="27">
        <f t="shared" ref="CW105:CW107" si="439">IFERROR(CT105/AW105,0)</f>
        <v>1</v>
      </c>
      <c r="CX105" s="28">
        <f t="shared" ref="CX105:CX107" si="440">+IF(CY105="SI",IFERROR((IF(CY105="SI",CU105,0)/AW105),"REVISAR"),CQ105)</f>
        <v>1</v>
      </c>
      <c r="CY105" s="25" t="s">
        <v>50</v>
      </c>
      <c r="CZ105" s="25" t="s">
        <v>1817</v>
      </c>
      <c r="DA105" s="24">
        <v>98</v>
      </c>
      <c r="DB105" s="24">
        <v>98</v>
      </c>
      <c r="DC105" s="25" t="s">
        <v>100</v>
      </c>
      <c r="DD105" s="27">
        <f t="shared" ref="DD105:DD107" si="441">IFERROR(DA105/AW105,0)</f>
        <v>1</v>
      </c>
      <c r="DE105" s="28">
        <f t="shared" ref="DE105:DE107" si="442">+IF(DF105="SI",IFERROR((IF(DF105="SI",DB105,0)/AW105),"REVISAR"),CX105)</f>
        <v>1</v>
      </c>
      <c r="DF105" s="25" t="s">
        <v>50</v>
      </c>
      <c r="DG105" s="25" t="s">
        <v>1818</v>
      </c>
      <c r="DH105" s="24">
        <v>98</v>
      </c>
      <c r="DI105" s="24">
        <v>98</v>
      </c>
      <c r="DJ105" s="25" t="s">
        <v>1846</v>
      </c>
      <c r="DK105" s="27">
        <f t="shared" ref="DK105:DK107" si="443">IFERROR(DH105/AW105,0)</f>
        <v>1</v>
      </c>
      <c r="DL105" s="28">
        <f t="shared" ref="DL105:DL107" si="444">+IF(DM105="SI",IFERROR((IF(DM105="SI",DI105,0)/AW105),"REVISAR"),DE105)</f>
        <v>1</v>
      </c>
      <c r="DM105" s="25" t="s">
        <v>50</v>
      </c>
      <c r="DN105" s="25" t="s">
        <v>1845</v>
      </c>
      <c r="DO105" s="24"/>
      <c r="DP105" s="24"/>
      <c r="DQ105" s="25"/>
      <c r="DR105" s="27">
        <f t="shared" ref="DR105:DR107" si="445">IFERROR(DO105/AW105,0)</f>
        <v>0</v>
      </c>
      <c r="DS105" s="28">
        <f t="shared" ref="DS105:DS107" si="446">+IF(DT105="SI",IFERROR((IF(DT105="SI",DP105,0)/AW105),"REVISAR"),DL105)</f>
        <v>1</v>
      </c>
      <c r="DT105" s="25" t="s">
        <v>49</v>
      </c>
      <c r="DU105" s="25"/>
      <c r="DV105" s="24"/>
      <c r="DW105" s="24"/>
      <c r="DX105" s="25"/>
      <c r="DY105" s="27">
        <f t="shared" ref="DY105:DY107" si="447">IFERROR(DV105/AW105,0)</f>
        <v>0</v>
      </c>
      <c r="DZ105" s="28">
        <f t="shared" ref="DZ105:DZ107" si="448">+IF(EA105="SI",IFERROR((IF(EA105="SI",DW105,0)/AW105),"REVISAR"),DS105)</f>
        <v>1</v>
      </c>
      <c r="EA105" s="25" t="s">
        <v>49</v>
      </c>
      <c r="EB105" s="25"/>
      <c r="EC105" s="31">
        <v>98</v>
      </c>
      <c r="ED105" s="24"/>
      <c r="EE105" s="25"/>
      <c r="EF105" s="27">
        <f t="shared" ref="EF105:EF107" si="449">IFERROR(EC105/AW105,0)</f>
        <v>1</v>
      </c>
      <c r="EG105" s="28">
        <f t="shared" ref="EG105:EG107" si="450">+IF(EH105="SI",IFERROR((IF(EH105="SI",ED105,0)/AW105),"REVISAR"),DZ105)</f>
        <v>1</v>
      </c>
      <c r="EH105" s="25" t="s">
        <v>49</v>
      </c>
      <c r="EI105" s="25"/>
      <c r="EJ105" s="32">
        <v>2025</v>
      </c>
    </row>
    <row r="106" spans="2:140" ht="409.5" x14ac:dyDescent="0.3">
      <c r="B106" s="16" t="s">
        <v>93</v>
      </c>
      <c r="C106" s="16" t="s">
        <v>94</v>
      </c>
      <c r="D106" s="16" t="s">
        <v>112</v>
      </c>
      <c r="E106" s="16" t="s">
        <v>158</v>
      </c>
      <c r="F106" s="16" t="s">
        <v>906</v>
      </c>
      <c r="G106" s="17" t="s">
        <v>900</v>
      </c>
      <c r="H106" s="16"/>
      <c r="I106" s="16" t="s">
        <v>277</v>
      </c>
      <c r="J106" s="16" t="s">
        <v>601</v>
      </c>
      <c r="K106" s="16" t="s">
        <v>911</v>
      </c>
      <c r="L106" s="16" t="s">
        <v>912</v>
      </c>
      <c r="M106" s="16" t="s">
        <v>96</v>
      </c>
      <c r="N106" s="16" t="s">
        <v>913</v>
      </c>
      <c r="O106" s="22">
        <v>60</v>
      </c>
      <c r="P106" s="19" t="s">
        <v>914</v>
      </c>
      <c r="Q106" s="20" t="s">
        <v>117</v>
      </c>
      <c r="R106" s="19" t="s">
        <v>752</v>
      </c>
      <c r="S106" s="19" t="s">
        <v>915</v>
      </c>
      <c r="T106" s="19" t="s">
        <v>308</v>
      </c>
      <c r="U106" s="19" t="s">
        <v>293</v>
      </c>
      <c r="V106" s="19">
        <v>0</v>
      </c>
      <c r="W106" s="19" t="s">
        <v>916</v>
      </c>
      <c r="X106" s="20" t="s">
        <v>288</v>
      </c>
      <c r="Y106" s="21"/>
      <c r="Z106" s="21"/>
      <c r="AA106" s="21"/>
      <c r="AB106" s="21"/>
      <c r="AC106" s="21"/>
      <c r="AD106" s="21"/>
      <c r="AE106" s="21"/>
      <c r="AF106" s="21"/>
      <c r="AG106" s="21"/>
      <c r="AH106" s="22"/>
      <c r="AI106" s="22"/>
      <c r="AJ106" s="22"/>
      <c r="AK106" s="22"/>
      <c r="AL106" s="22"/>
      <c r="AM106" s="22"/>
      <c r="AN106" s="22"/>
      <c r="AO106" s="22"/>
      <c r="AP106" s="22"/>
      <c r="AQ106" s="22"/>
      <c r="AR106" s="23"/>
      <c r="AS106" s="22"/>
      <c r="AT106" s="22"/>
      <c r="AU106" s="190"/>
      <c r="AV106" s="190">
        <v>100</v>
      </c>
      <c r="AW106" s="190">
        <v>100</v>
      </c>
      <c r="AX106" s="190">
        <v>100</v>
      </c>
      <c r="AY106" s="190">
        <v>100</v>
      </c>
      <c r="AZ106" s="191"/>
      <c r="BA106" s="191"/>
      <c r="BB106" s="191"/>
      <c r="BC106" s="191"/>
      <c r="BD106" s="24"/>
      <c r="BE106" s="24"/>
      <c r="BF106" s="25"/>
      <c r="BG106" s="27">
        <f t="shared" si="427"/>
        <v>0</v>
      </c>
      <c r="BH106" s="28">
        <f t="shared" si="428"/>
        <v>0</v>
      </c>
      <c r="BI106" s="25" t="s">
        <v>49</v>
      </c>
      <c r="BJ106" s="25"/>
      <c r="BK106" s="24"/>
      <c r="BL106" s="24"/>
      <c r="BM106" s="25"/>
      <c r="BN106" s="27">
        <f t="shared" si="429"/>
        <v>0</v>
      </c>
      <c r="BO106" s="28">
        <f t="shared" si="430"/>
        <v>0</v>
      </c>
      <c r="BP106" s="25" t="s">
        <v>49</v>
      </c>
      <c r="BQ106" s="29"/>
      <c r="BR106" s="30"/>
      <c r="BS106" s="24"/>
      <c r="BT106" s="25"/>
      <c r="BU106" s="27">
        <f t="shared" si="431"/>
        <v>0</v>
      </c>
      <c r="BV106" s="28">
        <f t="shared" si="432"/>
        <v>0</v>
      </c>
      <c r="BW106" s="25" t="s">
        <v>50</v>
      </c>
      <c r="BX106" s="25" t="s">
        <v>105</v>
      </c>
      <c r="BY106" s="24">
        <v>0</v>
      </c>
      <c r="BZ106" s="24">
        <v>0</v>
      </c>
      <c r="CA106" s="25" t="s">
        <v>100</v>
      </c>
      <c r="CB106" s="27">
        <f t="shared" si="433"/>
        <v>0</v>
      </c>
      <c r="CC106" s="28">
        <f t="shared" si="434"/>
        <v>0</v>
      </c>
      <c r="CD106" s="25" t="s">
        <v>50</v>
      </c>
      <c r="CE106" s="25" t="s">
        <v>1429</v>
      </c>
      <c r="CF106" s="24"/>
      <c r="CG106" s="24"/>
      <c r="CH106" s="25" t="s">
        <v>100</v>
      </c>
      <c r="CI106" s="27">
        <f t="shared" si="435"/>
        <v>0</v>
      </c>
      <c r="CJ106" s="28">
        <f t="shared" si="436"/>
        <v>0</v>
      </c>
      <c r="CK106" s="25" t="s">
        <v>50</v>
      </c>
      <c r="CL106" s="25" t="s">
        <v>1430</v>
      </c>
      <c r="CM106" s="24"/>
      <c r="CN106" s="24"/>
      <c r="CO106" s="25" t="s">
        <v>100</v>
      </c>
      <c r="CP106" s="27">
        <f t="shared" si="437"/>
        <v>0</v>
      </c>
      <c r="CQ106" s="28">
        <f t="shared" si="438"/>
        <v>0</v>
      </c>
      <c r="CR106" s="25" t="s">
        <v>50</v>
      </c>
      <c r="CS106" s="25" t="s">
        <v>1457</v>
      </c>
      <c r="CT106" s="24">
        <v>0</v>
      </c>
      <c r="CU106" s="24">
        <v>0</v>
      </c>
      <c r="CV106" s="25" t="s">
        <v>104</v>
      </c>
      <c r="CW106" s="27">
        <f t="shared" si="439"/>
        <v>0</v>
      </c>
      <c r="CX106" s="28">
        <f t="shared" si="440"/>
        <v>0</v>
      </c>
      <c r="CY106" s="25" t="s">
        <v>50</v>
      </c>
      <c r="CZ106" s="25" t="s">
        <v>1817</v>
      </c>
      <c r="DA106" s="24">
        <v>0</v>
      </c>
      <c r="DB106" s="24">
        <v>0</v>
      </c>
      <c r="DC106" s="25" t="s">
        <v>100</v>
      </c>
      <c r="DD106" s="27">
        <f t="shared" si="441"/>
        <v>0</v>
      </c>
      <c r="DE106" s="28">
        <f t="shared" si="442"/>
        <v>0</v>
      </c>
      <c r="DF106" s="25" t="s">
        <v>50</v>
      </c>
      <c r="DG106" s="25" t="s">
        <v>1818</v>
      </c>
      <c r="DH106" s="24">
        <v>0</v>
      </c>
      <c r="DI106" s="24">
        <v>50</v>
      </c>
      <c r="DJ106" s="25" t="s">
        <v>1847</v>
      </c>
      <c r="DK106" s="27">
        <f t="shared" si="443"/>
        <v>0</v>
      </c>
      <c r="DL106" s="28">
        <f t="shared" si="444"/>
        <v>0.5</v>
      </c>
      <c r="DM106" s="25" t="s">
        <v>50</v>
      </c>
      <c r="DN106" s="25" t="s">
        <v>1848</v>
      </c>
      <c r="DO106" s="24"/>
      <c r="DP106" s="24"/>
      <c r="DQ106" s="25"/>
      <c r="DR106" s="27">
        <f t="shared" si="445"/>
        <v>0</v>
      </c>
      <c r="DS106" s="28">
        <f t="shared" si="446"/>
        <v>0.5</v>
      </c>
      <c r="DT106" s="25" t="s">
        <v>49</v>
      </c>
      <c r="DU106" s="25"/>
      <c r="DV106" s="24"/>
      <c r="DW106" s="24"/>
      <c r="DX106" s="25"/>
      <c r="DY106" s="27">
        <f t="shared" si="447"/>
        <v>0</v>
      </c>
      <c r="DZ106" s="28">
        <f t="shared" si="448"/>
        <v>0.5</v>
      </c>
      <c r="EA106" s="25" t="s">
        <v>49</v>
      </c>
      <c r="EB106" s="25"/>
      <c r="EC106" s="31">
        <v>100</v>
      </c>
      <c r="ED106" s="24"/>
      <c r="EE106" s="25"/>
      <c r="EF106" s="27">
        <f t="shared" si="449"/>
        <v>1</v>
      </c>
      <c r="EG106" s="28">
        <f t="shared" si="450"/>
        <v>0.5</v>
      </c>
      <c r="EH106" s="25" t="s">
        <v>49</v>
      </c>
      <c r="EI106" s="25"/>
      <c r="EJ106" s="32">
        <v>2025</v>
      </c>
    </row>
    <row r="107" spans="2:140" ht="409.5" x14ac:dyDescent="0.3">
      <c r="B107" s="16" t="s">
        <v>93</v>
      </c>
      <c r="C107" s="16" t="s">
        <v>94</v>
      </c>
      <c r="D107" s="16" t="s">
        <v>112</v>
      </c>
      <c r="E107" s="16" t="s">
        <v>158</v>
      </c>
      <c r="F107" s="16" t="s">
        <v>906</v>
      </c>
      <c r="G107" s="17" t="s">
        <v>900</v>
      </c>
      <c r="H107" s="16"/>
      <c r="I107" s="16" t="s">
        <v>627</v>
      </c>
      <c r="J107" s="16" t="s">
        <v>628</v>
      </c>
      <c r="K107" s="16" t="s">
        <v>629</v>
      </c>
      <c r="L107" s="16" t="s">
        <v>713</v>
      </c>
      <c r="M107" s="16" t="s">
        <v>96</v>
      </c>
      <c r="N107" s="16" t="s">
        <v>114</v>
      </c>
      <c r="O107" s="22">
        <v>126</v>
      </c>
      <c r="P107" s="19" t="s">
        <v>917</v>
      </c>
      <c r="Q107" s="20" t="s">
        <v>117</v>
      </c>
      <c r="R107" s="19" t="s">
        <v>752</v>
      </c>
      <c r="S107" s="19" t="s">
        <v>918</v>
      </c>
      <c r="T107" s="19" t="s">
        <v>285</v>
      </c>
      <c r="U107" s="19" t="s">
        <v>286</v>
      </c>
      <c r="V107" s="19">
        <v>0</v>
      </c>
      <c r="W107" s="19" t="s">
        <v>919</v>
      </c>
      <c r="X107" s="20" t="s">
        <v>288</v>
      </c>
      <c r="Y107" s="21"/>
      <c r="Z107" s="21"/>
      <c r="AA107" s="21"/>
      <c r="AB107" s="21"/>
      <c r="AC107" s="21"/>
      <c r="AD107" s="21"/>
      <c r="AE107" s="21"/>
      <c r="AF107" s="21"/>
      <c r="AG107" s="21"/>
      <c r="AH107" s="22"/>
      <c r="AI107" s="22"/>
      <c r="AJ107" s="22"/>
      <c r="AK107" s="22"/>
      <c r="AL107" s="22"/>
      <c r="AM107" s="22"/>
      <c r="AN107" s="22"/>
      <c r="AO107" s="22"/>
      <c r="AP107" s="22"/>
      <c r="AQ107" s="22"/>
      <c r="AR107" s="23"/>
      <c r="AS107" s="22"/>
      <c r="AT107" s="190"/>
      <c r="AU107" s="190"/>
      <c r="AV107" s="190"/>
      <c r="AW107" s="190">
        <v>4</v>
      </c>
      <c r="AX107" s="190">
        <v>4</v>
      </c>
      <c r="AY107" s="190">
        <v>4</v>
      </c>
      <c r="AZ107" s="191"/>
      <c r="BA107" s="191"/>
      <c r="BB107" s="191"/>
      <c r="BC107" s="191"/>
      <c r="BD107" s="24"/>
      <c r="BE107" s="24"/>
      <c r="BF107" s="25"/>
      <c r="BG107" s="27">
        <f t="shared" si="427"/>
        <v>0</v>
      </c>
      <c r="BH107" s="28">
        <f t="shared" si="428"/>
        <v>0</v>
      </c>
      <c r="BI107" s="25" t="s">
        <v>49</v>
      </c>
      <c r="BJ107" s="25"/>
      <c r="BK107" s="24"/>
      <c r="BL107" s="24"/>
      <c r="BM107" s="25"/>
      <c r="BN107" s="27">
        <f t="shared" si="429"/>
        <v>0</v>
      </c>
      <c r="BO107" s="28">
        <f t="shared" si="430"/>
        <v>0</v>
      </c>
      <c r="BP107" s="25" t="s">
        <v>49</v>
      </c>
      <c r="BQ107" s="29"/>
      <c r="BR107" s="30"/>
      <c r="BS107" s="24"/>
      <c r="BT107" s="25"/>
      <c r="BU107" s="27">
        <f t="shared" si="431"/>
        <v>0</v>
      </c>
      <c r="BV107" s="28">
        <f t="shared" si="432"/>
        <v>0</v>
      </c>
      <c r="BW107" s="25" t="s">
        <v>50</v>
      </c>
      <c r="BX107" s="25" t="s">
        <v>105</v>
      </c>
      <c r="BY107" s="24">
        <v>0</v>
      </c>
      <c r="BZ107" s="24">
        <v>0</v>
      </c>
      <c r="CA107" s="25" t="s">
        <v>100</v>
      </c>
      <c r="CB107" s="27">
        <f t="shared" si="433"/>
        <v>0</v>
      </c>
      <c r="CC107" s="28">
        <f t="shared" si="434"/>
        <v>0</v>
      </c>
      <c r="CD107" s="25" t="s">
        <v>50</v>
      </c>
      <c r="CE107" s="25" t="s">
        <v>1429</v>
      </c>
      <c r="CF107" s="24"/>
      <c r="CG107" s="24"/>
      <c r="CH107" s="25" t="s">
        <v>100</v>
      </c>
      <c r="CI107" s="27">
        <f t="shared" si="435"/>
        <v>0</v>
      </c>
      <c r="CJ107" s="28">
        <f t="shared" si="436"/>
        <v>0</v>
      </c>
      <c r="CK107" s="25" t="s">
        <v>50</v>
      </c>
      <c r="CL107" s="25" t="s">
        <v>1430</v>
      </c>
      <c r="CM107" s="24">
        <v>3</v>
      </c>
      <c r="CN107" s="24">
        <v>3</v>
      </c>
      <c r="CO107" s="25" t="s">
        <v>1458</v>
      </c>
      <c r="CP107" s="27">
        <f t="shared" si="437"/>
        <v>0.75</v>
      </c>
      <c r="CQ107" s="28">
        <f t="shared" si="438"/>
        <v>0.75</v>
      </c>
      <c r="CR107" s="25" t="s">
        <v>50</v>
      </c>
      <c r="CS107" s="25" t="s">
        <v>1455</v>
      </c>
      <c r="CT107" s="24">
        <v>3</v>
      </c>
      <c r="CU107" s="24">
        <v>3</v>
      </c>
      <c r="CV107" s="25" t="s">
        <v>100</v>
      </c>
      <c r="CW107" s="27">
        <f t="shared" si="439"/>
        <v>0.75</v>
      </c>
      <c r="CX107" s="28">
        <f t="shared" si="440"/>
        <v>0.75</v>
      </c>
      <c r="CY107" s="25" t="s">
        <v>50</v>
      </c>
      <c r="CZ107" s="25" t="s">
        <v>1817</v>
      </c>
      <c r="DA107" s="24">
        <v>3</v>
      </c>
      <c r="DB107" s="24">
        <v>3</v>
      </c>
      <c r="DC107" s="25" t="s">
        <v>100</v>
      </c>
      <c r="DD107" s="27">
        <f t="shared" si="441"/>
        <v>0.75</v>
      </c>
      <c r="DE107" s="28">
        <f t="shared" si="442"/>
        <v>0.75</v>
      </c>
      <c r="DF107" s="25" t="s">
        <v>50</v>
      </c>
      <c r="DG107" s="25" t="s">
        <v>1818</v>
      </c>
      <c r="DH107" s="24">
        <v>3</v>
      </c>
      <c r="DI107" s="24">
        <v>3</v>
      </c>
      <c r="DJ107" s="25" t="s">
        <v>100</v>
      </c>
      <c r="DK107" s="27">
        <f t="shared" si="443"/>
        <v>0.75</v>
      </c>
      <c r="DL107" s="28">
        <f t="shared" si="444"/>
        <v>0.75</v>
      </c>
      <c r="DM107" s="25" t="s">
        <v>50</v>
      </c>
      <c r="DN107" s="25" t="s">
        <v>1819</v>
      </c>
      <c r="DO107" s="24"/>
      <c r="DP107" s="24"/>
      <c r="DQ107" s="25"/>
      <c r="DR107" s="27">
        <f t="shared" si="445"/>
        <v>0</v>
      </c>
      <c r="DS107" s="28">
        <f t="shared" si="446"/>
        <v>0.75</v>
      </c>
      <c r="DT107" s="25" t="s">
        <v>49</v>
      </c>
      <c r="DU107" s="25"/>
      <c r="DV107" s="24"/>
      <c r="DW107" s="24"/>
      <c r="DX107" s="25"/>
      <c r="DY107" s="27">
        <f t="shared" si="447"/>
        <v>0</v>
      </c>
      <c r="DZ107" s="28">
        <f t="shared" si="448"/>
        <v>0.75</v>
      </c>
      <c r="EA107" s="25" t="s">
        <v>49</v>
      </c>
      <c r="EB107" s="25"/>
      <c r="EC107" s="31">
        <v>4</v>
      </c>
      <c r="ED107" s="24"/>
      <c r="EE107" s="25"/>
      <c r="EF107" s="27">
        <f t="shared" si="449"/>
        <v>1</v>
      </c>
      <c r="EG107" s="28">
        <f t="shared" si="450"/>
        <v>0.75</v>
      </c>
      <c r="EH107" s="25" t="s">
        <v>49</v>
      </c>
      <c r="EI107" s="25"/>
      <c r="EJ107" s="32">
        <v>2025</v>
      </c>
    </row>
    <row r="108" spans="2:140" ht="409.5" x14ac:dyDescent="0.3">
      <c r="B108" s="16" t="s">
        <v>93</v>
      </c>
      <c r="C108" s="16" t="s">
        <v>94</v>
      </c>
      <c r="D108" s="16" t="s">
        <v>126</v>
      </c>
      <c r="E108" s="16" t="s">
        <v>158</v>
      </c>
      <c r="F108" s="16" t="s">
        <v>864</v>
      </c>
      <c r="G108" s="17" t="s">
        <v>947</v>
      </c>
      <c r="H108" s="16"/>
      <c r="I108" s="16" t="s">
        <v>627</v>
      </c>
      <c r="J108" s="16" t="s">
        <v>628</v>
      </c>
      <c r="K108" s="16" t="s">
        <v>629</v>
      </c>
      <c r="L108" s="16" t="s">
        <v>713</v>
      </c>
      <c r="M108" s="16" t="s">
        <v>96</v>
      </c>
      <c r="N108" s="16" t="s">
        <v>113</v>
      </c>
      <c r="O108" s="22">
        <v>65</v>
      </c>
      <c r="P108" s="19" t="s">
        <v>948</v>
      </c>
      <c r="Q108" s="20" t="s">
        <v>117</v>
      </c>
      <c r="R108" s="19" t="s">
        <v>485</v>
      </c>
      <c r="S108" s="19" t="s">
        <v>949</v>
      </c>
      <c r="T108" s="19" t="s">
        <v>285</v>
      </c>
      <c r="U108" s="19" t="s">
        <v>487</v>
      </c>
      <c r="V108" s="19">
        <v>0</v>
      </c>
      <c r="W108" s="19" t="s">
        <v>950</v>
      </c>
      <c r="X108" s="20" t="s">
        <v>288</v>
      </c>
      <c r="Y108" s="21"/>
      <c r="Z108" s="21"/>
      <c r="AA108" s="21"/>
      <c r="AB108" s="21"/>
      <c r="AC108" s="21"/>
      <c r="AD108" s="21"/>
      <c r="AE108" s="21"/>
      <c r="AF108" s="21"/>
      <c r="AG108" s="21"/>
      <c r="AH108" s="22"/>
      <c r="AI108" s="22"/>
      <c r="AJ108" s="22"/>
      <c r="AK108" s="22"/>
      <c r="AL108" s="22"/>
      <c r="AM108" s="22"/>
      <c r="AN108" s="22"/>
      <c r="AO108" s="22"/>
      <c r="AP108" s="22"/>
      <c r="AQ108" s="22"/>
      <c r="AR108" s="23"/>
      <c r="AS108" s="22"/>
      <c r="AT108" s="207" t="s">
        <v>951</v>
      </c>
      <c r="AU108" s="190" t="s">
        <v>952</v>
      </c>
      <c r="AV108" s="190" t="s">
        <v>953</v>
      </c>
      <c r="AW108" s="196">
        <v>50000000000</v>
      </c>
      <c r="AX108" s="190" t="s">
        <v>951</v>
      </c>
      <c r="AY108" s="190">
        <v>135000000000</v>
      </c>
      <c r="AZ108" s="191"/>
      <c r="BA108" s="191"/>
      <c r="BB108" s="191"/>
      <c r="BC108" s="191"/>
      <c r="BD108" s="24">
        <v>0</v>
      </c>
      <c r="BE108" s="24"/>
      <c r="BF108" s="25"/>
      <c r="BG108" s="26">
        <f t="shared" ref="BG108:BG113" si="451">IFERROR(BD108/AW108,0)</f>
        <v>0</v>
      </c>
      <c r="BH108" s="27">
        <f t="shared" ref="BH108:BH113" si="452">IFERROR(BE108/AW108,0)</f>
        <v>0</v>
      </c>
      <c r="BI108" s="25" t="s">
        <v>50</v>
      </c>
      <c r="BJ108" s="25" t="s">
        <v>101</v>
      </c>
      <c r="BK108" s="99">
        <v>1000000000</v>
      </c>
      <c r="BL108" s="56">
        <v>1570919063</v>
      </c>
      <c r="BM108" s="25" t="s">
        <v>954</v>
      </c>
      <c r="BN108" s="27">
        <f t="shared" ref="BN108:BN113" si="453">+IFERROR(BK108/AW108,0)</f>
        <v>0.02</v>
      </c>
      <c r="BO108" s="28">
        <f>+IF(BP108="SI",IFERROR((IF(BP108="SI",BL108,0)/AW108),"REVISAR"),BH108)</f>
        <v>3.1418381260000003E-2</v>
      </c>
      <c r="BP108" s="25" t="s">
        <v>50</v>
      </c>
      <c r="BQ108" s="29" t="s">
        <v>123</v>
      </c>
      <c r="BR108" s="99">
        <v>1000000000</v>
      </c>
      <c r="BS108" s="56">
        <v>1570919063</v>
      </c>
      <c r="BT108" s="25" t="s">
        <v>1472</v>
      </c>
      <c r="BU108" s="27">
        <f t="shared" ref="BU108:BU113" si="454">+IFERROR(BR108/AW108,0)</f>
        <v>0.02</v>
      </c>
      <c r="BV108" s="28">
        <f t="shared" ref="BV108:BV113" si="455">+IF(BW108="SI",IFERROR((IF(BW108="SI",BS108,0)/AW108),"REVISAR"),BO108)</f>
        <v>3.1418381260000003E-2</v>
      </c>
      <c r="BW108" s="97" t="s">
        <v>50</v>
      </c>
      <c r="BX108" s="98" t="s">
        <v>1473</v>
      </c>
      <c r="BY108" s="24">
        <v>0</v>
      </c>
      <c r="BZ108" s="24">
        <v>2745922506</v>
      </c>
      <c r="CA108" s="25" t="s">
        <v>1474</v>
      </c>
      <c r="CB108" s="27">
        <f t="shared" ref="CB108:CB113" si="456">+IFERROR(BY108/AW108,0)</f>
        <v>0</v>
      </c>
      <c r="CC108" s="28">
        <f t="shared" ref="CC108:CC113" si="457">+IF(CD108="SI",IFERROR((IF(CD108="SI",BZ108,0)/AW108),"REVISAR"),BV108)</f>
        <v>5.4918450119999997E-2</v>
      </c>
      <c r="CD108" s="25" t="s">
        <v>50</v>
      </c>
      <c r="CE108" s="25" t="s">
        <v>1475</v>
      </c>
      <c r="CF108" s="99">
        <v>1000000000</v>
      </c>
      <c r="CG108" s="24">
        <v>15945884181</v>
      </c>
      <c r="CH108" s="25" t="s">
        <v>1476</v>
      </c>
      <c r="CI108" s="27">
        <f t="shared" ref="CI108:CI113" si="458">+IFERROR(CF108/AW108,0)</f>
        <v>0.02</v>
      </c>
      <c r="CJ108" s="28">
        <f t="shared" ref="CJ108:CJ113" si="459">+IF(CK108="SI",IFERROR((IF(CK108="SI",CG108,0)/AW108),"REVISAR"),CC108)</f>
        <v>0.31891768362</v>
      </c>
      <c r="CK108" s="25" t="s">
        <v>50</v>
      </c>
      <c r="CL108" s="25" t="s">
        <v>1477</v>
      </c>
      <c r="CM108" s="99">
        <v>5000000000</v>
      </c>
      <c r="CN108" s="24">
        <v>17772358855</v>
      </c>
      <c r="CO108" s="25" t="s">
        <v>1478</v>
      </c>
      <c r="CP108" s="27">
        <f t="shared" ref="CP108:CP113" si="460">+IFERROR(CM108/AW108,0)</f>
        <v>0.1</v>
      </c>
      <c r="CQ108" s="28">
        <f t="shared" ref="CQ108:CQ113" si="461">+IF(CR108="SI",IFERROR((IF(CR108="SI",CN108,0)/AW108),"REVISAR"),CJ108)</f>
        <v>0.35544717710000001</v>
      </c>
      <c r="CR108" s="25" t="s">
        <v>50</v>
      </c>
      <c r="CS108" s="25" t="s">
        <v>1479</v>
      </c>
      <c r="CT108" s="99">
        <v>10000000000</v>
      </c>
      <c r="CU108" s="24">
        <v>26308183570</v>
      </c>
      <c r="CV108" s="25" t="s">
        <v>1865</v>
      </c>
      <c r="CW108" s="27">
        <f t="shared" ref="CW108:CW113" si="462">+IFERROR(CT108/AW108,0)</f>
        <v>0.2</v>
      </c>
      <c r="CX108" s="28">
        <f t="shared" ref="CX108:CX113" si="463">+IF(CY108="SI",IFERROR((IF(CY108="SI",CU108,0)/AW108),"REVISAR"),CQ108)</f>
        <v>0.52616367139999998</v>
      </c>
      <c r="CY108" s="25" t="s">
        <v>50</v>
      </c>
      <c r="CZ108" s="25" t="s">
        <v>1866</v>
      </c>
      <c r="DA108" s="99">
        <v>10000000000</v>
      </c>
      <c r="DB108" s="24">
        <v>26870860737</v>
      </c>
      <c r="DC108" s="25" t="s">
        <v>1867</v>
      </c>
      <c r="DD108" s="27">
        <f t="shared" ref="DD108:DD113" si="464">+IFERROR(DA108/AW108,0)</f>
        <v>0.2</v>
      </c>
      <c r="DE108" s="28">
        <f t="shared" ref="DE108:DE113" si="465">+IF(DF108="SI",IFERROR((IF(DF108="SI",DB108,0)/AW108),"REVISAR"),CX108)</f>
        <v>0.53741721474000004</v>
      </c>
      <c r="DF108" s="25" t="s">
        <v>50</v>
      </c>
      <c r="DG108" s="25" t="s">
        <v>1868</v>
      </c>
      <c r="DH108" s="99">
        <v>20000000000</v>
      </c>
      <c r="DI108" s="24">
        <v>50183918754</v>
      </c>
      <c r="DJ108" s="25" t="s">
        <v>1869</v>
      </c>
      <c r="DK108" s="27">
        <f t="shared" ref="DK108:DK113" si="466">+IFERROR(DH108/AW108,0)</f>
        <v>0.4</v>
      </c>
      <c r="DL108" s="28">
        <f t="shared" ref="DL108:DL113" si="467">+IF(DM108="SI",IFERROR((IF(DM108="SI",DI108,0)/AW108),"REVISAR"),DE108)</f>
        <v>1.00367837508</v>
      </c>
      <c r="DM108" s="25" t="s">
        <v>50</v>
      </c>
      <c r="DN108" s="25" t="s">
        <v>1870</v>
      </c>
      <c r="DO108" s="99">
        <v>20000000000</v>
      </c>
      <c r="DP108" s="24"/>
      <c r="DQ108" s="25"/>
      <c r="DR108" s="27">
        <f t="shared" ref="DR108:DR113" si="468">+IFERROR(DO108/AW108,0)</f>
        <v>0.4</v>
      </c>
      <c r="DS108" s="28">
        <f t="shared" ref="DS108:DS113" si="469">+IF(DT108="SI",IFERROR((IF(DT108="SI",DP108,0)/AW108),"REVISAR"),DL108)</f>
        <v>1.00367837508</v>
      </c>
      <c r="DT108" s="25" t="s">
        <v>49</v>
      </c>
      <c r="DU108" s="25"/>
      <c r="DV108" s="99">
        <v>25000000000</v>
      </c>
      <c r="DW108" s="24"/>
      <c r="DX108" s="25"/>
      <c r="DY108" s="27">
        <f t="shared" ref="DY108:DY113" si="470">+IFERROR(DV108/AW108,0)</f>
        <v>0.5</v>
      </c>
      <c r="DZ108" s="28">
        <f t="shared" ref="DZ108:DZ113" si="471">+IF(EA108="SI",IFERROR((IF(EA108="SI",DW108,0)/AW108),"REVISAR"),DS108)</f>
        <v>1.00367837508</v>
      </c>
      <c r="EA108" s="25" t="s">
        <v>49</v>
      </c>
      <c r="EB108" s="25"/>
      <c r="EC108" s="100">
        <v>50000000000</v>
      </c>
      <c r="ED108" s="24"/>
      <c r="EE108" s="25"/>
      <c r="EF108" s="27">
        <f t="shared" ref="EF108:EF113" si="472">+IFERROR(EC108/AW108,0)</f>
        <v>1</v>
      </c>
      <c r="EG108" s="28">
        <f t="shared" ref="EG108:EG113" si="473">+IF(EH108="SI",IFERROR((IF(EH108="SI",ED108,0)/AW108),"REVISAR"),DZ108)</f>
        <v>1.00367837508</v>
      </c>
      <c r="EH108" s="25" t="s">
        <v>49</v>
      </c>
      <c r="EI108" s="25"/>
      <c r="EJ108" s="32">
        <v>2025</v>
      </c>
    </row>
    <row r="109" spans="2:140" ht="409.5" x14ac:dyDescent="0.3">
      <c r="B109" s="16" t="s">
        <v>93</v>
      </c>
      <c r="C109" s="16" t="s">
        <v>94</v>
      </c>
      <c r="D109" s="16" t="s">
        <v>130</v>
      </c>
      <c r="E109" s="16" t="s">
        <v>158</v>
      </c>
      <c r="F109" s="16" t="s">
        <v>274</v>
      </c>
      <c r="G109" s="17" t="s">
        <v>275</v>
      </c>
      <c r="H109" s="16" t="s">
        <v>600</v>
      </c>
      <c r="I109" s="16" t="s">
        <v>277</v>
      </c>
      <c r="J109" s="16" t="s">
        <v>601</v>
      </c>
      <c r="K109" s="16" t="s">
        <v>602</v>
      </c>
      <c r="L109" s="16" t="s">
        <v>603</v>
      </c>
      <c r="M109" s="16" t="s">
        <v>68</v>
      </c>
      <c r="N109" s="16" t="s">
        <v>69</v>
      </c>
      <c r="O109" s="22" t="s">
        <v>955</v>
      </c>
      <c r="P109" s="19" t="s">
        <v>956</v>
      </c>
      <c r="Q109" s="20" t="s">
        <v>282</v>
      </c>
      <c r="R109" s="19" t="s">
        <v>283</v>
      </c>
      <c r="S109" s="19" t="s">
        <v>957</v>
      </c>
      <c r="T109" s="19" t="s">
        <v>285</v>
      </c>
      <c r="U109" s="19" t="s">
        <v>286</v>
      </c>
      <c r="V109" s="19">
        <v>30</v>
      </c>
      <c r="W109" s="19" t="s">
        <v>958</v>
      </c>
      <c r="X109" s="20" t="s">
        <v>394</v>
      </c>
      <c r="Y109" s="21" t="s">
        <v>67</v>
      </c>
      <c r="Z109" s="21" t="s">
        <v>67</v>
      </c>
      <c r="AA109" s="21" t="s">
        <v>67</v>
      </c>
      <c r="AB109" s="21" t="s">
        <v>67</v>
      </c>
      <c r="AC109" s="21" t="s">
        <v>67</v>
      </c>
      <c r="AD109" s="21" t="s">
        <v>67</v>
      </c>
      <c r="AE109" s="21" t="s">
        <v>67</v>
      </c>
      <c r="AF109" s="21" t="s">
        <v>67</v>
      </c>
      <c r="AG109" s="21" t="s">
        <v>67</v>
      </c>
      <c r="AH109" s="22" t="s">
        <v>67</v>
      </c>
      <c r="AI109" s="22" t="s">
        <v>67</v>
      </c>
      <c r="AJ109" s="22" t="s">
        <v>67</v>
      </c>
      <c r="AK109" s="22" t="s">
        <v>67</v>
      </c>
      <c r="AL109" s="22" t="s">
        <v>67</v>
      </c>
      <c r="AM109" s="22" t="s">
        <v>67</v>
      </c>
      <c r="AN109" s="22" t="s">
        <v>67</v>
      </c>
      <c r="AO109" s="22" t="s">
        <v>67</v>
      </c>
      <c r="AP109" s="22" t="s">
        <v>67</v>
      </c>
      <c r="AQ109" s="22" t="s">
        <v>67</v>
      </c>
      <c r="AR109" s="23" t="s">
        <v>67</v>
      </c>
      <c r="AS109" s="22" t="s">
        <v>67</v>
      </c>
      <c r="AT109" s="207">
        <v>683</v>
      </c>
      <c r="AU109" s="190">
        <v>651</v>
      </c>
      <c r="AV109" s="190">
        <v>904</v>
      </c>
      <c r="AW109" s="190">
        <v>1265</v>
      </c>
      <c r="AX109" s="190">
        <v>795</v>
      </c>
      <c r="AY109" s="190">
        <v>3615</v>
      </c>
      <c r="AZ109" s="191"/>
      <c r="BA109" s="191"/>
      <c r="BB109" s="191"/>
      <c r="BC109" s="191"/>
      <c r="BD109" s="24">
        <v>0</v>
      </c>
      <c r="BE109" s="24" t="s">
        <v>119</v>
      </c>
      <c r="BF109" s="25"/>
      <c r="BG109" s="26">
        <f t="shared" si="451"/>
        <v>0</v>
      </c>
      <c r="BH109" s="27">
        <f t="shared" si="452"/>
        <v>0</v>
      </c>
      <c r="BI109" s="25" t="s">
        <v>49</v>
      </c>
      <c r="BJ109" s="25"/>
      <c r="BK109" s="24">
        <v>0</v>
      </c>
      <c r="BL109" s="24"/>
      <c r="BM109" s="25"/>
      <c r="BN109" s="27">
        <f t="shared" si="453"/>
        <v>0</v>
      </c>
      <c r="BO109" s="28">
        <f t="shared" ref="BO109:BO113" si="474">+IF(BP109="SI",IFERROR((IF(BP109="SI",BL109,0)/AW109),"REVISAR"),BH109)</f>
        <v>0</v>
      </c>
      <c r="BP109" s="25" t="s">
        <v>49</v>
      </c>
      <c r="BQ109" s="29"/>
      <c r="BR109" s="30">
        <v>41</v>
      </c>
      <c r="BS109" s="24">
        <v>708</v>
      </c>
      <c r="BT109" s="25" t="s">
        <v>1480</v>
      </c>
      <c r="BU109" s="27">
        <f t="shared" si="454"/>
        <v>3.241106719367589E-2</v>
      </c>
      <c r="BV109" s="28">
        <f t="shared" si="455"/>
        <v>0</v>
      </c>
      <c r="BW109" s="25" t="s">
        <v>62</v>
      </c>
      <c r="BX109" s="25" t="s">
        <v>525</v>
      </c>
      <c r="BY109" s="24">
        <v>41</v>
      </c>
      <c r="BZ109" s="24"/>
      <c r="CA109" s="25"/>
      <c r="CB109" s="27">
        <f t="shared" si="456"/>
        <v>3.241106719367589E-2</v>
      </c>
      <c r="CC109" s="28">
        <f t="shared" si="457"/>
        <v>0</v>
      </c>
      <c r="CD109" s="25" t="s">
        <v>49</v>
      </c>
      <c r="CE109" s="25" t="s">
        <v>1481</v>
      </c>
      <c r="CF109" s="24">
        <v>41</v>
      </c>
      <c r="CG109" s="24"/>
      <c r="CH109" s="25"/>
      <c r="CI109" s="27">
        <f t="shared" si="458"/>
        <v>3.241106719367589E-2</v>
      </c>
      <c r="CJ109" s="28">
        <f t="shared" si="459"/>
        <v>0</v>
      </c>
      <c r="CK109" s="25" t="s">
        <v>49</v>
      </c>
      <c r="CL109" s="25"/>
      <c r="CM109" s="24">
        <v>189</v>
      </c>
      <c r="CN109" s="24">
        <v>217</v>
      </c>
      <c r="CO109" s="25" t="s">
        <v>1871</v>
      </c>
      <c r="CP109" s="27">
        <f t="shared" si="460"/>
        <v>0.14940711462450593</v>
      </c>
      <c r="CQ109" s="28">
        <f t="shared" si="461"/>
        <v>0</v>
      </c>
      <c r="CR109" s="25" t="s">
        <v>49</v>
      </c>
      <c r="CS109" s="25"/>
      <c r="CT109" s="24">
        <v>189</v>
      </c>
      <c r="CU109" s="24"/>
      <c r="CV109" s="25"/>
      <c r="CW109" s="27">
        <f t="shared" si="462"/>
        <v>0.14940711462450593</v>
      </c>
      <c r="CX109" s="28">
        <f t="shared" si="463"/>
        <v>0</v>
      </c>
      <c r="CY109" s="25" t="s">
        <v>49</v>
      </c>
      <c r="CZ109" s="25"/>
      <c r="DA109" s="24">
        <v>189</v>
      </c>
      <c r="DB109" s="24">
        <v>217</v>
      </c>
      <c r="DC109" s="25"/>
      <c r="DD109" s="27">
        <f t="shared" si="464"/>
        <v>0.14940711462450593</v>
      </c>
      <c r="DE109" s="28">
        <f t="shared" si="465"/>
        <v>0</v>
      </c>
      <c r="DF109" s="25" t="s">
        <v>49</v>
      </c>
      <c r="DG109" s="25"/>
      <c r="DH109" s="24">
        <v>189</v>
      </c>
      <c r="DI109" s="24"/>
      <c r="DJ109" s="25" t="s">
        <v>1872</v>
      </c>
      <c r="DK109" s="27">
        <f t="shared" si="466"/>
        <v>0.14940711462450593</v>
      </c>
      <c r="DL109" s="28">
        <f t="shared" si="467"/>
        <v>0</v>
      </c>
      <c r="DM109" s="25" t="s">
        <v>396</v>
      </c>
      <c r="DN109" s="25" t="s">
        <v>1873</v>
      </c>
      <c r="DO109" s="24">
        <v>189</v>
      </c>
      <c r="DP109" s="24"/>
      <c r="DQ109" s="25"/>
      <c r="DR109" s="27">
        <f t="shared" si="468"/>
        <v>0.14940711462450593</v>
      </c>
      <c r="DS109" s="28">
        <f t="shared" si="469"/>
        <v>0</v>
      </c>
      <c r="DT109" s="25" t="s">
        <v>49</v>
      </c>
      <c r="DU109" s="25"/>
      <c r="DV109" s="24">
        <v>189</v>
      </c>
      <c r="DW109" s="24"/>
      <c r="DX109" s="25"/>
      <c r="DY109" s="27">
        <f t="shared" si="470"/>
        <v>0.14940711462450593</v>
      </c>
      <c r="DZ109" s="28">
        <f t="shared" si="471"/>
        <v>0</v>
      </c>
      <c r="EA109" s="25" t="s">
        <v>49</v>
      </c>
      <c r="EB109" s="25"/>
      <c r="EC109" s="31">
        <v>1265</v>
      </c>
      <c r="ED109" s="24"/>
      <c r="EE109" s="25"/>
      <c r="EF109" s="27">
        <f t="shared" si="472"/>
        <v>1</v>
      </c>
      <c r="EG109" s="28">
        <f t="shared" si="473"/>
        <v>0</v>
      </c>
      <c r="EH109" s="25" t="s">
        <v>49</v>
      </c>
      <c r="EI109" s="25"/>
      <c r="EJ109" s="32">
        <v>2025</v>
      </c>
    </row>
    <row r="110" spans="2:140" ht="409.5" x14ac:dyDescent="0.3">
      <c r="B110" s="16" t="s">
        <v>93</v>
      </c>
      <c r="C110" s="16" t="s">
        <v>94</v>
      </c>
      <c r="D110" s="16" t="s">
        <v>130</v>
      </c>
      <c r="E110" s="16" t="s">
        <v>158</v>
      </c>
      <c r="F110" s="16" t="s">
        <v>274</v>
      </c>
      <c r="G110" s="17" t="s">
        <v>275</v>
      </c>
      <c r="H110" s="16" t="s">
        <v>600</v>
      </c>
      <c r="I110" s="16" t="s">
        <v>277</v>
      </c>
      <c r="J110" s="16" t="s">
        <v>601</v>
      </c>
      <c r="K110" s="16" t="s">
        <v>602</v>
      </c>
      <c r="L110" s="16" t="s">
        <v>603</v>
      </c>
      <c r="M110" s="16" t="s">
        <v>68</v>
      </c>
      <c r="N110" s="16" t="s">
        <v>69</v>
      </c>
      <c r="O110" s="22" t="s">
        <v>959</v>
      </c>
      <c r="P110" s="19" t="s">
        <v>960</v>
      </c>
      <c r="Q110" s="20" t="s">
        <v>282</v>
      </c>
      <c r="R110" s="19" t="s">
        <v>283</v>
      </c>
      <c r="S110" s="19" t="s">
        <v>961</v>
      </c>
      <c r="T110" s="19" t="s">
        <v>285</v>
      </c>
      <c r="U110" s="19" t="s">
        <v>286</v>
      </c>
      <c r="V110" s="19">
        <v>30</v>
      </c>
      <c r="W110" s="19" t="s">
        <v>958</v>
      </c>
      <c r="X110" s="20" t="s">
        <v>394</v>
      </c>
      <c r="Y110" s="21" t="s">
        <v>67</v>
      </c>
      <c r="Z110" s="21" t="s">
        <v>67</v>
      </c>
      <c r="AA110" s="21" t="s">
        <v>67</v>
      </c>
      <c r="AB110" s="21" t="s">
        <v>67</v>
      </c>
      <c r="AC110" s="21" t="s">
        <v>67</v>
      </c>
      <c r="AD110" s="21" t="s">
        <v>67</v>
      </c>
      <c r="AE110" s="21" t="s">
        <v>67</v>
      </c>
      <c r="AF110" s="21" t="s">
        <v>67</v>
      </c>
      <c r="AG110" s="21" t="s">
        <v>67</v>
      </c>
      <c r="AH110" s="22" t="s">
        <v>67</v>
      </c>
      <c r="AI110" s="22" t="s">
        <v>67</v>
      </c>
      <c r="AJ110" s="22" t="s">
        <v>67</v>
      </c>
      <c r="AK110" s="22" t="s">
        <v>67</v>
      </c>
      <c r="AL110" s="22" t="s">
        <v>67</v>
      </c>
      <c r="AM110" s="22" t="s">
        <v>67</v>
      </c>
      <c r="AN110" s="22" t="s">
        <v>67</v>
      </c>
      <c r="AO110" s="22" t="s">
        <v>67</v>
      </c>
      <c r="AP110" s="22" t="s">
        <v>67</v>
      </c>
      <c r="AQ110" s="22" t="s">
        <v>67</v>
      </c>
      <c r="AR110" s="23" t="s">
        <v>67</v>
      </c>
      <c r="AS110" s="22" t="s">
        <v>67</v>
      </c>
      <c r="AT110" s="207">
        <v>834</v>
      </c>
      <c r="AU110" s="190">
        <v>1175</v>
      </c>
      <c r="AV110" s="190">
        <v>1632</v>
      </c>
      <c r="AW110" s="190">
        <v>2285</v>
      </c>
      <c r="AX110" s="190">
        <v>1436</v>
      </c>
      <c r="AY110" s="190">
        <v>6528</v>
      </c>
      <c r="AZ110" s="191"/>
      <c r="BA110" s="191"/>
      <c r="BB110" s="191"/>
      <c r="BC110" s="191"/>
      <c r="BD110" s="24">
        <v>0</v>
      </c>
      <c r="BE110" s="24" t="s">
        <v>119</v>
      </c>
      <c r="BF110" s="25"/>
      <c r="BG110" s="26">
        <f t="shared" si="451"/>
        <v>0</v>
      </c>
      <c r="BH110" s="27">
        <f t="shared" si="452"/>
        <v>0</v>
      </c>
      <c r="BI110" s="25" t="s">
        <v>49</v>
      </c>
      <c r="BJ110" s="25"/>
      <c r="BK110" s="24">
        <v>0</v>
      </c>
      <c r="BL110" s="24"/>
      <c r="BM110" s="25"/>
      <c r="BN110" s="27">
        <f t="shared" si="453"/>
        <v>0</v>
      </c>
      <c r="BO110" s="28">
        <f t="shared" si="474"/>
        <v>0</v>
      </c>
      <c r="BP110" s="25" t="s">
        <v>49</v>
      </c>
      <c r="BQ110" s="29"/>
      <c r="BR110" s="30">
        <v>98</v>
      </c>
      <c r="BS110" s="24">
        <v>556</v>
      </c>
      <c r="BT110" s="25" t="s">
        <v>1482</v>
      </c>
      <c r="BU110" s="27">
        <f t="shared" si="454"/>
        <v>4.2888402625820568E-2</v>
      </c>
      <c r="BV110" s="28">
        <f t="shared" si="455"/>
        <v>0</v>
      </c>
      <c r="BW110" s="25" t="s">
        <v>62</v>
      </c>
      <c r="BX110" s="25" t="s">
        <v>525</v>
      </c>
      <c r="BY110" s="24">
        <v>98</v>
      </c>
      <c r="BZ110" s="24"/>
      <c r="CA110" s="25"/>
      <c r="CB110" s="27">
        <f t="shared" si="456"/>
        <v>4.2888402625820568E-2</v>
      </c>
      <c r="CC110" s="28">
        <f t="shared" si="457"/>
        <v>0</v>
      </c>
      <c r="CD110" s="25" t="s">
        <v>49</v>
      </c>
      <c r="CE110" s="25" t="s">
        <v>1481</v>
      </c>
      <c r="CF110" s="24">
        <v>98</v>
      </c>
      <c r="CG110" s="24"/>
      <c r="CH110" s="25"/>
      <c r="CI110" s="27">
        <f t="shared" si="458"/>
        <v>4.2888402625820568E-2</v>
      </c>
      <c r="CJ110" s="28">
        <f t="shared" si="459"/>
        <v>0</v>
      </c>
      <c r="CK110" s="25" t="s">
        <v>49</v>
      </c>
      <c r="CL110" s="25"/>
      <c r="CM110" s="24">
        <v>482</v>
      </c>
      <c r="CN110" s="24">
        <v>970</v>
      </c>
      <c r="CO110" s="25" t="s">
        <v>1874</v>
      </c>
      <c r="CP110" s="27">
        <f t="shared" si="460"/>
        <v>0.21094091903719914</v>
      </c>
      <c r="CQ110" s="28">
        <f t="shared" si="461"/>
        <v>0</v>
      </c>
      <c r="CR110" s="25" t="s">
        <v>49</v>
      </c>
      <c r="CS110" s="25"/>
      <c r="CT110" s="24">
        <v>482</v>
      </c>
      <c r="CU110" s="24"/>
      <c r="CV110" s="25"/>
      <c r="CW110" s="27">
        <f t="shared" si="462"/>
        <v>0.21094091903719914</v>
      </c>
      <c r="CX110" s="28">
        <f t="shared" si="463"/>
        <v>0</v>
      </c>
      <c r="CY110" s="25" t="s">
        <v>49</v>
      </c>
      <c r="CZ110" s="25"/>
      <c r="DA110" s="24">
        <v>482</v>
      </c>
      <c r="DB110" s="24">
        <v>970</v>
      </c>
      <c r="DC110" s="25"/>
      <c r="DD110" s="27">
        <f t="shared" si="464"/>
        <v>0.21094091903719914</v>
      </c>
      <c r="DE110" s="28">
        <f t="shared" si="465"/>
        <v>0</v>
      </c>
      <c r="DF110" s="25" t="s">
        <v>49</v>
      </c>
      <c r="DG110" s="25"/>
      <c r="DH110" s="24">
        <v>1513</v>
      </c>
      <c r="DI110" s="24"/>
      <c r="DJ110" s="25" t="s">
        <v>1875</v>
      </c>
      <c r="DK110" s="27">
        <f t="shared" si="466"/>
        <v>0.66214442013129104</v>
      </c>
      <c r="DL110" s="28">
        <f t="shared" si="467"/>
        <v>0</v>
      </c>
      <c r="DM110" s="25" t="s">
        <v>396</v>
      </c>
      <c r="DN110" s="25" t="s">
        <v>1873</v>
      </c>
      <c r="DO110" s="24">
        <v>1513</v>
      </c>
      <c r="DP110" s="24"/>
      <c r="DQ110" s="25"/>
      <c r="DR110" s="27">
        <f t="shared" si="468"/>
        <v>0.66214442013129104</v>
      </c>
      <c r="DS110" s="28">
        <f t="shared" si="469"/>
        <v>0</v>
      </c>
      <c r="DT110" s="25" t="s">
        <v>49</v>
      </c>
      <c r="DU110" s="25"/>
      <c r="DV110" s="24">
        <v>1513</v>
      </c>
      <c r="DW110" s="24"/>
      <c r="DX110" s="25"/>
      <c r="DY110" s="27">
        <f t="shared" si="470"/>
        <v>0.66214442013129104</v>
      </c>
      <c r="DZ110" s="28">
        <f t="shared" si="471"/>
        <v>0</v>
      </c>
      <c r="EA110" s="25" t="s">
        <v>49</v>
      </c>
      <c r="EB110" s="25"/>
      <c r="EC110" s="31">
        <v>2285</v>
      </c>
      <c r="ED110" s="24"/>
      <c r="EE110" s="25"/>
      <c r="EF110" s="27">
        <f t="shared" si="472"/>
        <v>1</v>
      </c>
      <c r="EG110" s="28">
        <f t="shared" si="473"/>
        <v>0</v>
      </c>
      <c r="EH110" s="25" t="s">
        <v>49</v>
      </c>
      <c r="EI110" s="25"/>
      <c r="EJ110" s="32">
        <v>2025</v>
      </c>
    </row>
    <row r="111" spans="2:140" ht="409.5" x14ac:dyDescent="0.3">
      <c r="B111" s="16" t="s">
        <v>93</v>
      </c>
      <c r="C111" s="16" t="s">
        <v>94</v>
      </c>
      <c r="D111" s="16" t="s">
        <v>130</v>
      </c>
      <c r="E111" s="16" t="s">
        <v>158</v>
      </c>
      <c r="F111" s="16" t="s">
        <v>274</v>
      </c>
      <c r="G111" s="17" t="s">
        <v>275</v>
      </c>
      <c r="H111" s="16" t="s">
        <v>600</v>
      </c>
      <c r="I111" s="16" t="s">
        <v>277</v>
      </c>
      <c r="J111" s="16" t="s">
        <v>601</v>
      </c>
      <c r="K111" s="16" t="s">
        <v>602</v>
      </c>
      <c r="L111" s="16" t="s">
        <v>603</v>
      </c>
      <c r="M111" s="16" t="s">
        <v>68</v>
      </c>
      <c r="N111" s="16" t="s">
        <v>69</v>
      </c>
      <c r="O111" s="22">
        <v>88</v>
      </c>
      <c r="P111" s="19" t="s">
        <v>962</v>
      </c>
      <c r="Q111" s="20" t="s">
        <v>282</v>
      </c>
      <c r="R111" s="19" t="s">
        <v>283</v>
      </c>
      <c r="S111" s="19" t="s">
        <v>963</v>
      </c>
      <c r="T111" s="19" t="s">
        <v>285</v>
      </c>
      <c r="U111" s="19" t="s">
        <v>487</v>
      </c>
      <c r="V111" s="19">
        <v>30</v>
      </c>
      <c r="W111" s="19" t="s">
        <v>964</v>
      </c>
      <c r="X111" s="20" t="s">
        <v>310</v>
      </c>
      <c r="Y111" s="21" t="s">
        <v>48</v>
      </c>
      <c r="Z111" s="21" t="s">
        <v>67</v>
      </c>
      <c r="AA111" s="21" t="s">
        <v>67</v>
      </c>
      <c r="AB111" s="21" t="s">
        <v>67</v>
      </c>
      <c r="AC111" s="21" t="s">
        <v>67</v>
      </c>
      <c r="AD111" s="21" t="s">
        <v>67</v>
      </c>
      <c r="AE111" s="21" t="s">
        <v>67</v>
      </c>
      <c r="AF111" s="21" t="s">
        <v>67</v>
      </c>
      <c r="AG111" s="21" t="s">
        <v>67</v>
      </c>
      <c r="AH111" s="22" t="s">
        <v>67</v>
      </c>
      <c r="AI111" s="22" t="s">
        <v>67</v>
      </c>
      <c r="AJ111" s="22" t="s">
        <v>67</v>
      </c>
      <c r="AK111" s="22" t="s">
        <v>67</v>
      </c>
      <c r="AL111" s="22" t="s">
        <v>67</v>
      </c>
      <c r="AM111" s="22" t="s">
        <v>67</v>
      </c>
      <c r="AN111" s="22" t="s">
        <v>67</v>
      </c>
      <c r="AO111" s="22" t="s">
        <v>67</v>
      </c>
      <c r="AP111" s="22" t="s">
        <v>67</v>
      </c>
      <c r="AQ111" s="22" t="s">
        <v>67</v>
      </c>
      <c r="AR111" s="23" t="s">
        <v>67</v>
      </c>
      <c r="AS111" s="22" t="s">
        <v>67</v>
      </c>
      <c r="AT111" s="207">
        <v>0</v>
      </c>
      <c r="AU111" s="190">
        <v>3050</v>
      </c>
      <c r="AV111" s="190">
        <v>4413</v>
      </c>
      <c r="AW111" s="190">
        <v>7021</v>
      </c>
      <c r="AX111" s="190">
        <v>5016</v>
      </c>
      <c r="AY111" s="190">
        <v>19500</v>
      </c>
      <c r="AZ111" s="191"/>
      <c r="BA111" s="191"/>
      <c r="BB111" s="191"/>
      <c r="BC111" s="191"/>
      <c r="BD111" s="24">
        <v>183</v>
      </c>
      <c r="BE111" s="24">
        <v>205</v>
      </c>
      <c r="BF111" s="25" t="s">
        <v>965</v>
      </c>
      <c r="BG111" s="26">
        <f t="shared" si="451"/>
        <v>2.6064663153396953E-2</v>
      </c>
      <c r="BH111" s="27">
        <f t="shared" si="452"/>
        <v>2.9198119925936475E-2</v>
      </c>
      <c r="BI111" s="25" t="s">
        <v>50</v>
      </c>
      <c r="BJ111" s="25" t="s">
        <v>966</v>
      </c>
      <c r="BK111" s="24">
        <v>619</v>
      </c>
      <c r="BL111" s="24">
        <v>416</v>
      </c>
      <c r="BM111" s="25" t="s">
        <v>967</v>
      </c>
      <c r="BN111" s="27">
        <f t="shared" si="453"/>
        <v>8.8164079190998432E-2</v>
      </c>
      <c r="BO111" s="28">
        <f t="shared" si="474"/>
        <v>5.925081897165646E-2</v>
      </c>
      <c r="BP111" s="25" t="s">
        <v>50</v>
      </c>
      <c r="BQ111" s="29" t="s">
        <v>968</v>
      </c>
      <c r="BR111" s="30">
        <v>1207</v>
      </c>
      <c r="BS111" s="24">
        <v>580</v>
      </c>
      <c r="BT111" s="25" t="s">
        <v>969</v>
      </c>
      <c r="BU111" s="27">
        <f t="shared" si="454"/>
        <v>0.17191283292978207</v>
      </c>
      <c r="BV111" s="28">
        <f t="shared" si="455"/>
        <v>8.260931491240564E-2</v>
      </c>
      <c r="BW111" s="25" t="s">
        <v>50</v>
      </c>
      <c r="BX111" s="25" t="s">
        <v>970</v>
      </c>
      <c r="BY111" s="24">
        <v>1790</v>
      </c>
      <c r="BZ111" s="24">
        <v>857</v>
      </c>
      <c r="CA111" s="25" t="s">
        <v>1483</v>
      </c>
      <c r="CB111" s="27">
        <f t="shared" si="456"/>
        <v>0.25494943740207948</v>
      </c>
      <c r="CC111" s="28">
        <f t="shared" si="457"/>
        <v>0.1220623842757442</v>
      </c>
      <c r="CD111" s="25" t="s">
        <v>50</v>
      </c>
      <c r="CE111" s="25" t="s">
        <v>1484</v>
      </c>
      <c r="CF111" s="24">
        <v>2260</v>
      </c>
      <c r="CG111" s="24">
        <v>1017</v>
      </c>
      <c r="CH111" s="25" t="s">
        <v>1485</v>
      </c>
      <c r="CI111" s="27">
        <f t="shared" si="458"/>
        <v>0.32189146845178751</v>
      </c>
      <c r="CJ111" s="28">
        <f t="shared" si="459"/>
        <v>0.14485116080330437</v>
      </c>
      <c r="CK111" s="25" t="s">
        <v>50</v>
      </c>
      <c r="CL111" s="25" t="s">
        <v>1486</v>
      </c>
      <c r="CM111" s="24">
        <v>2854</v>
      </c>
      <c r="CN111" s="24">
        <v>1661</v>
      </c>
      <c r="CO111" s="25" t="s">
        <v>1876</v>
      </c>
      <c r="CP111" s="27">
        <f t="shared" si="460"/>
        <v>0.40649480131035465</v>
      </c>
      <c r="CQ111" s="28">
        <f t="shared" si="461"/>
        <v>0.23657598632673407</v>
      </c>
      <c r="CR111" s="25" t="s">
        <v>50</v>
      </c>
      <c r="CS111" s="25" t="s">
        <v>1487</v>
      </c>
      <c r="CT111" s="24">
        <v>3578</v>
      </c>
      <c r="CU111" s="24">
        <v>1812</v>
      </c>
      <c r="CV111" s="25" t="s">
        <v>1877</v>
      </c>
      <c r="CW111" s="27">
        <f t="shared" si="462"/>
        <v>0.50961401509756443</v>
      </c>
      <c r="CX111" s="28">
        <f t="shared" si="463"/>
        <v>0.25808289417461899</v>
      </c>
      <c r="CY111" s="25" t="s">
        <v>50</v>
      </c>
      <c r="CZ111" s="25" t="s">
        <v>1878</v>
      </c>
      <c r="DA111" s="24">
        <v>4288</v>
      </c>
      <c r="DB111" s="24">
        <v>2217</v>
      </c>
      <c r="DC111" s="25" t="s">
        <v>1879</v>
      </c>
      <c r="DD111" s="27">
        <f t="shared" si="464"/>
        <v>0.61073921093861272</v>
      </c>
      <c r="DE111" s="28">
        <f t="shared" si="465"/>
        <v>0.3157669847600057</v>
      </c>
      <c r="DF111" s="25" t="s">
        <v>50</v>
      </c>
      <c r="DG111" s="25" t="s">
        <v>1880</v>
      </c>
      <c r="DH111" s="24">
        <v>4968</v>
      </c>
      <c r="DI111" s="24">
        <v>2217</v>
      </c>
      <c r="DJ111" s="25" t="s">
        <v>1881</v>
      </c>
      <c r="DK111" s="27">
        <f t="shared" si="466"/>
        <v>0.70759151118074348</v>
      </c>
      <c r="DL111" s="28">
        <f t="shared" si="467"/>
        <v>0.3157669847600057</v>
      </c>
      <c r="DM111" s="25" t="s">
        <v>50</v>
      </c>
      <c r="DN111" s="25" t="s">
        <v>1882</v>
      </c>
      <c r="DO111" s="24">
        <v>5468</v>
      </c>
      <c r="DP111" s="24"/>
      <c r="DQ111" s="25"/>
      <c r="DR111" s="27">
        <f t="shared" si="468"/>
        <v>0.77880643782936898</v>
      </c>
      <c r="DS111" s="28">
        <f t="shared" si="469"/>
        <v>0.3157669847600057</v>
      </c>
      <c r="DT111" s="25" t="s">
        <v>49</v>
      </c>
      <c r="DU111" s="25"/>
      <c r="DV111" s="24">
        <v>6041</v>
      </c>
      <c r="DW111" s="24"/>
      <c r="DX111" s="25"/>
      <c r="DY111" s="27">
        <f t="shared" si="470"/>
        <v>0.86041874376869387</v>
      </c>
      <c r="DZ111" s="28">
        <f t="shared" si="471"/>
        <v>0.3157669847600057</v>
      </c>
      <c r="EA111" s="25" t="s">
        <v>49</v>
      </c>
      <c r="EB111" s="25"/>
      <c r="EC111" s="31">
        <v>7021</v>
      </c>
      <c r="ED111" s="24"/>
      <c r="EE111" s="25"/>
      <c r="EF111" s="27">
        <f t="shared" si="472"/>
        <v>1</v>
      </c>
      <c r="EG111" s="28">
        <f t="shared" si="473"/>
        <v>0.3157669847600057</v>
      </c>
      <c r="EH111" s="25" t="s">
        <v>49</v>
      </c>
      <c r="EI111" s="25"/>
      <c r="EJ111" s="32">
        <v>2025</v>
      </c>
    </row>
    <row r="112" spans="2:140" ht="409.5" x14ac:dyDescent="0.3">
      <c r="B112" s="16" t="s">
        <v>93</v>
      </c>
      <c r="C112" s="16" t="s">
        <v>94</v>
      </c>
      <c r="D112" s="16" t="s">
        <v>130</v>
      </c>
      <c r="E112" s="16" t="s">
        <v>158</v>
      </c>
      <c r="F112" s="16" t="s">
        <v>274</v>
      </c>
      <c r="G112" s="17" t="s">
        <v>275</v>
      </c>
      <c r="H112" s="16" t="s">
        <v>600</v>
      </c>
      <c r="I112" s="16" t="s">
        <v>277</v>
      </c>
      <c r="J112" s="16" t="s">
        <v>601</v>
      </c>
      <c r="K112" s="16" t="s">
        <v>602</v>
      </c>
      <c r="L112" s="16" t="s">
        <v>603</v>
      </c>
      <c r="M112" s="16" t="s">
        <v>68</v>
      </c>
      <c r="N112" s="16" t="s">
        <v>69</v>
      </c>
      <c r="O112" s="22">
        <v>89</v>
      </c>
      <c r="P112" s="19" t="s">
        <v>971</v>
      </c>
      <c r="Q112" s="20" t="s">
        <v>282</v>
      </c>
      <c r="R112" s="19" t="s">
        <v>283</v>
      </c>
      <c r="S112" s="19" t="s">
        <v>972</v>
      </c>
      <c r="T112" s="19" t="s">
        <v>285</v>
      </c>
      <c r="U112" s="19" t="s">
        <v>487</v>
      </c>
      <c r="V112" s="19">
        <v>30</v>
      </c>
      <c r="W112" s="19" t="s">
        <v>973</v>
      </c>
      <c r="X112" s="20" t="s">
        <v>310</v>
      </c>
      <c r="Y112" s="21" t="s">
        <v>67</v>
      </c>
      <c r="Z112" s="21" t="s">
        <v>67</v>
      </c>
      <c r="AA112" s="21" t="s">
        <v>67</v>
      </c>
      <c r="AB112" s="21" t="s">
        <v>67</v>
      </c>
      <c r="AC112" s="21" t="s">
        <v>67</v>
      </c>
      <c r="AD112" s="21" t="s">
        <v>67</v>
      </c>
      <c r="AE112" s="21" t="s">
        <v>67</v>
      </c>
      <c r="AF112" s="21" t="s">
        <v>67</v>
      </c>
      <c r="AG112" s="21" t="s">
        <v>67</v>
      </c>
      <c r="AH112" s="22" t="s">
        <v>67</v>
      </c>
      <c r="AI112" s="22" t="s">
        <v>67</v>
      </c>
      <c r="AJ112" s="22" t="s">
        <v>67</v>
      </c>
      <c r="AK112" s="22" t="s">
        <v>67</v>
      </c>
      <c r="AL112" s="22" t="s">
        <v>67</v>
      </c>
      <c r="AM112" s="22" t="s">
        <v>67</v>
      </c>
      <c r="AN112" s="22" t="s">
        <v>67</v>
      </c>
      <c r="AO112" s="22" t="s">
        <v>67</v>
      </c>
      <c r="AP112" s="22" t="s">
        <v>67</v>
      </c>
      <c r="AQ112" s="22" t="s">
        <v>67</v>
      </c>
      <c r="AR112" s="23" t="s">
        <v>67</v>
      </c>
      <c r="AS112" s="22" t="s">
        <v>67</v>
      </c>
      <c r="AT112" s="207">
        <v>0</v>
      </c>
      <c r="AU112" s="190">
        <v>2700</v>
      </c>
      <c r="AV112" s="190">
        <v>5500</v>
      </c>
      <c r="AW112" s="190">
        <v>5500</v>
      </c>
      <c r="AX112" s="190">
        <v>4300</v>
      </c>
      <c r="AY112" s="190">
        <v>18000</v>
      </c>
      <c r="AZ112" s="191"/>
      <c r="BA112" s="191"/>
      <c r="BB112" s="191"/>
      <c r="BC112" s="191"/>
      <c r="BD112" s="24">
        <v>0</v>
      </c>
      <c r="BE112" s="24">
        <v>974</v>
      </c>
      <c r="BF112" s="25" t="s">
        <v>974</v>
      </c>
      <c r="BG112" s="26">
        <f t="shared" si="451"/>
        <v>0</v>
      </c>
      <c r="BH112" s="27">
        <f t="shared" si="452"/>
        <v>0.1770909090909091</v>
      </c>
      <c r="BI112" s="25" t="s">
        <v>50</v>
      </c>
      <c r="BJ112" s="25" t="s">
        <v>966</v>
      </c>
      <c r="BK112" s="24">
        <v>0</v>
      </c>
      <c r="BL112" s="24">
        <v>1143</v>
      </c>
      <c r="BM112" s="25" t="s">
        <v>975</v>
      </c>
      <c r="BN112" s="27">
        <f t="shared" si="453"/>
        <v>0</v>
      </c>
      <c r="BO112" s="28">
        <f t="shared" si="474"/>
        <v>0.20781818181818182</v>
      </c>
      <c r="BP112" s="25" t="s">
        <v>50</v>
      </c>
      <c r="BQ112" s="29" t="s">
        <v>976</v>
      </c>
      <c r="BR112" s="30">
        <v>0</v>
      </c>
      <c r="BS112" s="24">
        <v>1920</v>
      </c>
      <c r="BT112" s="25" t="s">
        <v>977</v>
      </c>
      <c r="BU112" s="27">
        <f t="shared" si="454"/>
        <v>0</v>
      </c>
      <c r="BV112" s="28">
        <f t="shared" si="455"/>
        <v>0.34909090909090912</v>
      </c>
      <c r="BW112" s="25" t="s">
        <v>50</v>
      </c>
      <c r="BX112" s="25" t="s">
        <v>970</v>
      </c>
      <c r="BY112" s="24">
        <v>0</v>
      </c>
      <c r="BZ112" s="24">
        <v>1920</v>
      </c>
      <c r="CA112" s="25" t="s">
        <v>1488</v>
      </c>
      <c r="CB112" s="27">
        <f t="shared" si="456"/>
        <v>0</v>
      </c>
      <c r="CC112" s="28">
        <f t="shared" si="457"/>
        <v>0.34909090909090912</v>
      </c>
      <c r="CD112" s="25" t="s">
        <v>50</v>
      </c>
      <c r="CE112" s="25" t="s">
        <v>1484</v>
      </c>
      <c r="CF112" s="24">
        <v>48</v>
      </c>
      <c r="CG112" s="24">
        <v>2203</v>
      </c>
      <c r="CH112" s="25" t="s">
        <v>1489</v>
      </c>
      <c r="CI112" s="27">
        <f t="shared" si="458"/>
        <v>8.7272727272727276E-3</v>
      </c>
      <c r="CJ112" s="28">
        <f t="shared" si="459"/>
        <v>0.40054545454545454</v>
      </c>
      <c r="CK112" s="25" t="s">
        <v>50</v>
      </c>
      <c r="CL112" s="25" t="s">
        <v>1490</v>
      </c>
      <c r="CM112" s="24">
        <v>268</v>
      </c>
      <c r="CN112" s="24">
        <v>2317</v>
      </c>
      <c r="CO112" s="25" t="s">
        <v>1883</v>
      </c>
      <c r="CP112" s="27">
        <f t="shared" si="460"/>
        <v>4.872727272727273E-2</v>
      </c>
      <c r="CQ112" s="28">
        <f t="shared" si="461"/>
        <v>0.4212727272727273</v>
      </c>
      <c r="CR112" s="25" t="s">
        <v>50</v>
      </c>
      <c r="CS112" s="25" t="s">
        <v>1487</v>
      </c>
      <c r="CT112" s="24">
        <v>613</v>
      </c>
      <c r="CU112" s="24">
        <v>2591</v>
      </c>
      <c r="CV112" s="25" t="s">
        <v>1884</v>
      </c>
      <c r="CW112" s="27">
        <f t="shared" si="462"/>
        <v>0.11145454545454546</v>
      </c>
      <c r="CX112" s="28">
        <f t="shared" si="463"/>
        <v>0.47109090909090912</v>
      </c>
      <c r="CY112" s="25" t="s">
        <v>50</v>
      </c>
      <c r="CZ112" s="25" t="s">
        <v>1878</v>
      </c>
      <c r="DA112" s="24">
        <v>1255</v>
      </c>
      <c r="DB112" s="24">
        <v>2692</v>
      </c>
      <c r="DC112" s="25" t="s">
        <v>1884</v>
      </c>
      <c r="DD112" s="27">
        <f t="shared" si="464"/>
        <v>0.22818181818181818</v>
      </c>
      <c r="DE112" s="28">
        <f t="shared" si="465"/>
        <v>0.48945454545454548</v>
      </c>
      <c r="DF112" s="25" t="s">
        <v>50</v>
      </c>
      <c r="DG112" s="25" t="s">
        <v>1570</v>
      </c>
      <c r="DH112" s="24">
        <v>2203</v>
      </c>
      <c r="DI112" s="24">
        <v>2692</v>
      </c>
      <c r="DJ112" s="25" t="s">
        <v>1885</v>
      </c>
      <c r="DK112" s="27">
        <f t="shared" si="466"/>
        <v>0.40054545454545454</v>
      </c>
      <c r="DL112" s="28">
        <f t="shared" si="467"/>
        <v>0.48945454545454548</v>
      </c>
      <c r="DM112" s="25" t="s">
        <v>50</v>
      </c>
      <c r="DN112" s="25" t="s">
        <v>1882</v>
      </c>
      <c r="DO112" s="24">
        <v>3339</v>
      </c>
      <c r="DP112" s="24"/>
      <c r="DQ112" s="25"/>
      <c r="DR112" s="27">
        <f t="shared" si="468"/>
        <v>0.60709090909090913</v>
      </c>
      <c r="DS112" s="28">
        <f t="shared" si="469"/>
        <v>0.48945454545454548</v>
      </c>
      <c r="DT112" s="25" t="s">
        <v>49</v>
      </c>
      <c r="DU112" s="25"/>
      <c r="DV112" s="24">
        <v>4230</v>
      </c>
      <c r="DW112" s="24"/>
      <c r="DX112" s="25"/>
      <c r="DY112" s="27">
        <f t="shared" si="470"/>
        <v>0.76909090909090905</v>
      </c>
      <c r="DZ112" s="28">
        <f t="shared" si="471"/>
        <v>0.48945454545454548</v>
      </c>
      <c r="EA112" s="25" t="s">
        <v>49</v>
      </c>
      <c r="EB112" s="25"/>
      <c r="EC112" s="31">
        <v>5500</v>
      </c>
      <c r="ED112" s="24"/>
      <c r="EE112" s="25"/>
      <c r="EF112" s="27">
        <f t="shared" si="472"/>
        <v>1</v>
      </c>
      <c r="EG112" s="28">
        <f t="shared" si="473"/>
        <v>0.48945454545454548</v>
      </c>
      <c r="EH112" s="25" t="s">
        <v>49</v>
      </c>
      <c r="EI112" s="25"/>
      <c r="EJ112" s="32">
        <v>2025</v>
      </c>
    </row>
    <row r="113" spans="2:140" ht="409.5" x14ac:dyDescent="0.3">
      <c r="B113" s="16" t="s">
        <v>93</v>
      </c>
      <c r="C113" s="16" t="s">
        <v>94</v>
      </c>
      <c r="D113" s="16" t="s">
        <v>130</v>
      </c>
      <c r="E113" s="16" t="s">
        <v>158</v>
      </c>
      <c r="F113" s="16" t="s">
        <v>274</v>
      </c>
      <c r="G113" s="17" t="s">
        <v>275</v>
      </c>
      <c r="H113" s="16" t="s">
        <v>600</v>
      </c>
      <c r="I113" s="16" t="s">
        <v>277</v>
      </c>
      <c r="J113" s="16" t="s">
        <v>601</v>
      </c>
      <c r="K113" s="16" t="s">
        <v>602</v>
      </c>
      <c r="L113" s="16" t="s">
        <v>603</v>
      </c>
      <c r="M113" s="16" t="s">
        <v>68</v>
      </c>
      <c r="N113" s="16" t="s">
        <v>69</v>
      </c>
      <c r="O113" s="22">
        <v>9</v>
      </c>
      <c r="P113" s="19" t="s">
        <v>978</v>
      </c>
      <c r="Q113" s="20" t="s">
        <v>282</v>
      </c>
      <c r="R113" s="19" t="s">
        <v>283</v>
      </c>
      <c r="S113" s="19" t="s">
        <v>979</v>
      </c>
      <c r="T113" s="19" t="s">
        <v>285</v>
      </c>
      <c r="U113" s="19" t="s">
        <v>487</v>
      </c>
      <c r="V113" s="19">
        <v>30</v>
      </c>
      <c r="W113" s="19" t="s">
        <v>980</v>
      </c>
      <c r="X113" s="20" t="s">
        <v>288</v>
      </c>
      <c r="Y113" s="21" t="s">
        <v>67</v>
      </c>
      <c r="Z113" s="21" t="s">
        <v>67</v>
      </c>
      <c r="AA113" s="21" t="s">
        <v>67</v>
      </c>
      <c r="AB113" s="21" t="s">
        <v>67</v>
      </c>
      <c r="AC113" s="21" t="s">
        <v>67</v>
      </c>
      <c r="AD113" s="21" t="s">
        <v>67</v>
      </c>
      <c r="AE113" s="21" t="s">
        <v>67</v>
      </c>
      <c r="AF113" s="21" t="s">
        <v>67</v>
      </c>
      <c r="AG113" s="21" t="s">
        <v>67</v>
      </c>
      <c r="AH113" s="22" t="s">
        <v>67</v>
      </c>
      <c r="AI113" s="22" t="s">
        <v>67</v>
      </c>
      <c r="AJ113" s="22" t="s">
        <v>67</v>
      </c>
      <c r="AK113" s="22" t="s">
        <v>67</v>
      </c>
      <c r="AL113" s="22" t="s">
        <v>67</v>
      </c>
      <c r="AM113" s="22" t="s">
        <v>67</v>
      </c>
      <c r="AN113" s="22" t="s">
        <v>67</v>
      </c>
      <c r="AO113" s="22" t="s">
        <v>67</v>
      </c>
      <c r="AP113" s="22" t="s">
        <v>67</v>
      </c>
      <c r="AQ113" s="22" t="s">
        <v>67</v>
      </c>
      <c r="AR113" s="23" t="s">
        <v>67</v>
      </c>
      <c r="AS113" s="22" t="s">
        <v>67</v>
      </c>
      <c r="AT113" s="207" t="s">
        <v>67</v>
      </c>
      <c r="AU113" s="190">
        <v>72</v>
      </c>
      <c r="AV113" s="190">
        <v>106</v>
      </c>
      <c r="AW113" s="190">
        <v>148</v>
      </c>
      <c r="AX113" s="190">
        <v>171</v>
      </c>
      <c r="AY113" s="190">
        <v>497</v>
      </c>
      <c r="AZ113" s="191"/>
      <c r="BA113" s="191"/>
      <c r="BB113" s="191"/>
      <c r="BC113" s="191"/>
      <c r="BD113" s="24">
        <v>0</v>
      </c>
      <c r="BE113" s="24">
        <v>5</v>
      </c>
      <c r="BF113" s="25" t="s">
        <v>981</v>
      </c>
      <c r="BG113" s="26">
        <f t="shared" si="451"/>
        <v>0</v>
      </c>
      <c r="BH113" s="27">
        <f t="shared" si="452"/>
        <v>3.3783783783783786E-2</v>
      </c>
      <c r="BI113" s="25" t="s">
        <v>50</v>
      </c>
      <c r="BJ113" s="25" t="s">
        <v>982</v>
      </c>
      <c r="BK113" s="24">
        <v>0</v>
      </c>
      <c r="BL113" s="24">
        <v>5</v>
      </c>
      <c r="BM113" s="25" t="s">
        <v>983</v>
      </c>
      <c r="BN113" s="27">
        <f t="shared" si="453"/>
        <v>0</v>
      </c>
      <c r="BO113" s="28">
        <f t="shared" si="474"/>
        <v>3.3783783783783786E-2</v>
      </c>
      <c r="BP113" s="25" t="s">
        <v>50</v>
      </c>
      <c r="BQ113" s="29" t="s">
        <v>982</v>
      </c>
      <c r="BR113" s="30">
        <v>15</v>
      </c>
      <c r="BS113" s="24">
        <v>15</v>
      </c>
      <c r="BT113" s="25" t="s">
        <v>1491</v>
      </c>
      <c r="BU113" s="27">
        <f t="shared" si="454"/>
        <v>0.10135135135135136</v>
      </c>
      <c r="BV113" s="28">
        <f t="shared" si="455"/>
        <v>0.10135135135135136</v>
      </c>
      <c r="BW113" s="25" t="s">
        <v>50</v>
      </c>
      <c r="BX113" s="25" t="s">
        <v>1492</v>
      </c>
      <c r="BY113" s="24">
        <v>15</v>
      </c>
      <c r="BZ113" s="24">
        <v>16</v>
      </c>
      <c r="CA113" s="25" t="s">
        <v>1493</v>
      </c>
      <c r="CB113" s="27">
        <f t="shared" si="456"/>
        <v>0.10135135135135136</v>
      </c>
      <c r="CC113" s="28">
        <f t="shared" si="457"/>
        <v>0.10810810810810811</v>
      </c>
      <c r="CD113" s="25" t="s">
        <v>50</v>
      </c>
      <c r="CE113" s="25" t="s">
        <v>1494</v>
      </c>
      <c r="CF113" s="24">
        <v>15</v>
      </c>
      <c r="CG113" s="24">
        <v>19</v>
      </c>
      <c r="CH113" s="25" t="s">
        <v>1495</v>
      </c>
      <c r="CI113" s="27">
        <f t="shared" si="458"/>
        <v>0.10135135135135136</v>
      </c>
      <c r="CJ113" s="28">
        <f t="shared" si="459"/>
        <v>0.12837837837837837</v>
      </c>
      <c r="CK113" s="25" t="s">
        <v>50</v>
      </c>
      <c r="CL113" s="25" t="s">
        <v>1496</v>
      </c>
      <c r="CM113" s="24">
        <v>60</v>
      </c>
      <c r="CN113" s="24">
        <v>27</v>
      </c>
      <c r="CO113" s="25" t="s">
        <v>1886</v>
      </c>
      <c r="CP113" s="27">
        <f t="shared" si="460"/>
        <v>0.40540540540540543</v>
      </c>
      <c r="CQ113" s="28">
        <f t="shared" si="461"/>
        <v>0.18243243243243243</v>
      </c>
      <c r="CR113" s="25" t="s">
        <v>50</v>
      </c>
      <c r="CS113" s="25" t="s">
        <v>1497</v>
      </c>
      <c r="CT113" s="24">
        <v>60</v>
      </c>
      <c r="CU113" s="24">
        <v>31</v>
      </c>
      <c r="CV113" s="25"/>
      <c r="CW113" s="27">
        <f t="shared" si="462"/>
        <v>0.40540540540540543</v>
      </c>
      <c r="CX113" s="28">
        <f t="shared" si="463"/>
        <v>0.18243243243243243</v>
      </c>
      <c r="CY113" s="25" t="s">
        <v>62</v>
      </c>
      <c r="CZ113" s="25"/>
      <c r="DA113" s="24">
        <v>60</v>
      </c>
      <c r="DB113" s="24">
        <v>37</v>
      </c>
      <c r="DC113" s="25" t="s">
        <v>1887</v>
      </c>
      <c r="DD113" s="27">
        <f t="shared" si="464"/>
        <v>0.40540540540540543</v>
      </c>
      <c r="DE113" s="28">
        <f t="shared" si="465"/>
        <v>0.25</v>
      </c>
      <c r="DF113" s="25" t="s">
        <v>50</v>
      </c>
      <c r="DG113" s="25" t="s">
        <v>1888</v>
      </c>
      <c r="DH113" s="24">
        <v>135</v>
      </c>
      <c r="DI113" s="24"/>
      <c r="DJ113" s="25"/>
      <c r="DK113" s="27">
        <f t="shared" si="466"/>
        <v>0.91216216216216217</v>
      </c>
      <c r="DL113" s="28">
        <f t="shared" si="467"/>
        <v>0.25</v>
      </c>
      <c r="DM113" s="25" t="s">
        <v>62</v>
      </c>
      <c r="DN113" s="25"/>
      <c r="DO113" s="24">
        <v>135</v>
      </c>
      <c r="DP113" s="24"/>
      <c r="DQ113" s="25"/>
      <c r="DR113" s="27">
        <f t="shared" si="468"/>
        <v>0.91216216216216217</v>
      </c>
      <c r="DS113" s="28">
        <f t="shared" si="469"/>
        <v>0.25</v>
      </c>
      <c r="DT113" s="25" t="s">
        <v>49</v>
      </c>
      <c r="DU113" s="25"/>
      <c r="DV113" s="24">
        <v>135</v>
      </c>
      <c r="DW113" s="24"/>
      <c r="DX113" s="25"/>
      <c r="DY113" s="27">
        <f t="shared" si="470"/>
        <v>0.91216216216216217</v>
      </c>
      <c r="DZ113" s="28">
        <f t="shared" si="471"/>
        <v>0.25</v>
      </c>
      <c r="EA113" s="25" t="s">
        <v>49</v>
      </c>
      <c r="EB113" s="25"/>
      <c r="EC113" s="31">
        <v>148</v>
      </c>
      <c r="ED113" s="24"/>
      <c r="EE113" s="25"/>
      <c r="EF113" s="27">
        <f t="shared" si="472"/>
        <v>1</v>
      </c>
      <c r="EG113" s="28">
        <f t="shared" si="473"/>
        <v>0.25</v>
      </c>
      <c r="EH113" s="25" t="s">
        <v>49</v>
      </c>
      <c r="EI113" s="25"/>
      <c r="EJ113" s="32">
        <v>2025</v>
      </c>
    </row>
    <row r="114" spans="2:140" ht="409.5" x14ac:dyDescent="0.3">
      <c r="B114" s="16" t="s">
        <v>93</v>
      </c>
      <c r="C114" s="16" t="s">
        <v>137</v>
      </c>
      <c r="D114" s="16" t="s">
        <v>147</v>
      </c>
      <c r="E114" s="16" t="s">
        <v>158</v>
      </c>
      <c r="F114" s="16" t="s">
        <v>864</v>
      </c>
      <c r="G114" s="17" t="s">
        <v>1046</v>
      </c>
      <c r="H114" s="16"/>
      <c r="I114" s="16" t="s">
        <v>277</v>
      </c>
      <c r="J114" s="16" t="s">
        <v>601</v>
      </c>
      <c r="K114" s="16" t="s">
        <v>602</v>
      </c>
      <c r="L114" s="16" t="s">
        <v>603</v>
      </c>
      <c r="M114" s="16" t="s">
        <v>68</v>
      </c>
      <c r="N114" s="16" t="s">
        <v>69</v>
      </c>
      <c r="O114" s="22">
        <v>80</v>
      </c>
      <c r="P114" s="19" t="s">
        <v>1047</v>
      </c>
      <c r="Q114" s="20" t="s">
        <v>117</v>
      </c>
      <c r="R114" s="19" t="s">
        <v>593</v>
      </c>
      <c r="S114" s="19" t="s">
        <v>1048</v>
      </c>
      <c r="T114" s="19" t="s">
        <v>308</v>
      </c>
      <c r="U114" s="19" t="s">
        <v>487</v>
      </c>
      <c r="V114" s="19">
        <v>0</v>
      </c>
      <c r="W114" s="19" t="s">
        <v>1049</v>
      </c>
      <c r="X114" s="20" t="s">
        <v>288</v>
      </c>
      <c r="Y114" s="21"/>
      <c r="Z114" s="21"/>
      <c r="AA114" s="21"/>
      <c r="AB114" s="21"/>
      <c r="AC114" s="21"/>
      <c r="AD114" s="21"/>
      <c r="AE114" s="21"/>
      <c r="AF114" s="21"/>
      <c r="AG114" s="21"/>
      <c r="AH114" s="22"/>
      <c r="AI114" s="22"/>
      <c r="AJ114" s="22"/>
      <c r="AK114" s="22"/>
      <c r="AL114" s="22"/>
      <c r="AM114" s="22"/>
      <c r="AN114" s="22"/>
      <c r="AO114" s="22"/>
      <c r="AP114" s="22"/>
      <c r="AQ114" s="22"/>
      <c r="AR114" s="23"/>
      <c r="AS114" s="22"/>
      <c r="AT114" s="22">
        <v>100</v>
      </c>
      <c r="AU114" s="22">
        <v>100</v>
      </c>
      <c r="AV114" s="190">
        <v>100</v>
      </c>
      <c r="AW114" s="190">
        <v>100</v>
      </c>
      <c r="AX114" s="190">
        <v>100</v>
      </c>
      <c r="AY114" s="190">
        <v>100</v>
      </c>
      <c r="AZ114" s="191"/>
      <c r="BA114" s="191"/>
      <c r="BB114" s="191"/>
      <c r="BC114" s="191"/>
      <c r="BD114" s="24"/>
      <c r="BE114" s="24"/>
      <c r="BF114" s="25"/>
      <c r="BG114" s="27">
        <f t="shared" ref="BG114:BG116" si="475">IFERROR(BD114/AW114,0)</f>
        <v>0</v>
      </c>
      <c r="BH114" s="28">
        <f t="shared" ref="BH114:BH116" si="476">+IF(BI114="SI",IFERROR((IF(BI114="SI",BE114,0)/AW114),"REVISAR"),0)</f>
        <v>0</v>
      </c>
      <c r="BI114" s="25" t="s">
        <v>49</v>
      </c>
      <c r="BJ114" s="25"/>
      <c r="BK114" s="24"/>
      <c r="BL114" s="24"/>
      <c r="BM114" s="25"/>
      <c r="BN114" s="27">
        <f t="shared" ref="BN114:BN116" si="477">IFERROR(BK114/AW114,0)</f>
        <v>0</v>
      </c>
      <c r="BO114" s="28">
        <f t="shared" ref="BO114:BO116" si="478">+IF(BP114="SI",IFERROR((IF(BP114="SI",BL114,0)/AW114),"REVISAR"),BH114)</f>
        <v>0</v>
      </c>
      <c r="BP114" s="25" t="s">
        <v>49</v>
      </c>
      <c r="BQ114" s="29"/>
      <c r="BR114" s="30">
        <v>19.54</v>
      </c>
      <c r="BS114" s="103">
        <v>22.6</v>
      </c>
      <c r="BT114" s="104" t="s">
        <v>1050</v>
      </c>
      <c r="BU114" s="27">
        <f t="shared" ref="BU114:BU116" si="479">IFERROR(BR114/AW114,0)</f>
        <v>0.19539999999999999</v>
      </c>
      <c r="BV114" s="28">
        <f t="shared" ref="BV114:BV116" si="480">+IF(BW114="SI",IFERROR((IF(BW114="SI",BS114,0)/AW114),"REVISAR"),BO114)</f>
        <v>0.22600000000000001</v>
      </c>
      <c r="BW114" s="25" t="s">
        <v>50</v>
      </c>
      <c r="BX114" s="25" t="s">
        <v>905</v>
      </c>
      <c r="BY114" s="24">
        <v>19.54</v>
      </c>
      <c r="BZ114" s="24">
        <v>22.6</v>
      </c>
      <c r="CA114" s="25" t="s">
        <v>100</v>
      </c>
      <c r="CB114" s="27">
        <f t="shared" ref="CB114:CB116" si="481">IFERROR(BY114/AW114,0)</f>
        <v>0.19539999999999999</v>
      </c>
      <c r="CC114" s="28">
        <f t="shared" ref="CC114:CC116" si="482">+IF(CD114="SI",IFERROR((IF(CD114="SI",BZ114,0)/AW114),"REVISAR"),BV114)</f>
        <v>0.22600000000000001</v>
      </c>
      <c r="CD114" s="25" t="s">
        <v>50</v>
      </c>
      <c r="CE114" s="25" t="s">
        <v>1429</v>
      </c>
      <c r="CF114" s="24">
        <v>19.54</v>
      </c>
      <c r="CG114" s="24">
        <v>22.6</v>
      </c>
      <c r="CH114" s="25" t="s">
        <v>100</v>
      </c>
      <c r="CI114" s="27">
        <f t="shared" ref="CI114:CI116" si="483">IFERROR(CF114/AW114,0)</f>
        <v>0.19539999999999999</v>
      </c>
      <c r="CJ114" s="28">
        <f t="shared" ref="CJ114:CJ116" si="484">+IF(CK114="SI",IFERROR((IF(CK114="SI",CG114,0)/AW114),"REVISAR"),CC114)</f>
        <v>0.22600000000000001</v>
      </c>
      <c r="CK114" s="25" t="s">
        <v>50</v>
      </c>
      <c r="CL114" s="25" t="s">
        <v>1430</v>
      </c>
      <c r="CM114" s="24">
        <v>44.53</v>
      </c>
      <c r="CN114" s="24">
        <v>48.77</v>
      </c>
      <c r="CO114" s="25" t="s">
        <v>1525</v>
      </c>
      <c r="CP114" s="27">
        <f t="shared" ref="CP114:CP116" si="485">IFERROR(CM114/AW114,0)</f>
        <v>0.44530000000000003</v>
      </c>
      <c r="CQ114" s="28">
        <f t="shared" ref="CQ114:CQ116" si="486">+IF(CR114="SI",IFERROR((IF(CR114="SI",CN114,0)/AW114),"REVISAR"),CJ114)</f>
        <v>0.48770000000000002</v>
      </c>
      <c r="CR114" s="25" t="s">
        <v>50</v>
      </c>
      <c r="CS114" s="25" t="s">
        <v>1455</v>
      </c>
      <c r="CT114" s="24">
        <v>44.53</v>
      </c>
      <c r="CU114" s="24">
        <v>62.47</v>
      </c>
      <c r="CV114" s="25" t="s">
        <v>119</v>
      </c>
      <c r="CW114" s="27">
        <f t="shared" ref="CW114:CW116" si="487">IFERROR(CT114/AW114,0)</f>
        <v>0.44530000000000003</v>
      </c>
      <c r="CX114" s="28">
        <f t="shared" ref="CX114:CX116" si="488">+IF(CY114="SI",IFERROR((IF(CY114="SI",CU114,0)/AW114),"REVISAR"),CQ114)</f>
        <v>0.62470000000000003</v>
      </c>
      <c r="CY114" s="25" t="s">
        <v>50</v>
      </c>
      <c r="CZ114" s="25" t="s">
        <v>1817</v>
      </c>
      <c r="DA114" s="24">
        <v>44.53</v>
      </c>
      <c r="DB114" s="24">
        <v>73.7</v>
      </c>
      <c r="DC114" s="25" t="s">
        <v>119</v>
      </c>
      <c r="DD114" s="27">
        <f t="shared" ref="DD114:DD116" si="489">IFERROR(DA114/AW114,0)</f>
        <v>0.44530000000000003</v>
      </c>
      <c r="DE114" s="28">
        <f t="shared" ref="DE114:DE116" si="490">+IF(DF114="SI",IFERROR((IF(DF114="SI",DB114,0)/AW114),"REVISAR"),CX114)</f>
        <v>0.73699999999999999</v>
      </c>
      <c r="DF114" s="25" t="s">
        <v>50</v>
      </c>
      <c r="DG114" s="25" t="s">
        <v>1818</v>
      </c>
      <c r="DH114" s="24">
        <v>72.16</v>
      </c>
      <c r="DI114" s="24">
        <v>84.07</v>
      </c>
      <c r="DJ114" s="25" t="s">
        <v>1910</v>
      </c>
      <c r="DK114" s="27">
        <f t="shared" ref="DK114:DK116" si="491">IFERROR(DH114/AW114,0)</f>
        <v>0.72160000000000002</v>
      </c>
      <c r="DL114" s="28">
        <f t="shared" ref="DL114:DL116" si="492">+IF(DM114="SI",IFERROR((IF(DM114="SI",DI114,0)/AW114),"REVISAR"),DE114)</f>
        <v>0.84069999999999989</v>
      </c>
      <c r="DM114" s="25" t="s">
        <v>50</v>
      </c>
      <c r="DN114" s="25" t="s">
        <v>1845</v>
      </c>
      <c r="DO114" s="24">
        <v>72.16</v>
      </c>
      <c r="DP114" s="24"/>
      <c r="DQ114" s="25"/>
      <c r="DR114" s="27">
        <f t="shared" ref="DR114:DR116" si="493">IFERROR(DO114/AW114,0)</f>
        <v>0.72160000000000002</v>
      </c>
      <c r="DS114" s="28">
        <f t="shared" ref="DS114:DS116" si="494">+IF(DT114="SI",IFERROR((IF(DT114="SI",DP114,0)/AW114),"REVISAR"),DL114)</f>
        <v>0.84069999999999989</v>
      </c>
      <c r="DT114" s="25" t="s">
        <v>49</v>
      </c>
      <c r="DU114" s="25"/>
      <c r="DV114" s="24">
        <v>72.16</v>
      </c>
      <c r="DW114" s="24"/>
      <c r="DX114" s="25"/>
      <c r="DY114" s="27">
        <f t="shared" ref="DY114:DY116" si="495">IFERROR(DV114/AW114,0)</f>
        <v>0.72160000000000002</v>
      </c>
      <c r="DZ114" s="28">
        <f t="shared" ref="DZ114:DZ116" si="496">+IF(EA114="SI",IFERROR((IF(EA114="SI",DW114,0)/AW114),"REVISAR"),DS114)</f>
        <v>0.84069999999999989</v>
      </c>
      <c r="EA114" s="25" t="s">
        <v>49</v>
      </c>
      <c r="EB114" s="25"/>
      <c r="EC114" s="31">
        <v>100</v>
      </c>
      <c r="ED114" s="24"/>
      <c r="EE114" s="25"/>
      <c r="EF114" s="27">
        <f t="shared" ref="EF114:EF116" si="497">IFERROR(EC114/AW114,0)</f>
        <v>1</v>
      </c>
      <c r="EG114" s="28">
        <f t="shared" ref="EG114:EG116" si="498">+IF(EH114="SI",IFERROR((IF(EH114="SI",ED114,0)/AW114),"REVISAR"),DZ114)</f>
        <v>0.84069999999999989</v>
      </c>
      <c r="EH114" s="25" t="s">
        <v>49</v>
      </c>
      <c r="EI114" s="25"/>
      <c r="EJ114" s="32">
        <v>2025</v>
      </c>
    </row>
    <row r="115" spans="2:140" ht="409.5" x14ac:dyDescent="0.3">
      <c r="B115" s="16" t="s">
        <v>93</v>
      </c>
      <c r="C115" s="16" t="s">
        <v>137</v>
      </c>
      <c r="D115" s="16" t="s">
        <v>147</v>
      </c>
      <c r="E115" s="16" t="s">
        <v>158</v>
      </c>
      <c r="F115" s="16" t="s">
        <v>864</v>
      </c>
      <c r="G115" s="17" t="s">
        <v>1046</v>
      </c>
      <c r="H115" s="16"/>
      <c r="I115" s="16" t="s">
        <v>627</v>
      </c>
      <c r="J115" s="16" t="s">
        <v>628</v>
      </c>
      <c r="K115" s="16" t="s">
        <v>629</v>
      </c>
      <c r="L115" s="16" t="s">
        <v>1051</v>
      </c>
      <c r="M115" s="16" t="s">
        <v>96</v>
      </c>
      <c r="N115" s="16" t="s">
        <v>139</v>
      </c>
      <c r="O115" s="22">
        <v>81</v>
      </c>
      <c r="P115" s="19" t="s">
        <v>1052</v>
      </c>
      <c r="Q115" s="20" t="s">
        <v>117</v>
      </c>
      <c r="R115" s="19" t="s">
        <v>593</v>
      </c>
      <c r="S115" s="19" t="s">
        <v>1053</v>
      </c>
      <c r="T115" s="19" t="s">
        <v>308</v>
      </c>
      <c r="U115" s="19" t="s">
        <v>487</v>
      </c>
      <c r="V115" s="19">
        <v>0</v>
      </c>
      <c r="W115" s="19" t="s">
        <v>1054</v>
      </c>
      <c r="X115" s="20" t="s">
        <v>288</v>
      </c>
      <c r="Y115" s="21"/>
      <c r="Z115" s="21"/>
      <c r="AA115" s="21"/>
      <c r="AB115" s="21"/>
      <c r="AC115" s="21"/>
      <c r="AD115" s="21"/>
      <c r="AE115" s="21"/>
      <c r="AF115" s="21"/>
      <c r="AG115" s="21"/>
      <c r="AH115" s="22"/>
      <c r="AI115" s="22"/>
      <c r="AJ115" s="22"/>
      <c r="AK115" s="22"/>
      <c r="AL115" s="22"/>
      <c r="AM115" s="22"/>
      <c r="AN115" s="22"/>
      <c r="AO115" s="22"/>
      <c r="AP115" s="22"/>
      <c r="AQ115" s="22"/>
      <c r="AR115" s="23"/>
      <c r="AS115" s="22"/>
      <c r="AT115" s="22">
        <v>0</v>
      </c>
      <c r="AU115" s="22">
        <v>0</v>
      </c>
      <c r="AV115" s="190">
        <v>100</v>
      </c>
      <c r="AW115" s="190">
        <v>100</v>
      </c>
      <c r="AX115" s="190">
        <v>100</v>
      </c>
      <c r="AY115" s="190">
        <v>100</v>
      </c>
      <c r="AZ115" s="191"/>
      <c r="BA115" s="191"/>
      <c r="BB115" s="191"/>
      <c r="BC115" s="191"/>
      <c r="BD115" s="24"/>
      <c r="BE115" s="24"/>
      <c r="BF115" s="25"/>
      <c r="BG115" s="27">
        <f t="shared" si="475"/>
        <v>0</v>
      </c>
      <c r="BH115" s="28">
        <f t="shared" si="476"/>
        <v>0</v>
      </c>
      <c r="BI115" s="25" t="s">
        <v>49</v>
      </c>
      <c r="BJ115" s="25"/>
      <c r="BK115" s="24"/>
      <c r="BL115" s="24"/>
      <c r="BM115" s="25"/>
      <c r="BN115" s="27">
        <f t="shared" si="477"/>
        <v>0</v>
      </c>
      <c r="BO115" s="28">
        <f t="shared" si="478"/>
        <v>0</v>
      </c>
      <c r="BP115" s="25" t="s">
        <v>49</v>
      </c>
      <c r="BQ115" s="29"/>
      <c r="BR115" s="30">
        <v>25</v>
      </c>
      <c r="BS115" s="103">
        <v>25</v>
      </c>
      <c r="BT115" s="105" t="s">
        <v>1055</v>
      </c>
      <c r="BU115" s="27">
        <f t="shared" si="479"/>
        <v>0.25</v>
      </c>
      <c r="BV115" s="28">
        <f t="shared" si="480"/>
        <v>0.25</v>
      </c>
      <c r="BW115" s="25" t="s">
        <v>50</v>
      </c>
      <c r="BX115" s="25" t="s">
        <v>905</v>
      </c>
      <c r="BY115" s="24">
        <v>25</v>
      </c>
      <c r="BZ115" s="24">
        <v>25</v>
      </c>
      <c r="CA115" s="25" t="s">
        <v>100</v>
      </c>
      <c r="CB115" s="27">
        <f t="shared" si="481"/>
        <v>0.25</v>
      </c>
      <c r="CC115" s="28">
        <f t="shared" si="482"/>
        <v>0.25</v>
      </c>
      <c r="CD115" s="25" t="s">
        <v>50</v>
      </c>
      <c r="CE115" s="25" t="s">
        <v>1429</v>
      </c>
      <c r="CF115" s="24">
        <v>25</v>
      </c>
      <c r="CG115" s="24">
        <v>25</v>
      </c>
      <c r="CH115" s="25" t="s">
        <v>100</v>
      </c>
      <c r="CI115" s="27">
        <f t="shared" si="483"/>
        <v>0.25</v>
      </c>
      <c r="CJ115" s="28">
        <f t="shared" si="484"/>
        <v>0.25</v>
      </c>
      <c r="CK115" s="25" t="s">
        <v>50</v>
      </c>
      <c r="CL115" s="25" t="s">
        <v>1430</v>
      </c>
      <c r="CM115" s="24">
        <v>50</v>
      </c>
      <c r="CN115" s="24">
        <v>50</v>
      </c>
      <c r="CO115" s="25" t="s">
        <v>1526</v>
      </c>
      <c r="CP115" s="27">
        <f t="shared" si="485"/>
        <v>0.5</v>
      </c>
      <c r="CQ115" s="28">
        <f t="shared" si="486"/>
        <v>0.5</v>
      </c>
      <c r="CR115" s="25" t="s">
        <v>50</v>
      </c>
      <c r="CS115" s="25" t="s">
        <v>1455</v>
      </c>
      <c r="CT115" s="24">
        <v>50</v>
      </c>
      <c r="CU115" s="24">
        <v>50</v>
      </c>
      <c r="CV115" s="25" t="s">
        <v>119</v>
      </c>
      <c r="CW115" s="27">
        <f t="shared" si="487"/>
        <v>0.5</v>
      </c>
      <c r="CX115" s="28">
        <f t="shared" si="488"/>
        <v>0.5</v>
      </c>
      <c r="CY115" s="25" t="s">
        <v>50</v>
      </c>
      <c r="CZ115" s="25" t="s">
        <v>1817</v>
      </c>
      <c r="DA115" s="24">
        <v>50</v>
      </c>
      <c r="DB115" s="24">
        <v>50</v>
      </c>
      <c r="DC115" s="25" t="s">
        <v>119</v>
      </c>
      <c r="DD115" s="27">
        <f t="shared" si="489"/>
        <v>0.5</v>
      </c>
      <c r="DE115" s="28">
        <f t="shared" si="490"/>
        <v>0.5</v>
      </c>
      <c r="DF115" s="25" t="s">
        <v>50</v>
      </c>
      <c r="DG115" s="25" t="s">
        <v>1818</v>
      </c>
      <c r="DH115" s="24">
        <v>75</v>
      </c>
      <c r="DI115" s="24">
        <v>75</v>
      </c>
      <c r="DJ115" s="25" t="s">
        <v>1911</v>
      </c>
      <c r="DK115" s="27">
        <f t="shared" si="491"/>
        <v>0.75</v>
      </c>
      <c r="DL115" s="28">
        <f t="shared" si="492"/>
        <v>0.75</v>
      </c>
      <c r="DM115" s="25" t="s">
        <v>50</v>
      </c>
      <c r="DN115" s="25" t="s">
        <v>1845</v>
      </c>
      <c r="DO115" s="24">
        <v>75</v>
      </c>
      <c r="DP115" s="24"/>
      <c r="DQ115" s="25"/>
      <c r="DR115" s="27">
        <f t="shared" si="493"/>
        <v>0.75</v>
      </c>
      <c r="DS115" s="28">
        <f t="shared" si="494"/>
        <v>0.75</v>
      </c>
      <c r="DT115" s="25" t="s">
        <v>49</v>
      </c>
      <c r="DU115" s="25"/>
      <c r="DV115" s="24">
        <v>75</v>
      </c>
      <c r="DW115" s="24"/>
      <c r="DX115" s="25"/>
      <c r="DY115" s="27">
        <f t="shared" si="495"/>
        <v>0.75</v>
      </c>
      <c r="DZ115" s="28">
        <f t="shared" si="496"/>
        <v>0.75</v>
      </c>
      <c r="EA115" s="25" t="s">
        <v>49</v>
      </c>
      <c r="EB115" s="25"/>
      <c r="EC115" s="31">
        <v>100</v>
      </c>
      <c r="ED115" s="24"/>
      <c r="EE115" s="25"/>
      <c r="EF115" s="27">
        <f t="shared" si="497"/>
        <v>1</v>
      </c>
      <c r="EG115" s="28">
        <f t="shared" si="498"/>
        <v>0.75</v>
      </c>
      <c r="EH115" s="25" t="s">
        <v>49</v>
      </c>
      <c r="EI115" s="25"/>
      <c r="EJ115" s="32">
        <v>2025</v>
      </c>
    </row>
    <row r="116" spans="2:140" ht="300" x14ac:dyDescent="0.3">
      <c r="B116" s="16" t="s">
        <v>93</v>
      </c>
      <c r="C116" s="16" t="s">
        <v>137</v>
      </c>
      <c r="D116" s="16" t="s">
        <v>147</v>
      </c>
      <c r="E116" s="16" t="s">
        <v>158</v>
      </c>
      <c r="F116" s="16" t="s">
        <v>864</v>
      </c>
      <c r="G116" s="17" t="s">
        <v>1046</v>
      </c>
      <c r="H116" s="16"/>
      <c r="I116" s="16" t="s">
        <v>277</v>
      </c>
      <c r="J116" s="16" t="s">
        <v>601</v>
      </c>
      <c r="K116" s="16" t="s">
        <v>602</v>
      </c>
      <c r="L116" s="16" t="s">
        <v>603</v>
      </c>
      <c r="M116" s="16" t="s">
        <v>68</v>
      </c>
      <c r="N116" s="16" t="s">
        <v>131</v>
      </c>
      <c r="O116" s="22">
        <v>133</v>
      </c>
      <c r="P116" s="19" t="s">
        <v>1056</v>
      </c>
      <c r="Q116" s="20" t="s">
        <v>117</v>
      </c>
      <c r="R116" s="19" t="s">
        <v>593</v>
      </c>
      <c r="S116" s="19" t="s">
        <v>1057</v>
      </c>
      <c r="T116" s="19" t="s">
        <v>308</v>
      </c>
      <c r="U116" s="19" t="s">
        <v>293</v>
      </c>
      <c r="V116" s="19">
        <v>0</v>
      </c>
      <c r="W116" s="19" t="s">
        <v>1058</v>
      </c>
      <c r="X116" s="20" t="s">
        <v>288</v>
      </c>
      <c r="Y116" s="21"/>
      <c r="Z116" s="21"/>
      <c r="AA116" s="21"/>
      <c r="AB116" s="21"/>
      <c r="AC116" s="21"/>
      <c r="AD116" s="21"/>
      <c r="AE116" s="21"/>
      <c r="AF116" s="21"/>
      <c r="AG116" s="21"/>
      <c r="AH116" s="22"/>
      <c r="AI116" s="22"/>
      <c r="AJ116" s="22"/>
      <c r="AK116" s="22"/>
      <c r="AL116" s="22"/>
      <c r="AM116" s="22"/>
      <c r="AN116" s="22"/>
      <c r="AO116" s="22"/>
      <c r="AP116" s="22"/>
      <c r="AQ116" s="22"/>
      <c r="AR116" s="23"/>
      <c r="AS116" s="22"/>
      <c r="AT116" s="22">
        <v>0</v>
      </c>
      <c r="AU116" s="22">
        <v>0</v>
      </c>
      <c r="AV116" s="190">
        <v>0</v>
      </c>
      <c r="AW116" s="190">
        <v>100</v>
      </c>
      <c r="AX116" s="190">
        <v>100</v>
      </c>
      <c r="AY116" s="190">
        <v>100</v>
      </c>
      <c r="AZ116" s="191"/>
      <c r="BA116" s="191"/>
      <c r="BB116" s="191"/>
      <c r="BC116" s="191"/>
      <c r="BD116" s="24"/>
      <c r="BE116" s="24"/>
      <c r="BF116" s="25"/>
      <c r="BG116" s="27">
        <f t="shared" si="475"/>
        <v>0</v>
      </c>
      <c r="BH116" s="28">
        <f t="shared" si="476"/>
        <v>0</v>
      </c>
      <c r="BI116" s="25" t="s">
        <v>49</v>
      </c>
      <c r="BJ116" s="25"/>
      <c r="BK116" s="24"/>
      <c r="BL116" s="24"/>
      <c r="BM116" s="25"/>
      <c r="BN116" s="27">
        <f t="shared" si="477"/>
        <v>0</v>
      </c>
      <c r="BO116" s="28">
        <f t="shared" si="478"/>
        <v>0</v>
      </c>
      <c r="BP116" s="25" t="s">
        <v>49</v>
      </c>
      <c r="BQ116" s="29"/>
      <c r="BR116" s="30"/>
      <c r="BS116" s="103"/>
      <c r="BT116" s="106" t="s">
        <v>100</v>
      </c>
      <c r="BU116" s="27">
        <f t="shared" si="479"/>
        <v>0</v>
      </c>
      <c r="BV116" s="28">
        <f t="shared" si="480"/>
        <v>0</v>
      </c>
      <c r="BW116" s="25" t="s">
        <v>50</v>
      </c>
      <c r="BX116" s="25" t="s">
        <v>105</v>
      </c>
      <c r="BY116" s="24"/>
      <c r="BZ116" s="24">
        <v>0</v>
      </c>
      <c r="CA116" s="25" t="s">
        <v>100</v>
      </c>
      <c r="CB116" s="27">
        <f t="shared" si="481"/>
        <v>0</v>
      </c>
      <c r="CC116" s="28">
        <f t="shared" si="482"/>
        <v>0</v>
      </c>
      <c r="CD116" s="25" t="s">
        <v>50</v>
      </c>
      <c r="CE116" s="25" t="s">
        <v>1429</v>
      </c>
      <c r="CF116" s="24"/>
      <c r="CG116" s="24">
        <v>0</v>
      </c>
      <c r="CH116" s="25" t="s">
        <v>100</v>
      </c>
      <c r="CI116" s="27">
        <f t="shared" si="483"/>
        <v>0</v>
      </c>
      <c r="CJ116" s="28">
        <f t="shared" si="484"/>
        <v>0</v>
      </c>
      <c r="CK116" s="25" t="s">
        <v>50</v>
      </c>
      <c r="CL116" s="25" t="s">
        <v>1430</v>
      </c>
      <c r="CM116" s="24"/>
      <c r="CN116" s="24">
        <v>0</v>
      </c>
      <c r="CO116" s="25" t="s">
        <v>1527</v>
      </c>
      <c r="CP116" s="27">
        <f t="shared" si="485"/>
        <v>0</v>
      </c>
      <c r="CQ116" s="28">
        <f t="shared" si="486"/>
        <v>0</v>
      </c>
      <c r="CR116" s="25" t="s">
        <v>50</v>
      </c>
      <c r="CS116" s="25" t="s">
        <v>1457</v>
      </c>
      <c r="CT116" s="24"/>
      <c r="CU116" s="24">
        <v>0</v>
      </c>
      <c r="CV116" s="25" t="s">
        <v>119</v>
      </c>
      <c r="CW116" s="27">
        <f t="shared" si="487"/>
        <v>0</v>
      </c>
      <c r="CX116" s="28">
        <f t="shared" si="488"/>
        <v>0</v>
      </c>
      <c r="CY116" s="25" t="s">
        <v>50</v>
      </c>
      <c r="CZ116" s="25" t="s">
        <v>1817</v>
      </c>
      <c r="DA116" s="24"/>
      <c r="DB116" s="24">
        <v>0</v>
      </c>
      <c r="DC116" s="25" t="s">
        <v>119</v>
      </c>
      <c r="DD116" s="27">
        <f t="shared" si="489"/>
        <v>0</v>
      </c>
      <c r="DE116" s="28">
        <f t="shared" si="490"/>
        <v>0</v>
      </c>
      <c r="DF116" s="25" t="s">
        <v>50</v>
      </c>
      <c r="DG116" s="25" t="s">
        <v>1818</v>
      </c>
      <c r="DH116" s="24"/>
      <c r="DI116" s="24">
        <v>0</v>
      </c>
      <c r="DJ116" s="25" t="s">
        <v>1912</v>
      </c>
      <c r="DK116" s="27">
        <f t="shared" si="491"/>
        <v>0</v>
      </c>
      <c r="DL116" s="28">
        <f t="shared" si="492"/>
        <v>0</v>
      </c>
      <c r="DM116" s="25" t="s">
        <v>50</v>
      </c>
      <c r="DN116" s="25" t="s">
        <v>1819</v>
      </c>
      <c r="DO116" s="24"/>
      <c r="DP116" s="24"/>
      <c r="DQ116" s="25"/>
      <c r="DR116" s="27">
        <f t="shared" si="493"/>
        <v>0</v>
      </c>
      <c r="DS116" s="28">
        <f t="shared" si="494"/>
        <v>0</v>
      </c>
      <c r="DT116" s="25" t="s">
        <v>49</v>
      </c>
      <c r="DU116" s="25"/>
      <c r="DV116" s="24"/>
      <c r="DW116" s="24"/>
      <c r="DX116" s="25"/>
      <c r="DY116" s="27">
        <f t="shared" si="495"/>
        <v>0</v>
      </c>
      <c r="DZ116" s="28">
        <f t="shared" si="496"/>
        <v>0</v>
      </c>
      <c r="EA116" s="25" t="s">
        <v>49</v>
      </c>
      <c r="EB116" s="25"/>
      <c r="EC116" s="31">
        <v>100</v>
      </c>
      <c r="ED116" s="24"/>
      <c r="EE116" s="25"/>
      <c r="EF116" s="27">
        <f t="shared" si="497"/>
        <v>1</v>
      </c>
      <c r="EG116" s="28">
        <f t="shared" si="498"/>
        <v>0</v>
      </c>
      <c r="EH116" s="25" t="s">
        <v>49</v>
      </c>
      <c r="EI116" s="25"/>
      <c r="EJ116" s="32">
        <v>2025</v>
      </c>
    </row>
    <row r="117" spans="2:140" ht="409.5" x14ac:dyDescent="0.3">
      <c r="B117" s="16" t="s">
        <v>93</v>
      </c>
      <c r="C117" s="16" t="s">
        <v>137</v>
      </c>
      <c r="D117" s="16" t="s">
        <v>148</v>
      </c>
      <c r="E117" s="16" t="s">
        <v>158</v>
      </c>
      <c r="F117" s="16" t="s">
        <v>274</v>
      </c>
      <c r="G117" s="17" t="s">
        <v>1071</v>
      </c>
      <c r="H117" s="16"/>
      <c r="I117" s="16" t="s">
        <v>627</v>
      </c>
      <c r="J117" s="16" t="s">
        <v>628</v>
      </c>
      <c r="K117" s="16" t="s">
        <v>629</v>
      </c>
      <c r="L117" s="16" t="s">
        <v>938</v>
      </c>
      <c r="M117" s="16" t="s">
        <v>96</v>
      </c>
      <c r="N117" s="16" t="s">
        <v>110</v>
      </c>
      <c r="O117" s="22">
        <v>107</v>
      </c>
      <c r="P117" s="19" t="s">
        <v>1072</v>
      </c>
      <c r="Q117" s="20" t="s">
        <v>117</v>
      </c>
      <c r="R117" s="19" t="s">
        <v>752</v>
      </c>
      <c r="S117" s="19" t="s">
        <v>1073</v>
      </c>
      <c r="T117" s="19" t="s">
        <v>308</v>
      </c>
      <c r="U117" s="19" t="s">
        <v>487</v>
      </c>
      <c r="V117" s="19">
        <v>0</v>
      </c>
      <c r="W117" s="19" t="s">
        <v>141</v>
      </c>
      <c r="X117" s="20" t="s">
        <v>288</v>
      </c>
      <c r="Y117" s="21"/>
      <c r="Z117" s="21"/>
      <c r="AA117" s="21"/>
      <c r="AB117" s="21"/>
      <c r="AC117" s="21"/>
      <c r="AD117" s="21"/>
      <c r="AE117" s="21"/>
      <c r="AF117" s="21"/>
      <c r="AG117" s="21"/>
      <c r="AH117" s="22"/>
      <c r="AI117" s="22"/>
      <c r="AJ117" s="22"/>
      <c r="AK117" s="22"/>
      <c r="AL117" s="22"/>
      <c r="AM117" s="22"/>
      <c r="AN117" s="22"/>
      <c r="AO117" s="22"/>
      <c r="AP117" s="22"/>
      <c r="AQ117" s="22"/>
      <c r="AR117" s="23"/>
      <c r="AS117" s="22"/>
      <c r="AT117" s="22">
        <v>100</v>
      </c>
      <c r="AU117" s="22">
        <v>100</v>
      </c>
      <c r="AV117" s="190">
        <v>100</v>
      </c>
      <c r="AW117" s="190">
        <v>100</v>
      </c>
      <c r="AX117" s="190">
        <v>100</v>
      </c>
      <c r="AY117" s="190">
        <v>100</v>
      </c>
      <c r="AZ117" s="191"/>
      <c r="BA117" s="191"/>
      <c r="BB117" s="191"/>
      <c r="BC117" s="191"/>
      <c r="BD117" s="24"/>
      <c r="BE117" s="24">
        <v>0</v>
      </c>
      <c r="BF117" s="25" t="s">
        <v>1074</v>
      </c>
      <c r="BG117" s="27">
        <f t="shared" ref="BG117" si="499">IFERROR(BD117/AW117,0)</f>
        <v>0</v>
      </c>
      <c r="BH117" s="28">
        <f t="shared" ref="BH117" si="500">+IF(BI117="SI",IFERROR((IF(BI117="SI",BE117,0)/AW117),"REVISAR"),0)</f>
        <v>0</v>
      </c>
      <c r="BI117" s="25" t="s">
        <v>50</v>
      </c>
      <c r="BJ117" s="25" t="s">
        <v>101</v>
      </c>
      <c r="BK117" s="24"/>
      <c r="BL117" s="24"/>
      <c r="BM117" s="25" t="s">
        <v>1075</v>
      </c>
      <c r="BN117" s="27">
        <f t="shared" ref="BN117" si="501">IFERROR(BK117/AW117,0)</f>
        <v>0</v>
      </c>
      <c r="BO117" s="28">
        <f t="shared" ref="BO117" si="502">+IF(BP117="SI",IFERROR((IF(BP117="SI",BL117,0)/AW117),"REVISAR"),BH117)</f>
        <v>0</v>
      </c>
      <c r="BP117" s="25" t="s">
        <v>50</v>
      </c>
      <c r="BQ117" s="29" t="s">
        <v>103</v>
      </c>
      <c r="BR117" s="30">
        <v>13.79</v>
      </c>
      <c r="BS117" s="24">
        <v>13.79</v>
      </c>
      <c r="BT117" s="25" t="s">
        <v>1076</v>
      </c>
      <c r="BU117" s="27">
        <f t="shared" ref="BU117" si="503">IFERROR(BR117/AW117,0)</f>
        <v>0.13789999999999999</v>
      </c>
      <c r="BV117" s="28">
        <f t="shared" ref="BV117" si="504">+IF(BW117="SI",IFERROR((IF(BW117="SI",BS117,0)/AW117),"REVISAR"),BO117)</f>
        <v>0.13789999999999999</v>
      </c>
      <c r="BW117" s="25" t="s">
        <v>50</v>
      </c>
      <c r="BX117" s="25" t="s">
        <v>150</v>
      </c>
      <c r="BY117" s="24">
        <v>25.29</v>
      </c>
      <c r="BZ117" s="24">
        <v>13.79</v>
      </c>
      <c r="CA117" s="25" t="s">
        <v>1076</v>
      </c>
      <c r="CB117" s="27">
        <f t="shared" ref="CB117" si="505">IFERROR(BY117/AW117,0)</f>
        <v>0.25290000000000001</v>
      </c>
      <c r="CC117" s="28">
        <f t="shared" ref="CC117" si="506">+IF(CD117="SI",IFERROR((IF(CD117="SI",BZ117,0)/AW117),"REVISAR"),BV117)</f>
        <v>0.13789999999999999</v>
      </c>
      <c r="CD117" s="25" t="s">
        <v>50</v>
      </c>
      <c r="CE117" s="25" t="s">
        <v>150</v>
      </c>
      <c r="CF117" s="24">
        <v>36.78</v>
      </c>
      <c r="CG117" s="24">
        <v>36.78</v>
      </c>
      <c r="CH117" s="25" t="s">
        <v>1528</v>
      </c>
      <c r="CI117" s="27">
        <f t="shared" ref="CI117" si="507">IFERROR(CF117/AW117,0)</f>
        <v>0.36780000000000002</v>
      </c>
      <c r="CJ117" s="28">
        <f t="shared" ref="CJ117" si="508">+IF(CK117="SI",IFERROR((IF(CK117="SI",CG117,0)/AW117),"REVISAR"),CC117)</f>
        <v>0.36780000000000002</v>
      </c>
      <c r="CK117" s="25" t="s">
        <v>50</v>
      </c>
      <c r="CL117" s="25" t="s">
        <v>1529</v>
      </c>
      <c r="CM117" s="24">
        <v>49.43</v>
      </c>
      <c r="CN117" s="24">
        <v>49.43</v>
      </c>
      <c r="CO117" s="25" t="s">
        <v>1530</v>
      </c>
      <c r="CP117" s="27">
        <f t="shared" ref="CP117" si="509">IFERROR(CM117/AW117,0)</f>
        <v>0.49430000000000002</v>
      </c>
      <c r="CQ117" s="28">
        <f t="shared" ref="CQ117" si="510">+IF(CR117="SI",IFERROR((IF(CR117="SI",CN117,0)/AW117),"REVISAR"),CJ117)</f>
        <v>0.49430000000000002</v>
      </c>
      <c r="CR117" s="25" t="s">
        <v>50</v>
      </c>
      <c r="CS117" s="25" t="s">
        <v>1531</v>
      </c>
      <c r="CT117" s="24">
        <v>60.92</v>
      </c>
      <c r="CU117" s="24">
        <v>60.92</v>
      </c>
      <c r="CV117" s="25" t="s">
        <v>1913</v>
      </c>
      <c r="CW117" s="27">
        <f t="shared" ref="CW117" si="511">IFERROR(CT117/AW117,0)</f>
        <v>0.60919999999999996</v>
      </c>
      <c r="CX117" s="28">
        <f t="shared" ref="CX117" si="512">+IF(CY117="SI",IFERROR((IF(CY117="SI",CU117,0)/AW117),"REVISAR"),CQ117)</f>
        <v>0.60919999999999996</v>
      </c>
      <c r="CY117" s="25" t="s">
        <v>50</v>
      </c>
      <c r="CZ117" s="25" t="s">
        <v>1914</v>
      </c>
      <c r="DA117" s="24">
        <v>72.41</v>
      </c>
      <c r="DB117" s="24">
        <v>72.41</v>
      </c>
      <c r="DC117" s="25" t="s">
        <v>1915</v>
      </c>
      <c r="DD117" s="27">
        <f t="shared" ref="DD117" si="513">IFERROR(DA117/AW117,0)</f>
        <v>0.72409999999999997</v>
      </c>
      <c r="DE117" s="28">
        <f t="shared" ref="DE117" si="514">+IF(DF117="SI",IFERROR((IF(DF117="SI",DB117,0)/AW117),"REVISAR"),CX117)</f>
        <v>0.72409999999999997</v>
      </c>
      <c r="DF117" s="25" t="s">
        <v>50</v>
      </c>
      <c r="DG117" s="25" t="s">
        <v>1915</v>
      </c>
      <c r="DH117" s="24">
        <v>81.61</v>
      </c>
      <c r="DI117" s="24">
        <v>81.61</v>
      </c>
      <c r="DJ117" s="25" t="s">
        <v>1916</v>
      </c>
      <c r="DK117" s="27">
        <f t="shared" ref="DK117" si="515">IFERROR(DH117/AW117,0)</f>
        <v>0.81610000000000005</v>
      </c>
      <c r="DL117" s="28">
        <f t="shared" ref="DL117" si="516">+IF(DM117="SI",IFERROR((IF(DM117="SI",DI117,0)/AW117),"REVISAR"),DE117)</f>
        <v>0.81610000000000005</v>
      </c>
      <c r="DM117" s="25" t="s">
        <v>50</v>
      </c>
      <c r="DN117" s="25" t="s">
        <v>1917</v>
      </c>
      <c r="DO117" s="24">
        <v>91.95</v>
      </c>
      <c r="DP117" s="24"/>
      <c r="DQ117" s="25"/>
      <c r="DR117" s="27">
        <f t="shared" ref="DR117" si="517">IFERROR(DO117/AW117,0)</f>
        <v>0.91949999999999998</v>
      </c>
      <c r="DS117" s="28">
        <f t="shared" ref="DS117" si="518">+IF(DT117="SI",IFERROR((IF(DT117="SI",DP117,0)/AW117),"REVISAR"),DL117)</f>
        <v>0.81610000000000005</v>
      </c>
      <c r="DT117" s="25" t="s">
        <v>49</v>
      </c>
      <c r="DU117" s="25"/>
      <c r="DV117" s="24">
        <v>100</v>
      </c>
      <c r="DW117" s="24"/>
      <c r="DX117" s="25"/>
      <c r="DY117" s="27">
        <f t="shared" ref="DY117" si="519">IFERROR(DV117/AW117,0)</f>
        <v>1</v>
      </c>
      <c r="DZ117" s="28">
        <f t="shared" ref="DZ117" si="520">+IF(EA117="SI",IFERROR((IF(EA117="SI",DW117,0)/AW117),"REVISAR"),DS117)</f>
        <v>0.81610000000000005</v>
      </c>
      <c r="EA117" s="25" t="s">
        <v>49</v>
      </c>
      <c r="EB117" s="25"/>
      <c r="EC117" s="31">
        <v>100</v>
      </c>
      <c r="ED117" s="24"/>
      <c r="EE117" s="25"/>
      <c r="EF117" s="27">
        <f t="shared" ref="EF117" si="521">IFERROR(EC117/AW117,0)</f>
        <v>1</v>
      </c>
      <c r="EG117" s="28">
        <f t="shared" ref="EG117" si="522">+IF(EH117="SI",IFERROR((IF(EH117="SI",ED117,0)/AW117),"REVISAR"),DZ117)</f>
        <v>0.81610000000000005</v>
      </c>
      <c r="EH117" s="25" t="s">
        <v>49</v>
      </c>
      <c r="EI117" s="25"/>
      <c r="EJ117" s="32">
        <v>2025</v>
      </c>
    </row>
    <row r="118" spans="2:140" ht="112.5" x14ac:dyDescent="0.3">
      <c r="B118" s="16" t="s">
        <v>93</v>
      </c>
      <c r="C118" s="16" t="s">
        <v>94</v>
      </c>
      <c r="D118" s="16" t="s">
        <v>1087</v>
      </c>
      <c r="E118" s="16" t="s">
        <v>158</v>
      </c>
      <c r="F118" s="16" t="s">
        <v>274</v>
      </c>
      <c r="G118" s="17" t="s">
        <v>275</v>
      </c>
      <c r="H118" s="16" t="s">
        <v>686</v>
      </c>
      <c r="I118" s="16" t="s">
        <v>277</v>
      </c>
      <c r="J118" s="16" t="s">
        <v>85</v>
      </c>
      <c r="K118" s="16" t="s">
        <v>85</v>
      </c>
      <c r="L118" s="16" t="s">
        <v>85</v>
      </c>
      <c r="M118" s="16" t="s">
        <v>687</v>
      </c>
      <c r="N118" s="16" t="s">
        <v>687</v>
      </c>
      <c r="O118" s="22">
        <v>241</v>
      </c>
      <c r="P118" s="21" t="s">
        <v>1088</v>
      </c>
      <c r="Q118" s="20" t="s">
        <v>282</v>
      </c>
      <c r="R118" s="19" t="s">
        <v>283</v>
      </c>
      <c r="S118" s="19" t="s">
        <v>403</v>
      </c>
      <c r="T118" s="19" t="s">
        <v>308</v>
      </c>
      <c r="U118" s="19" t="s">
        <v>434</v>
      </c>
      <c r="V118" s="19">
        <v>15</v>
      </c>
      <c r="W118" s="19" t="s">
        <v>1089</v>
      </c>
      <c r="X118" s="20" t="s">
        <v>405</v>
      </c>
      <c r="Y118" s="21"/>
      <c r="Z118" s="21"/>
      <c r="AA118" s="21"/>
      <c r="AB118" s="21"/>
      <c r="AC118" s="21"/>
      <c r="AD118" s="21"/>
      <c r="AE118" s="21"/>
      <c r="AF118" s="21"/>
      <c r="AG118" s="21"/>
      <c r="AH118" s="22"/>
      <c r="AI118" s="22"/>
      <c r="AJ118" s="22"/>
      <c r="AK118" s="22"/>
      <c r="AL118" s="22"/>
      <c r="AM118" s="22"/>
      <c r="AN118" s="22"/>
      <c r="AO118" s="22"/>
      <c r="AP118" s="22"/>
      <c r="AQ118" s="22"/>
      <c r="AR118" s="23"/>
      <c r="AS118" s="22"/>
      <c r="AT118" s="22"/>
      <c r="AU118" s="22">
        <v>0.2</v>
      </c>
      <c r="AV118" s="190">
        <v>0.4</v>
      </c>
      <c r="AW118" s="190">
        <v>0.25</v>
      </c>
      <c r="AX118" s="190">
        <v>0.15</v>
      </c>
      <c r="AY118" s="190">
        <v>1</v>
      </c>
      <c r="AZ118" s="191"/>
      <c r="BA118" s="191"/>
      <c r="BB118" s="191"/>
      <c r="BC118" s="191"/>
      <c r="BD118" s="24"/>
      <c r="BE118" s="24"/>
      <c r="BF118" s="25"/>
      <c r="BG118" s="26">
        <f t="shared" ref="BG118:BG122" si="523">IFERROR(BD118/AW118,0)</f>
        <v>0</v>
      </c>
      <c r="BH118" s="27">
        <f t="shared" ref="BH118:BH122" si="524">IFERROR(BE118/AW118,0)</f>
        <v>0</v>
      </c>
      <c r="BI118" s="25" t="s">
        <v>49</v>
      </c>
      <c r="BJ118" s="25"/>
      <c r="BK118" s="24"/>
      <c r="BL118" s="24"/>
      <c r="BM118" s="25"/>
      <c r="BN118" s="27">
        <f t="shared" ref="BN118:BN122" si="525">+IFERROR(BK118/AW118,0)</f>
        <v>0</v>
      </c>
      <c r="BO118" s="28">
        <f t="shared" ref="BO118:BO122" si="526">+IF(BP118="SI",IFERROR((IF(BP118="SI",BL118,0)/AW118),"REVISAR"),BH118)</f>
        <v>0</v>
      </c>
      <c r="BP118" s="25" t="s">
        <v>49</v>
      </c>
      <c r="BQ118" s="29"/>
      <c r="BR118" s="30">
        <v>6.25E-2</v>
      </c>
      <c r="BS118" s="24"/>
      <c r="BT118" s="25"/>
      <c r="BU118" s="27">
        <f t="shared" ref="BU118:BU122" si="527">+IFERROR(BR118/AW118,0)</f>
        <v>0.25</v>
      </c>
      <c r="BV118" s="28">
        <f t="shared" ref="BV118:BV122" si="528">+IF(BW118="SI",IFERROR((IF(BW118="SI",BS118,0)/AW118),"REVISAR"),BO118)</f>
        <v>0</v>
      </c>
      <c r="BW118" s="25" t="s">
        <v>49</v>
      </c>
      <c r="BX118" s="25"/>
      <c r="BY118" s="24">
        <v>6.25E-2</v>
      </c>
      <c r="BZ118" s="24"/>
      <c r="CA118" s="25"/>
      <c r="CB118" s="27">
        <f t="shared" ref="CB118:CB122" si="529">+IFERROR(BY118/AW118,0)</f>
        <v>0.25</v>
      </c>
      <c r="CC118" s="28">
        <f t="shared" ref="CC118:CC122" si="530">+IF(CD118="SI",IFERROR((IF(CD118="SI",BZ118,0)/AW118),"REVISAR"),BV118)</f>
        <v>0</v>
      </c>
      <c r="CD118" s="25" t="s">
        <v>49</v>
      </c>
      <c r="CE118" s="25"/>
      <c r="CF118" s="24">
        <v>6.25E-2</v>
      </c>
      <c r="CG118" s="24"/>
      <c r="CH118" s="25"/>
      <c r="CI118" s="27">
        <f t="shared" ref="CI118:CI122" si="531">+IFERROR(CF118/AW118,0)</f>
        <v>0.25</v>
      </c>
      <c r="CJ118" s="28">
        <f t="shared" ref="CJ118:CJ122" si="532">+IF(CK118="SI",IFERROR((IF(CK118="SI",CG118,0)/AW118),"REVISAR"),CC118)</f>
        <v>0</v>
      </c>
      <c r="CK118" s="25" t="s">
        <v>49</v>
      </c>
      <c r="CL118" s="25"/>
      <c r="CM118" s="24">
        <v>0.12</v>
      </c>
      <c r="CN118" s="24"/>
      <c r="CO118" s="25"/>
      <c r="CP118" s="27">
        <f t="shared" ref="CP118:CP122" si="533">+IFERROR(CM118/AW118,0)</f>
        <v>0.48</v>
      </c>
      <c r="CQ118" s="28">
        <f t="shared" ref="CQ118:CQ122" si="534">+IF(CR118="SI",IFERROR((IF(CR118="SI",CN118,0)/AW118),"REVISAR"),CJ118)</f>
        <v>0</v>
      </c>
      <c r="CR118" s="25" t="s">
        <v>49</v>
      </c>
      <c r="CS118" s="25"/>
      <c r="CT118" s="24">
        <v>0.12</v>
      </c>
      <c r="CU118" s="24"/>
      <c r="CV118" s="25"/>
      <c r="CW118" s="27">
        <f t="shared" ref="CW118:CW122" si="535">+IFERROR(CT118/AW118,0)</f>
        <v>0.48</v>
      </c>
      <c r="CX118" s="28">
        <f t="shared" ref="CX118:CX122" si="536">+IF(CY118="SI",IFERROR((IF(CY118="SI",CU118,0)/AW118),"REVISAR"),CQ118)</f>
        <v>0</v>
      </c>
      <c r="CY118" s="25" t="s">
        <v>49</v>
      </c>
      <c r="CZ118" s="25"/>
      <c r="DA118" s="24">
        <v>0.12</v>
      </c>
      <c r="DB118" s="24"/>
      <c r="DC118" s="25"/>
      <c r="DD118" s="27">
        <f t="shared" ref="DD118:DD122" si="537">+IFERROR(DA118/AW118,0)</f>
        <v>0.48</v>
      </c>
      <c r="DE118" s="28">
        <f t="shared" ref="DE118:DE122" si="538">+IF(DF118="SI",IFERROR((IF(DF118="SI",DB118,0)/AW118),"REVISAR"),CX118)</f>
        <v>0</v>
      </c>
      <c r="DF118" s="25" t="s">
        <v>49</v>
      </c>
      <c r="DG118" s="25"/>
      <c r="DH118" s="30">
        <v>0.18</v>
      </c>
      <c r="DI118" s="24"/>
      <c r="DJ118" s="25"/>
      <c r="DK118" s="27">
        <f t="shared" ref="DK118:DK122" si="539">+IFERROR(DH118/AW118,0)</f>
        <v>0.72</v>
      </c>
      <c r="DL118" s="28">
        <f t="shared" ref="DL118:DL122" si="540">+IF(DM118="SI",IFERROR((IF(DM118="SI",DI118,0)/AW118),"REVISAR"),DE118)</f>
        <v>0</v>
      </c>
      <c r="DM118" s="25" t="s">
        <v>49</v>
      </c>
      <c r="DN118" s="25"/>
      <c r="DO118" s="30">
        <v>0.18</v>
      </c>
      <c r="DP118" s="24"/>
      <c r="DQ118" s="25"/>
      <c r="DR118" s="27">
        <f t="shared" ref="DR118:DR122" si="541">+IFERROR(DO118/AW118,0)</f>
        <v>0.72</v>
      </c>
      <c r="DS118" s="28">
        <f t="shared" ref="DS118:DS122" si="542">+IF(DT118="SI",IFERROR((IF(DT118="SI",DP118,0)/AW118),"REVISAR"),DL118)</f>
        <v>0</v>
      </c>
      <c r="DT118" s="25" t="s">
        <v>49</v>
      </c>
      <c r="DU118" s="25"/>
      <c r="DV118" s="30">
        <v>0.18</v>
      </c>
      <c r="DW118" s="24"/>
      <c r="DX118" s="25"/>
      <c r="DY118" s="27">
        <f t="shared" ref="DY118:DY122" si="543">+IFERROR(DV118/AW118,0)</f>
        <v>0.72</v>
      </c>
      <c r="DZ118" s="28">
        <f t="shared" ref="DZ118:DZ122" si="544">+IF(EA118="SI",IFERROR((IF(EA118="SI",DW118,0)/AW118),"REVISAR"),DS118)</f>
        <v>0</v>
      </c>
      <c r="EA118" s="25" t="s">
        <v>49</v>
      </c>
      <c r="EB118" s="25"/>
      <c r="EC118" s="215">
        <v>0.25</v>
      </c>
      <c r="ED118" s="24"/>
      <c r="EE118" s="25"/>
      <c r="EF118" s="27">
        <f t="shared" ref="EF118:EF122" si="545">+IFERROR(EC118/AW118,0)</f>
        <v>1</v>
      </c>
      <c r="EG118" s="28">
        <f t="shared" ref="EG118:EG122" si="546">+IF(EH118="SI",IFERROR((IF(EH118="SI",ED118,0)/AW118),"REVISAR"),DZ118)</f>
        <v>0</v>
      </c>
      <c r="EH118" s="25" t="s">
        <v>49</v>
      </c>
      <c r="EI118" s="25"/>
      <c r="EJ118" s="32">
        <v>2025</v>
      </c>
    </row>
    <row r="119" spans="2:140" ht="93.75" x14ac:dyDescent="0.3">
      <c r="B119" s="16" t="s">
        <v>93</v>
      </c>
      <c r="C119" s="16" t="s">
        <v>94</v>
      </c>
      <c r="D119" s="16" t="s">
        <v>1087</v>
      </c>
      <c r="E119" s="16" t="s">
        <v>158</v>
      </c>
      <c r="F119" s="16" t="s">
        <v>274</v>
      </c>
      <c r="G119" s="17" t="s">
        <v>275</v>
      </c>
      <c r="H119" s="16" t="s">
        <v>686</v>
      </c>
      <c r="I119" s="16" t="s">
        <v>277</v>
      </c>
      <c r="J119" s="16" t="s">
        <v>85</v>
      </c>
      <c r="K119" s="16" t="s">
        <v>85</v>
      </c>
      <c r="L119" s="16" t="s">
        <v>85</v>
      </c>
      <c r="M119" s="16" t="s">
        <v>687</v>
      </c>
      <c r="N119" s="16" t="s">
        <v>687</v>
      </c>
      <c r="O119" s="22">
        <v>284</v>
      </c>
      <c r="P119" s="21" t="s">
        <v>1090</v>
      </c>
      <c r="Q119" s="20" t="s">
        <v>282</v>
      </c>
      <c r="R119" s="19" t="s">
        <v>283</v>
      </c>
      <c r="S119" s="19" t="s">
        <v>1091</v>
      </c>
      <c r="T119" s="19" t="s">
        <v>285</v>
      </c>
      <c r="U119" s="19" t="s">
        <v>286</v>
      </c>
      <c r="V119" s="19">
        <v>15</v>
      </c>
      <c r="W119" s="19" t="s">
        <v>419</v>
      </c>
      <c r="X119" s="20" t="s">
        <v>405</v>
      </c>
      <c r="Y119" s="21"/>
      <c r="Z119" s="21"/>
      <c r="AA119" s="21"/>
      <c r="AB119" s="21"/>
      <c r="AC119" s="21"/>
      <c r="AD119" s="21"/>
      <c r="AE119" s="21"/>
      <c r="AF119" s="21"/>
      <c r="AG119" s="21"/>
      <c r="AH119" s="22"/>
      <c r="AI119" s="22"/>
      <c r="AJ119" s="22"/>
      <c r="AK119" s="22"/>
      <c r="AL119" s="22"/>
      <c r="AM119" s="22"/>
      <c r="AN119" s="22"/>
      <c r="AO119" s="22"/>
      <c r="AP119" s="22"/>
      <c r="AQ119" s="22"/>
      <c r="AR119" s="23"/>
      <c r="AS119" s="22"/>
      <c r="AT119" s="22">
        <v>10</v>
      </c>
      <c r="AU119" s="22">
        <v>16</v>
      </c>
      <c r="AV119" s="190">
        <v>16</v>
      </c>
      <c r="AW119" s="190">
        <v>16</v>
      </c>
      <c r="AX119" s="190">
        <v>16</v>
      </c>
      <c r="AY119" s="190">
        <v>64</v>
      </c>
      <c r="AZ119" s="191"/>
      <c r="BA119" s="191"/>
      <c r="BB119" s="191"/>
      <c r="BC119" s="191"/>
      <c r="BD119" s="24"/>
      <c r="BE119" s="24"/>
      <c r="BF119" s="25"/>
      <c r="BG119" s="26">
        <f t="shared" si="523"/>
        <v>0</v>
      </c>
      <c r="BH119" s="27">
        <f t="shared" si="524"/>
        <v>0</v>
      </c>
      <c r="BI119" s="25" t="s">
        <v>49</v>
      </c>
      <c r="BJ119" s="25"/>
      <c r="BK119" s="24"/>
      <c r="BL119" s="24"/>
      <c r="BM119" s="25"/>
      <c r="BN119" s="27">
        <f t="shared" si="525"/>
        <v>0</v>
      </c>
      <c r="BO119" s="28">
        <f t="shared" si="526"/>
        <v>0</v>
      </c>
      <c r="BP119" s="25" t="s">
        <v>49</v>
      </c>
      <c r="BQ119" s="29"/>
      <c r="BR119" s="30"/>
      <c r="BS119" s="24"/>
      <c r="BT119" s="25"/>
      <c r="BU119" s="27">
        <f t="shared" si="527"/>
        <v>0</v>
      </c>
      <c r="BV119" s="28">
        <f t="shared" si="528"/>
        <v>0</v>
      </c>
      <c r="BW119" s="25" t="s">
        <v>49</v>
      </c>
      <c r="BX119" s="25"/>
      <c r="BY119" s="24"/>
      <c r="BZ119" s="24"/>
      <c r="CA119" s="25"/>
      <c r="CB119" s="27">
        <f t="shared" si="529"/>
        <v>0</v>
      </c>
      <c r="CC119" s="28">
        <f t="shared" si="530"/>
        <v>0</v>
      </c>
      <c r="CD119" s="25" t="s">
        <v>49</v>
      </c>
      <c r="CE119" s="25"/>
      <c r="CF119" s="24"/>
      <c r="CG119" s="24"/>
      <c r="CH119" s="25"/>
      <c r="CI119" s="27">
        <f t="shared" si="531"/>
        <v>0</v>
      </c>
      <c r="CJ119" s="28">
        <f t="shared" si="532"/>
        <v>0</v>
      </c>
      <c r="CK119" s="25" t="s">
        <v>49</v>
      </c>
      <c r="CL119" s="25"/>
      <c r="CM119" s="24">
        <v>2</v>
      </c>
      <c r="CN119" s="24"/>
      <c r="CO119" s="25"/>
      <c r="CP119" s="27">
        <f t="shared" si="533"/>
        <v>0.125</v>
      </c>
      <c r="CQ119" s="28">
        <f t="shared" si="534"/>
        <v>0</v>
      </c>
      <c r="CR119" s="25" t="s">
        <v>49</v>
      </c>
      <c r="CS119" s="25"/>
      <c r="CT119" s="24">
        <v>2</v>
      </c>
      <c r="CU119" s="24"/>
      <c r="CV119" s="25"/>
      <c r="CW119" s="27">
        <f t="shared" si="535"/>
        <v>0.125</v>
      </c>
      <c r="CX119" s="28">
        <f t="shared" si="536"/>
        <v>0</v>
      </c>
      <c r="CY119" s="25" t="s">
        <v>49</v>
      </c>
      <c r="CZ119" s="25"/>
      <c r="DA119" s="24">
        <v>2</v>
      </c>
      <c r="DB119" s="24"/>
      <c r="DC119" s="25"/>
      <c r="DD119" s="27">
        <f t="shared" si="537"/>
        <v>0.125</v>
      </c>
      <c r="DE119" s="28">
        <f t="shared" si="538"/>
        <v>0</v>
      </c>
      <c r="DF119" s="25" t="s">
        <v>49</v>
      </c>
      <c r="DG119" s="25"/>
      <c r="DH119" s="24">
        <v>2</v>
      </c>
      <c r="DI119" s="24"/>
      <c r="DJ119" s="25"/>
      <c r="DK119" s="27">
        <f t="shared" si="539"/>
        <v>0.125</v>
      </c>
      <c r="DL119" s="28">
        <f t="shared" si="540"/>
        <v>0</v>
      </c>
      <c r="DM119" s="25" t="s">
        <v>49</v>
      </c>
      <c r="DN119" s="25"/>
      <c r="DO119" s="24">
        <v>2</v>
      </c>
      <c r="DP119" s="24"/>
      <c r="DQ119" s="25"/>
      <c r="DR119" s="27">
        <f t="shared" si="541"/>
        <v>0.125</v>
      </c>
      <c r="DS119" s="28">
        <f t="shared" si="542"/>
        <v>0</v>
      </c>
      <c r="DT119" s="25" t="s">
        <v>49</v>
      </c>
      <c r="DU119" s="25"/>
      <c r="DV119" s="24">
        <v>2</v>
      </c>
      <c r="DW119" s="24"/>
      <c r="DX119" s="25"/>
      <c r="DY119" s="27">
        <f t="shared" si="543"/>
        <v>0.125</v>
      </c>
      <c r="DZ119" s="28">
        <f t="shared" si="544"/>
        <v>0</v>
      </c>
      <c r="EA119" s="25" t="s">
        <v>49</v>
      </c>
      <c r="EB119" s="25"/>
      <c r="EC119" s="215">
        <v>16</v>
      </c>
      <c r="ED119" s="24"/>
      <c r="EE119" s="25"/>
      <c r="EF119" s="27">
        <f t="shared" si="545"/>
        <v>1</v>
      </c>
      <c r="EG119" s="28">
        <f t="shared" si="546"/>
        <v>0</v>
      </c>
      <c r="EH119" s="25" t="s">
        <v>49</v>
      </c>
      <c r="EI119" s="25"/>
      <c r="EJ119" s="32">
        <v>2025</v>
      </c>
    </row>
    <row r="120" spans="2:140" ht="409.5" x14ac:dyDescent="0.3">
      <c r="B120" s="16" t="s">
        <v>93</v>
      </c>
      <c r="C120" s="16" t="s">
        <v>94</v>
      </c>
      <c r="D120" s="16" t="s">
        <v>1087</v>
      </c>
      <c r="E120" s="16" t="s">
        <v>158</v>
      </c>
      <c r="F120" s="16" t="s">
        <v>274</v>
      </c>
      <c r="G120" s="17" t="s">
        <v>275</v>
      </c>
      <c r="H120" s="16" t="s">
        <v>1092</v>
      </c>
      <c r="I120" s="16" t="s">
        <v>277</v>
      </c>
      <c r="J120" s="16" t="s">
        <v>85</v>
      </c>
      <c r="K120" s="16" t="s">
        <v>85</v>
      </c>
      <c r="L120" s="16" t="s">
        <v>85</v>
      </c>
      <c r="M120" s="16" t="s">
        <v>687</v>
      </c>
      <c r="N120" s="16" t="s">
        <v>687</v>
      </c>
      <c r="O120" s="22">
        <v>285</v>
      </c>
      <c r="P120" s="21" t="s">
        <v>1093</v>
      </c>
      <c r="Q120" s="20" t="s">
        <v>282</v>
      </c>
      <c r="R120" s="19" t="s">
        <v>283</v>
      </c>
      <c r="S120" s="19" t="s">
        <v>403</v>
      </c>
      <c r="T120" s="19" t="s">
        <v>308</v>
      </c>
      <c r="U120" s="19" t="s">
        <v>434</v>
      </c>
      <c r="V120" s="19">
        <v>15</v>
      </c>
      <c r="W120" s="19" t="s">
        <v>1094</v>
      </c>
      <c r="X120" s="20" t="s">
        <v>405</v>
      </c>
      <c r="Y120" s="21"/>
      <c r="Z120" s="21"/>
      <c r="AA120" s="21"/>
      <c r="AB120" s="21"/>
      <c r="AC120" s="21"/>
      <c r="AD120" s="21"/>
      <c r="AE120" s="21"/>
      <c r="AF120" s="21"/>
      <c r="AG120" s="21"/>
      <c r="AH120" s="22"/>
      <c r="AI120" s="22"/>
      <c r="AJ120" s="22"/>
      <c r="AK120" s="22"/>
      <c r="AL120" s="22"/>
      <c r="AM120" s="22"/>
      <c r="AN120" s="22"/>
      <c r="AO120" s="22"/>
      <c r="AP120" s="22"/>
      <c r="AQ120" s="22"/>
      <c r="AR120" s="23"/>
      <c r="AS120" s="22"/>
      <c r="AT120" s="22"/>
      <c r="AU120" s="22">
        <v>40</v>
      </c>
      <c r="AV120" s="190">
        <v>20</v>
      </c>
      <c r="AW120" s="190">
        <v>20</v>
      </c>
      <c r="AX120" s="190">
        <v>20</v>
      </c>
      <c r="AY120" s="190">
        <v>100</v>
      </c>
      <c r="AZ120" s="191"/>
      <c r="BA120" s="191"/>
      <c r="BB120" s="191"/>
      <c r="BC120" s="191"/>
      <c r="BD120" s="24"/>
      <c r="BE120" s="24">
        <v>36</v>
      </c>
      <c r="BF120" s="25" t="s">
        <v>1095</v>
      </c>
      <c r="BG120" s="26">
        <f t="shared" si="523"/>
        <v>0</v>
      </c>
      <c r="BH120" s="27">
        <f t="shared" si="524"/>
        <v>1.8</v>
      </c>
      <c r="BI120" s="25" t="s">
        <v>50</v>
      </c>
      <c r="BJ120" s="25" t="s">
        <v>407</v>
      </c>
      <c r="BK120" s="24"/>
      <c r="BL120" s="24">
        <v>2</v>
      </c>
      <c r="BM120" s="25" t="s">
        <v>1096</v>
      </c>
      <c r="BN120" s="27">
        <f t="shared" si="525"/>
        <v>0</v>
      </c>
      <c r="BO120" s="28">
        <f t="shared" si="526"/>
        <v>0.1</v>
      </c>
      <c r="BP120" s="25" t="s">
        <v>50</v>
      </c>
      <c r="BQ120" s="29" t="s">
        <v>1097</v>
      </c>
      <c r="BR120" s="30"/>
      <c r="BS120" s="24"/>
      <c r="BT120" s="25" t="s">
        <v>1098</v>
      </c>
      <c r="BU120" s="27">
        <f t="shared" si="527"/>
        <v>0</v>
      </c>
      <c r="BV120" s="28">
        <f t="shared" si="528"/>
        <v>0</v>
      </c>
      <c r="BW120" s="25" t="s">
        <v>50</v>
      </c>
      <c r="BX120" s="25" t="s">
        <v>863</v>
      </c>
      <c r="BY120" s="24"/>
      <c r="BZ120" s="24">
        <v>0</v>
      </c>
      <c r="CA120" s="25" t="s">
        <v>1535</v>
      </c>
      <c r="CB120" s="27">
        <f t="shared" si="529"/>
        <v>0</v>
      </c>
      <c r="CC120" s="28">
        <f t="shared" si="530"/>
        <v>0</v>
      </c>
      <c r="CD120" s="25" t="s">
        <v>50</v>
      </c>
      <c r="CE120" s="25" t="s">
        <v>1536</v>
      </c>
      <c r="CF120" s="24"/>
      <c r="CG120" s="24"/>
      <c r="CH120" s="25" t="s">
        <v>1537</v>
      </c>
      <c r="CI120" s="27">
        <f t="shared" si="531"/>
        <v>0</v>
      </c>
      <c r="CJ120" s="28">
        <f t="shared" si="532"/>
        <v>0</v>
      </c>
      <c r="CK120" s="25" t="s">
        <v>50</v>
      </c>
      <c r="CL120" s="25" t="s">
        <v>1538</v>
      </c>
      <c r="CM120" s="24"/>
      <c r="CN120" s="24">
        <v>0.14000000000000001</v>
      </c>
      <c r="CO120" s="25" t="s">
        <v>1539</v>
      </c>
      <c r="CP120" s="27">
        <f t="shared" si="533"/>
        <v>0</v>
      </c>
      <c r="CQ120" s="28">
        <f t="shared" si="534"/>
        <v>7.000000000000001E-3</v>
      </c>
      <c r="CR120" s="25" t="s">
        <v>50</v>
      </c>
      <c r="CS120" s="25" t="s">
        <v>1540</v>
      </c>
      <c r="CT120" s="31"/>
      <c r="CU120" s="24"/>
      <c r="CV120" s="25"/>
      <c r="CW120" s="27">
        <f t="shared" si="535"/>
        <v>0</v>
      </c>
      <c r="CX120" s="28">
        <f t="shared" si="536"/>
        <v>7.000000000000001E-3</v>
      </c>
      <c r="CY120" s="25" t="s">
        <v>49</v>
      </c>
      <c r="CZ120" s="25"/>
      <c r="DA120" s="107"/>
      <c r="DB120" s="24"/>
      <c r="DC120" s="25"/>
      <c r="DD120" s="27">
        <f t="shared" si="537"/>
        <v>0</v>
      </c>
      <c r="DE120" s="28">
        <f t="shared" si="538"/>
        <v>7.000000000000001E-3</v>
      </c>
      <c r="DF120" s="25" t="s">
        <v>49</v>
      </c>
      <c r="DG120" s="25"/>
      <c r="DH120" s="30"/>
      <c r="DI120" s="24"/>
      <c r="DJ120" s="25"/>
      <c r="DK120" s="27">
        <f t="shared" si="539"/>
        <v>0</v>
      </c>
      <c r="DL120" s="28">
        <f t="shared" si="540"/>
        <v>7.000000000000001E-3</v>
      </c>
      <c r="DM120" s="25" t="s">
        <v>49</v>
      </c>
      <c r="DN120" s="25"/>
      <c r="DO120" s="24"/>
      <c r="DP120" s="24"/>
      <c r="DQ120" s="25"/>
      <c r="DR120" s="27">
        <f t="shared" si="541"/>
        <v>0</v>
      </c>
      <c r="DS120" s="28">
        <f t="shared" si="542"/>
        <v>7.000000000000001E-3</v>
      </c>
      <c r="DT120" s="25" t="s">
        <v>49</v>
      </c>
      <c r="DU120" s="25"/>
      <c r="DV120" s="24"/>
      <c r="DW120" s="24"/>
      <c r="DX120" s="25"/>
      <c r="DY120" s="27">
        <f t="shared" si="543"/>
        <v>0</v>
      </c>
      <c r="DZ120" s="28">
        <f t="shared" si="544"/>
        <v>7.000000000000001E-3</v>
      </c>
      <c r="EA120" s="25" t="s">
        <v>49</v>
      </c>
      <c r="EB120" s="25"/>
      <c r="EC120" s="215">
        <v>0.2</v>
      </c>
      <c r="ED120" s="24"/>
      <c r="EE120" s="25"/>
      <c r="EF120" s="27">
        <f t="shared" si="545"/>
        <v>0.01</v>
      </c>
      <c r="EG120" s="28">
        <f t="shared" si="546"/>
        <v>7.000000000000001E-3</v>
      </c>
      <c r="EH120" s="25" t="s">
        <v>49</v>
      </c>
      <c r="EI120" s="25"/>
      <c r="EJ120" s="32">
        <v>2025</v>
      </c>
    </row>
    <row r="121" spans="2:140" ht="409.5" x14ac:dyDescent="0.3">
      <c r="B121" s="16" t="s">
        <v>93</v>
      </c>
      <c r="C121" s="16" t="s">
        <v>94</v>
      </c>
      <c r="D121" s="16" t="s">
        <v>1087</v>
      </c>
      <c r="E121" s="16" t="s">
        <v>158</v>
      </c>
      <c r="F121" s="16" t="s">
        <v>274</v>
      </c>
      <c r="G121" s="17" t="s">
        <v>275</v>
      </c>
      <c r="H121" s="16" t="s">
        <v>686</v>
      </c>
      <c r="I121" s="16" t="s">
        <v>277</v>
      </c>
      <c r="J121" s="16" t="s">
        <v>85</v>
      </c>
      <c r="K121" s="16" t="s">
        <v>85</v>
      </c>
      <c r="L121" s="16" t="s">
        <v>85</v>
      </c>
      <c r="M121" s="16" t="s">
        <v>687</v>
      </c>
      <c r="N121" s="16" t="s">
        <v>687</v>
      </c>
      <c r="O121" s="22">
        <v>355</v>
      </c>
      <c r="P121" s="21" t="s">
        <v>1099</v>
      </c>
      <c r="Q121" s="20" t="s">
        <v>282</v>
      </c>
      <c r="R121" s="19" t="s">
        <v>283</v>
      </c>
      <c r="S121" s="19" t="s">
        <v>612</v>
      </c>
      <c r="T121" s="19" t="s">
        <v>308</v>
      </c>
      <c r="U121" s="19" t="s">
        <v>434</v>
      </c>
      <c r="V121" s="19">
        <v>15</v>
      </c>
      <c r="W121" s="19" t="s">
        <v>1100</v>
      </c>
      <c r="X121" s="20" t="s">
        <v>405</v>
      </c>
      <c r="Y121" s="21"/>
      <c r="Z121" s="21"/>
      <c r="AA121" s="21"/>
      <c r="AB121" s="21"/>
      <c r="AC121" s="21"/>
      <c r="AD121" s="21"/>
      <c r="AE121" s="21"/>
      <c r="AF121" s="21"/>
      <c r="AG121" s="21"/>
      <c r="AH121" s="22"/>
      <c r="AI121" s="22"/>
      <c r="AJ121" s="22"/>
      <c r="AK121" s="22"/>
      <c r="AL121" s="22"/>
      <c r="AM121" s="22"/>
      <c r="AN121" s="22"/>
      <c r="AO121" s="22"/>
      <c r="AP121" s="22"/>
      <c r="AQ121" s="22"/>
      <c r="AR121" s="23"/>
      <c r="AS121" s="22"/>
      <c r="AT121" s="22"/>
      <c r="AU121" s="22">
        <v>30</v>
      </c>
      <c r="AV121" s="190">
        <v>20</v>
      </c>
      <c r="AW121" s="190">
        <v>25</v>
      </c>
      <c r="AX121" s="190">
        <v>25</v>
      </c>
      <c r="AY121" s="190">
        <v>100</v>
      </c>
      <c r="AZ121" s="191"/>
      <c r="BA121" s="191"/>
      <c r="BB121" s="191"/>
      <c r="BC121" s="191"/>
      <c r="BD121" s="24"/>
      <c r="BE121" s="24">
        <v>4.5999999999999996</v>
      </c>
      <c r="BF121" s="25" t="s">
        <v>1101</v>
      </c>
      <c r="BG121" s="26">
        <f t="shared" si="523"/>
        <v>0</v>
      </c>
      <c r="BH121" s="27">
        <f t="shared" si="524"/>
        <v>0.184</v>
      </c>
      <c r="BI121" s="25" t="s">
        <v>50</v>
      </c>
      <c r="BJ121" s="25" t="s">
        <v>407</v>
      </c>
      <c r="BK121" s="24"/>
      <c r="BL121" s="24">
        <v>5</v>
      </c>
      <c r="BM121" s="25" t="s">
        <v>1102</v>
      </c>
      <c r="BN121" s="27">
        <f t="shared" si="525"/>
        <v>0</v>
      </c>
      <c r="BO121" s="28">
        <f t="shared" si="526"/>
        <v>0.2</v>
      </c>
      <c r="BP121" s="25" t="s">
        <v>50</v>
      </c>
      <c r="BQ121" s="29" t="s">
        <v>1097</v>
      </c>
      <c r="BR121" s="30">
        <v>5</v>
      </c>
      <c r="BS121" s="24">
        <v>5</v>
      </c>
      <c r="BT121" s="25" t="s">
        <v>1103</v>
      </c>
      <c r="BU121" s="27">
        <f t="shared" si="527"/>
        <v>0.2</v>
      </c>
      <c r="BV121" s="28">
        <f t="shared" si="528"/>
        <v>0.2</v>
      </c>
      <c r="BW121" s="25" t="s">
        <v>50</v>
      </c>
      <c r="BX121" s="25" t="s">
        <v>863</v>
      </c>
      <c r="BY121" s="24">
        <v>5</v>
      </c>
      <c r="BZ121" s="24">
        <v>0.03</v>
      </c>
      <c r="CA121" s="25" t="s">
        <v>1541</v>
      </c>
      <c r="CB121" s="27">
        <f t="shared" si="529"/>
        <v>0.2</v>
      </c>
      <c r="CC121" s="28">
        <f t="shared" si="530"/>
        <v>1.1999999999999999E-3</v>
      </c>
      <c r="CD121" s="25" t="s">
        <v>50</v>
      </c>
      <c r="CE121" s="25" t="s">
        <v>1536</v>
      </c>
      <c r="CF121" s="24">
        <v>0.05</v>
      </c>
      <c r="CG121" s="24"/>
      <c r="CH121" s="25" t="s">
        <v>1542</v>
      </c>
      <c r="CI121" s="27">
        <f t="shared" si="531"/>
        <v>2E-3</v>
      </c>
      <c r="CJ121" s="28">
        <f t="shared" si="532"/>
        <v>0</v>
      </c>
      <c r="CK121" s="25" t="s">
        <v>50</v>
      </c>
      <c r="CL121" s="25" t="s">
        <v>1538</v>
      </c>
      <c r="CM121" s="24">
        <v>0.13</v>
      </c>
      <c r="CN121" s="24">
        <v>0.16600000000000001</v>
      </c>
      <c r="CO121" s="25" t="s">
        <v>1543</v>
      </c>
      <c r="CP121" s="27">
        <f t="shared" si="533"/>
        <v>5.1999999999999998E-3</v>
      </c>
      <c r="CQ121" s="28">
        <f t="shared" si="534"/>
        <v>6.6400000000000001E-3</v>
      </c>
      <c r="CR121" s="25" t="s">
        <v>50</v>
      </c>
      <c r="CS121" s="25" t="s">
        <v>1540</v>
      </c>
      <c r="CT121" s="24">
        <v>0.13</v>
      </c>
      <c r="CU121" s="24"/>
      <c r="CV121" s="25"/>
      <c r="CW121" s="27">
        <f t="shared" si="535"/>
        <v>5.1999999999999998E-3</v>
      </c>
      <c r="CX121" s="28">
        <f t="shared" si="536"/>
        <v>6.6400000000000001E-3</v>
      </c>
      <c r="CY121" s="25" t="s">
        <v>49</v>
      </c>
      <c r="CZ121" s="25"/>
      <c r="DA121" s="24">
        <v>0.13</v>
      </c>
      <c r="DB121" s="24"/>
      <c r="DC121" s="25"/>
      <c r="DD121" s="27">
        <f t="shared" si="537"/>
        <v>5.1999999999999998E-3</v>
      </c>
      <c r="DE121" s="28">
        <f t="shared" si="538"/>
        <v>6.6400000000000001E-3</v>
      </c>
      <c r="DF121" s="25" t="s">
        <v>49</v>
      </c>
      <c r="DG121" s="25"/>
      <c r="DH121" s="24">
        <v>0.18</v>
      </c>
      <c r="DI121" s="24"/>
      <c r="DJ121" s="25"/>
      <c r="DK121" s="27">
        <f t="shared" si="539"/>
        <v>7.1999999999999998E-3</v>
      </c>
      <c r="DL121" s="28">
        <f t="shared" si="540"/>
        <v>6.6400000000000001E-3</v>
      </c>
      <c r="DM121" s="25" t="s">
        <v>49</v>
      </c>
      <c r="DN121" s="25"/>
      <c r="DO121" s="24">
        <v>0.18</v>
      </c>
      <c r="DP121" s="24"/>
      <c r="DQ121" s="25"/>
      <c r="DR121" s="27">
        <f t="shared" si="541"/>
        <v>7.1999999999999998E-3</v>
      </c>
      <c r="DS121" s="28">
        <f t="shared" si="542"/>
        <v>6.6400000000000001E-3</v>
      </c>
      <c r="DT121" s="25" t="s">
        <v>49</v>
      </c>
      <c r="DU121" s="25"/>
      <c r="DV121" s="24">
        <v>0.18</v>
      </c>
      <c r="DW121" s="24"/>
      <c r="DX121" s="25"/>
      <c r="DY121" s="27">
        <f t="shared" si="543"/>
        <v>7.1999999999999998E-3</v>
      </c>
      <c r="DZ121" s="28">
        <f t="shared" si="544"/>
        <v>6.6400000000000001E-3</v>
      </c>
      <c r="EA121" s="25" t="s">
        <v>49</v>
      </c>
      <c r="EB121" s="25"/>
      <c r="EC121" s="215">
        <v>0.25</v>
      </c>
      <c r="ED121" s="24"/>
      <c r="EE121" s="25"/>
      <c r="EF121" s="27">
        <f t="shared" si="545"/>
        <v>0.01</v>
      </c>
      <c r="EG121" s="28">
        <f t="shared" si="546"/>
        <v>6.6400000000000001E-3</v>
      </c>
      <c r="EH121" s="25" t="s">
        <v>49</v>
      </c>
      <c r="EI121" s="25"/>
      <c r="EJ121" s="32">
        <v>2025</v>
      </c>
    </row>
    <row r="122" spans="2:140" ht="409.5" x14ac:dyDescent="0.3">
      <c r="B122" s="16" t="s">
        <v>93</v>
      </c>
      <c r="C122" s="16" t="s">
        <v>94</v>
      </c>
      <c r="D122" s="16" t="s">
        <v>1087</v>
      </c>
      <c r="E122" s="16" t="s">
        <v>158</v>
      </c>
      <c r="F122" s="16" t="s">
        <v>274</v>
      </c>
      <c r="G122" s="17" t="s">
        <v>275</v>
      </c>
      <c r="H122" s="16" t="s">
        <v>1092</v>
      </c>
      <c r="I122" s="16" t="s">
        <v>277</v>
      </c>
      <c r="J122" s="16" t="s">
        <v>85</v>
      </c>
      <c r="K122" s="16" t="s">
        <v>85</v>
      </c>
      <c r="L122" s="16" t="s">
        <v>85</v>
      </c>
      <c r="M122" s="16" t="s">
        <v>687</v>
      </c>
      <c r="N122" s="16" t="s">
        <v>687</v>
      </c>
      <c r="O122" s="22">
        <v>357</v>
      </c>
      <c r="P122" s="21" t="s">
        <v>1104</v>
      </c>
      <c r="Q122" s="20" t="s">
        <v>282</v>
      </c>
      <c r="R122" s="19" t="s">
        <v>283</v>
      </c>
      <c r="S122" s="19" t="s">
        <v>403</v>
      </c>
      <c r="T122" s="19" t="s">
        <v>308</v>
      </c>
      <c r="U122" s="19" t="s">
        <v>434</v>
      </c>
      <c r="V122" s="19">
        <v>15</v>
      </c>
      <c r="W122" s="19" t="s">
        <v>1105</v>
      </c>
      <c r="X122" s="20" t="s">
        <v>405</v>
      </c>
      <c r="Y122" s="21"/>
      <c r="Z122" s="21"/>
      <c r="AA122" s="21"/>
      <c r="AB122" s="21"/>
      <c r="AC122" s="21"/>
      <c r="AD122" s="21"/>
      <c r="AE122" s="21"/>
      <c r="AF122" s="21"/>
      <c r="AG122" s="21"/>
      <c r="AH122" s="22"/>
      <c r="AI122" s="22"/>
      <c r="AJ122" s="22"/>
      <c r="AK122" s="22"/>
      <c r="AL122" s="22"/>
      <c r="AM122" s="22"/>
      <c r="AN122" s="22"/>
      <c r="AO122" s="22"/>
      <c r="AP122" s="22"/>
      <c r="AQ122" s="22"/>
      <c r="AR122" s="23"/>
      <c r="AS122" s="22"/>
      <c r="AT122" s="22"/>
      <c r="AU122" s="22">
        <v>0.15</v>
      </c>
      <c r="AV122" s="190">
        <v>0.15</v>
      </c>
      <c r="AW122" s="190">
        <v>0.35</v>
      </c>
      <c r="AX122" s="190">
        <v>0.35</v>
      </c>
      <c r="AY122" s="190">
        <v>0.99999999999999989</v>
      </c>
      <c r="AZ122" s="191"/>
      <c r="BA122" s="191"/>
      <c r="BB122" s="191"/>
      <c r="BC122" s="191"/>
      <c r="BD122" s="24"/>
      <c r="BE122" s="24">
        <v>0</v>
      </c>
      <c r="BF122" s="25" t="s">
        <v>1106</v>
      </c>
      <c r="BG122" s="26">
        <f t="shared" si="523"/>
        <v>0</v>
      </c>
      <c r="BH122" s="27">
        <f t="shared" si="524"/>
        <v>0</v>
      </c>
      <c r="BI122" s="25" t="s">
        <v>50</v>
      </c>
      <c r="BJ122" s="25" t="s">
        <v>407</v>
      </c>
      <c r="BK122" s="24"/>
      <c r="BL122" s="24"/>
      <c r="BM122" s="25" t="s">
        <v>1107</v>
      </c>
      <c r="BN122" s="27">
        <f t="shared" si="525"/>
        <v>0</v>
      </c>
      <c r="BO122" s="28">
        <f t="shared" si="526"/>
        <v>0</v>
      </c>
      <c r="BP122" s="25" t="s">
        <v>50</v>
      </c>
      <c r="BQ122" s="29" t="s">
        <v>1097</v>
      </c>
      <c r="BR122" s="30"/>
      <c r="BS122" s="24"/>
      <c r="BT122" s="25" t="s">
        <v>1108</v>
      </c>
      <c r="BU122" s="27">
        <f t="shared" si="527"/>
        <v>0</v>
      </c>
      <c r="BV122" s="28">
        <f t="shared" si="528"/>
        <v>0</v>
      </c>
      <c r="BW122" s="25" t="s">
        <v>50</v>
      </c>
      <c r="BX122" s="25" t="s">
        <v>863</v>
      </c>
      <c r="BY122" s="24"/>
      <c r="BZ122" s="24">
        <v>0</v>
      </c>
      <c r="CA122" s="25" t="s">
        <v>1544</v>
      </c>
      <c r="CB122" s="27">
        <f t="shared" si="529"/>
        <v>0</v>
      </c>
      <c r="CC122" s="28">
        <f t="shared" si="530"/>
        <v>0</v>
      </c>
      <c r="CD122" s="25" t="s">
        <v>50</v>
      </c>
      <c r="CE122" s="25" t="s">
        <v>1536</v>
      </c>
      <c r="CF122" s="24"/>
      <c r="CG122" s="24"/>
      <c r="CH122" s="25" t="s">
        <v>1545</v>
      </c>
      <c r="CI122" s="27">
        <f t="shared" si="531"/>
        <v>0</v>
      </c>
      <c r="CJ122" s="28">
        <f t="shared" si="532"/>
        <v>0</v>
      </c>
      <c r="CK122" s="25" t="s">
        <v>50</v>
      </c>
      <c r="CL122" s="25" t="s">
        <v>1538</v>
      </c>
      <c r="CM122" s="24"/>
      <c r="CN122" s="24">
        <v>0.15</v>
      </c>
      <c r="CO122" s="25" t="s">
        <v>1546</v>
      </c>
      <c r="CP122" s="27">
        <f t="shared" si="533"/>
        <v>0</v>
      </c>
      <c r="CQ122" s="28">
        <f t="shared" si="534"/>
        <v>0.4285714285714286</v>
      </c>
      <c r="CR122" s="25" t="s">
        <v>50</v>
      </c>
      <c r="CS122" s="25" t="s">
        <v>1540</v>
      </c>
      <c r="CT122" s="24"/>
      <c r="CU122" s="24"/>
      <c r="CV122" s="25"/>
      <c r="CW122" s="27">
        <f t="shared" si="535"/>
        <v>0</v>
      </c>
      <c r="CX122" s="28">
        <f t="shared" si="536"/>
        <v>0.4285714285714286</v>
      </c>
      <c r="CY122" s="25" t="s">
        <v>49</v>
      </c>
      <c r="CZ122" s="25"/>
      <c r="DA122" s="24"/>
      <c r="DB122" s="24"/>
      <c r="DC122" s="25"/>
      <c r="DD122" s="27">
        <f t="shared" si="537"/>
        <v>0</v>
      </c>
      <c r="DE122" s="28">
        <f t="shared" si="538"/>
        <v>0.4285714285714286</v>
      </c>
      <c r="DF122" s="25" t="s">
        <v>49</v>
      </c>
      <c r="DG122" s="25"/>
      <c r="DH122" s="24"/>
      <c r="DI122" s="24"/>
      <c r="DJ122" s="25"/>
      <c r="DK122" s="27">
        <f t="shared" si="539"/>
        <v>0</v>
      </c>
      <c r="DL122" s="28">
        <f t="shared" si="540"/>
        <v>0.4285714285714286</v>
      </c>
      <c r="DM122" s="25" t="s">
        <v>49</v>
      </c>
      <c r="DN122" s="25"/>
      <c r="DO122" s="24"/>
      <c r="DP122" s="24"/>
      <c r="DQ122" s="25"/>
      <c r="DR122" s="27">
        <f t="shared" si="541"/>
        <v>0</v>
      </c>
      <c r="DS122" s="28">
        <f t="shared" si="542"/>
        <v>0.4285714285714286</v>
      </c>
      <c r="DT122" s="25" t="s">
        <v>49</v>
      </c>
      <c r="DU122" s="25"/>
      <c r="DV122" s="24"/>
      <c r="DW122" s="24"/>
      <c r="DX122" s="25"/>
      <c r="DY122" s="27">
        <f t="shared" si="543"/>
        <v>0</v>
      </c>
      <c r="DZ122" s="28">
        <f t="shared" si="544"/>
        <v>0.4285714285714286</v>
      </c>
      <c r="EA122" s="25" t="s">
        <v>49</v>
      </c>
      <c r="EB122" s="25"/>
      <c r="EC122" s="215">
        <v>0.35</v>
      </c>
      <c r="ED122" s="24"/>
      <c r="EE122" s="25"/>
      <c r="EF122" s="27">
        <f t="shared" si="545"/>
        <v>1</v>
      </c>
      <c r="EG122" s="28">
        <f t="shared" si="546"/>
        <v>0.4285714285714286</v>
      </c>
      <c r="EH122" s="25" t="s">
        <v>49</v>
      </c>
      <c r="EI122" s="25"/>
      <c r="EJ122" s="32">
        <v>2025</v>
      </c>
    </row>
    <row r="123" spans="2:140" ht="409.5" x14ac:dyDescent="0.3">
      <c r="B123" s="16" t="s">
        <v>93</v>
      </c>
      <c r="C123" s="16" t="s">
        <v>94</v>
      </c>
      <c r="D123" s="16" t="s">
        <v>1087</v>
      </c>
      <c r="E123" s="16" t="s">
        <v>158</v>
      </c>
      <c r="F123" s="16" t="s">
        <v>274</v>
      </c>
      <c r="G123" s="17" t="s">
        <v>275</v>
      </c>
      <c r="H123" s="16" t="s">
        <v>686</v>
      </c>
      <c r="I123" s="16" t="s">
        <v>277</v>
      </c>
      <c r="J123" s="16" t="s">
        <v>85</v>
      </c>
      <c r="K123" s="16" t="s">
        <v>85</v>
      </c>
      <c r="L123" s="16" t="s">
        <v>85</v>
      </c>
      <c r="M123" s="16" t="s">
        <v>687</v>
      </c>
      <c r="N123" s="16" t="s">
        <v>687</v>
      </c>
      <c r="O123" s="22">
        <v>364</v>
      </c>
      <c r="P123" s="21" t="s">
        <v>1109</v>
      </c>
      <c r="Q123" s="20" t="s">
        <v>282</v>
      </c>
      <c r="R123" s="19" t="s">
        <v>306</v>
      </c>
      <c r="S123" s="19" t="s">
        <v>1110</v>
      </c>
      <c r="T123" s="19" t="s">
        <v>308</v>
      </c>
      <c r="U123" s="19" t="s">
        <v>286</v>
      </c>
      <c r="V123" s="19">
        <v>15</v>
      </c>
      <c r="W123" s="19" t="s">
        <v>1111</v>
      </c>
      <c r="X123" s="20" t="s">
        <v>405</v>
      </c>
      <c r="Y123" s="21"/>
      <c r="Z123" s="21"/>
      <c r="AA123" s="21"/>
      <c r="AB123" s="21"/>
      <c r="AC123" s="21"/>
      <c r="AD123" s="21"/>
      <c r="AE123" s="21"/>
      <c r="AF123" s="21"/>
      <c r="AG123" s="21"/>
      <c r="AH123" s="22"/>
      <c r="AI123" s="22"/>
      <c r="AJ123" s="22"/>
      <c r="AK123" s="22"/>
      <c r="AL123" s="22"/>
      <c r="AM123" s="22"/>
      <c r="AN123" s="22"/>
      <c r="AO123" s="22"/>
      <c r="AP123" s="22"/>
      <c r="AQ123" s="22"/>
      <c r="AR123" s="23"/>
      <c r="AS123" s="22"/>
      <c r="AT123" s="22"/>
      <c r="AU123" s="22"/>
      <c r="AV123" s="190"/>
      <c r="AW123" s="190">
        <v>1</v>
      </c>
      <c r="AX123" s="190">
        <v>1</v>
      </c>
      <c r="AY123" s="190">
        <v>1</v>
      </c>
      <c r="AZ123" s="191"/>
      <c r="BA123" s="191"/>
      <c r="BB123" s="191"/>
      <c r="BC123" s="191"/>
      <c r="BD123" s="24"/>
      <c r="BE123" s="24">
        <v>0</v>
      </c>
      <c r="BF123" s="25" t="s">
        <v>1112</v>
      </c>
      <c r="BG123" s="27">
        <f>IFERROR(BD123/AW123,0)</f>
        <v>0</v>
      </c>
      <c r="BH123" s="28">
        <f>+IF(BI123="SI",IFERROR((IF(BI123="SI",BE123,0)/AW123),"REVISAR"),0)</f>
        <v>0</v>
      </c>
      <c r="BI123" s="25" t="s">
        <v>50</v>
      </c>
      <c r="BJ123" s="25" t="s">
        <v>407</v>
      </c>
      <c r="BK123" s="24"/>
      <c r="BL123" s="24"/>
      <c r="BM123" s="25" t="s">
        <v>1113</v>
      </c>
      <c r="BN123" s="27">
        <f>+IFERROR(BK123/AW123,0)</f>
        <v>0</v>
      </c>
      <c r="BO123" s="28">
        <f>+IF(BP123="SI",IFERROR((IF(BP123="SI",BL123,0)/AW123),"REVISAR"),BH123)</f>
        <v>0</v>
      </c>
      <c r="BP123" s="25" t="s">
        <v>50</v>
      </c>
      <c r="BQ123" s="29" t="s">
        <v>1097</v>
      </c>
      <c r="BR123" s="30"/>
      <c r="BS123" s="24"/>
      <c r="BT123" s="25" t="s">
        <v>1114</v>
      </c>
      <c r="BU123" s="27">
        <f>+IFERROR(BR123/AW123,0)</f>
        <v>0</v>
      </c>
      <c r="BV123" s="28">
        <f>+IF(BW123="SI",IFERROR((IF(BW123="SI",BS123,0)/AW123),"REVISAR"),BO123)</f>
        <v>0</v>
      </c>
      <c r="BW123" s="25" t="s">
        <v>50</v>
      </c>
      <c r="BX123" s="25" t="s">
        <v>863</v>
      </c>
      <c r="BY123" s="24"/>
      <c r="BZ123" s="24">
        <v>0</v>
      </c>
      <c r="CA123" s="25" t="s">
        <v>1547</v>
      </c>
      <c r="CB123" s="27">
        <f>+IFERROR(BY123/AW123,0)</f>
        <v>0</v>
      </c>
      <c r="CC123" s="28">
        <f>+IF(CD123="SI",IFERROR((IF(CD123="SI",BZ123,0)/AW123),"REVISAR"),BV123)</f>
        <v>0</v>
      </c>
      <c r="CD123" s="25" t="s">
        <v>50</v>
      </c>
      <c r="CE123" s="25" t="s">
        <v>1536</v>
      </c>
      <c r="CF123" s="24"/>
      <c r="CG123" s="24"/>
      <c r="CH123" s="25" t="s">
        <v>1548</v>
      </c>
      <c r="CI123" s="27">
        <f>+IFERROR(CF123/AW123,0)</f>
        <v>0</v>
      </c>
      <c r="CJ123" s="28">
        <f>+IF(CK123="SI",IFERROR((IF(CK123="SI",CG123,0)/AW123),"REVISAR"),CC123)</f>
        <v>0</v>
      </c>
      <c r="CK123" s="25" t="s">
        <v>50</v>
      </c>
      <c r="CL123" s="25" t="s">
        <v>1538</v>
      </c>
      <c r="CM123" s="24"/>
      <c r="CN123" s="24">
        <v>0.3</v>
      </c>
      <c r="CO123" s="25" t="s">
        <v>1549</v>
      </c>
      <c r="CP123" s="27">
        <f>+IFERROR(CM123/AW123,0)</f>
        <v>0</v>
      </c>
      <c r="CQ123" s="28">
        <f>+IF(CR123="SI",IFERROR((IF(CR123="SI",CN123,0)/AW123),"REVISAR"),CJ123)</f>
        <v>0</v>
      </c>
      <c r="CR123" s="25" t="s">
        <v>396</v>
      </c>
      <c r="CS123" s="25" t="s">
        <v>1550</v>
      </c>
      <c r="CT123" s="24"/>
      <c r="CU123" s="24"/>
      <c r="CV123" s="25"/>
      <c r="CW123" s="27">
        <f>+IFERROR(CT123/AW123,0)</f>
        <v>0</v>
      </c>
      <c r="CX123" s="28">
        <f>+IF(CY123="SI",IFERROR((IF(CY123="SI",CU123,0)/AW123),"REVISAR"),CQ123)</f>
        <v>0</v>
      </c>
      <c r="CY123" s="25" t="s">
        <v>49</v>
      </c>
      <c r="CZ123" s="25"/>
      <c r="DA123" s="24"/>
      <c r="DB123" s="24"/>
      <c r="DC123" s="25"/>
      <c r="DD123" s="27">
        <f>+IFERROR(DA123/AW123,0)</f>
        <v>0</v>
      </c>
      <c r="DE123" s="28">
        <f>+IF(DF123="SI",IFERROR((IF(DF123="SI",DB123,0)/AW123),"REVISAR"),CX123)</f>
        <v>0</v>
      </c>
      <c r="DF123" s="25" t="s">
        <v>49</v>
      </c>
      <c r="DG123" s="25"/>
      <c r="DH123" s="24"/>
      <c r="DI123" s="24"/>
      <c r="DJ123" s="25"/>
      <c r="DK123" s="27">
        <f>+IFERROR(DH123/AW123,0)</f>
        <v>0</v>
      </c>
      <c r="DL123" s="28">
        <f>+IF(DM123="SI",IFERROR((IF(DM123="SI",DI123,0)/AW123),"REVISAR"),DE123)</f>
        <v>0</v>
      </c>
      <c r="DM123" s="25" t="s">
        <v>49</v>
      </c>
      <c r="DN123" s="25"/>
      <c r="DO123" s="24"/>
      <c r="DP123" s="24"/>
      <c r="DQ123" s="25"/>
      <c r="DR123" s="27">
        <f>+IFERROR(DO123/AW123,0)</f>
        <v>0</v>
      </c>
      <c r="DS123" s="28">
        <f>+IF(DT123="SI",IFERROR((IF(DT123="SI",DP123,0)/AW123),"REVISAR"),DL123)</f>
        <v>0</v>
      </c>
      <c r="DT123" s="25" t="s">
        <v>49</v>
      </c>
      <c r="DU123" s="25"/>
      <c r="DV123" s="24"/>
      <c r="DW123" s="24"/>
      <c r="DX123" s="25"/>
      <c r="DY123" s="27">
        <f>+IFERROR(DV123/AW123,0)</f>
        <v>0</v>
      </c>
      <c r="DZ123" s="28">
        <f>+IF(EA123="SI",IFERROR((IF(EA123="SI",DW123,0)/AW123),"REVISAR"),DS123)</f>
        <v>0</v>
      </c>
      <c r="EA123" s="25" t="s">
        <v>49</v>
      </c>
      <c r="EB123" s="25"/>
      <c r="EC123" s="215"/>
      <c r="ED123" s="24"/>
      <c r="EE123" s="25"/>
      <c r="EF123" s="27">
        <f>+IFERROR(EC123/AW123,0)</f>
        <v>0</v>
      </c>
      <c r="EG123" s="28">
        <f>+IF(EH123="SI",IFERROR((IF(EH123="SI",ED123,0)/AW123),"REVISAR"),DZ123)</f>
        <v>0</v>
      </c>
      <c r="EH123" s="25" t="s">
        <v>49</v>
      </c>
      <c r="EI123" s="25"/>
      <c r="EJ123" s="32">
        <v>2025</v>
      </c>
    </row>
    <row r="124" spans="2:140" ht="150" x14ac:dyDescent="0.3">
      <c r="B124" s="16" t="s">
        <v>93</v>
      </c>
      <c r="C124" s="16" t="s">
        <v>94</v>
      </c>
      <c r="D124" s="16" t="s">
        <v>1087</v>
      </c>
      <c r="E124" s="16" t="s">
        <v>158</v>
      </c>
      <c r="F124" s="16" t="s">
        <v>274</v>
      </c>
      <c r="G124" s="17" t="s">
        <v>275</v>
      </c>
      <c r="H124" s="16" t="s">
        <v>686</v>
      </c>
      <c r="I124" s="16" t="s">
        <v>277</v>
      </c>
      <c r="J124" s="16" t="s">
        <v>85</v>
      </c>
      <c r="K124" s="16" t="s">
        <v>85</v>
      </c>
      <c r="L124" s="16" t="s">
        <v>85</v>
      </c>
      <c r="M124" s="16" t="s">
        <v>687</v>
      </c>
      <c r="N124" s="16" t="s">
        <v>687</v>
      </c>
      <c r="O124" s="22">
        <v>470</v>
      </c>
      <c r="P124" s="21" t="s">
        <v>1115</v>
      </c>
      <c r="Q124" s="20" t="s">
        <v>282</v>
      </c>
      <c r="R124" s="19" t="s">
        <v>283</v>
      </c>
      <c r="S124" s="19" t="s">
        <v>403</v>
      </c>
      <c r="T124" s="19" t="s">
        <v>308</v>
      </c>
      <c r="U124" s="19" t="s">
        <v>286</v>
      </c>
      <c r="V124" s="19">
        <v>15</v>
      </c>
      <c r="W124" s="19" t="s">
        <v>425</v>
      </c>
      <c r="X124" s="20" t="s">
        <v>405</v>
      </c>
      <c r="Y124" s="21"/>
      <c r="Z124" s="21"/>
      <c r="AA124" s="21"/>
      <c r="AB124" s="21"/>
      <c r="AC124" s="21"/>
      <c r="AD124" s="21"/>
      <c r="AE124" s="21"/>
      <c r="AF124" s="21"/>
      <c r="AG124" s="21"/>
      <c r="AH124" s="22"/>
      <c r="AI124" s="22"/>
      <c r="AJ124" s="22"/>
      <c r="AK124" s="22"/>
      <c r="AL124" s="22"/>
      <c r="AM124" s="22"/>
      <c r="AN124" s="22"/>
      <c r="AO124" s="22"/>
      <c r="AP124" s="22"/>
      <c r="AQ124" s="22"/>
      <c r="AR124" s="23"/>
      <c r="AS124" s="22"/>
      <c r="AT124" s="22"/>
      <c r="AU124" s="22">
        <v>0.2</v>
      </c>
      <c r="AV124" s="190">
        <v>0.3</v>
      </c>
      <c r="AW124" s="190">
        <v>0.2</v>
      </c>
      <c r="AX124" s="190">
        <v>0.3</v>
      </c>
      <c r="AY124" s="190">
        <v>1</v>
      </c>
      <c r="AZ124" s="191"/>
      <c r="BA124" s="191"/>
      <c r="BB124" s="191"/>
      <c r="BC124" s="191"/>
      <c r="BD124" s="24"/>
      <c r="BE124" s="24"/>
      <c r="BF124" s="25"/>
      <c r="BG124" s="26">
        <f t="shared" ref="BG124:BG128" si="547">IFERROR(BD124/AW124,0)</f>
        <v>0</v>
      </c>
      <c r="BH124" s="27">
        <f t="shared" ref="BH124:BH128" si="548">IFERROR(BE124/AW124,0)</f>
        <v>0</v>
      </c>
      <c r="BI124" s="25" t="s">
        <v>49</v>
      </c>
      <c r="BJ124" s="25"/>
      <c r="BK124" s="24"/>
      <c r="BL124" s="24"/>
      <c r="BM124" s="25"/>
      <c r="BN124" s="27">
        <f t="shared" ref="BN124:BN128" si="549">+IFERROR(BK124/AW124,0)</f>
        <v>0</v>
      </c>
      <c r="BO124" s="28">
        <f t="shared" ref="BO124:BO128" si="550">+IF(BP124="SI",IFERROR((IF(BP124="SI",BL124,0)/AW124),"REVISAR"),BH124)</f>
        <v>0</v>
      </c>
      <c r="BP124" s="25" t="s">
        <v>49</v>
      </c>
      <c r="BQ124" s="29"/>
      <c r="BR124" s="30"/>
      <c r="BS124" s="24"/>
      <c r="BT124" s="25"/>
      <c r="BU124" s="27">
        <f t="shared" ref="BU124:BU128" si="551">+IFERROR(BR124/AW124,0)</f>
        <v>0</v>
      </c>
      <c r="BV124" s="28">
        <f t="shared" ref="BV124:BV128" si="552">+IF(BW124="SI",IFERROR((IF(BW124="SI",BS124,0)/AW124),"REVISAR"),BO124)</f>
        <v>0</v>
      </c>
      <c r="BW124" s="25" t="s">
        <v>49</v>
      </c>
      <c r="BX124" s="25"/>
      <c r="BY124" s="24"/>
      <c r="BZ124" s="24"/>
      <c r="CA124" s="25"/>
      <c r="CB124" s="27">
        <f t="shared" ref="CB124:CB128" si="553">+IFERROR(BY124/AW124,0)</f>
        <v>0</v>
      </c>
      <c r="CC124" s="28">
        <f t="shared" ref="CC124:CC128" si="554">+IF(CD124="SI",IFERROR((IF(CD124="SI",BZ124,0)/AW124),"REVISAR"),BV124)</f>
        <v>0</v>
      </c>
      <c r="CD124" s="25" t="s">
        <v>49</v>
      </c>
      <c r="CE124" s="25"/>
      <c r="CF124" s="24"/>
      <c r="CG124" s="24"/>
      <c r="CH124" s="25"/>
      <c r="CI124" s="27">
        <f t="shared" ref="CI124:CI128" si="555">+IFERROR(CF124/AW124,0)</f>
        <v>0</v>
      </c>
      <c r="CJ124" s="28">
        <f t="shared" ref="CJ124:CJ128" si="556">+IF(CK124="SI",IFERROR((IF(CK124="SI",CG124,0)/AW124),"REVISAR"),CC124)</f>
        <v>0</v>
      </c>
      <c r="CK124" s="25" t="s">
        <v>49</v>
      </c>
      <c r="CL124" s="25"/>
      <c r="CM124" s="24">
        <v>0.1</v>
      </c>
      <c r="CN124" s="24"/>
      <c r="CO124" s="25"/>
      <c r="CP124" s="27">
        <f t="shared" ref="CP124:CP128" si="557">+IFERROR(CM124/AW124,0)</f>
        <v>0.5</v>
      </c>
      <c r="CQ124" s="28">
        <f t="shared" ref="CQ124:CQ128" si="558">+IF(CR124="SI",IFERROR((IF(CR124="SI",CN124,0)/AW124),"REVISAR"),CJ124)</f>
        <v>0</v>
      </c>
      <c r="CR124" s="25" t="s">
        <v>49</v>
      </c>
      <c r="CS124" s="25"/>
      <c r="CT124" s="24">
        <v>0.1</v>
      </c>
      <c r="CU124" s="24"/>
      <c r="CV124" s="25"/>
      <c r="CW124" s="27">
        <f t="shared" ref="CW124:CW128" si="559">+IFERROR(CT124/AW124,0)</f>
        <v>0.5</v>
      </c>
      <c r="CX124" s="28">
        <f t="shared" ref="CX124:CX128" si="560">+IF(CY124="SI",IFERROR((IF(CY124="SI",CU124,0)/AW124),"REVISAR"),CQ124)</f>
        <v>0</v>
      </c>
      <c r="CY124" s="25" t="s">
        <v>49</v>
      </c>
      <c r="CZ124" s="25"/>
      <c r="DA124" s="24">
        <v>0.1</v>
      </c>
      <c r="DB124" s="24"/>
      <c r="DC124" s="25"/>
      <c r="DD124" s="27">
        <f t="shared" ref="DD124:DD128" si="561">+IFERROR(DA124/AW124,0)</f>
        <v>0.5</v>
      </c>
      <c r="DE124" s="28">
        <f t="shared" ref="DE124:DE128" si="562">+IF(DF124="SI",IFERROR((IF(DF124="SI",DB124,0)/AW124),"REVISAR"),CX124)</f>
        <v>0</v>
      </c>
      <c r="DF124" s="25" t="s">
        <v>49</v>
      </c>
      <c r="DG124" s="25"/>
      <c r="DH124" s="24">
        <v>0.1</v>
      </c>
      <c r="DI124" s="24"/>
      <c r="DJ124" s="25"/>
      <c r="DK124" s="27">
        <f t="shared" ref="DK124:DK128" si="563">+IFERROR(DH124/AW124,0)</f>
        <v>0.5</v>
      </c>
      <c r="DL124" s="28">
        <f t="shared" ref="DL124:DL128" si="564">+IF(DM124="SI",IFERROR((IF(DM124="SI",DI124,0)/AW124),"REVISAR"),DE124)</f>
        <v>0</v>
      </c>
      <c r="DM124" s="25" t="s">
        <v>49</v>
      </c>
      <c r="DN124" s="25"/>
      <c r="DO124" s="24">
        <v>0.1</v>
      </c>
      <c r="DP124" s="24"/>
      <c r="DQ124" s="25"/>
      <c r="DR124" s="27">
        <f t="shared" ref="DR124:DR128" si="565">+IFERROR(DO124/AW124,0)</f>
        <v>0.5</v>
      </c>
      <c r="DS124" s="28">
        <f t="shared" ref="DS124:DS128" si="566">+IF(DT124="SI",IFERROR((IF(DT124="SI",DP124,0)/AW124),"REVISAR"),DL124)</f>
        <v>0</v>
      </c>
      <c r="DT124" s="25" t="s">
        <v>49</v>
      </c>
      <c r="DU124" s="25"/>
      <c r="DV124" s="24">
        <v>0.1</v>
      </c>
      <c r="DW124" s="24"/>
      <c r="DX124" s="25"/>
      <c r="DY124" s="27">
        <f t="shared" ref="DY124:DY128" si="567">+IFERROR(DV124/AW124,0)</f>
        <v>0.5</v>
      </c>
      <c r="DZ124" s="28">
        <f t="shared" ref="DZ124:DZ128" si="568">+IF(EA124="SI",IFERROR((IF(EA124="SI",DW124,0)/AW124),"REVISAR"),DS124)</f>
        <v>0</v>
      </c>
      <c r="EA124" s="25" t="s">
        <v>49</v>
      </c>
      <c r="EB124" s="25"/>
      <c r="EC124" s="215">
        <v>0.2</v>
      </c>
      <c r="ED124" s="24"/>
      <c r="EE124" s="25"/>
      <c r="EF124" s="27">
        <f t="shared" ref="EF124:EF128" si="569">+IFERROR(EC124/AW124,0)</f>
        <v>1</v>
      </c>
      <c r="EG124" s="28">
        <f t="shared" ref="EG124:EG128" si="570">+IF(EH124="SI",IFERROR((IF(EH124="SI",ED124,0)/AW124),"REVISAR"),DZ124)</f>
        <v>0</v>
      </c>
      <c r="EH124" s="25" t="s">
        <v>49</v>
      </c>
      <c r="EI124" s="25"/>
      <c r="EJ124" s="32">
        <v>2025</v>
      </c>
    </row>
    <row r="125" spans="2:140" ht="187.5" x14ac:dyDescent="0.3">
      <c r="B125" s="16" t="s">
        <v>93</v>
      </c>
      <c r="C125" s="16" t="s">
        <v>94</v>
      </c>
      <c r="D125" s="16" t="s">
        <v>1087</v>
      </c>
      <c r="E125" s="16" t="s">
        <v>158</v>
      </c>
      <c r="F125" s="16" t="s">
        <v>274</v>
      </c>
      <c r="G125" s="17" t="s">
        <v>275</v>
      </c>
      <c r="H125" s="16" t="s">
        <v>686</v>
      </c>
      <c r="I125" s="16" t="s">
        <v>277</v>
      </c>
      <c r="J125" s="16" t="s">
        <v>85</v>
      </c>
      <c r="K125" s="16" t="s">
        <v>85</v>
      </c>
      <c r="L125" s="16" t="s">
        <v>85</v>
      </c>
      <c r="M125" s="16" t="s">
        <v>687</v>
      </c>
      <c r="N125" s="16" t="s">
        <v>687</v>
      </c>
      <c r="O125" s="22">
        <v>474</v>
      </c>
      <c r="P125" s="21" t="s">
        <v>1116</v>
      </c>
      <c r="Q125" s="20" t="s">
        <v>282</v>
      </c>
      <c r="R125" s="19" t="s">
        <v>283</v>
      </c>
      <c r="S125" s="19" t="s">
        <v>1117</v>
      </c>
      <c r="T125" s="19" t="s">
        <v>285</v>
      </c>
      <c r="U125" s="19" t="s">
        <v>286</v>
      </c>
      <c r="V125" s="19">
        <v>15</v>
      </c>
      <c r="W125" s="19" t="s">
        <v>1111</v>
      </c>
      <c r="X125" s="20" t="s">
        <v>405</v>
      </c>
      <c r="Y125" s="21"/>
      <c r="Z125" s="21"/>
      <c r="AA125" s="21"/>
      <c r="AB125" s="21"/>
      <c r="AC125" s="21"/>
      <c r="AD125" s="21"/>
      <c r="AE125" s="21"/>
      <c r="AF125" s="21"/>
      <c r="AG125" s="21"/>
      <c r="AH125" s="22"/>
      <c r="AI125" s="22"/>
      <c r="AJ125" s="22"/>
      <c r="AK125" s="22"/>
      <c r="AL125" s="22"/>
      <c r="AM125" s="22"/>
      <c r="AN125" s="22"/>
      <c r="AO125" s="22"/>
      <c r="AP125" s="22"/>
      <c r="AQ125" s="22"/>
      <c r="AR125" s="23"/>
      <c r="AS125" s="22"/>
      <c r="AT125" s="22"/>
      <c r="AU125" s="22"/>
      <c r="AV125" s="190">
        <v>100</v>
      </c>
      <c r="AW125" s="190">
        <v>140</v>
      </c>
      <c r="AX125" s="190">
        <v>160</v>
      </c>
      <c r="AY125" s="190">
        <v>400</v>
      </c>
      <c r="AZ125" s="191"/>
      <c r="BA125" s="191"/>
      <c r="BB125" s="191"/>
      <c r="BC125" s="191"/>
      <c r="BD125" s="24"/>
      <c r="BE125" s="24"/>
      <c r="BF125" s="25"/>
      <c r="BG125" s="26">
        <f t="shared" si="547"/>
        <v>0</v>
      </c>
      <c r="BH125" s="27">
        <f t="shared" si="548"/>
        <v>0</v>
      </c>
      <c r="BI125" s="25" t="s">
        <v>49</v>
      </c>
      <c r="BJ125" s="25"/>
      <c r="BK125" s="24"/>
      <c r="BL125" s="24"/>
      <c r="BM125" s="25"/>
      <c r="BN125" s="27">
        <f t="shared" si="549"/>
        <v>0</v>
      </c>
      <c r="BO125" s="28">
        <f t="shared" si="550"/>
        <v>0</v>
      </c>
      <c r="BP125" s="25" t="s">
        <v>49</v>
      </c>
      <c r="BQ125" s="29"/>
      <c r="BR125" s="30"/>
      <c r="BS125" s="24"/>
      <c r="BT125" s="25"/>
      <c r="BU125" s="27">
        <f t="shared" si="551"/>
        <v>0</v>
      </c>
      <c r="BV125" s="28">
        <f t="shared" si="552"/>
        <v>0</v>
      </c>
      <c r="BW125" s="25" t="s">
        <v>49</v>
      </c>
      <c r="BX125" s="25"/>
      <c r="BY125" s="24"/>
      <c r="BZ125" s="24"/>
      <c r="CA125" s="25"/>
      <c r="CB125" s="27">
        <f t="shared" si="553"/>
        <v>0</v>
      </c>
      <c r="CC125" s="28">
        <f t="shared" si="554"/>
        <v>0</v>
      </c>
      <c r="CD125" s="25" t="s">
        <v>49</v>
      </c>
      <c r="CE125" s="25"/>
      <c r="CF125" s="24"/>
      <c r="CG125" s="24"/>
      <c r="CH125" s="25"/>
      <c r="CI125" s="27">
        <f t="shared" si="555"/>
        <v>0</v>
      </c>
      <c r="CJ125" s="28">
        <f t="shared" si="556"/>
        <v>0</v>
      </c>
      <c r="CK125" s="25" t="s">
        <v>49</v>
      </c>
      <c r="CL125" s="25"/>
      <c r="CM125" s="24">
        <v>2</v>
      </c>
      <c r="CN125" s="24"/>
      <c r="CO125" s="25"/>
      <c r="CP125" s="27">
        <f t="shared" si="557"/>
        <v>1.4285714285714285E-2</v>
      </c>
      <c r="CQ125" s="28">
        <f t="shared" si="558"/>
        <v>0</v>
      </c>
      <c r="CR125" s="25" t="s">
        <v>49</v>
      </c>
      <c r="CS125" s="25"/>
      <c r="CT125" s="24">
        <v>2</v>
      </c>
      <c r="CU125" s="24"/>
      <c r="CV125" s="25"/>
      <c r="CW125" s="27">
        <f t="shared" si="559"/>
        <v>1.4285714285714285E-2</v>
      </c>
      <c r="CX125" s="28">
        <f t="shared" si="560"/>
        <v>0</v>
      </c>
      <c r="CY125" s="25" t="s">
        <v>49</v>
      </c>
      <c r="CZ125" s="25"/>
      <c r="DA125" s="24">
        <v>2</v>
      </c>
      <c r="DB125" s="24"/>
      <c r="DC125" s="25"/>
      <c r="DD125" s="27">
        <f t="shared" si="561"/>
        <v>1.4285714285714285E-2</v>
      </c>
      <c r="DE125" s="28">
        <f t="shared" si="562"/>
        <v>0</v>
      </c>
      <c r="DF125" s="25" t="s">
        <v>49</v>
      </c>
      <c r="DG125" s="25"/>
      <c r="DH125" s="24">
        <v>2</v>
      </c>
      <c r="DI125" s="24"/>
      <c r="DJ125" s="25"/>
      <c r="DK125" s="27">
        <f t="shared" si="563"/>
        <v>1.4285714285714285E-2</v>
      </c>
      <c r="DL125" s="28">
        <f t="shared" si="564"/>
        <v>0</v>
      </c>
      <c r="DM125" s="25" t="s">
        <v>49</v>
      </c>
      <c r="DN125" s="25"/>
      <c r="DO125" s="24">
        <v>2</v>
      </c>
      <c r="DP125" s="24"/>
      <c r="DQ125" s="25"/>
      <c r="DR125" s="27">
        <f t="shared" si="565"/>
        <v>1.4285714285714285E-2</v>
      </c>
      <c r="DS125" s="28">
        <f t="shared" si="566"/>
        <v>0</v>
      </c>
      <c r="DT125" s="25" t="s">
        <v>49</v>
      </c>
      <c r="DU125" s="25"/>
      <c r="DV125" s="24">
        <v>2</v>
      </c>
      <c r="DW125" s="24"/>
      <c r="DX125" s="25"/>
      <c r="DY125" s="27">
        <f t="shared" si="567"/>
        <v>1.4285714285714285E-2</v>
      </c>
      <c r="DZ125" s="28">
        <f t="shared" si="568"/>
        <v>0</v>
      </c>
      <c r="EA125" s="25" t="s">
        <v>49</v>
      </c>
      <c r="EB125" s="25"/>
      <c r="EC125" s="215">
        <v>140</v>
      </c>
      <c r="ED125" s="24"/>
      <c r="EE125" s="25"/>
      <c r="EF125" s="27">
        <f t="shared" si="569"/>
        <v>1</v>
      </c>
      <c r="EG125" s="28">
        <f t="shared" si="570"/>
        <v>0</v>
      </c>
      <c r="EH125" s="25" t="s">
        <v>49</v>
      </c>
      <c r="EI125" s="25"/>
      <c r="EJ125" s="32">
        <v>2025</v>
      </c>
    </row>
    <row r="126" spans="2:140" ht="112.5" x14ac:dyDescent="0.3">
      <c r="B126" s="16" t="s">
        <v>93</v>
      </c>
      <c r="C126" s="16" t="s">
        <v>94</v>
      </c>
      <c r="D126" s="16" t="s">
        <v>1087</v>
      </c>
      <c r="E126" s="16" t="s">
        <v>158</v>
      </c>
      <c r="F126" s="16" t="s">
        <v>274</v>
      </c>
      <c r="G126" s="17" t="s">
        <v>275</v>
      </c>
      <c r="H126" s="16" t="s">
        <v>686</v>
      </c>
      <c r="I126" s="16" t="s">
        <v>277</v>
      </c>
      <c r="J126" s="16" t="s">
        <v>85</v>
      </c>
      <c r="K126" s="16" t="s">
        <v>85</v>
      </c>
      <c r="L126" s="16" t="s">
        <v>85</v>
      </c>
      <c r="M126" s="16" t="s">
        <v>687</v>
      </c>
      <c r="N126" s="16" t="s">
        <v>687</v>
      </c>
      <c r="O126" s="22">
        <v>464</v>
      </c>
      <c r="P126" s="21" t="s">
        <v>1118</v>
      </c>
      <c r="Q126" s="20" t="s">
        <v>282</v>
      </c>
      <c r="R126" s="19" t="s">
        <v>485</v>
      </c>
      <c r="S126" s="19" t="s">
        <v>403</v>
      </c>
      <c r="T126" s="19" t="s">
        <v>308</v>
      </c>
      <c r="U126" s="19" t="s">
        <v>286</v>
      </c>
      <c r="V126" s="19">
        <v>15</v>
      </c>
      <c r="W126" s="19" t="s">
        <v>425</v>
      </c>
      <c r="X126" s="20" t="s">
        <v>405</v>
      </c>
      <c r="Y126" s="21"/>
      <c r="Z126" s="21"/>
      <c r="AA126" s="21"/>
      <c r="AB126" s="21"/>
      <c r="AC126" s="21"/>
      <c r="AD126" s="21"/>
      <c r="AE126" s="21"/>
      <c r="AF126" s="21"/>
      <c r="AG126" s="21"/>
      <c r="AH126" s="22"/>
      <c r="AI126" s="22"/>
      <c r="AJ126" s="22"/>
      <c r="AK126" s="22"/>
      <c r="AL126" s="22"/>
      <c r="AM126" s="22"/>
      <c r="AN126" s="22"/>
      <c r="AO126" s="22"/>
      <c r="AP126" s="22"/>
      <c r="AQ126" s="22"/>
      <c r="AR126" s="23"/>
      <c r="AS126" s="22"/>
      <c r="AT126" s="22"/>
      <c r="AU126" s="22">
        <v>0.2</v>
      </c>
      <c r="AV126" s="190">
        <v>0.3</v>
      </c>
      <c r="AW126" s="190">
        <v>0.3</v>
      </c>
      <c r="AX126" s="190">
        <v>0.2</v>
      </c>
      <c r="AY126" s="190">
        <v>1</v>
      </c>
      <c r="AZ126" s="191"/>
      <c r="BA126" s="191"/>
      <c r="BB126" s="191"/>
      <c r="BC126" s="191"/>
      <c r="BD126" s="24"/>
      <c r="BE126" s="24"/>
      <c r="BF126" s="25"/>
      <c r="BG126" s="26">
        <f t="shared" si="547"/>
        <v>0</v>
      </c>
      <c r="BH126" s="27">
        <f t="shared" si="548"/>
        <v>0</v>
      </c>
      <c r="BI126" s="25" t="s">
        <v>49</v>
      </c>
      <c r="BJ126" s="25"/>
      <c r="BK126" s="24"/>
      <c r="BL126" s="24"/>
      <c r="BM126" s="25"/>
      <c r="BN126" s="27">
        <f t="shared" si="549"/>
        <v>0</v>
      </c>
      <c r="BO126" s="28">
        <f t="shared" si="550"/>
        <v>0</v>
      </c>
      <c r="BP126" s="25" t="s">
        <v>49</v>
      </c>
      <c r="BQ126" s="29"/>
      <c r="BR126" s="30"/>
      <c r="BS126" s="24"/>
      <c r="BT126" s="25"/>
      <c r="BU126" s="27">
        <f t="shared" si="551"/>
        <v>0</v>
      </c>
      <c r="BV126" s="28">
        <f t="shared" si="552"/>
        <v>0</v>
      </c>
      <c r="BW126" s="25" t="s">
        <v>49</v>
      </c>
      <c r="BX126" s="25"/>
      <c r="BY126" s="24"/>
      <c r="BZ126" s="24"/>
      <c r="CA126" s="25"/>
      <c r="CB126" s="27">
        <f t="shared" si="553"/>
        <v>0</v>
      </c>
      <c r="CC126" s="28">
        <f t="shared" si="554"/>
        <v>0</v>
      </c>
      <c r="CD126" s="25" t="s">
        <v>49</v>
      </c>
      <c r="CE126" s="25"/>
      <c r="CF126" s="24"/>
      <c r="CG126" s="24"/>
      <c r="CH126" s="25"/>
      <c r="CI126" s="27">
        <f t="shared" si="555"/>
        <v>0</v>
      </c>
      <c r="CJ126" s="28">
        <f t="shared" si="556"/>
        <v>0</v>
      </c>
      <c r="CK126" s="25" t="s">
        <v>49</v>
      </c>
      <c r="CL126" s="25"/>
      <c r="CM126" s="24">
        <v>0.1</v>
      </c>
      <c r="CN126" s="24"/>
      <c r="CO126" s="25"/>
      <c r="CP126" s="27">
        <f t="shared" si="557"/>
        <v>0.33333333333333337</v>
      </c>
      <c r="CQ126" s="28">
        <f t="shared" si="558"/>
        <v>0</v>
      </c>
      <c r="CR126" s="25" t="s">
        <v>49</v>
      </c>
      <c r="CS126" s="25"/>
      <c r="CT126" s="24">
        <v>0.1</v>
      </c>
      <c r="CU126" s="24"/>
      <c r="CV126" s="25"/>
      <c r="CW126" s="27">
        <f t="shared" si="559"/>
        <v>0.33333333333333337</v>
      </c>
      <c r="CX126" s="28">
        <f t="shared" si="560"/>
        <v>0</v>
      </c>
      <c r="CY126" s="25" t="s">
        <v>49</v>
      </c>
      <c r="CZ126" s="25"/>
      <c r="DA126" s="24">
        <v>0.1</v>
      </c>
      <c r="DB126" s="24"/>
      <c r="DC126" s="25"/>
      <c r="DD126" s="27">
        <f t="shared" si="561"/>
        <v>0.33333333333333337</v>
      </c>
      <c r="DE126" s="28">
        <f t="shared" si="562"/>
        <v>0</v>
      </c>
      <c r="DF126" s="25" t="s">
        <v>49</v>
      </c>
      <c r="DG126" s="25"/>
      <c r="DH126" s="24">
        <v>0.1</v>
      </c>
      <c r="DI126" s="24"/>
      <c r="DJ126" s="25"/>
      <c r="DK126" s="27">
        <f t="shared" si="563"/>
        <v>0.33333333333333337</v>
      </c>
      <c r="DL126" s="28">
        <f t="shared" si="564"/>
        <v>0</v>
      </c>
      <c r="DM126" s="25" t="s">
        <v>49</v>
      </c>
      <c r="DN126" s="25"/>
      <c r="DO126" s="24">
        <v>0.1</v>
      </c>
      <c r="DP126" s="24"/>
      <c r="DQ126" s="25"/>
      <c r="DR126" s="27">
        <f t="shared" si="565"/>
        <v>0.33333333333333337</v>
      </c>
      <c r="DS126" s="28">
        <f t="shared" si="566"/>
        <v>0</v>
      </c>
      <c r="DT126" s="25" t="s">
        <v>49</v>
      </c>
      <c r="DU126" s="25"/>
      <c r="DV126" s="24">
        <v>0.1</v>
      </c>
      <c r="DW126" s="24"/>
      <c r="DX126" s="25"/>
      <c r="DY126" s="27">
        <f t="shared" si="567"/>
        <v>0.33333333333333337</v>
      </c>
      <c r="DZ126" s="28">
        <f t="shared" si="568"/>
        <v>0</v>
      </c>
      <c r="EA126" s="25" t="s">
        <v>49</v>
      </c>
      <c r="EB126" s="25"/>
      <c r="EC126" s="215">
        <v>0.3</v>
      </c>
      <c r="ED126" s="24"/>
      <c r="EE126" s="25"/>
      <c r="EF126" s="27">
        <f t="shared" si="569"/>
        <v>1</v>
      </c>
      <c r="EG126" s="28">
        <f t="shared" si="570"/>
        <v>0</v>
      </c>
      <c r="EH126" s="25" t="s">
        <v>49</v>
      </c>
      <c r="EI126" s="25"/>
      <c r="EJ126" s="32">
        <v>2025</v>
      </c>
    </row>
    <row r="127" spans="2:140" ht="112.5" x14ac:dyDescent="0.3">
      <c r="B127" s="16" t="s">
        <v>93</v>
      </c>
      <c r="C127" s="16" t="s">
        <v>94</v>
      </c>
      <c r="D127" s="16" t="s">
        <v>1087</v>
      </c>
      <c r="E127" s="16" t="s">
        <v>158</v>
      </c>
      <c r="F127" s="16" t="s">
        <v>274</v>
      </c>
      <c r="G127" s="17" t="s">
        <v>275</v>
      </c>
      <c r="H127" s="16" t="s">
        <v>686</v>
      </c>
      <c r="I127" s="16" t="s">
        <v>277</v>
      </c>
      <c r="J127" s="16" t="s">
        <v>85</v>
      </c>
      <c r="K127" s="16" t="s">
        <v>85</v>
      </c>
      <c r="L127" s="16" t="s">
        <v>85</v>
      </c>
      <c r="M127" s="16" t="s">
        <v>687</v>
      </c>
      <c r="N127" s="16" t="s">
        <v>687</v>
      </c>
      <c r="O127" s="22">
        <v>467</v>
      </c>
      <c r="P127" s="21" t="s">
        <v>1119</v>
      </c>
      <c r="Q127" s="20" t="s">
        <v>282</v>
      </c>
      <c r="R127" s="19" t="s">
        <v>485</v>
      </c>
      <c r="S127" s="19" t="s">
        <v>1120</v>
      </c>
      <c r="T127" s="19" t="s">
        <v>285</v>
      </c>
      <c r="U127" s="19" t="s">
        <v>286</v>
      </c>
      <c r="V127" s="19">
        <v>15</v>
      </c>
      <c r="W127" s="19" t="s">
        <v>425</v>
      </c>
      <c r="X127" s="20" t="s">
        <v>405</v>
      </c>
      <c r="Y127" s="21"/>
      <c r="Z127" s="21"/>
      <c r="AA127" s="21"/>
      <c r="AB127" s="21"/>
      <c r="AC127" s="21"/>
      <c r="AD127" s="21"/>
      <c r="AE127" s="21"/>
      <c r="AF127" s="21"/>
      <c r="AG127" s="21"/>
      <c r="AH127" s="22"/>
      <c r="AI127" s="22"/>
      <c r="AJ127" s="22"/>
      <c r="AK127" s="22"/>
      <c r="AL127" s="22"/>
      <c r="AM127" s="22"/>
      <c r="AN127" s="22"/>
      <c r="AO127" s="22"/>
      <c r="AP127" s="22"/>
      <c r="AQ127" s="22"/>
      <c r="AR127" s="23"/>
      <c r="AS127" s="22"/>
      <c r="AT127" s="22"/>
      <c r="AU127" s="22"/>
      <c r="AV127" s="190"/>
      <c r="AW127" s="190"/>
      <c r="AX127" s="190">
        <v>1</v>
      </c>
      <c r="AY127" s="190">
        <v>1</v>
      </c>
      <c r="AZ127" s="191"/>
      <c r="BA127" s="191"/>
      <c r="BB127" s="191"/>
      <c r="BC127" s="191"/>
      <c r="BD127" s="24"/>
      <c r="BE127" s="24"/>
      <c r="BF127" s="25"/>
      <c r="BG127" s="26">
        <f t="shared" si="547"/>
        <v>0</v>
      </c>
      <c r="BH127" s="27">
        <f t="shared" si="548"/>
        <v>0</v>
      </c>
      <c r="BI127" s="25" t="s">
        <v>49</v>
      </c>
      <c r="BJ127" s="25"/>
      <c r="BK127" s="24"/>
      <c r="BL127" s="24"/>
      <c r="BM127" s="25"/>
      <c r="BN127" s="27">
        <f t="shared" si="549"/>
        <v>0</v>
      </c>
      <c r="BO127" s="28">
        <f t="shared" si="550"/>
        <v>0</v>
      </c>
      <c r="BP127" s="25" t="s">
        <v>49</v>
      </c>
      <c r="BQ127" s="29"/>
      <c r="BR127" s="30"/>
      <c r="BS127" s="24"/>
      <c r="BT127" s="25"/>
      <c r="BU127" s="27">
        <f t="shared" si="551"/>
        <v>0</v>
      </c>
      <c r="BV127" s="28">
        <f t="shared" si="552"/>
        <v>0</v>
      </c>
      <c r="BW127" s="25" t="s">
        <v>49</v>
      </c>
      <c r="BX127" s="25"/>
      <c r="BY127" s="24"/>
      <c r="BZ127" s="24"/>
      <c r="CA127" s="25"/>
      <c r="CB127" s="27">
        <f t="shared" si="553"/>
        <v>0</v>
      </c>
      <c r="CC127" s="28">
        <f t="shared" si="554"/>
        <v>0</v>
      </c>
      <c r="CD127" s="25" t="s">
        <v>49</v>
      </c>
      <c r="CE127" s="25"/>
      <c r="CF127" s="24"/>
      <c r="CG127" s="24"/>
      <c r="CH127" s="25"/>
      <c r="CI127" s="27">
        <f t="shared" si="555"/>
        <v>0</v>
      </c>
      <c r="CJ127" s="28">
        <f t="shared" si="556"/>
        <v>0</v>
      </c>
      <c r="CK127" s="25" t="s">
        <v>49</v>
      </c>
      <c r="CL127" s="25"/>
      <c r="CM127" s="24"/>
      <c r="CN127" s="24"/>
      <c r="CO127" s="25"/>
      <c r="CP127" s="27">
        <f t="shared" si="557"/>
        <v>0</v>
      </c>
      <c r="CQ127" s="28">
        <f t="shared" si="558"/>
        <v>0</v>
      </c>
      <c r="CR127" s="25" t="s">
        <v>49</v>
      </c>
      <c r="CS127" s="25"/>
      <c r="CT127" s="24"/>
      <c r="CU127" s="24"/>
      <c r="CV127" s="25"/>
      <c r="CW127" s="27">
        <f t="shared" si="559"/>
        <v>0</v>
      </c>
      <c r="CX127" s="28">
        <f t="shared" si="560"/>
        <v>0</v>
      </c>
      <c r="CY127" s="25" t="s">
        <v>49</v>
      </c>
      <c r="CZ127" s="25"/>
      <c r="DA127" s="24"/>
      <c r="DB127" s="24"/>
      <c r="DC127" s="25"/>
      <c r="DD127" s="27">
        <f t="shared" si="561"/>
        <v>0</v>
      </c>
      <c r="DE127" s="28">
        <f t="shared" si="562"/>
        <v>0</v>
      </c>
      <c r="DF127" s="25" t="s">
        <v>49</v>
      </c>
      <c r="DG127" s="25"/>
      <c r="DH127" s="24"/>
      <c r="DI127" s="24"/>
      <c r="DJ127" s="25"/>
      <c r="DK127" s="27">
        <f t="shared" si="563"/>
        <v>0</v>
      </c>
      <c r="DL127" s="28">
        <f t="shared" si="564"/>
        <v>0</v>
      </c>
      <c r="DM127" s="25" t="s">
        <v>49</v>
      </c>
      <c r="DN127" s="25"/>
      <c r="DO127" s="24"/>
      <c r="DP127" s="24"/>
      <c r="DQ127" s="25"/>
      <c r="DR127" s="27">
        <f t="shared" si="565"/>
        <v>0</v>
      </c>
      <c r="DS127" s="28">
        <f t="shared" si="566"/>
        <v>0</v>
      </c>
      <c r="DT127" s="25" t="s">
        <v>49</v>
      </c>
      <c r="DU127" s="25"/>
      <c r="DV127" s="24"/>
      <c r="DW127" s="24"/>
      <c r="DX127" s="25"/>
      <c r="DY127" s="27">
        <f t="shared" si="567"/>
        <v>0</v>
      </c>
      <c r="DZ127" s="28">
        <f t="shared" si="568"/>
        <v>0</v>
      </c>
      <c r="EA127" s="25" t="s">
        <v>49</v>
      </c>
      <c r="EB127" s="25"/>
      <c r="EC127" s="215">
        <v>0</v>
      </c>
      <c r="ED127" s="24"/>
      <c r="EE127" s="25"/>
      <c r="EF127" s="27">
        <f t="shared" si="569"/>
        <v>0</v>
      </c>
      <c r="EG127" s="28">
        <f t="shared" si="570"/>
        <v>0</v>
      </c>
      <c r="EH127" s="25" t="s">
        <v>49</v>
      </c>
      <c r="EI127" s="25"/>
      <c r="EJ127" s="32">
        <v>2025</v>
      </c>
    </row>
    <row r="128" spans="2:140" ht="281.25" x14ac:dyDescent="0.3">
      <c r="B128" s="16" t="s">
        <v>93</v>
      </c>
      <c r="C128" s="16" t="s">
        <v>94</v>
      </c>
      <c r="D128" s="16" t="s">
        <v>1087</v>
      </c>
      <c r="E128" s="16" t="s">
        <v>158</v>
      </c>
      <c r="F128" s="16" t="s">
        <v>274</v>
      </c>
      <c r="G128" s="17" t="s">
        <v>275</v>
      </c>
      <c r="H128" s="16" t="s">
        <v>686</v>
      </c>
      <c r="I128" s="16" t="s">
        <v>277</v>
      </c>
      <c r="J128" s="16" t="s">
        <v>85</v>
      </c>
      <c r="K128" s="16" t="s">
        <v>85</v>
      </c>
      <c r="L128" s="16" t="s">
        <v>85</v>
      </c>
      <c r="M128" s="16" t="s">
        <v>687</v>
      </c>
      <c r="N128" s="16" t="s">
        <v>687</v>
      </c>
      <c r="O128" s="22">
        <v>468</v>
      </c>
      <c r="P128" s="21" t="s">
        <v>1121</v>
      </c>
      <c r="Q128" s="20" t="s">
        <v>282</v>
      </c>
      <c r="R128" s="19" t="s">
        <v>485</v>
      </c>
      <c r="S128" s="19" t="s">
        <v>1122</v>
      </c>
      <c r="T128" s="19" t="s">
        <v>285</v>
      </c>
      <c r="U128" s="19" t="s">
        <v>286</v>
      </c>
      <c r="V128" s="19">
        <v>15</v>
      </c>
      <c r="W128" s="19" t="s">
        <v>425</v>
      </c>
      <c r="X128" s="20" t="s">
        <v>405</v>
      </c>
      <c r="Y128" s="21"/>
      <c r="Z128" s="21"/>
      <c r="AA128" s="21"/>
      <c r="AB128" s="21"/>
      <c r="AC128" s="21"/>
      <c r="AD128" s="21"/>
      <c r="AE128" s="21"/>
      <c r="AF128" s="21"/>
      <c r="AG128" s="21"/>
      <c r="AH128" s="22"/>
      <c r="AI128" s="22"/>
      <c r="AJ128" s="22"/>
      <c r="AK128" s="22"/>
      <c r="AL128" s="22"/>
      <c r="AM128" s="22"/>
      <c r="AN128" s="22"/>
      <c r="AO128" s="22"/>
      <c r="AP128" s="22"/>
      <c r="AQ128" s="22"/>
      <c r="AR128" s="23"/>
      <c r="AS128" s="22"/>
      <c r="AT128" s="22"/>
      <c r="AU128" s="22"/>
      <c r="AV128" s="190"/>
      <c r="AW128" s="190"/>
      <c r="AX128" s="190">
        <v>1</v>
      </c>
      <c r="AY128" s="190">
        <v>1</v>
      </c>
      <c r="AZ128" s="191"/>
      <c r="BA128" s="191"/>
      <c r="BB128" s="191"/>
      <c r="BC128" s="191"/>
      <c r="BD128" s="24"/>
      <c r="BE128" s="24"/>
      <c r="BF128" s="25"/>
      <c r="BG128" s="26">
        <f t="shared" si="547"/>
        <v>0</v>
      </c>
      <c r="BH128" s="27">
        <f t="shared" si="548"/>
        <v>0</v>
      </c>
      <c r="BI128" s="25" t="s">
        <v>49</v>
      </c>
      <c r="BJ128" s="25"/>
      <c r="BK128" s="24"/>
      <c r="BL128" s="24"/>
      <c r="BM128" s="25"/>
      <c r="BN128" s="27">
        <f t="shared" si="549"/>
        <v>0</v>
      </c>
      <c r="BO128" s="28">
        <f t="shared" si="550"/>
        <v>0</v>
      </c>
      <c r="BP128" s="25" t="s">
        <v>49</v>
      </c>
      <c r="BQ128" s="29"/>
      <c r="BR128" s="30"/>
      <c r="BS128" s="24"/>
      <c r="BT128" s="25"/>
      <c r="BU128" s="27">
        <f t="shared" si="551"/>
        <v>0</v>
      </c>
      <c r="BV128" s="28">
        <f t="shared" si="552"/>
        <v>0</v>
      </c>
      <c r="BW128" s="25" t="s">
        <v>49</v>
      </c>
      <c r="BX128" s="25"/>
      <c r="BY128" s="24"/>
      <c r="BZ128" s="24"/>
      <c r="CA128" s="25"/>
      <c r="CB128" s="27">
        <f t="shared" si="553"/>
        <v>0</v>
      </c>
      <c r="CC128" s="28">
        <f t="shared" si="554"/>
        <v>0</v>
      </c>
      <c r="CD128" s="25" t="s">
        <v>49</v>
      </c>
      <c r="CE128" s="25"/>
      <c r="CF128" s="24"/>
      <c r="CG128" s="24"/>
      <c r="CH128" s="25"/>
      <c r="CI128" s="27">
        <f t="shared" si="555"/>
        <v>0</v>
      </c>
      <c r="CJ128" s="28">
        <f t="shared" si="556"/>
        <v>0</v>
      </c>
      <c r="CK128" s="25" t="s">
        <v>49</v>
      </c>
      <c r="CL128" s="25"/>
      <c r="CM128" s="24"/>
      <c r="CN128" s="24"/>
      <c r="CO128" s="25"/>
      <c r="CP128" s="27">
        <f t="shared" si="557"/>
        <v>0</v>
      </c>
      <c r="CQ128" s="28">
        <f t="shared" si="558"/>
        <v>0</v>
      </c>
      <c r="CR128" s="25" t="s">
        <v>49</v>
      </c>
      <c r="CS128" s="25"/>
      <c r="CT128" s="24"/>
      <c r="CU128" s="24"/>
      <c r="CV128" s="25"/>
      <c r="CW128" s="27">
        <f t="shared" si="559"/>
        <v>0</v>
      </c>
      <c r="CX128" s="28">
        <f t="shared" si="560"/>
        <v>0</v>
      </c>
      <c r="CY128" s="25" t="s">
        <v>49</v>
      </c>
      <c r="CZ128" s="25"/>
      <c r="DA128" s="24"/>
      <c r="DB128" s="24"/>
      <c r="DC128" s="25"/>
      <c r="DD128" s="27">
        <f t="shared" si="561"/>
        <v>0</v>
      </c>
      <c r="DE128" s="28">
        <f t="shared" si="562"/>
        <v>0</v>
      </c>
      <c r="DF128" s="25" t="s">
        <v>49</v>
      </c>
      <c r="DG128" s="25"/>
      <c r="DH128" s="24"/>
      <c r="DI128" s="24"/>
      <c r="DJ128" s="25"/>
      <c r="DK128" s="27">
        <f t="shared" si="563"/>
        <v>0</v>
      </c>
      <c r="DL128" s="28">
        <f t="shared" si="564"/>
        <v>0</v>
      </c>
      <c r="DM128" s="25" t="s">
        <v>49</v>
      </c>
      <c r="DN128" s="25"/>
      <c r="DO128" s="24"/>
      <c r="DP128" s="24"/>
      <c r="DQ128" s="25"/>
      <c r="DR128" s="27">
        <f t="shared" si="565"/>
        <v>0</v>
      </c>
      <c r="DS128" s="28">
        <f t="shared" si="566"/>
        <v>0</v>
      </c>
      <c r="DT128" s="25" t="s">
        <v>49</v>
      </c>
      <c r="DU128" s="25"/>
      <c r="DV128" s="24"/>
      <c r="DW128" s="24"/>
      <c r="DX128" s="25"/>
      <c r="DY128" s="27">
        <f t="shared" si="567"/>
        <v>0</v>
      </c>
      <c r="DZ128" s="28">
        <f t="shared" si="568"/>
        <v>0</v>
      </c>
      <c r="EA128" s="25" t="s">
        <v>49</v>
      </c>
      <c r="EB128" s="25"/>
      <c r="EC128" s="215">
        <v>0</v>
      </c>
      <c r="ED128" s="24"/>
      <c r="EE128" s="25"/>
      <c r="EF128" s="27">
        <f t="shared" si="569"/>
        <v>0</v>
      </c>
      <c r="EG128" s="28">
        <f t="shared" si="570"/>
        <v>0</v>
      </c>
      <c r="EH128" s="25" t="s">
        <v>49</v>
      </c>
      <c r="EI128" s="25"/>
      <c r="EJ128" s="32">
        <v>2025</v>
      </c>
    </row>
  </sheetData>
  <autoFilter ref="B2:EI128" xr:uid="{01AB047B-D0C5-F24C-AAAF-212D787862DB}">
    <filterColumn colId="24" showButton="0"/>
    <filterColumn colId="25" showButton="0"/>
    <filterColumn colId="26" showButton="0"/>
    <filterColumn colId="27" showButton="0"/>
    <filterColumn colId="28" showButton="0"/>
  </autoFilter>
  <mergeCells count="151">
    <mergeCell ref="T3:T4"/>
    <mergeCell ref="U3:U4"/>
    <mergeCell ref="V3:V4"/>
    <mergeCell ref="W3:W4"/>
    <mergeCell ref="X3:X4"/>
    <mergeCell ref="Y3:Y4"/>
    <mergeCell ref="Z3:AE3"/>
    <mergeCell ref="AF3:AF4"/>
    <mergeCell ref="AG3:AG4"/>
    <mergeCell ref="O2:Y2"/>
    <mergeCell ref="Z2:AN2"/>
    <mergeCell ref="AO2:AS2"/>
    <mergeCell ref="AT2:AY2"/>
    <mergeCell ref="AZ2:BC2"/>
    <mergeCell ref="BD2:EI2"/>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EG3:EG4"/>
    <mergeCell ref="EH3:EH4"/>
    <mergeCell ref="EI3:EI4"/>
    <mergeCell ref="DL3:DL4"/>
    <mergeCell ref="DM3:DM4"/>
    <mergeCell ref="DN3:DN4"/>
    <mergeCell ref="DO3:DO4"/>
    <mergeCell ref="DP3:DP4"/>
    <mergeCell ref="DQ3:DQ4"/>
    <mergeCell ref="DR3:DR4"/>
    <mergeCell ref="DS3:DS4"/>
    <mergeCell ref="DT3:DT4"/>
    <mergeCell ref="DU3:DU4"/>
    <mergeCell ref="DV3:DV4"/>
    <mergeCell ref="DW3:DW4"/>
    <mergeCell ref="DX3:DX4"/>
    <mergeCell ref="DY3:DY4"/>
    <mergeCell ref="DZ3:DZ4"/>
    <mergeCell ref="EA3:EA4"/>
    <mergeCell ref="EB3:EB4"/>
    <mergeCell ref="EC3:EC4"/>
    <mergeCell ref="ED3:ED4"/>
    <mergeCell ref="EE3:EE4"/>
    <mergeCell ref="EF3:EF4"/>
    <mergeCell ref="DI3:DI4"/>
    <mergeCell ref="DJ3:DJ4"/>
    <mergeCell ref="DK3:DK4"/>
    <mergeCell ref="CN3:CN4"/>
    <mergeCell ref="CO3:CO4"/>
    <mergeCell ref="CP3:CP4"/>
    <mergeCell ref="CQ3:CQ4"/>
    <mergeCell ref="CR3:CR4"/>
    <mergeCell ref="CS3:CS4"/>
    <mergeCell ref="CT3:CT4"/>
    <mergeCell ref="CU3:CU4"/>
    <mergeCell ref="CV3:CV4"/>
    <mergeCell ref="CW3:CW4"/>
    <mergeCell ref="CX3:CX4"/>
    <mergeCell ref="CY3:CY4"/>
    <mergeCell ref="CZ3:CZ4"/>
    <mergeCell ref="DA3:DA4"/>
    <mergeCell ref="DB3:DB4"/>
    <mergeCell ref="DC3:DC4"/>
    <mergeCell ref="DD3:DD4"/>
    <mergeCell ref="DE3:DE4"/>
    <mergeCell ref="DF3:DF4"/>
    <mergeCell ref="DG3:DG4"/>
    <mergeCell ref="DH3:DH4"/>
    <mergeCell ref="CK3:CK4"/>
    <mergeCell ref="CL3:CL4"/>
    <mergeCell ref="CM3:CM4"/>
    <mergeCell ref="BP3:BP4"/>
    <mergeCell ref="BQ3:BQ4"/>
    <mergeCell ref="BR3:BR4"/>
    <mergeCell ref="BS3:BS4"/>
    <mergeCell ref="BT3:BT4"/>
    <mergeCell ref="BU3:BU4"/>
    <mergeCell ref="BV3:BV4"/>
    <mergeCell ref="BW3:BW4"/>
    <mergeCell ref="BX3:BX4"/>
    <mergeCell ref="BY3:BY4"/>
    <mergeCell ref="BZ3:BZ4"/>
    <mergeCell ref="CA3:CA4"/>
    <mergeCell ref="CB3:CB4"/>
    <mergeCell ref="CC3:CC4"/>
    <mergeCell ref="CD3:CD4"/>
    <mergeCell ref="CE3:CE4"/>
    <mergeCell ref="CF3:CF4"/>
    <mergeCell ref="CG3:CG4"/>
    <mergeCell ref="CH3:CH4"/>
    <mergeCell ref="CI3:CI4"/>
    <mergeCell ref="CJ3:CJ4"/>
    <mergeCell ref="BO3:BO4"/>
    <mergeCell ref="AR3:AR4"/>
    <mergeCell ref="AS3:AS4"/>
    <mergeCell ref="AT3:AT4"/>
    <mergeCell ref="AU3:AU4"/>
    <mergeCell ref="AV3:AV4"/>
    <mergeCell ref="AW3:AW4"/>
    <mergeCell ref="AX3:AX4"/>
    <mergeCell ref="AY3:AY4"/>
    <mergeCell ref="AZ3:AZ4"/>
    <mergeCell ref="BA3:BA4"/>
    <mergeCell ref="BB3:BB4"/>
    <mergeCell ref="BC3:BC4"/>
    <mergeCell ref="BD3:BD4"/>
    <mergeCell ref="BE3:BE4"/>
    <mergeCell ref="BF3:BF4"/>
    <mergeCell ref="BG3:BG4"/>
    <mergeCell ref="BH3:BH4"/>
    <mergeCell ref="BI3:BI4"/>
    <mergeCell ref="BJ3:BJ4"/>
    <mergeCell ref="BK3:BK4"/>
    <mergeCell ref="BL3:BL4"/>
    <mergeCell ref="AQ3:AQ4"/>
    <mergeCell ref="AT1:AY1"/>
    <mergeCell ref="AZ1:BC1"/>
    <mergeCell ref="BD1:EI1"/>
    <mergeCell ref="O1:Y1"/>
    <mergeCell ref="Z1:AN1"/>
    <mergeCell ref="AO1:AS1"/>
    <mergeCell ref="B1:D1"/>
    <mergeCell ref="E1:G1"/>
    <mergeCell ref="H1:N1"/>
    <mergeCell ref="B2:D2"/>
    <mergeCell ref="E2:G2"/>
    <mergeCell ref="H2:N2"/>
    <mergeCell ref="AH3:AH4"/>
    <mergeCell ref="AI3:AI4"/>
    <mergeCell ref="AJ3:AJ4"/>
    <mergeCell ref="AK3:AK4"/>
    <mergeCell ref="AL3:AL4"/>
    <mergeCell ref="AM3:AM4"/>
    <mergeCell ref="AN3:AN4"/>
    <mergeCell ref="AO3:AO4"/>
    <mergeCell ref="AP3:AP4"/>
    <mergeCell ref="BM3:BM4"/>
    <mergeCell ref="BN3:BN4"/>
  </mergeCells>
  <conditionalFormatting sqref="BI5:BI128 BP5:BP128 BW5:BW128 CD5:CD128 CK5:CK128 CR5:CR128 CY5:CY128 DF5:DF128 DM5:DM128 DT5:DT128 EA5:EA128 EH5:EH128">
    <cfRule type="containsText" dxfId="34" priority="1" operator="containsText" text="Validación Preliminar">
      <formula>NOT(ISERROR(SEARCH("Validación Preliminar",BI5)))</formula>
    </cfRule>
    <cfRule type="containsText" dxfId="33" priority="2" operator="containsText" text="NO">
      <formula>NOT(ISERROR(SEARCH("NO",BI5)))</formula>
    </cfRule>
    <cfRule type="containsText" dxfId="32" priority="3" operator="containsText" text="Pendiente Validar">
      <formula>NOT(ISERROR(SEARCH("Pendiente Validar",BI5)))</formula>
    </cfRule>
    <cfRule type="containsText" dxfId="31" priority="4" operator="containsText" text="SI">
      <formula>NOT(ISERROR(SEARCH("SI",BI5)))</formula>
    </cfRule>
    <cfRule type="containsText" dxfId="30" priority="5" operator="containsText" text="Pendiente Validar">
      <formula>NOT(ISERROR(SEARCH("Pendiente Validar",BI5)))</formula>
    </cfRule>
  </conditionalFormatting>
  <dataValidations count="72">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3:X4" xr:uid="{64CEC9AD-ECDC-9C4D-9710-2BA6241E5764}"/>
    <dataValidation allowBlank="1" showInputMessage="1" showErrorMessage="1" promptTitle="Macrometa" prompt="Si el indicador hace parte del reporte de alguna &quot;Macrometa&quot; de Presidencia, seleccione la que corresponda de la lista desplegable." sqref="Y3" xr:uid="{971AEDBB-406A-E14F-8485-C0F3E6408924}"/>
    <dataValidation allowBlank="1" showInputMessage="1" showErrorMessage="1" promptTitle="Medio de verificación" prompt="Documento que soporta el avance cuantitativo del indicador." sqref="W3:W4" xr:uid="{6DA8F7AD-945E-804A-9E3B-744844A8CF18}"/>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3:Q4" xr:uid="{9E499840-C1FC-314E-920D-615EF038A284}"/>
    <dataValidation allowBlank="1" showInputMessage="1" showErrorMessage="1" promptTitle="ID Indicador" prompt="Campo registrado por la OAPF." sqref="O3:O4" xr:uid="{DC4B8E35-719D-FC4D-95D5-D7EC969D6CA2}"/>
    <dataValidation allowBlank="1" showInputMessage="1" showErrorMessage="1" promptTitle="MIPG" prompt="Seleccione de la lista desplegable la dimensión del Modelo Integrado de Planeación y Gestión (MIPG) a la cual se asocia el indicador." sqref="E3:E4" xr:uid="{2A0F7981-2C4C-714F-B255-C39DDA47FD34}"/>
    <dataValidation allowBlank="1" showInputMessage="1" showErrorMessage="1" promptTitle="CONPES (Número documento)" prompt="Diligencie el número del documento (s) CONPES asociados con el indicador." sqref="AR3:AR4" xr:uid="{EB015683-00BE-324A-943A-BD9B67AE63C3}"/>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3:AQ4" xr:uid="{8BC6F76D-E912-BC42-983D-01BFE5E9A186}"/>
    <dataValidation allowBlank="1" showInputMessage="1" showErrorMessage="1" promptTitle="Derechos Humanos" prompt="Marque con &quot;X&quot; si el indicador se relaciona con algún componente del Plan Nacional de Educación en Derechos Humanos (PLANEDH)" sqref="AP3:AP4" xr:uid="{6652F729-DD82-AA4F-9BF0-FF5118CE3D6D}"/>
    <dataValidation allowBlank="1" showInputMessage="1" showErrorMessage="1" promptTitle="Iniciativas PPI" prompt="Marque con &quot;X&quot; si el indicador está asociado al cumplimiento de iniciativas planteadas en el Plan Plurianual de Inversión para 2024." sqref="AO3:AO4" xr:uid="{58912A8B-92F5-E440-B6D2-F88E0CBD5E1A}"/>
    <dataValidation allowBlank="1" showInputMessage="1" showErrorMessage="1" promptTitle="Discapacidad" prompt="Marque con &quot;X&quot; si el indicador responde a un compromiso del MEN en desarrollo de la Política de Discapacidad." sqref="AL3:AL4" xr:uid="{F933B3A9-8498-F345-BA44-BFA762BC96CB}"/>
    <dataValidation allowBlank="1" showInputMessage="1" showErrorMessage="1" promptTitle="Víctimas" prompt="Marque con &quot;X&quot; si el indicador responde a un compromiso adquirido por el MEN en desarrollo de la Política de Víctimas." sqref="AJ3:AJ4" xr:uid="{359F0D33-A623-0844-9F44-B716DC6537FD}"/>
    <dataValidation allowBlank="1" showInputMessage="1" showErrorMessage="1" promptTitle="Equidad de la Mujer" prompt="Marque con &quot;X&quot; si el indicador responde la política de Equidad de la Mujer." sqref="AH3:AH4" xr:uid="{9064FB7F-0ACF-4345-8ABB-586EF11E8B72}"/>
    <dataValidation allowBlank="1" showInputMessage="1" showErrorMessage="1" promptTitle="Otras mesas" prompt="Diligencie el nombre de otra instancia con Grupos Étnicos - Indígenas con compromisos asociados al indicador." sqref="AE4" xr:uid="{E622D9F7-21E0-3E4B-9C02-95681F0EB522}"/>
    <dataValidation allowBlank="1" showInputMessage="1" showErrorMessage="1" promptTitle="Periodicidad" prompt="Corresponde a la temporalidad con la cual se reporta el avance cuantitativo del indicador." sqref="U3:U4" xr:uid="{EEBD082E-CFF0-144E-B33A-2182598AECD1}"/>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3:P4" xr:uid="{0AAF2A26-D1DE-A948-91C0-3FEDE495B565}"/>
    <dataValidation allowBlank="1" showInputMessage="1" showErrorMessage="1" promptTitle="Dias de rezago" prompt="Cantidad de días que se requiere para procesar la información y emitir el dato de avance cuantitativo después del cierre del periodo. " sqref="V3:V4" xr:uid="{28B85531-3A0B-A94D-9D11-D3CCC4A02D2F}"/>
    <dataValidation allowBlank="1" showInputMessage="1" showErrorMessage="1" promptTitle="Unidad de medida" prompt="Parámetro de referencia para determina la magnitud del indicador (Ej: número, porcentaje,...)" sqref="T3:T4" xr:uid="{E5CBE70A-3082-6143-94A4-C5F978A4E123}"/>
    <dataValidation allowBlank="1" showInputMessage="1" showErrorMessage="1" promptTitle="Tipo de acumulación" prompt="Seleccione de la lista desplegable el tipo de acumulación:_x000a__x000a_• Mantenimiento (stock)_x000a_• Flujo _x000a_• Acumulado_x000a_• Capacidad_x000a_• Reducción" sqref="R3:R4" xr:uid="{52794040-55D0-B240-B5F0-1D55C883BE85}"/>
    <dataValidation allowBlank="1" showInputMessage="1" showErrorMessage="1" promptTitle="Fórmula de cálculo" prompt="Es la representación matemática del cálculo a realizar para obtener el dato de avance cuantitativo del indicador." sqref="S3:S4" xr:uid="{84B99527-44DB-894B-9F05-4B13D347CB5D}"/>
    <dataValidation allowBlank="1" showInputMessage="1" showErrorMessage="1" promptTitle="Estrategia" prompt="Registre la estrategia que permitirá alcanzar el eje estratégico. Debe coincidir con la hoja de acciones._x000a_" sqref="N3:N4" xr:uid="{64C59487-F61F-5741-A454-E7C22A8EE603}"/>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3:M4" xr:uid="{757B6276-501B-3E42-8ABC-E95451E82A7F}"/>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3:L4" xr:uid="{262ACAAB-0BB8-BE42-9EE4-6AD5F5C8B4C5}"/>
    <dataValidation allowBlank="1" showInputMessage="1" showErrorMessage="1" promptTitle="Catalizador" prompt="Seleccione de la lista desplegable el catalizador al cual se asocia el indicador." sqref="K3:K4" xr:uid="{AB75DC09-7D9A-B44F-97FF-6A67F031FC81}"/>
    <dataValidation allowBlank="1" showInputMessage="1" showErrorMessage="1" promptTitle="Pilar" prompt="Seleccione de la lista desplegable el pilar de la transformación PND al cual se asocia el indicador. " sqref="J3:J4" xr:uid="{CDBE3A37-3E7C-1F42-9B8E-534970DA703C}"/>
    <dataValidation allowBlank="1" showInputMessage="1" showErrorMessage="1" promptTitle="Transformación PND" prompt="Seleccione de la lista desplegable la transformación del Plan Nacional de Desarrollo (PND) a la cual se asocia el indicador." sqref="I3:I4" xr:uid="{F583C3E1-EEF6-4A43-95A3-CE7938D3B895}"/>
    <dataValidation allowBlank="1" showInputMessage="1" showErrorMessage="1" promptTitle="Meta ODS" prompt="Seleccione de la lista desplegable la meta del Objetivo de Desarrollo Sostenible (ODS) al cual se asocia el indicador." sqref="H3:H4" xr:uid="{0FB29CA8-737C-8542-9FBD-733C37C3A87D}"/>
    <dataValidation allowBlank="1" showInputMessage="1" showErrorMessage="1" promptTitle="Objetivo SIG" prompt="Seleccione de la lista desplegable el objetivo del Sistema Integrado de Gestión (SIG) al cual se asocia el indicador." sqref="F3:F4" xr:uid="{0BC068F1-C87D-C54F-9808-FF0B06C491D4}"/>
    <dataValidation allowBlank="1" showInputMessage="1" showErrorMessage="1" promptTitle="Dependencia" prompt="Seleccione de la lista desplegable la dependencia responsable del indicador." sqref="D3:D4" xr:uid="{22FB1950-49C1-D146-94C5-7440AF4AE8F7}"/>
    <dataValidation allowBlank="1" showInputMessage="1" showErrorMessage="1" promptTitle="Despacho o dirección " prompt="Seleccione de la lista desplegable el despacho o la dirección responsable del indicador." sqref="C3:C4" xr:uid="{676B67BB-A5FD-2747-BF57-12327106E2E9}"/>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3:B4" xr:uid="{3D9B6C9E-D9DA-814E-BD9C-A7B902D38C44}"/>
    <dataValidation allowBlank="1" showInputMessage="1" showErrorMessage="1" promptTitle="Otros" prompt="Seleccione de la lista a que otro compromiso responde el indicador formulado._x000a_" sqref="AS3" xr:uid="{D4917DA5-6CB8-1241-978D-43BD81C02DE1}"/>
    <dataValidation allowBlank="1" showInputMessage="1" showErrorMessage="1" promptTitle="Primer infancia" prompt="Marque con &quot;X&quot; si el indicador se enmarca en alguna de  las categorias de la política de Primera Infancia, Infancia y Adolescencia " sqref="AI3" xr:uid="{94EE3B01-BCB8-9F4C-899C-CB6ADB5DFC96}"/>
    <dataValidation allowBlank="1" showInputMessage="1" showErrorMessage="1" promptTitle="Participación Ciudadana" prompt="Marque con &quot;X&quot; si el indicador responde a alguna estrategia o actividad, en el marco de la política de Participación Ciudadana " sqref="AK3" xr:uid="{8136E148-1C64-4C4B-BDBF-C979E2E47B8E}"/>
    <dataValidation allowBlank="1" showInputMessage="1" showErrorMessage="1" promptTitle="TIC" prompt="Marque con &quot;X&quot; si el indicador se asocia con la política de Tecnologías de la Información y las Comunicaciones" sqref="AM3" xr:uid="{3EC1C89E-CEED-2845-B1F5-9FAF5CCCB845}"/>
    <dataValidation allowBlank="1" showInputMessage="1" showErrorMessage="1" promptTitle="CTeI" prompt="Marque con &quot;X&quot; si el indicador se relaciona con algún componente de la política de Ciencia, Tecnología e Innovación " sqref="AN3:AN4" xr:uid="{F1F5FEFF-DF5D-C943-AC66-2B74559C0AD7}"/>
    <dataValidation allowBlank="1" showInputMessage="1" showErrorMessage="1" promptTitle="Étnicos - Rrom" prompt="Marque con &quot;X&quot; si el indicador responde a un compromiso adquirido por el MEN con una comunidad Rrom" sqref="AG3:AG4" xr:uid="{DD48F847-0504-E04C-BA16-DB4C029B2E85}"/>
    <dataValidation allowBlank="1" showInputMessage="1" showErrorMessage="1" promptTitle="Étnicos - NARP" prompt="Marque con &quot;X&quot; si el indicador responde a un compromiso adquirido por el MEN con una comunidad Negra, Afrocolombiana, Raizal y Palenquera" sqref="AF3:AF4" xr:uid="{EBDD3405-1B32-F441-AE66-AB4E518D7D8B}"/>
    <dataValidation allowBlank="1" showInputMessage="1" showErrorMessage="1" promptTitle="Proceso SIG" prompt="Seleccione de la lista desplegable el proceso del SIG al cual se asocia el indicador" sqref="G3" xr:uid="{C92CA3C6-020A-9244-B879-EC1BF144B215}"/>
    <dataValidation allowBlank="1" showInputMessage="1" showErrorMessage="1" promptTitle="CRIC" prompt="Registre el número del compromiso adquirido por el MEN con el Consejo Regional Indígena del Cauca que esté asociado al indicador." sqref="AB4" xr:uid="{1828D193-D209-984B-8A6F-402F9A9A5CA5}"/>
    <dataValidation allowBlank="1" showInputMessage="1" showErrorMessage="1" promptTitle="CRIHU" prompt="Registre el número del compromiso adquirido por el MEN con el Consejo Regional Indígena del Huila que esté asociado al indicador." sqref="AD4" xr:uid="{85B05B86-85AC-EB41-AFE6-77B93E4722F3}"/>
    <dataValidation allowBlank="1" showInputMessage="1" showErrorMessage="1" promptTitle="CRIDEC" prompt="Registre el número del compromiso adquirido por el MEN con el Consejo Regional Indígena de Caldas que esté asociado al indicador._x000a_" sqref="AC4" xr:uid="{8C7E82E0-909C-C84B-9431-F52F6BF03124}"/>
    <dataValidation allowBlank="1" showInputMessage="1" showErrorMessage="1" promptTitle="MRA" prompt="Registre el número del compromiso adquirido por el MEN en la Mesa Regional Amazónica que esté asociado al indicador." sqref="AA4" xr:uid="{3BC358A0-83BB-0A4E-8DD7-D9331748B016}"/>
    <dataValidation allowBlank="1" showInputMessage="1" showErrorMessage="1" promptTitle="MPC" prompt="Registre el número del compromiso adquirido por el MEN en la Mesa Permanente de Concertación indígena que esté asociado al indicador." sqref="Z4" xr:uid="{39151ACF-3920-6F44-BFA2-FC216A9A6991}"/>
    <dataValidation allowBlank="1" showInputMessage="1" showErrorMessage="1" promptTitle="Meta diciembre" prompt="Diligenciar el valor de la meta programada para la vigencia _x000a_" sqref="EC3" xr:uid="{8B8E88C5-7359-AE49-B107-04611524A2D7}"/>
    <dataValidation allowBlank="1" showInputMessage="1" showErrorMessage="1" promptTitle="Meta noviembre" prompt="Diligenciar el valor de la meta programada para el mes. _x000a_Debe ser registrado de manera acumulada de acuerdo con la periodicidad del indicador  " sqref="DV3" xr:uid="{F11659A5-6032-594B-BADF-DB692E9C72E9}"/>
    <dataValidation allowBlank="1" showInputMessage="1" showErrorMessage="1" promptTitle="Meta octubre" prompt="Diligenciar el valor de la meta programada para el mes. _x000a_Debe ser registrado de manera acumulada de acuerdo con la periodicidad del indicador  " sqref="DO3" xr:uid="{0B50EB49-CA45-A34F-8536-D4A9663FD3E8}"/>
    <dataValidation allowBlank="1" showInputMessage="1" showErrorMessage="1" promptTitle="Meta septiembre" prompt="Diligenciar el valor de la meta programada para el mes. _x000a_Debe ser registrado de manera acumulada de acuerdo con la periodicidad del indicador  " sqref="DH3" xr:uid="{F603D7E0-C889-7542-83AC-3CF4121D4688}"/>
    <dataValidation allowBlank="1" showInputMessage="1" showErrorMessage="1" promptTitle="Meta agosto" prompt="Diligenciar el valor de la meta programada para el mes. _x000a_Debe ser registrado de manera acumulada de acuerdo con la periodicidad del indicador  " sqref="DA3" xr:uid="{4084A034-C279-B94D-9FDE-24F89DC06182}"/>
    <dataValidation allowBlank="1" showInputMessage="1" showErrorMessage="1" promptTitle="Meta julio" prompt="Diligenciar el valor de la meta programada para el mes. _x000a_Debe ser registrado de manera acumulada de acuerdo con la periodicidad del indicador  " sqref="CT3" xr:uid="{014CD444-F54C-244D-B4F4-00D3846E2F68}"/>
    <dataValidation allowBlank="1" showInputMessage="1" showErrorMessage="1" promptTitle="Meta junio" prompt="Diligenciar el valor de la meta programada para el mes. _x000a_Debe ser registrado de manera acumulada de acuerdo con la periodicidad del indicador  " sqref="CM3" xr:uid="{7B422A20-EA21-5E4F-BD4B-492C32839302}"/>
    <dataValidation allowBlank="1" showInputMessage="1" showErrorMessage="1" promptTitle="Meta mayo" prompt="Diligenciar el valor de la meta programada para el mes. _x000a_Debe ser registrado de manera acumulada de acuerdo con la periodicidad del indicador  " sqref="CF3" xr:uid="{072F0487-7BB8-4249-9BDA-44DFE83D92BE}"/>
    <dataValidation allowBlank="1" showInputMessage="1" showErrorMessage="1" promptTitle="Meta abril" prompt="Diligenciar el valor de la meta programada para el mes. _x000a_Debe ser registrado de manera acumulada de acuerdo con la periodicidad del indicador  " sqref="BY3" xr:uid="{96C67E2D-7CC4-684E-9A31-81903CAE09AD}"/>
    <dataValidation allowBlank="1" showInputMessage="1" showErrorMessage="1" promptTitle="Meta marzo" prompt="Diligenciar el valor de la meta programada para el mes. _x000a_Debe ser registrado de manera acumulada de acuerdo con la periodicidad del indicador  " sqref="BR3" xr:uid="{8DA55A94-2CC2-1C4B-AC01-B789608D634F}"/>
    <dataValidation allowBlank="1" showInputMessage="1" showErrorMessage="1" promptTitle="Meta febrero" prompt="Diligenciar el valor de la meta programada para el mes. _x000a_Debe ser registrado de manera acumulada de acuerdo con la periodicidad del indicador  " sqref="BK3" xr:uid="{7FD7D6C4-0FBD-254B-BAAD-AD4B73A92310}"/>
    <dataValidation allowBlank="1" showInputMessage="1" showErrorMessage="1" promptTitle="Meta enero" prompt="Diligenciar el valor de la meta programada para el mes. _x000a_Debe ser registrado de manera acumulada de acuerdo con la periodicidad del indicador  " sqref="BD3:BJ3 BL3:BQ3 BS3:BX3 BZ3:CE3 CG3:CL3 CN3:CS3 CU3:CZ3 DB3:DG3 DI3:DN3 DP3:DU3 DW3:EB3 ED3:EI3" xr:uid="{06B97385-80E0-5548-B336-F2C1F3A99884}"/>
    <dataValidation allowBlank="1" showInputMessage="1" showErrorMessage="1" promptTitle="Avance 2025" prompt="Corresponde a la cantidad o resultado alcanzado del indicador para el año 2025" sqref="BB3:BC3" xr:uid="{4EF659F9-ABDD-2A49-842E-5C6D6770580A}"/>
    <dataValidation allowBlank="1" showInputMessage="1" showErrorMessage="1" promptTitle="Avance 2024" prompt="Corresponde a la cantidad o resultado alcanzado del indicador para el año 2024" sqref="BA3" xr:uid="{F78C69FC-0BF8-9248-BA33-E05CA512E9E7}"/>
    <dataValidation allowBlank="1" showInputMessage="1" showErrorMessage="1" promptTitle="Avance 2023" prompt="Corresponde a la cantidad o resultado alcanzado del indicador para el año 2023" sqref="AZ3" xr:uid="{FB696B52-ADD6-D04F-90CE-D03E3EDC0FAC}"/>
    <dataValidation allowBlank="1" showInputMessage="1" showErrorMessage="1" promptTitle="Meta cuatrienio" prompt="Corresponde a la cantidad o resultado esperado del indicador para el cuatrienio" sqref="AY3" xr:uid="{F46704DF-EC41-E241-A146-E94F3BAC9702}"/>
    <dataValidation allowBlank="1" showInputMessage="1" showErrorMessage="1" promptTitle="Meta 2026" prompt="Corresponde a la cantidad o resultado esperado del indicador para el año 2026" sqref="AX3" xr:uid="{A79ED4A3-02D7-4E4D-AA01-CAE552ADE66E}"/>
    <dataValidation allowBlank="1" showInputMessage="1" showErrorMessage="1" promptTitle="Meta 2025" prompt="Corresponde a la cantidad o resultado esperado del indicador para el año 2025" sqref="AW3" xr:uid="{7E86FD07-E77E-1F41-9E07-06411CAD4CDB}"/>
    <dataValidation allowBlank="1" showInputMessage="1" showErrorMessage="1" promptTitle="Meta 2024" prompt="Corresponde a la cantidad o resultado esperado del indicador para el año 2024" sqref="AV3" xr:uid="{38AE0F67-B865-BF45-8CDA-31FA7B19F48B}"/>
    <dataValidation allowBlank="1" showInputMessage="1" showErrorMessage="1" promptTitle="Meta 2023" prompt="Corresponde a la cantidad o resultado esperado del indicador para el año 2023" sqref="AU3" xr:uid="{48CA9E47-C62C-114C-8AAF-DB6C08C266B9}"/>
    <dataValidation allowBlank="1" showInputMessage="1" showErrorMessage="1" promptTitle="Línea base" prompt="Corresponde al punto de partida o punto de referencia desde el cual se inicia la medición." sqref="AT3:AT4" xr:uid="{06F83CA1-231A-AF45-9790-3A4B1FA6FFF5}"/>
    <dataValidation allowBlank="1" showErrorMessage="1" promptTitle="Mín 300 máx 4000" prompt="Recuerda que debes escribir mínimo 300 caractateres y máximo 4000" sqref="EK3:EL3 EK4:EM4 BY122:BY128 DO127:DO128 DH127:DH128 DA127:DA128 CT127:CT128 CF122:CF128 DV127:DV128 CT120 DV120 CF30:CF36 DV5:DV8 DV122:DV123 CF27 CF14:CF25 CF119:CF120 CF5:CF8 BY119:BY120 BY14:BY25 BY27 BY30:BY36 BY5:BY8 CT122:CT123 CT5:CT8 DA122:DA123 DA5:DA8 DH120 DH122:DH123 DH5:DH8 DO5:DO8 DO120 DO122:DO123 BY11:BY12 BY38:BY44 BY47:BY48 CF10:CF12 CF38:CF44 CF47:CF48 CM5:CM12 CM47:CM48 CT11:CT12 CT47:CT48 DA11:DA12 DA47:DA48 DH10:DH12 DH47:DH48 DO10:DO12 DO47:DO48 DV10:DV12 DV47:DV48 BR108 BK108 BY87:BY117 CF87:CF117 DV51:DV118 DH51:DH118 DO51:DO118 CM51:CM113 CT51:CT117 DA51:DA117 CF51:CF82 BY51:BY82 EC5:EC117 DH14:DH44 DV14:DV44 DO14:DO44 DA14:DA44 CT14:CT44 CM14:CM44" xr:uid="{FC87F8BC-FDC2-BB4A-BC98-80178DD57A03}"/>
    <dataValidation type="list" allowBlank="1" showInputMessage="1" showErrorMessage="1" sqref="D107:D128 D5:D104" xr:uid="{CA75574B-AC8F-4F1D-857A-C63D81E0B82C}">
      <formula1>INDIRECT(EL5)</formula1>
    </dataValidation>
    <dataValidation type="list" allowBlank="1" showInputMessage="1" showErrorMessage="1" sqref="N107:N128 J107:L128 N5:N104 J5:L104" xr:uid="{1A08439E-D357-4C76-850D-19F6338051C7}">
      <formula1>INDIRECT(EM5)</formula1>
    </dataValidation>
    <dataValidation type="list" allowBlank="1" showInputMessage="1" showErrorMessage="1" sqref="M105:M106 B105:B106 E105:I106" xr:uid="{B4478E76-A985-4249-9F30-1DA20CD8501B}">
      <formula1>#REF!</formula1>
    </dataValidation>
    <dataValidation type="list" allowBlank="1" showInputMessage="1" showErrorMessage="1" sqref="N105:N106 D105:D106 J105:L106" xr:uid="{C13668EF-2A0F-499A-8EC1-7E6BEB311ECA}">
      <formula1>INDIRECT(#REF!)</formula1>
    </dataValidation>
    <dataValidation type="list" allowBlank="1" showInputMessage="1" showErrorMessage="1" sqref="C5:C128" xr:uid="{3B6442E8-1287-404D-AB0E-BB47D36F02A5}">
      <formula1>INDIRECT(B5)</formula1>
    </dataValidation>
    <dataValidation type="list" allowBlank="1" showInputMessage="1" showErrorMessage="1" sqref="BP5:BP128 EA5:EA128 DT5:DT128 DM5:DM128 DF5:DF128 CY5:CY128 CR5:CR128 CK5:CK128 CD5:CD128 EH5:EH128 BI5:BI128 BW5:BW128" xr:uid="{23939E88-3566-44EF-AC57-507CBEC9BC42}">
      <formula1>"SI,NO,Pendiente Validar,Validación Preliminar"</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E392E-9042-814A-B76B-E95F932B6337}">
  <dimension ref="A1:ER27"/>
  <sheetViews>
    <sheetView topLeftCell="B1" workbookViewId="0">
      <selection activeCell="E2" sqref="E2:E3"/>
    </sheetView>
  </sheetViews>
  <sheetFormatPr baseColWidth="10" defaultColWidth="0" defaultRowHeight="18.75" x14ac:dyDescent="0.3"/>
  <cols>
    <col min="1" max="1" width="16.125" style="121" hidden="1" customWidth="1"/>
    <col min="2" max="2" width="24.5" style="121" customWidth="1"/>
    <col min="3" max="3" width="28.5" style="121" customWidth="1"/>
    <col min="4" max="4" width="29.375" style="121" customWidth="1"/>
    <col min="5" max="7" width="28.5" style="121" customWidth="1"/>
    <col min="8" max="8" width="21.5" style="121" customWidth="1"/>
    <col min="9" max="9" width="24.875" style="121" customWidth="1"/>
    <col min="10" max="10" width="29" style="121" customWidth="1"/>
    <col min="11" max="11" width="31" style="121" customWidth="1"/>
    <col min="12" max="12" width="25.875" style="121" customWidth="1"/>
    <col min="13" max="13" width="35.125" style="121" customWidth="1"/>
    <col min="14" max="14" width="32.875" style="121" customWidth="1"/>
    <col min="15" max="15" width="10.375" style="121" customWidth="1"/>
    <col min="16" max="16" width="36" style="124" customWidth="1"/>
    <col min="17" max="18" width="14.375" style="124" customWidth="1"/>
    <col min="19" max="19" width="21.5" style="124" customWidth="1"/>
    <col min="20" max="21" width="14.375" style="124" customWidth="1"/>
    <col min="22" max="22" width="13" style="124" customWidth="1"/>
    <col min="23" max="23" width="21.5" style="124" customWidth="1"/>
    <col min="24" max="24" width="11.5" style="121" customWidth="1"/>
    <col min="25" max="25" width="12.5" style="121" customWidth="1"/>
    <col min="26" max="31" width="17" style="121" hidden="1"/>
    <col min="32" max="32" width="20" style="121" hidden="1"/>
    <col min="33" max="43" width="14.375" style="121" hidden="1"/>
    <col min="44" max="44" width="14.375" style="125" hidden="1"/>
    <col min="45" max="45" width="14.375" style="121" hidden="1"/>
    <col min="46" max="46" width="16.375" style="125" customWidth="1"/>
    <col min="47" max="47" width="17.125" style="125" customWidth="1"/>
    <col min="48" max="48" width="17.625" style="125" customWidth="1"/>
    <col min="49" max="49" width="21" style="125" bestFit="1" customWidth="1"/>
    <col min="50" max="50" width="16.625" style="125" customWidth="1"/>
    <col min="51" max="51" width="22.5" style="125" bestFit="1" customWidth="1"/>
    <col min="52" max="52" width="14.375" style="121" hidden="1"/>
    <col min="53" max="53" width="6.375" style="121" hidden="1"/>
    <col min="54" max="55" width="12.125" style="121" hidden="1"/>
    <col min="56" max="57" width="14.125" style="121" customWidth="1"/>
    <col min="58" max="58" width="34.5" style="121" customWidth="1"/>
    <col min="59" max="62" width="14.125" style="121" customWidth="1"/>
    <col min="63" max="63" width="18" style="121" customWidth="1"/>
    <col min="64" max="64" width="19.375" style="121" customWidth="1"/>
    <col min="65" max="69" width="14.125" style="121" customWidth="1"/>
    <col min="70" max="70" width="18" style="121" customWidth="1"/>
    <col min="71" max="71" width="21.125" style="121" customWidth="1"/>
    <col min="72" max="76" width="14.125" style="121" customWidth="1"/>
    <col min="77" max="77" width="21.875" style="121" customWidth="1"/>
    <col min="78" max="83" width="14.125" style="121" customWidth="1"/>
    <col min="84" max="84" width="23.125" style="121" customWidth="1"/>
    <col min="85" max="90" width="14.125" style="121" customWidth="1"/>
    <col min="91" max="91" width="23.125" style="121" customWidth="1"/>
    <col min="92" max="97" width="14.125" style="121" customWidth="1"/>
    <col min="98" max="98" width="23.125" style="121" customWidth="1"/>
    <col min="99" max="104" width="14.125" style="121" customWidth="1"/>
    <col min="105" max="105" width="23.125" style="121" customWidth="1"/>
    <col min="106" max="111" width="14.125" style="121" customWidth="1"/>
    <col min="112" max="112" width="23.125" style="121" customWidth="1"/>
    <col min="113" max="118" width="14.125" style="121" customWidth="1"/>
    <col min="119" max="119" width="23.125" style="121" customWidth="1"/>
    <col min="120" max="125" width="14.125" style="121" customWidth="1"/>
    <col min="126" max="126" width="23.125" style="121" customWidth="1"/>
    <col min="127" max="132" width="14.125" style="121" customWidth="1"/>
    <col min="133" max="133" width="23.5" style="121" customWidth="1"/>
    <col min="134" max="137" width="14.125" style="121" customWidth="1"/>
    <col min="138" max="138" width="15.375" style="121" customWidth="1"/>
    <col min="139" max="139" width="34.625" style="121" customWidth="1"/>
    <col min="140" max="140" width="17.625" style="121" customWidth="1"/>
    <col min="141" max="141" width="11.875" style="121" hidden="1" customWidth="1"/>
    <col min="142" max="142" width="13.375" style="125" hidden="1" customWidth="1"/>
    <col min="143" max="143" width="16.875" style="121" hidden="1" customWidth="1"/>
    <col min="144" max="144" width="15.375" style="121" hidden="1" customWidth="1"/>
    <col min="145" max="145" width="18" style="121" hidden="1" customWidth="1"/>
    <col min="146" max="146" width="19.5" style="121" hidden="1" customWidth="1"/>
    <col min="147" max="147" width="13.5" style="121" hidden="1" customWidth="1"/>
    <col min="148" max="148" width="12.375" style="121" hidden="1" customWidth="1"/>
    <col min="149" max="16384" width="11.875" style="121" hidden="1"/>
  </cols>
  <sheetData>
    <row r="1" spans="1:148" s="7" customFormat="1" ht="30.75" customHeight="1" x14ac:dyDescent="0.3">
      <c r="B1" s="183" t="s">
        <v>0</v>
      </c>
      <c r="C1" s="183"/>
      <c r="D1" s="183"/>
      <c r="E1" s="184" t="s">
        <v>166</v>
      </c>
      <c r="F1" s="184"/>
      <c r="G1" s="184"/>
      <c r="H1" s="185" t="s">
        <v>167</v>
      </c>
      <c r="I1" s="186"/>
      <c r="J1" s="186"/>
      <c r="K1" s="186"/>
      <c r="L1" s="186"/>
      <c r="M1" s="186"/>
      <c r="N1" s="186"/>
      <c r="O1" s="167" t="s">
        <v>168</v>
      </c>
      <c r="P1" s="168"/>
      <c r="Q1" s="168"/>
      <c r="R1" s="168"/>
      <c r="S1" s="168"/>
      <c r="T1" s="168"/>
      <c r="U1" s="168"/>
      <c r="V1" s="168"/>
      <c r="W1" s="168"/>
      <c r="X1" s="168"/>
      <c r="Y1" s="169"/>
      <c r="Z1" s="170" t="s">
        <v>169</v>
      </c>
      <c r="AA1" s="170"/>
      <c r="AB1" s="170"/>
      <c r="AC1" s="170"/>
      <c r="AD1" s="170"/>
      <c r="AE1" s="170"/>
      <c r="AF1" s="170"/>
      <c r="AG1" s="170"/>
      <c r="AH1" s="170"/>
      <c r="AI1" s="170"/>
      <c r="AJ1" s="170"/>
      <c r="AK1" s="170"/>
      <c r="AL1" s="170"/>
      <c r="AM1" s="170"/>
      <c r="AN1" s="170"/>
      <c r="AO1" s="171" t="s">
        <v>170</v>
      </c>
      <c r="AP1" s="171"/>
      <c r="AQ1" s="171"/>
      <c r="AR1" s="171"/>
      <c r="AS1" s="171"/>
      <c r="AT1" s="162" t="s">
        <v>171</v>
      </c>
      <c r="AU1" s="162"/>
      <c r="AV1" s="162"/>
      <c r="AW1" s="162"/>
      <c r="AX1" s="162"/>
      <c r="AY1" s="162"/>
      <c r="AZ1" s="163" t="s">
        <v>172</v>
      </c>
      <c r="BA1" s="163"/>
      <c r="BB1" s="163"/>
      <c r="BC1" s="163"/>
      <c r="BD1" s="164" t="s">
        <v>173</v>
      </c>
      <c r="BE1" s="165"/>
      <c r="BF1" s="165"/>
      <c r="BG1" s="165"/>
      <c r="BH1" s="165"/>
      <c r="BI1" s="165"/>
      <c r="BJ1" s="165"/>
      <c r="BK1" s="165"/>
      <c r="BL1" s="165"/>
      <c r="BM1" s="165"/>
      <c r="BN1" s="165"/>
      <c r="BO1" s="165"/>
      <c r="BP1" s="165"/>
      <c r="BQ1" s="165"/>
      <c r="BR1" s="165"/>
      <c r="BS1" s="165"/>
      <c r="BT1" s="165"/>
      <c r="BU1" s="165"/>
      <c r="BV1" s="165"/>
      <c r="BW1" s="165"/>
      <c r="BX1" s="165"/>
      <c r="BY1" s="165"/>
      <c r="BZ1" s="165"/>
      <c r="CA1" s="165"/>
      <c r="CB1" s="165"/>
      <c r="CC1" s="165"/>
      <c r="CD1" s="165"/>
      <c r="CE1" s="165"/>
      <c r="CF1" s="165"/>
      <c r="CG1" s="165"/>
      <c r="CH1" s="165"/>
      <c r="CI1" s="165"/>
      <c r="CJ1" s="165"/>
      <c r="CK1" s="165"/>
      <c r="CL1" s="165"/>
      <c r="CM1" s="165"/>
      <c r="CN1" s="165"/>
      <c r="CO1" s="165"/>
      <c r="CP1" s="165"/>
      <c r="CQ1" s="165"/>
      <c r="CR1" s="165"/>
      <c r="CS1" s="165"/>
      <c r="CT1" s="165"/>
      <c r="CU1" s="165"/>
      <c r="CV1" s="165"/>
      <c r="CW1" s="165"/>
      <c r="CX1" s="165"/>
      <c r="CY1" s="165"/>
      <c r="CZ1" s="165"/>
      <c r="DA1" s="165"/>
      <c r="DB1" s="165"/>
      <c r="DC1" s="165"/>
      <c r="DD1" s="165"/>
      <c r="DE1" s="165"/>
      <c r="DF1" s="165"/>
      <c r="DG1" s="165"/>
      <c r="DH1" s="165"/>
      <c r="DI1" s="165"/>
      <c r="DJ1" s="165"/>
      <c r="DK1" s="165"/>
      <c r="DL1" s="165"/>
      <c r="DM1" s="165"/>
      <c r="DN1" s="165"/>
      <c r="DO1" s="165"/>
      <c r="DP1" s="165"/>
      <c r="DQ1" s="165"/>
      <c r="DR1" s="165"/>
      <c r="DS1" s="165"/>
      <c r="DT1" s="165"/>
      <c r="DU1" s="165"/>
      <c r="DV1" s="165"/>
      <c r="DW1" s="165"/>
      <c r="DX1" s="165"/>
      <c r="DY1" s="165"/>
      <c r="DZ1" s="165"/>
      <c r="EA1" s="165"/>
      <c r="EB1" s="165"/>
      <c r="EC1" s="165"/>
      <c r="ED1" s="165"/>
      <c r="EE1" s="165"/>
      <c r="EF1" s="165"/>
      <c r="EG1" s="165"/>
      <c r="EH1" s="165"/>
      <c r="EI1" s="166"/>
      <c r="EL1" s="8"/>
    </row>
    <row r="2" spans="1:148" s="7" customFormat="1" ht="18.75" customHeight="1" x14ac:dyDescent="0.3">
      <c r="B2" s="177" t="s">
        <v>4</v>
      </c>
      <c r="C2" s="177" t="s">
        <v>5</v>
      </c>
      <c r="D2" s="177" t="s">
        <v>6</v>
      </c>
      <c r="E2" s="179" t="s">
        <v>174</v>
      </c>
      <c r="F2" s="179" t="s">
        <v>175</v>
      </c>
      <c r="G2" s="179" t="s">
        <v>176</v>
      </c>
      <c r="H2" s="181" t="s">
        <v>177</v>
      </c>
      <c r="I2" s="181" t="s">
        <v>178</v>
      </c>
      <c r="J2" s="181" t="s">
        <v>179</v>
      </c>
      <c r="K2" s="181" t="s">
        <v>180</v>
      </c>
      <c r="L2" s="181" t="s">
        <v>181</v>
      </c>
      <c r="M2" s="181" t="s">
        <v>1</v>
      </c>
      <c r="N2" s="181" t="s">
        <v>2</v>
      </c>
      <c r="O2" s="175" t="s">
        <v>182</v>
      </c>
      <c r="P2" s="172" t="s">
        <v>183</v>
      </c>
      <c r="Q2" s="172" t="s">
        <v>184</v>
      </c>
      <c r="R2" s="172" t="s">
        <v>185</v>
      </c>
      <c r="S2" s="172" t="s">
        <v>186</v>
      </c>
      <c r="T2" s="172" t="s">
        <v>187</v>
      </c>
      <c r="U2" s="172" t="s">
        <v>188</v>
      </c>
      <c r="V2" s="172" t="s">
        <v>189</v>
      </c>
      <c r="W2" s="172" t="s">
        <v>7</v>
      </c>
      <c r="X2" s="173" t="s">
        <v>190</v>
      </c>
      <c r="Y2" s="173" t="s">
        <v>191</v>
      </c>
      <c r="Z2" s="170" t="s">
        <v>192</v>
      </c>
      <c r="AA2" s="170"/>
      <c r="AB2" s="170"/>
      <c r="AC2" s="170"/>
      <c r="AD2" s="170"/>
      <c r="AE2" s="170"/>
      <c r="AF2" s="160" t="s">
        <v>193</v>
      </c>
      <c r="AG2" s="160" t="s">
        <v>194</v>
      </c>
      <c r="AH2" s="160" t="s">
        <v>195</v>
      </c>
      <c r="AI2" s="160" t="s">
        <v>196</v>
      </c>
      <c r="AJ2" s="160" t="s">
        <v>197</v>
      </c>
      <c r="AK2" s="160" t="s">
        <v>198</v>
      </c>
      <c r="AL2" s="160" t="s">
        <v>199</v>
      </c>
      <c r="AM2" s="160" t="s">
        <v>200</v>
      </c>
      <c r="AN2" s="160" t="s">
        <v>201</v>
      </c>
      <c r="AO2" s="156" t="s">
        <v>202</v>
      </c>
      <c r="AP2" s="156" t="s">
        <v>203</v>
      </c>
      <c r="AQ2" s="156" t="s">
        <v>204</v>
      </c>
      <c r="AR2" s="156" t="s">
        <v>205</v>
      </c>
      <c r="AS2" s="156" t="s">
        <v>206</v>
      </c>
      <c r="AT2" s="158" t="s">
        <v>207</v>
      </c>
      <c r="AU2" s="158" t="s">
        <v>208</v>
      </c>
      <c r="AV2" s="158" t="s">
        <v>209</v>
      </c>
      <c r="AW2" s="158" t="s">
        <v>210</v>
      </c>
      <c r="AX2" s="158" t="s">
        <v>211</v>
      </c>
      <c r="AY2" s="158" t="s">
        <v>212</v>
      </c>
      <c r="AZ2" s="155" t="s">
        <v>213</v>
      </c>
      <c r="BA2" s="155" t="s">
        <v>214</v>
      </c>
      <c r="BB2" s="155" t="s">
        <v>215</v>
      </c>
      <c r="BC2" s="155" t="s">
        <v>216</v>
      </c>
      <c r="BD2" s="146" t="s">
        <v>217</v>
      </c>
      <c r="BE2" s="139" t="s">
        <v>218</v>
      </c>
      <c r="BF2" s="141" t="s">
        <v>8</v>
      </c>
      <c r="BG2" s="141" t="s">
        <v>219</v>
      </c>
      <c r="BH2" s="141" t="s">
        <v>220</v>
      </c>
      <c r="BI2" s="143" t="s">
        <v>9</v>
      </c>
      <c r="BJ2" s="141" t="s">
        <v>221</v>
      </c>
      <c r="BK2" s="146" t="s">
        <v>222</v>
      </c>
      <c r="BL2" s="151" t="s">
        <v>223</v>
      </c>
      <c r="BM2" s="149" t="s">
        <v>11</v>
      </c>
      <c r="BN2" s="149" t="s">
        <v>224</v>
      </c>
      <c r="BO2" s="149" t="s">
        <v>10</v>
      </c>
      <c r="BP2" s="147" t="s">
        <v>12</v>
      </c>
      <c r="BQ2" s="149" t="s">
        <v>225</v>
      </c>
      <c r="BR2" s="146" t="s">
        <v>226</v>
      </c>
      <c r="BS2" s="139" t="s">
        <v>227</v>
      </c>
      <c r="BT2" s="141" t="s">
        <v>14</v>
      </c>
      <c r="BU2" s="141" t="s">
        <v>228</v>
      </c>
      <c r="BV2" s="141" t="s">
        <v>13</v>
      </c>
      <c r="BW2" s="143" t="s">
        <v>15</v>
      </c>
      <c r="BX2" s="141" t="s">
        <v>229</v>
      </c>
      <c r="BY2" s="146" t="s">
        <v>230</v>
      </c>
      <c r="BZ2" s="139" t="s">
        <v>231</v>
      </c>
      <c r="CA2" s="141" t="s">
        <v>17</v>
      </c>
      <c r="CB2" s="141" t="s">
        <v>232</v>
      </c>
      <c r="CC2" s="141" t="s">
        <v>16</v>
      </c>
      <c r="CD2" s="143" t="s">
        <v>18</v>
      </c>
      <c r="CE2" s="141" t="s">
        <v>233</v>
      </c>
      <c r="CF2" s="146" t="s">
        <v>234</v>
      </c>
      <c r="CG2" s="139" t="s">
        <v>235</v>
      </c>
      <c r="CH2" s="141" t="s">
        <v>20</v>
      </c>
      <c r="CI2" s="141" t="s">
        <v>236</v>
      </c>
      <c r="CJ2" s="141" t="s">
        <v>19</v>
      </c>
      <c r="CK2" s="143" t="s">
        <v>21</v>
      </c>
      <c r="CL2" s="141" t="s">
        <v>237</v>
      </c>
      <c r="CM2" s="139" t="s">
        <v>238</v>
      </c>
      <c r="CN2" s="139" t="s">
        <v>239</v>
      </c>
      <c r="CO2" s="141" t="s">
        <v>23</v>
      </c>
      <c r="CP2" s="141" t="s">
        <v>240</v>
      </c>
      <c r="CQ2" s="141" t="s">
        <v>22</v>
      </c>
      <c r="CR2" s="143" t="s">
        <v>24</v>
      </c>
      <c r="CS2" s="141" t="s">
        <v>241</v>
      </c>
      <c r="CT2" s="139" t="s">
        <v>242</v>
      </c>
      <c r="CU2" s="139" t="s">
        <v>243</v>
      </c>
      <c r="CV2" s="141" t="s">
        <v>26</v>
      </c>
      <c r="CW2" s="141" t="s">
        <v>244</v>
      </c>
      <c r="CX2" s="141" t="s">
        <v>25</v>
      </c>
      <c r="CY2" s="143" t="s">
        <v>27</v>
      </c>
      <c r="CZ2" s="141" t="s">
        <v>245</v>
      </c>
      <c r="DA2" s="139" t="s">
        <v>246</v>
      </c>
      <c r="DB2" s="139" t="s">
        <v>247</v>
      </c>
      <c r="DC2" s="141" t="s">
        <v>29</v>
      </c>
      <c r="DD2" s="141" t="s">
        <v>248</v>
      </c>
      <c r="DE2" s="141" t="s">
        <v>28</v>
      </c>
      <c r="DF2" s="143" t="s">
        <v>30</v>
      </c>
      <c r="DG2" s="141" t="s">
        <v>249</v>
      </c>
      <c r="DH2" s="139" t="s">
        <v>250</v>
      </c>
      <c r="DI2" s="139" t="s">
        <v>251</v>
      </c>
      <c r="DJ2" s="141" t="s">
        <v>32</v>
      </c>
      <c r="DK2" s="141" t="s">
        <v>252</v>
      </c>
      <c r="DL2" s="141" t="s">
        <v>31</v>
      </c>
      <c r="DM2" s="143" t="s">
        <v>33</v>
      </c>
      <c r="DN2" s="141" t="s">
        <v>253</v>
      </c>
      <c r="DO2" s="139" t="s">
        <v>254</v>
      </c>
      <c r="DP2" s="139" t="s">
        <v>255</v>
      </c>
      <c r="DQ2" s="141" t="s">
        <v>35</v>
      </c>
      <c r="DR2" s="141" t="s">
        <v>256</v>
      </c>
      <c r="DS2" s="141" t="s">
        <v>34</v>
      </c>
      <c r="DT2" s="143" t="s">
        <v>36</v>
      </c>
      <c r="DU2" s="141" t="s">
        <v>257</v>
      </c>
      <c r="DV2" s="139" t="s">
        <v>258</v>
      </c>
      <c r="DW2" s="139" t="s">
        <v>259</v>
      </c>
      <c r="DX2" s="141" t="s">
        <v>38</v>
      </c>
      <c r="DY2" s="141" t="s">
        <v>260</v>
      </c>
      <c r="DZ2" s="141" t="s">
        <v>37</v>
      </c>
      <c r="EA2" s="143" t="s">
        <v>39</v>
      </c>
      <c r="EB2" s="141" t="s">
        <v>261</v>
      </c>
      <c r="EC2" s="139" t="s">
        <v>262</v>
      </c>
      <c r="ED2" s="139" t="s">
        <v>263</v>
      </c>
      <c r="EE2" s="141" t="s">
        <v>41</v>
      </c>
      <c r="EF2" s="141" t="s">
        <v>264</v>
      </c>
      <c r="EG2" s="141" t="s">
        <v>40</v>
      </c>
      <c r="EH2" s="143" t="s">
        <v>42</v>
      </c>
      <c r="EI2" s="141" t="s">
        <v>265</v>
      </c>
      <c r="EL2" s="8"/>
    </row>
    <row r="3" spans="1:148" s="11" customFormat="1" ht="45.75" customHeight="1" x14ac:dyDescent="0.25">
      <c r="A3" s="9" t="s">
        <v>3</v>
      </c>
      <c r="B3" s="178"/>
      <c r="C3" s="178"/>
      <c r="D3" s="178"/>
      <c r="E3" s="180"/>
      <c r="F3" s="180"/>
      <c r="G3" s="180"/>
      <c r="H3" s="182"/>
      <c r="I3" s="182"/>
      <c r="J3" s="182"/>
      <c r="K3" s="182"/>
      <c r="L3" s="182"/>
      <c r="M3" s="182"/>
      <c r="N3" s="182"/>
      <c r="O3" s="176"/>
      <c r="P3" s="173"/>
      <c r="Q3" s="173"/>
      <c r="R3" s="173"/>
      <c r="S3" s="173"/>
      <c r="T3" s="173"/>
      <c r="U3" s="173"/>
      <c r="V3" s="173"/>
      <c r="W3" s="173"/>
      <c r="X3" s="174"/>
      <c r="Y3" s="174"/>
      <c r="Z3" s="10" t="s">
        <v>266</v>
      </c>
      <c r="AA3" s="10" t="s">
        <v>267</v>
      </c>
      <c r="AB3" s="10" t="s">
        <v>268</v>
      </c>
      <c r="AC3" s="10" t="s">
        <v>269</v>
      </c>
      <c r="AD3" s="10" t="s">
        <v>270</v>
      </c>
      <c r="AE3" s="10" t="s">
        <v>271</v>
      </c>
      <c r="AF3" s="161"/>
      <c r="AG3" s="161"/>
      <c r="AH3" s="161"/>
      <c r="AI3" s="161"/>
      <c r="AJ3" s="161"/>
      <c r="AK3" s="161"/>
      <c r="AL3" s="161"/>
      <c r="AM3" s="161"/>
      <c r="AN3" s="161"/>
      <c r="AO3" s="157"/>
      <c r="AP3" s="157"/>
      <c r="AQ3" s="157"/>
      <c r="AR3" s="157"/>
      <c r="AS3" s="157"/>
      <c r="AT3" s="159"/>
      <c r="AU3" s="159"/>
      <c r="AV3" s="159"/>
      <c r="AW3" s="159"/>
      <c r="AX3" s="159"/>
      <c r="AY3" s="159"/>
      <c r="AZ3" s="155"/>
      <c r="BA3" s="155"/>
      <c r="BB3" s="155"/>
      <c r="BC3" s="155"/>
      <c r="BD3" s="146"/>
      <c r="BE3" s="140"/>
      <c r="BF3" s="142"/>
      <c r="BG3" s="154"/>
      <c r="BH3" s="142"/>
      <c r="BI3" s="144"/>
      <c r="BJ3" s="142"/>
      <c r="BK3" s="146"/>
      <c r="BL3" s="152"/>
      <c r="BM3" s="153"/>
      <c r="BN3" s="153"/>
      <c r="BO3" s="153"/>
      <c r="BP3" s="148"/>
      <c r="BQ3" s="150"/>
      <c r="BR3" s="146"/>
      <c r="BS3" s="140"/>
      <c r="BT3" s="142"/>
      <c r="BU3" s="142"/>
      <c r="BV3" s="142"/>
      <c r="BW3" s="144"/>
      <c r="BX3" s="142"/>
      <c r="BY3" s="146"/>
      <c r="BZ3" s="140"/>
      <c r="CA3" s="142"/>
      <c r="CB3" s="142"/>
      <c r="CC3" s="142"/>
      <c r="CD3" s="144"/>
      <c r="CE3" s="142"/>
      <c r="CF3" s="146"/>
      <c r="CG3" s="140"/>
      <c r="CH3" s="142"/>
      <c r="CI3" s="142"/>
      <c r="CJ3" s="142"/>
      <c r="CK3" s="144"/>
      <c r="CL3" s="142"/>
      <c r="CM3" s="140"/>
      <c r="CN3" s="140"/>
      <c r="CO3" s="142"/>
      <c r="CP3" s="142"/>
      <c r="CQ3" s="142"/>
      <c r="CR3" s="144"/>
      <c r="CS3" s="142"/>
      <c r="CT3" s="140"/>
      <c r="CU3" s="140"/>
      <c r="CV3" s="142"/>
      <c r="CW3" s="142"/>
      <c r="CX3" s="142"/>
      <c r="CY3" s="144"/>
      <c r="CZ3" s="142"/>
      <c r="DA3" s="140"/>
      <c r="DB3" s="140"/>
      <c r="DC3" s="142"/>
      <c r="DD3" s="142"/>
      <c r="DE3" s="142"/>
      <c r="DF3" s="144"/>
      <c r="DG3" s="142"/>
      <c r="DH3" s="140"/>
      <c r="DI3" s="140"/>
      <c r="DJ3" s="142"/>
      <c r="DK3" s="142"/>
      <c r="DL3" s="142"/>
      <c r="DM3" s="144"/>
      <c r="DN3" s="142"/>
      <c r="DO3" s="140"/>
      <c r="DP3" s="140"/>
      <c r="DQ3" s="142"/>
      <c r="DR3" s="142"/>
      <c r="DS3" s="142"/>
      <c r="DT3" s="144"/>
      <c r="DU3" s="142"/>
      <c r="DV3" s="140"/>
      <c r="DW3" s="140"/>
      <c r="DX3" s="142"/>
      <c r="DY3" s="142"/>
      <c r="DZ3" s="142"/>
      <c r="EA3" s="144"/>
      <c r="EB3" s="142"/>
      <c r="EC3" s="145"/>
      <c r="ED3" s="140"/>
      <c r="EE3" s="142"/>
      <c r="EF3" s="142"/>
      <c r="EG3" s="142"/>
      <c r="EH3" s="144"/>
      <c r="EI3" s="142"/>
      <c r="EK3" s="12"/>
      <c r="EL3" s="13" t="s">
        <v>43</v>
      </c>
      <c r="EM3" s="13" t="s">
        <v>178</v>
      </c>
      <c r="EN3" s="13" t="s">
        <v>272</v>
      </c>
      <c r="EO3" s="13" t="s">
        <v>273</v>
      </c>
      <c r="EP3" s="13" t="s">
        <v>181</v>
      </c>
      <c r="EQ3" s="13" t="s">
        <v>1</v>
      </c>
      <c r="ER3" s="14" t="s">
        <v>2</v>
      </c>
    </row>
    <row r="4" spans="1:148" ht="262.5" x14ac:dyDescent="0.3">
      <c r="B4" s="16" t="s">
        <v>55</v>
      </c>
      <c r="C4" s="16" t="s">
        <v>74</v>
      </c>
      <c r="D4" s="16" t="s">
        <v>75</v>
      </c>
      <c r="E4" s="16" t="s">
        <v>159</v>
      </c>
      <c r="F4" s="16" t="s">
        <v>274</v>
      </c>
      <c r="G4" s="17" t="s">
        <v>517</v>
      </c>
      <c r="H4" s="16" t="s">
        <v>470</v>
      </c>
      <c r="I4" s="16" t="s">
        <v>627</v>
      </c>
      <c r="J4" s="16" t="s">
        <v>628</v>
      </c>
      <c r="K4" s="16" t="s">
        <v>629</v>
      </c>
      <c r="L4" s="16"/>
      <c r="M4" s="16" t="s">
        <v>58</v>
      </c>
      <c r="N4" s="16" t="s">
        <v>61</v>
      </c>
      <c r="O4" s="22">
        <v>119</v>
      </c>
      <c r="P4" s="51" t="s">
        <v>653</v>
      </c>
      <c r="Q4" s="20" t="s">
        <v>282</v>
      </c>
      <c r="R4" s="19" t="s">
        <v>283</v>
      </c>
      <c r="S4" s="51" t="s">
        <v>654</v>
      </c>
      <c r="T4" s="51" t="s">
        <v>285</v>
      </c>
      <c r="U4" s="51" t="s">
        <v>286</v>
      </c>
      <c r="V4" s="51">
        <v>30</v>
      </c>
      <c r="W4" s="51" t="s">
        <v>655</v>
      </c>
      <c r="X4" s="20" t="s">
        <v>288</v>
      </c>
      <c r="Y4" s="21"/>
      <c r="Z4" s="21"/>
      <c r="AA4" s="21"/>
      <c r="AB4" s="21"/>
      <c r="AC4" s="21"/>
      <c r="AD4" s="21"/>
      <c r="AE4" s="21"/>
      <c r="AF4" s="21"/>
      <c r="AG4" s="21"/>
      <c r="AH4" s="22"/>
      <c r="AI4" s="22"/>
      <c r="AJ4" s="22"/>
      <c r="AK4" s="22"/>
      <c r="AL4" s="22"/>
      <c r="AM4" s="22"/>
      <c r="AN4" s="22"/>
      <c r="AO4" s="22"/>
      <c r="AP4" s="22"/>
      <c r="AQ4" s="22"/>
      <c r="AR4" s="23"/>
      <c r="AS4" s="22"/>
      <c r="AT4" s="49"/>
      <c r="AU4" s="49"/>
      <c r="AV4" s="49"/>
      <c r="AW4" s="49">
        <v>30</v>
      </c>
      <c r="AX4" s="49"/>
      <c r="AY4" s="49">
        <v>64</v>
      </c>
      <c r="AZ4" s="50"/>
      <c r="BA4" s="50"/>
      <c r="BB4" s="50"/>
      <c r="BC4" s="50"/>
      <c r="BD4" s="24"/>
      <c r="BE4" s="24"/>
      <c r="BF4" s="25"/>
      <c r="BG4" s="26">
        <f t="shared" ref="BG4:BG5" si="0">IFERROR(BD4/AW4,0)</f>
        <v>0</v>
      </c>
      <c r="BH4" s="27">
        <f t="shared" ref="BH4:BH5" si="1">IFERROR(BE4/AW4,0)</f>
        <v>0</v>
      </c>
      <c r="BI4" s="25" t="s">
        <v>50</v>
      </c>
      <c r="BJ4" s="25"/>
      <c r="BK4" s="24"/>
      <c r="BL4" s="24"/>
      <c r="BM4" s="25"/>
      <c r="BN4" s="27">
        <f t="shared" ref="BN4:BN5" si="2">+IFERROR(BK4/AW4,0)</f>
        <v>0</v>
      </c>
      <c r="BO4" s="28">
        <f t="shared" ref="BO4:BO5" si="3">+IF(BP4="SI",IFERROR((IF(BP4="SI",BL4,0)/AW4),"REVISAR"),BH4)</f>
        <v>0</v>
      </c>
      <c r="BP4" s="25" t="s">
        <v>49</v>
      </c>
      <c r="BQ4" s="29"/>
      <c r="BR4" s="30"/>
      <c r="BS4" s="24"/>
      <c r="BT4" s="25"/>
      <c r="BU4" s="27">
        <f t="shared" ref="BU4:BU5" si="4">+IFERROR(BR4/AW4,0)</f>
        <v>0</v>
      </c>
      <c r="BV4" s="28">
        <f t="shared" ref="BV4:BV5" si="5">+IF(BW4="SI",IFERROR((IF(BW4="SI",BS4,0)/AW4),"REVISAR"),BO4)</f>
        <v>0</v>
      </c>
      <c r="BW4" s="25" t="s">
        <v>49</v>
      </c>
      <c r="BX4" s="25"/>
      <c r="BY4" s="24"/>
      <c r="BZ4" s="24"/>
      <c r="CA4" s="25"/>
      <c r="CB4" s="27">
        <f t="shared" ref="CB4:CB5" si="6">+IFERROR(BY4/AW4,0)</f>
        <v>0</v>
      </c>
      <c r="CC4" s="28">
        <f t="shared" ref="CC4:CC5" si="7">+IF(CD4="SI",IFERROR((IF(CD4="SI",BZ4,0)/AW4),"REVISAR"),BV4)</f>
        <v>0</v>
      </c>
      <c r="CD4" s="25" t="s">
        <v>49</v>
      </c>
      <c r="CE4" s="25"/>
      <c r="CF4" s="24"/>
      <c r="CG4" s="24"/>
      <c r="CH4" s="25"/>
      <c r="CI4" s="27">
        <f t="shared" ref="CI4:CI5" si="8">+IFERROR(CF4/AW4,0)</f>
        <v>0</v>
      </c>
      <c r="CJ4" s="28">
        <f t="shared" ref="CJ4:CJ5" si="9">+IF(CK4="SI",IFERROR((IF(CK4="SI",CG4,0)/AW4),"REVISAR"),CC4)</f>
        <v>0</v>
      </c>
      <c r="CK4" s="25" t="s">
        <v>49</v>
      </c>
      <c r="CL4" s="25"/>
      <c r="CM4" s="24">
        <v>10</v>
      </c>
      <c r="CN4" s="24"/>
      <c r="CO4" s="25"/>
      <c r="CP4" s="27">
        <f t="shared" ref="CP4:CP5" si="10">+IFERROR(CM4/AW4,0)</f>
        <v>0.33333333333333331</v>
      </c>
      <c r="CQ4" s="28">
        <f t="shared" ref="CQ4:CQ5" si="11">+IF(CR4="SI",IFERROR((IF(CR4="SI",CN4,0)/AW4),"REVISAR"),CJ4)</f>
        <v>0</v>
      </c>
      <c r="CR4" s="25" t="s">
        <v>62</v>
      </c>
      <c r="CS4" s="25" t="s">
        <v>1690</v>
      </c>
      <c r="CT4" s="24">
        <v>10</v>
      </c>
      <c r="CU4" s="24"/>
      <c r="CV4" s="25"/>
      <c r="CW4" s="27">
        <f t="shared" ref="CW4:CW5" si="12">+IFERROR(CT4/AW4,0)</f>
        <v>0.33333333333333331</v>
      </c>
      <c r="CX4" s="28">
        <f t="shared" ref="CX4:CX5" si="13">+IF(CY4="SI",IFERROR((IF(CY4="SI",CU4,0)/AW4),"REVISAR"),CQ4)</f>
        <v>0</v>
      </c>
      <c r="CY4" s="25" t="s">
        <v>49</v>
      </c>
      <c r="CZ4" s="25"/>
      <c r="DA4" s="24">
        <v>10</v>
      </c>
      <c r="DB4" s="24"/>
      <c r="DC4" s="25"/>
      <c r="DD4" s="27">
        <f t="shared" ref="DD4:DD5" si="14">+IFERROR(DA4/AW4,0)</f>
        <v>0.33333333333333331</v>
      </c>
      <c r="DE4" s="28">
        <f t="shared" ref="DE4:DE5" si="15">+IF(DF4="SI",IFERROR((IF(DF4="SI",DB4,0)/AW4),"REVISAR"),CX4)</f>
        <v>0</v>
      </c>
      <c r="DF4" s="25" t="s">
        <v>49</v>
      </c>
      <c r="DG4" s="25"/>
      <c r="DH4" s="24">
        <v>10</v>
      </c>
      <c r="DI4" s="24"/>
      <c r="DJ4" s="25"/>
      <c r="DK4" s="27">
        <f t="shared" ref="DK4:DK5" si="16">+IFERROR(DH4/AW4,0)</f>
        <v>0.33333333333333331</v>
      </c>
      <c r="DL4" s="28">
        <f t="shared" ref="DL4:DL5" si="17">+IF(DM4="SI",IFERROR((IF(DM4="SI",DI4,0)/AW4),"REVISAR"),DE4)</f>
        <v>0</v>
      </c>
      <c r="DM4" s="25" t="s">
        <v>49</v>
      </c>
      <c r="DN4" s="25"/>
      <c r="DO4" s="24">
        <v>10</v>
      </c>
      <c r="DP4" s="24"/>
      <c r="DQ4" s="25"/>
      <c r="DR4" s="27">
        <f t="shared" ref="DR4:DR5" si="18">+IFERROR(DO4/AW4,0)</f>
        <v>0.33333333333333331</v>
      </c>
      <c r="DS4" s="28">
        <f t="shared" ref="DS4:DS5" si="19">+IF(DT4="SI",IFERROR((IF(DT4="SI",DP4,0)/AW4),"REVISAR"),DL4)</f>
        <v>0</v>
      </c>
      <c r="DT4" s="25" t="s">
        <v>49</v>
      </c>
      <c r="DU4" s="25"/>
      <c r="DV4" s="24">
        <v>10</v>
      </c>
      <c r="DW4" s="24"/>
      <c r="DX4" s="25"/>
      <c r="DY4" s="27">
        <f t="shared" ref="DY4:DY5" si="20">+IFERROR(DV4/AW4,0)</f>
        <v>0.33333333333333331</v>
      </c>
      <c r="DZ4" s="28">
        <f t="shared" ref="DZ4:DZ5" si="21">+IF(EA4="SI",IFERROR((IF(EA4="SI",DW4,0)/AW4),"REVISAR"),DS4)</f>
        <v>0</v>
      </c>
      <c r="EA4" s="25" t="s">
        <v>49</v>
      </c>
      <c r="EB4" s="25"/>
      <c r="EC4" s="31">
        <v>30</v>
      </c>
      <c r="ED4" s="24"/>
      <c r="EE4" s="25"/>
      <c r="EF4" s="27">
        <f t="shared" ref="EF4:EF5" si="22">+IFERROR(EC4/AW4,0)</f>
        <v>1</v>
      </c>
      <c r="EG4" s="28">
        <f t="shared" ref="EG4:EG5" si="23">+IF(EH4="SI",IFERROR((IF(EH4="SI",ED4,0)/AW4),"REVISAR"),DZ4)</f>
        <v>0</v>
      </c>
      <c r="EH4" s="25" t="s">
        <v>49</v>
      </c>
      <c r="EI4" s="25"/>
      <c r="EJ4" s="32">
        <v>2025</v>
      </c>
    </row>
    <row r="5" spans="1:148" ht="93.75" x14ac:dyDescent="0.3">
      <c r="B5" s="16" t="s">
        <v>55</v>
      </c>
      <c r="C5" s="16" t="s">
        <v>74</v>
      </c>
      <c r="D5" s="16" t="s">
        <v>75</v>
      </c>
      <c r="E5" s="16" t="s">
        <v>159</v>
      </c>
      <c r="F5" s="16" t="s">
        <v>274</v>
      </c>
      <c r="G5" s="17" t="s">
        <v>517</v>
      </c>
      <c r="H5" s="16" t="s">
        <v>470</v>
      </c>
      <c r="I5" s="16" t="s">
        <v>277</v>
      </c>
      <c r="J5" s="16" t="s">
        <v>278</v>
      </c>
      <c r="K5" s="16" t="s">
        <v>279</v>
      </c>
      <c r="L5" s="16" t="s">
        <v>659</v>
      </c>
      <c r="M5" s="16" t="s">
        <v>58</v>
      </c>
      <c r="N5" s="16" t="s">
        <v>61</v>
      </c>
      <c r="O5" s="22">
        <v>120</v>
      </c>
      <c r="P5" s="21" t="s">
        <v>656</v>
      </c>
      <c r="Q5" s="20" t="s">
        <v>282</v>
      </c>
      <c r="R5" s="19" t="s">
        <v>283</v>
      </c>
      <c r="S5" s="21" t="s">
        <v>657</v>
      </c>
      <c r="T5" s="19" t="s">
        <v>285</v>
      </c>
      <c r="U5" s="21" t="s">
        <v>293</v>
      </c>
      <c r="V5" s="21">
        <v>30</v>
      </c>
      <c r="W5" s="21" t="s">
        <v>658</v>
      </c>
      <c r="X5" s="20" t="s">
        <v>288</v>
      </c>
      <c r="Y5" s="21"/>
      <c r="Z5" s="21"/>
      <c r="AA5" s="21"/>
      <c r="AB5" s="21"/>
      <c r="AC5" s="21"/>
      <c r="AD5" s="21"/>
      <c r="AE5" s="21"/>
      <c r="AF5" s="21"/>
      <c r="AG5" s="21"/>
      <c r="AH5" s="22"/>
      <c r="AI5" s="22"/>
      <c r="AJ5" s="22"/>
      <c r="AK5" s="22"/>
      <c r="AL5" s="22"/>
      <c r="AM5" s="22"/>
      <c r="AN5" s="22"/>
      <c r="AO5" s="22"/>
      <c r="AP5" s="22"/>
      <c r="AQ5" s="22"/>
      <c r="AR5" s="23"/>
      <c r="AS5" s="22"/>
      <c r="AT5" s="41"/>
      <c r="AU5" s="49"/>
      <c r="AV5" s="49">
        <v>1</v>
      </c>
      <c r="AW5" s="49">
        <v>1</v>
      </c>
      <c r="AX5" s="49"/>
      <c r="AY5" s="49">
        <v>1</v>
      </c>
      <c r="AZ5" s="50"/>
      <c r="BA5" s="50"/>
      <c r="BB5" s="50"/>
      <c r="BC5" s="50"/>
      <c r="BD5" s="24"/>
      <c r="BE5" s="24"/>
      <c r="BF5" s="25"/>
      <c r="BG5" s="26">
        <f t="shared" si="0"/>
        <v>0</v>
      </c>
      <c r="BH5" s="27">
        <f t="shared" si="1"/>
        <v>0</v>
      </c>
      <c r="BI5" s="25" t="s">
        <v>50</v>
      </c>
      <c r="BJ5" s="25"/>
      <c r="BK5" s="24"/>
      <c r="BL5" s="24"/>
      <c r="BM5" s="25"/>
      <c r="BN5" s="27">
        <f t="shared" si="2"/>
        <v>0</v>
      </c>
      <c r="BO5" s="28">
        <f t="shared" si="3"/>
        <v>0</v>
      </c>
      <c r="BP5" s="25" t="s">
        <v>49</v>
      </c>
      <c r="BQ5" s="29"/>
      <c r="BR5" s="30"/>
      <c r="BS5" s="24"/>
      <c r="BT5" s="25"/>
      <c r="BU5" s="27">
        <f t="shared" si="4"/>
        <v>0</v>
      </c>
      <c r="BV5" s="28">
        <f t="shared" si="5"/>
        <v>0</v>
      </c>
      <c r="BW5" s="25" t="s">
        <v>49</v>
      </c>
      <c r="BX5" s="25"/>
      <c r="BY5" s="24"/>
      <c r="BZ5" s="24"/>
      <c r="CA5" s="25"/>
      <c r="CB5" s="27">
        <f t="shared" si="6"/>
        <v>0</v>
      </c>
      <c r="CC5" s="28">
        <f t="shared" si="7"/>
        <v>0</v>
      </c>
      <c r="CD5" s="25" t="s">
        <v>49</v>
      </c>
      <c r="CE5" s="25"/>
      <c r="CF5" s="24"/>
      <c r="CG5" s="24"/>
      <c r="CH5" s="25"/>
      <c r="CI5" s="27">
        <f t="shared" si="8"/>
        <v>0</v>
      </c>
      <c r="CJ5" s="28">
        <f t="shared" si="9"/>
        <v>0</v>
      </c>
      <c r="CK5" s="25" t="s">
        <v>49</v>
      </c>
      <c r="CL5" s="25"/>
      <c r="CM5" s="24"/>
      <c r="CN5" s="24"/>
      <c r="CO5" s="25"/>
      <c r="CP5" s="27">
        <f t="shared" si="10"/>
        <v>0</v>
      </c>
      <c r="CQ5" s="28">
        <f t="shared" si="11"/>
        <v>0</v>
      </c>
      <c r="CR5" s="25" t="s">
        <v>49</v>
      </c>
      <c r="CS5" s="25"/>
      <c r="CT5" s="24"/>
      <c r="CU5" s="24"/>
      <c r="CV5" s="25"/>
      <c r="CW5" s="27">
        <f t="shared" si="12"/>
        <v>0</v>
      </c>
      <c r="CX5" s="28">
        <f t="shared" si="13"/>
        <v>0</v>
      </c>
      <c r="CY5" s="25" t="s">
        <v>49</v>
      </c>
      <c r="CZ5" s="25"/>
      <c r="DA5" s="24"/>
      <c r="DB5" s="24"/>
      <c r="DC5" s="25"/>
      <c r="DD5" s="27">
        <f t="shared" si="14"/>
        <v>0</v>
      </c>
      <c r="DE5" s="28">
        <f t="shared" si="15"/>
        <v>0</v>
      </c>
      <c r="DF5" s="25" t="s">
        <v>49</v>
      </c>
      <c r="DG5" s="25"/>
      <c r="DH5" s="24"/>
      <c r="DI5" s="24"/>
      <c r="DJ5" s="25"/>
      <c r="DK5" s="27">
        <f t="shared" si="16"/>
        <v>0</v>
      </c>
      <c r="DL5" s="28">
        <f t="shared" si="17"/>
        <v>0</v>
      </c>
      <c r="DM5" s="25" t="s">
        <v>49</v>
      </c>
      <c r="DN5" s="25"/>
      <c r="DO5" s="24"/>
      <c r="DP5" s="24"/>
      <c r="DQ5" s="25"/>
      <c r="DR5" s="27">
        <f t="shared" si="18"/>
        <v>0</v>
      </c>
      <c r="DS5" s="28">
        <f t="shared" si="19"/>
        <v>0</v>
      </c>
      <c r="DT5" s="25" t="s">
        <v>49</v>
      </c>
      <c r="DU5" s="25"/>
      <c r="DV5" s="24"/>
      <c r="DW5" s="24"/>
      <c r="DX5" s="25"/>
      <c r="DY5" s="27">
        <f t="shared" si="20"/>
        <v>0</v>
      </c>
      <c r="DZ5" s="28">
        <f t="shared" si="21"/>
        <v>0</v>
      </c>
      <c r="EA5" s="25" t="s">
        <v>49</v>
      </c>
      <c r="EB5" s="25"/>
      <c r="EC5" s="31">
        <v>1</v>
      </c>
      <c r="ED5" s="24"/>
      <c r="EE5" s="25"/>
      <c r="EF5" s="27">
        <f t="shared" si="22"/>
        <v>1</v>
      </c>
      <c r="EG5" s="28">
        <f t="shared" si="23"/>
        <v>0</v>
      </c>
      <c r="EH5" s="25" t="s">
        <v>49</v>
      </c>
      <c r="EI5" s="25"/>
      <c r="EJ5" s="32">
        <v>2025</v>
      </c>
    </row>
    <row r="6" spans="1:148" ht="409.5" x14ac:dyDescent="0.3">
      <c r="B6" s="16" t="s">
        <v>93</v>
      </c>
      <c r="C6" s="16" t="s">
        <v>94</v>
      </c>
      <c r="D6" s="16" t="s">
        <v>98</v>
      </c>
      <c r="E6" s="16" t="s">
        <v>159</v>
      </c>
      <c r="F6" s="16" t="s">
        <v>864</v>
      </c>
      <c r="G6" s="17" t="s">
        <v>876</v>
      </c>
      <c r="H6" s="16"/>
      <c r="I6" s="16" t="s">
        <v>277</v>
      </c>
      <c r="J6" s="16" t="s">
        <v>601</v>
      </c>
      <c r="K6" s="16" t="s">
        <v>877</v>
      </c>
      <c r="L6" s="16" t="s">
        <v>878</v>
      </c>
      <c r="M6" s="16" t="s">
        <v>96</v>
      </c>
      <c r="N6" s="16" t="s">
        <v>99</v>
      </c>
      <c r="O6" s="22">
        <v>53</v>
      </c>
      <c r="P6" s="19" t="s">
        <v>879</v>
      </c>
      <c r="Q6" s="20" t="s">
        <v>282</v>
      </c>
      <c r="R6" s="19" t="s">
        <v>485</v>
      </c>
      <c r="S6" s="19" t="s">
        <v>880</v>
      </c>
      <c r="T6" s="19" t="s">
        <v>285</v>
      </c>
      <c r="U6" s="19" t="s">
        <v>881</v>
      </c>
      <c r="V6" s="19">
        <v>0</v>
      </c>
      <c r="W6" s="19" t="s">
        <v>882</v>
      </c>
      <c r="X6" s="20" t="s">
        <v>288</v>
      </c>
      <c r="Y6" s="21"/>
      <c r="Z6" s="21"/>
      <c r="AA6" s="21"/>
      <c r="AB6" s="21"/>
      <c r="AC6" s="21"/>
      <c r="AD6" s="21"/>
      <c r="AE6" s="21"/>
      <c r="AF6" s="21"/>
      <c r="AG6" s="21"/>
      <c r="AH6" s="22"/>
      <c r="AI6" s="22"/>
      <c r="AJ6" s="22"/>
      <c r="AK6" s="22"/>
      <c r="AL6" s="22"/>
      <c r="AM6" s="22"/>
      <c r="AN6" s="22"/>
      <c r="AO6" s="22"/>
      <c r="AP6" s="22"/>
      <c r="AQ6" s="22"/>
      <c r="AR6" s="23"/>
      <c r="AS6" s="22"/>
      <c r="AT6" s="207">
        <v>0</v>
      </c>
      <c r="AU6" s="190"/>
      <c r="AV6" s="190">
        <v>4</v>
      </c>
      <c r="AW6" s="190">
        <v>4</v>
      </c>
      <c r="AX6" s="190">
        <v>3</v>
      </c>
      <c r="AY6" s="207">
        <v>11</v>
      </c>
      <c r="AZ6" s="212"/>
      <c r="BA6" s="212"/>
      <c r="BB6" s="212"/>
      <c r="BC6" s="212"/>
      <c r="BD6" s="24">
        <v>0</v>
      </c>
      <c r="BE6" s="24"/>
      <c r="BF6" s="25"/>
      <c r="BG6" s="26">
        <f t="shared" ref="BG6:BG8" si="24">IFERROR(BD6/AW6,0)</f>
        <v>0</v>
      </c>
      <c r="BH6" s="27">
        <f t="shared" ref="BH6:BH8" si="25">IFERROR(BE6/AW6,0)</f>
        <v>0</v>
      </c>
      <c r="BI6" s="25" t="s">
        <v>49</v>
      </c>
      <c r="BJ6" s="25"/>
      <c r="BK6" s="24">
        <v>0</v>
      </c>
      <c r="BL6" s="24"/>
      <c r="BM6" s="25" t="s">
        <v>100</v>
      </c>
      <c r="BN6" s="27">
        <f t="shared" ref="BN6:BN8" si="26">+IFERROR(BK6/AW6,0)</f>
        <v>0</v>
      </c>
      <c r="BO6" s="28">
        <f t="shared" ref="BO6:BO8" si="27">+IF(BP6="SI",IFERROR((IF(BP6="SI",BL6,0)/AW6),"REVISAR"),BH6)</f>
        <v>0</v>
      </c>
      <c r="BP6" s="25" t="s">
        <v>50</v>
      </c>
      <c r="BQ6" s="29" t="s">
        <v>103</v>
      </c>
      <c r="BR6" s="30">
        <v>0</v>
      </c>
      <c r="BS6" s="63">
        <v>0.9</v>
      </c>
      <c r="BT6" s="64" t="s">
        <v>102</v>
      </c>
      <c r="BU6" s="27">
        <f t="shared" ref="BU6:BU8" si="28">+IFERROR(BR6/AW6,0)</f>
        <v>0</v>
      </c>
      <c r="BV6" s="28">
        <f t="shared" ref="BV6:BV8" si="29">+IF(BW6="SI",IFERROR((IF(BW6="SI",BS6,0)/AW6),"REVISAR"),BO6)</f>
        <v>0.22500000000000001</v>
      </c>
      <c r="BW6" s="25" t="s">
        <v>50</v>
      </c>
      <c r="BX6" s="25" t="s">
        <v>883</v>
      </c>
      <c r="BY6" s="24">
        <v>1</v>
      </c>
      <c r="BZ6" s="24">
        <v>1</v>
      </c>
      <c r="CA6" s="25" t="s">
        <v>1433</v>
      </c>
      <c r="CB6" s="27">
        <f t="shared" ref="CB6:CB8" si="30">+IFERROR(BY6/AW6,0)</f>
        <v>0.25</v>
      </c>
      <c r="CC6" s="28">
        <f t="shared" ref="CC6:CC8" si="31">+IF(CD6="SI",IFERROR((IF(CD6="SI",BZ6,0)/AW6),"REVISAR"),BV6)</f>
        <v>0.25</v>
      </c>
      <c r="CD6" s="25" t="s">
        <v>50</v>
      </c>
      <c r="CE6" s="25" t="s">
        <v>1434</v>
      </c>
      <c r="CF6" s="24">
        <v>1</v>
      </c>
      <c r="CG6" s="24">
        <v>2</v>
      </c>
      <c r="CH6" s="25" t="s">
        <v>1435</v>
      </c>
      <c r="CI6" s="27">
        <f t="shared" ref="CI6:CI8" si="32">+IFERROR(CF6/AW6,0)</f>
        <v>0.25</v>
      </c>
      <c r="CJ6" s="28">
        <f t="shared" ref="CJ6:CJ8" si="33">+IF(CK6="SI",IFERROR((IF(CK6="SI",CG6,0)/AW6),"REVISAR"),CC6)</f>
        <v>0.5</v>
      </c>
      <c r="CK6" s="25" t="s">
        <v>50</v>
      </c>
      <c r="CL6" s="25" t="s">
        <v>1436</v>
      </c>
      <c r="CM6" s="24">
        <v>1</v>
      </c>
      <c r="CN6" s="24">
        <v>2</v>
      </c>
      <c r="CO6" s="25" t="s">
        <v>119</v>
      </c>
      <c r="CP6" s="27">
        <f t="shared" ref="CP6:CP8" si="34">+IFERROR(CM6/AW6,0)</f>
        <v>0.25</v>
      </c>
      <c r="CQ6" s="28">
        <f t="shared" ref="CQ6:CQ8" si="35">+IF(CR6="SI",IFERROR((IF(CR6="SI",CN6,0)/AW6),"REVISAR"),CJ6)</f>
        <v>0.5</v>
      </c>
      <c r="CR6" s="25" t="s">
        <v>50</v>
      </c>
      <c r="CS6" s="25" t="s">
        <v>1437</v>
      </c>
      <c r="CT6" s="24">
        <v>1</v>
      </c>
      <c r="CU6" s="24">
        <v>1</v>
      </c>
      <c r="CV6" s="25" t="s">
        <v>100</v>
      </c>
      <c r="CW6" s="27">
        <f t="shared" ref="CW6:CW8" si="36">+IFERROR(CT6/AW6,0)</f>
        <v>0.25</v>
      </c>
      <c r="CX6" s="28">
        <f t="shared" ref="CX6:CX8" si="37">+IF(CY6="SI",IFERROR((IF(CY6="SI",CU6,0)/AW6),"REVISAR"),CQ6)</f>
        <v>0.25</v>
      </c>
      <c r="CY6" s="25" t="s">
        <v>50</v>
      </c>
      <c r="CZ6" s="25" t="s">
        <v>1824</v>
      </c>
      <c r="DA6" s="24">
        <v>2</v>
      </c>
      <c r="DB6" s="24">
        <v>2</v>
      </c>
      <c r="DC6" s="25" t="s">
        <v>1825</v>
      </c>
      <c r="DD6" s="27">
        <f t="shared" ref="DD6:DD8" si="38">+IFERROR(DA6/AW6,0)</f>
        <v>0.5</v>
      </c>
      <c r="DE6" s="28">
        <f t="shared" ref="DE6:DE8" si="39">+IF(DF6="SI",IFERROR((IF(DF6="SI",DB6,0)/AW6),"REVISAR"),CX6)</f>
        <v>0.5</v>
      </c>
      <c r="DF6" s="25" t="s">
        <v>50</v>
      </c>
      <c r="DG6" s="25" t="s">
        <v>1826</v>
      </c>
      <c r="DH6" s="24">
        <v>2</v>
      </c>
      <c r="DI6" s="24">
        <v>2</v>
      </c>
      <c r="DJ6" s="25" t="s">
        <v>119</v>
      </c>
      <c r="DK6" s="27">
        <f t="shared" ref="DK6:DK8" si="40">+IFERROR(DH6/AW6,0)</f>
        <v>0.5</v>
      </c>
      <c r="DL6" s="28">
        <f t="shared" ref="DL6:DL8" si="41">+IF(DM6="SI",IFERROR((IF(DM6="SI",DI6,0)/AW6),"REVISAR"),DE6)</f>
        <v>0.5</v>
      </c>
      <c r="DM6" s="25" t="s">
        <v>50</v>
      </c>
      <c r="DN6" s="25" t="s">
        <v>1827</v>
      </c>
      <c r="DO6" s="24">
        <v>2</v>
      </c>
      <c r="DP6" s="24"/>
      <c r="DQ6" s="25"/>
      <c r="DR6" s="27">
        <f t="shared" ref="DR6:DR8" si="42">+IFERROR(DO6/AW6,0)</f>
        <v>0.5</v>
      </c>
      <c r="DS6" s="28">
        <f t="shared" ref="DS6:DS8" si="43">+IF(DT6="SI",IFERROR((IF(DT6="SI",DP6,0)/AW6),"REVISAR"),DL6)</f>
        <v>0.5</v>
      </c>
      <c r="DT6" s="25" t="s">
        <v>49</v>
      </c>
      <c r="DU6" s="25"/>
      <c r="DV6" s="24">
        <v>2</v>
      </c>
      <c r="DW6" s="24"/>
      <c r="DX6" s="25"/>
      <c r="DY6" s="27">
        <f t="shared" ref="DY6:DY8" si="44">+IFERROR(DV6/AW6,0)</f>
        <v>0.5</v>
      </c>
      <c r="DZ6" s="28">
        <f t="shared" ref="DZ6:DZ8" si="45">+IF(EA6="SI",IFERROR((IF(EA6="SI",DW6,0)/AW6),"REVISAR"),DS6)</f>
        <v>0.5</v>
      </c>
      <c r="EA6" s="25" t="s">
        <v>49</v>
      </c>
      <c r="EB6" s="25"/>
      <c r="EC6" s="31">
        <v>4</v>
      </c>
      <c r="ED6" s="24"/>
      <c r="EE6" s="25"/>
      <c r="EF6" s="27">
        <f t="shared" ref="EF6:EF8" si="46">+IFERROR(EC6/AW6,0)</f>
        <v>1</v>
      </c>
      <c r="EG6" s="28">
        <f t="shared" ref="EG6:EG8" si="47">+IF(EH6="SI",IFERROR((IF(EH6="SI",ED6,0)/AW6),"REVISAR"),DZ6)</f>
        <v>0.5</v>
      </c>
      <c r="EH6" s="25" t="s">
        <v>49</v>
      </c>
      <c r="EI6" s="25"/>
      <c r="EJ6" s="32">
        <v>2025</v>
      </c>
    </row>
    <row r="7" spans="1:148" ht="409.5" x14ac:dyDescent="0.3">
      <c r="B7" s="65" t="s">
        <v>93</v>
      </c>
      <c r="C7" s="16" t="s">
        <v>94</v>
      </c>
      <c r="D7" s="16" t="s">
        <v>98</v>
      </c>
      <c r="E7" s="65" t="s">
        <v>159</v>
      </c>
      <c r="F7" s="65" t="s">
        <v>864</v>
      </c>
      <c r="G7" s="66" t="s">
        <v>876</v>
      </c>
      <c r="H7" s="65"/>
      <c r="I7" s="65" t="s">
        <v>277</v>
      </c>
      <c r="J7" s="65" t="s">
        <v>601</v>
      </c>
      <c r="K7" s="65" t="s">
        <v>877</v>
      </c>
      <c r="L7" s="65" t="s">
        <v>878</v>
      </c>
      <c r="M7" s="65" t="s">
        <v>96</v>
      </c>
      <c r="N7" s="16" t="s">
        <v>106</v>
      </c>
      <c r="O7" s="67">
        <v>54</v>
      </c>
      <c r="P7" s="68" t="s">
        <v>884</v>
      </c>
      <c r="Q7" s="69" t="s">
        <v>282</v>
      </c>
      <c r="R7" s="66" t="s">
        <v>485</v>
      </c>
      <c r="S7" s="19" t="s">
        <v>885</v>
      </c>
      <c r="T7" s="19" t="s">
        <v>285</v>
      </c>
      <c r="U7" s="19" t="s">
        <v>487</v>
      </c>
      <c r="V7" s="68">
        <v>0</v>
      </c>
      <c r="W7" s="68" t="s">
        <v>886</v>
      </c>
      <c r="X7" s="20" t="s">
        <v>288</v>
      </c>
      <c r="Y7" s="65"/>
      <c r="Z7" s="69"/>
      <c r="AA7" s="69"/>
      <c r="AB7" s="69"/>
      <c r="AC7" s="69"/>
      <c r="AD7" s="69"/>
      <c r="AE7" s="65"/>
      <c r="AF7" s="65"/>
      <c r="AG7" s="65"/>
      <c r="AH7" s="69"/>
      <c r="AI7" s="69"/>
      <c r="AJ7" s="69"/>
      <c r="AK7" s="69"/>
      <c r="AL7" s="69"/>
      <c r="AM7" s="69"/>
      <c r="AN7" s="69"/>
      <c r="AO7" s="69"/>
      <c r="AP7" s="69"/>
      <c r="AQ7" s="69"/>
      <c r="AR7" s="70"/>
      <c r="AS7" s="69"/>
      <c r="AT7" s="65">
        <v>0</v>
      </c>
      <c r="AU7" s="65"/>
      <c r="AV7" s="69">
        <v>500</v>
      </c>
      <c r="AW7" s="69">
        <v>100</v>
      </c>
      <c r="AX7" s="69">
        <v>100</v>
      </c>
      <c r="AY7" s="69">
        <v>700</v>
      </c>
      <c r="AZ7" s="71"/>
      <c r="BA7" s="71"/>
      <c r="BB7" s="71"/>
      <c r="BC7" s="71"/>
      <c r="BD7" s="72"/>
      <c r="BE7" s="72"/>
      <c r="BF7" s="73"/>
      <c r="BG7" s="26">
        <f t="shared" si="24"/>
        <v>0</v>
      </c>
      <c r="BH7" s="27">
        <f t="shared" si="25"/>
        <v>0</v>
      </c>
      <c r="BI7" s="25" t="s">
        <v>49</v>
      </c>
      <c r="BJ7" s="73"/>
      <c r="BK7" s="72">
        <v>9</v>
      </c>
      <c r="BL7" s="72">
        <v>100</v>
      </c>
      <c r="BM7" s="73" t="s">
        <v>887</v>
      </c>
      <c r="BN7" s="27">
        <f t="shared" si="26"/>
        <v>0.09</v>
      </c>
      <c r="BO7" s="28">
        <f t="shared" si="27"/>
        <v>1</v>
      </c>
      <c r="BP7" s="25" t="s">
        <v>50</v>
      </c>
      <c r="BQ7" s="29" t="s">
        <v>123</v>
      </c>
      <c r="BR7" s="74">
        <v>18</v>
      </c>
      <c r="BS7" s="75">
        <v>33</v>
      </c>
      <c r="BT7" s="76" t="s">
        <v>888</v>
      </c>
      <c r="BU7" s="27">
        <f t="shared" si="28"/>
        <v>0.18</v>
      </c>
      <c r="BV7" s="28">
        <f t="shared" si="29"/>
        <v>0.33</v>
      </c>
      <c r="BW7" s="25" t="s">
        <v>50</v>
      </c>
      <c r="BX7" s="73" t="s">
        <v>142</v>
      </c>
      <c r="BY7" s="72">
        <v>27</v>
      </c>
      <c r="BZ7" s="72">
        <v>33</v>
      </c>
      <c r="CA7" s="135" t="s">
        <v>1438</v>
      </c>
      <c r="CB7" s="27">
        <f t="shared" si="30"/>
        <v>0.27</v>
      </c>
      <c r="CC7" s="28">
        <f t="shared" si="31"/>
        <v>0.33</v>
      </c>
      <c r="CD7" s="25" t="s">
        <v>50</v>
      </c>
      <c r="CE7" s="73" t="s">
        <v>1439</v>
      </c>
      <c r="CF7" s="72">
        <v>36</v>
      </c>
      <c r="CG7" s="72">
        <v>40</v>
      </c>
      <c r="CH7" s="73" t="s">
        <v>1440</v>
      </c>
      <c r="CI7" s="27">
        <f t="shared" si="32"/>
        <v>0.36</v>
      </c>
      <c r="CJ7" s="28">
        <f t="shared" si="33"/>
        <v>0.4</v>
      </c>
      <c r="CK7" s="25" t="s">
        <v>50</v>
      </c>
      <c r="CL7" s="73" t="s">
        <v>1441</v>
      </c>
      <c r="CM7" s="72">
        <v>45</v>
      </c>
      <c r="CN7" s="72">
        <v>45</v>
      </c>
      <c r="CO7" s="73" t="s">
        <v>1442</v>
      </c>
      <c r="CP7" s="27">
        <f t="shared" si="34"/>
        <v>0.45</v>
      </c>
      <c r="CQ7" s="28">
        <f t="shared" si="35"/>
        <v>0.45</v>
      </c>
      <c r="CR7" s="25" t="s">
        <v>50</v>
      </c>
      <c r="CS7" s="73" t="s">
        <v>1443</v>
      </c>
      <c r="CT7" s="77">
        <v>54</v>
      </c>
      <c r="CU7" s="72">
        <v>54</v>
      </c>
      <c r="CV7" s="73" t="s">
        <v>1828</v>
      </c>
      <c r="CW7" s="27">
        <f t="shared" si="36"/>
        <v>0.54</v>
      </c>
      <c r="CX7" s="28">
        <f t="shared" si="37"/>
        <v>0.54</v>
      </c>
      <c r="CY7" s="25" t="s">
        <v>50</v>
      </c>
      <c r="CZ7" s="73" t="s">
        <v>1829</v>
      </c>
      <c r="DA7" s="72">
        <v>63</v>
      </c>
      <c r="DB7" s="72">
        <v>63</v>
      </c>
      <c r="DC7" s="73" t="s">
        <v>1830</v>
      </c>
      <c r="DD7" s="27">
        <f t="shared" si="38"/>
        <v>0.63</v>
      </c>
      <c r="DE7" s="28">
        <f t="shared" si="39"/>
        <v>0.63</v>
      </c>
      <c r="DF7" s="25" t="s">
        <v>50</v>
      </c>
      <c r="DG7" s="73" t="s">
        <v>1831</v>
      </c>
      <c r="DH7" s="72">
        <v>72</v>
      </c>
      <c r="DI7" s="72">
        <v>72</v>
      </c>
      <c r="DJ7" s="73" t="s">
        <v>1832</v>
      </c>
      <c r="DK7" s="27">
        <f t="shared" si="40"/>
        <v>0.72</v>
      </c>
      <c r="DL7" s="28">
        <f t="shared" si="41"/>
        <v>0.72</v>
      </c>
      <c r="DM7" s="25" t="s">
        <v>50</v>
      </c>
      <c r="DN7" s="73" t="s">
        <v>1833</v>
      </c>
      <c r="DO7" s="72">
        <v>81</v>
      </c>
      <c r="DP7" s="72"/>
      <c r="DQ7" s="73"/>
      <c r="DR7" s="27">
        <f t="shared" si="42"/>
        <v>0.81</v>
      </c>
      <c r="DS7" s="28">
        <f t="shared" si="43"/>
        <v>0.72</v>
      </c>
      <c r="DT7" s="25" t="s">
        <v>49</v>
      </c>
      <c r="DU7" s="73"/>
      <c r="DV7" s="72">
        <v>90</v>
      </c>
      <c r="DW7" s="72"/>
      <c r="DX7" s="73"/>
      <c r="DY7" s="27">
        <f t="shared" si="44"/>
        <v>0.9</v>
      </c>
      <c r="DZ7" s="28">
        <f t="shared" si="45"/>
        <v>0.72</v>
      </c>
      <c r="EA7" s="25" t="s">
        <v>49</v>
      </c>
      <c r="EB7" s="73"/>
      <c r="EC7" s="77">
        <v>100</v>
      </c>
      <c r="ED7" s="72"/>
      <c r="EE7" s="73"/>
      <c r="EF7" s="27">
        <f t="shared" si="46"/>
        <v>1</v>
      </c>
      <c r="EG7" s="28">
        <f t="shared" si="47"/>
        <v>0.72</v>
      </c>
      <c r="EH7" s="25" t="s">
        <v>49</v>
      </c>
      <c r="EI7" s="73"/>
      <c r="EJ7" s="32">
        <v>2025</v>
      </c>
    </row>
    <row r="8" spans="1:148" ht="409.5" x14ac:dyDescent="0.3">
      <c r="B8" s="65" t="s">
        <v>93</v>
      </c>
      <c r="C8" s="16" t="s">
        <v>94</v>
      </c>
      <c r="D8" s="16" t="s">
        <v>98</v>
      </c>
      <c r="E8" s="65" t="s">
        <v>159</v>
      </c>
      <c r="F8" s="65" t="s">
        <v>864</v>
      </c>
      <c r="G8" s="66" t="s">
        <v>876</v>
      </c>
      <c r="H8" s="65"/>
      <c r="I8" s="65" t="s">
        <v>277</v>
      </c>
      <c r="J8" s="65" t="s">
        <v>601</v>
      </c>
      <c r="K8" s="65" t="s">
        <v>877</v>
      </c>
      <c r="L8" s="65" t="s">
        <v>878</v>
      </c>
      <c r="M8" s="65" t="s">
        <v>96</v>
      </c>
      <c r="N8" s="65" t="s">
        <v>107</v>
      </c>
      <c r="O8" s="67">
        <v>55</v>
      </c>
      <c r="P8" s="68" t="s">
        <v>889</v>
      </c>
      <c r="Q8" s="69" t="s">
        <v>282</v>
      </c>
      <c r="R8" s="66" t="s">
        <v>485</v>
      </c>
      <c r="S8" s="19" t="s">
        <v>890</v>
      </c>
      <c r="T8" s="19" t="s">
        <v>285</v>
      </c>
      <c r="U8" s="19" t="s">
        <v>487</v>
      </c>
      <c r="V8" s="68">
        <v>0</v>
      </c>
      <c r="W8" s="68" t="s">
        <v>891</v>
      </c>
      <c r="X8" s="20" t="s">
        <v>288</v>
      </c>
      <c r="Y8" s="78"/>
      <c r="Z8" s="78"/>
      <c r="AA8" s="78"/>
      <c r="AB8" s="78"/>
      <c r="AC8" s="78"/>
      <c r="AD8" s="78"/>
      <c r="AE8" s="78"/>
      <c r="AF8" s="78"/>
      <c r="AG8" s="78"/>
      <c r="AH8" s="69"/>
      <c r="AI8" s="69"/>
      <c r="AJ8" s="69"/>
      <c r="AK8" s="69"/>
      <c r="AL8" s="69"/>
      <c r="AM8" s="69"/>
      <c r="AN8" s="69"/>
      <c r="AO8" s="69"/>
      <c r="AP8" s="69"/>
      <c r="AQ8" s="69"/>
      <c r="AR8" s="79"/>
      <c r="AS8" s="69"/>
      <c r="AT8" s="80">
        <v>1207200000</v>
      </c>
      <c r="AU8" s="67">
        <v>6886979966</v>
      </c>
      <c r="AV8" s="81">
        <v>5880000000</v>
      </c>
      <c r="AW8" s="81">
        <v>3045779205</v>
      </c>
      <c r="AX8" s="81">
        <v>6482700000</v>
      </c>
      <c r="AY8" s="81">
        <v>23502659171</v>
      </c>
      <c r="AZ8" s="65"/>
      <c r="BA8" s="65"/>
      <c r="BB8" s="65"/>
      <c r="BC8" s="65"/>
      <c r="BD8" s="82">
        <v>0</v>
      </c>
      <c r="BE8" s="82"/>
      <c r="BF8" s="83"/>
      <c r="BG8" s="26">
        <f t="shared" si="24"/>
        <v>0</v>
      </c>
      <c r="BH8" s="27">
        <f t="shared" si="25"/>
        <v>0</v>
      </c>
      <c r="BI8" s="25" t="s">
        <v>49</v>
      </c>
      <c r="BJ8" s="83"/>
      <c r="BK8" s="82">
        <v>276889018.63636363</v>
      </c>
      <c r="BL8" s="82">
        <v>135011531.28</v>
      </c>
      <c r="BM8" s="83" t="s">
        <v>108</v>
      </c>
      <c r="BN8" s="27">
        <f t="shared" si="26"/>
        <v>9.0909090909090912E-2</v>
      </c>
      <c r="BO8" s="28">
        <f t="shared" si="27"/>
        <v>4.4327419091430828E-2</v>
      </c>
      <c r="BP8" s="25" t="s">
        <v>50</v>
      </c>
      <c r="BQ8" s="29" t="s">
        <v>123</v>
      </c>
      <c r="BR8" s="84">
        <v>553778037.27272725</v>
      </c>
      <c r="BS8" s="63">
        <v>1276525871.7</v>
      </c>
      <c r="BT8" s="64" t="s">
        <v>109</v>
      </c>
      <c r="BU8" s="27">
        <f t="shared" si="28"/>
        <v>0.18181818181818182</v>
      </c>
      <c r="BV8" s="28">
        <f t="shared" si="29"/>
        <v>0.41911306952402677</v>
      </c>
      <c r="BW8" s="25" t="s">
        <v>50</v>
      </c>
      <c r="BX8" s="83" t="s">
        <v>127</v>
      </c>
      <c r="BY8" s="82">
        <v>830667055.90909088</v>
      </c>
      <c r="BZ8" s="82">
        <v>1545655345</v>
      </c>
      <c r="CA8" s="83" t="s">
        <v>1444</v>
      </c>
      <c r="CB8" s="27">
        <f t="shared" si="30"/>
        <v>0.27272727272727271</v>
      </c>
      <c r="CC8" s="28">
        <f t="shared" si="31"/>
        <v>0.50747452161424811</v>
      </c>
      <c r="CD8" s="25" t="s">
        <v>50</v>
      </c>
      <c r="CE8" s="83" t="s">
        <v>1445</v>
      </c>
      <c r="CF8" s="82">
        <v>1107556074.5454545</v>
      </c>
      <c r="CG8" s="82">
        <v>1926840058</v>
      </c>
      <c r="CH8" s="83" t="s">
        <v>1446</v>
      </c>
      <c r="CI8" s="27">
        <f t="shared" si="32"/>
        <v>0.36363636363636365</v>
      </c>
      <c r="CJ8" s="28">
        <f t="shared" si="33"/>
        <v>0.63262630949639043</v>
      </c>
      <c r="CK8" s="25" t="s">
        <v>50</v>
      </c>
      <c r="CL8" s="83" t="s">
        <v>1447</v>
      </c>
      <c r="CM8" s="82">
        <v>1384445093.181818</v>
      </c>
      <c r="CN8" s="82">
        <v>2067274291.77</v>
      </c>
      <c r="CO8" s="83" t="s">
        <v>1448</v>
      </c>
      <c r="CP8" s="27">
        <f t="shared" si="34"/>
        <v>0.45454545454545447</v>
      </c>
      <c r="CQ8" s="28">
        <f t="shared" si="35"/>
        <v>0.67873412766635521</v>
      </c>
      <c r="CR8" s="25" t="s">
        <v>50</v>
      </c>
      <c r="CS8" s="83" t="s">
        <v>1443</v>
      </c>
      <c r="CT8" s="82">
        <v>1661334111.8181818</v>
      </c>
      <c r="CU8" s="82">
        <v>4285607502</v>
      </c>
      <c r="CV8" s="83" t="s">
        <v>1834</v>
      </c>
      <c r="CW8" s="27">
        <f t="shared" si="36"/>
        <v>0.54545454545454541</v>
      </c>
      <c r="CX8" s="28">
        <f t="shared" si="37"/>
        <v>1.4070644040660196</v>
      </c>
      <c r="CY8" s="25" t="s">
        <v>50</v>
      </c>
      <c r="CZ8" s="83" t="s">
        <v>1835</v>
      </c>
      <c r="DA8" s="82">
        <v>1938223130.4545455</v>
      </c>
      <c r="DB8" s="82">
        <v>4510552392</v>
      </c>
      <c r="DC8" s="83" t="s">
        <v>1836</v>
      </c>
      <c r="DD8" s="27">
        <f t="shared" si="38"/>
        <v>0.63636363636363635</v>
      </c>
      <c r="DE8" s="28">
        <f t="shared" si="39"/>
        <v>1.4809190320149948</v>
      </c>
      <c r="DF8" s="25" t="s">
        <v>50</v>
      </c>
      <c r="DG8" s="83" t="s">
        <v>1837</v>
      </c>
      <c r="DH8" s="82">
        <v>2215112149.090909</v>
      </c>
      <c r="DI8" s="82">
        <v>4827233073</v>
      </c>
      <c r="DJ8" s="83" t="s">
        <v>1838</v>
      </c>
      <c r="DK8" s="27">
        <f t="shared" si="40"/>
        <v>0.72727272727272729</v>
      </c>
      <c r="DL8" s="28">
        <f t="shared" si="41"/>
        <v>1.5848926491702147</v>
      </c>
      <c r="DM8" s="25" t="s">
        <v>50</v>
      </c>
      <c r="DN8" s="83" t="s">
        <v>1839</v>
      </c>
      <c r="DO8" s="82">
        <v>2492001167.7272725</v>
      </c>
      <c r="DP8" s="82"/>
      <c r="DQ8" s="83"/>
      <c r="DR8" s="27">
        <f t="shared" si="42"/>
        <v>0.81818181818181812</v>
      </c>
      <c r="DS8" s="28">
        <f t="shared" si="43"/>
        <v>1.5848926491702147</v>
      </c>
      <c r="DT8" s="25" t="s">
        <v>49</v>
      </c>
      <c r="DU8" s="83"/>
      <c r="DV8" s="82">
        <v>2768890186.363636</v>
      </c>
      <c r="DW8" s="82"/>
      <c r="DX8" s="83"/>
      <c r="DY8" s="27">
        <f t="shared" si="44"/>
        <v>0.90909090909090895</v>
      </c>
      <c r="DZ8" s="28">
        <f t="shared" si="45"/>
        <v>1.5848926491702147</v>
      </c>
      <c r="EA8" s="25" t="s">
        <v>49</v>
      </c>
      <c r="EB8" s="83"/>
      <c r="EC8" s="85">
        <v>3045779205</v>
      </c>
      <c r="ED8" s="82"/>
      <c r="EE8" s="83"/>
      <c r="EF8" s="27">
        <f t="shared" si="46"/>
        <v>1</v>
      </c>
      <c r="EG8" s="28">
        <f t="shared" si="47"/>
        <v>1.5848926491702147</v>
      </c>
      <c r="EH8" s="25" t="s">
        <v>49</v>
      </c>
      <c r="EI8" s="83"/>
      <c r="EJ8" s="32">
        <v>2025</v>
      </c>
    </row>
    <row r="9" spans="1:148" ht="37.5" x14ac:dyDescent="0.3">
      <c r="B9" s="16" t="s">
        <v>93</v>
      </c>
      <c r="C9" s="16" t="s">
        <v>94</v>
      </c>
      <c r="D9" s="16" t="s">
        <v>98</v>
      </c>
      <c r="E9" s="16" t="s">
        <v>159</v>
      </c>
      <c r="F9" s="16" t="s">
        <v>864</v>
      </c>
      <c r="G9" s="17" t="s">
        <v>876</v>
      </c>
      <c r="H9" s="16"/>
      <c r="I9" s="16" t="s">
        <v>277</v>
      </c>
      <c r="J9" s="16" t="s">
        <v>601</v>
      </c>
      <c r="K9" s="16" t="s">
        <v>877</v>
      </c>
      <c r="L9" s="16" t="s">
        <v>878</v>
      </c>
      <c r="M9" s="16" t="s">
        <v>96</v>
      </c>
      <c r="N9" s="16" t="s">
        <v>110</v>
      </c>
      <c r="O9" s="22">
        <v>56</v>
      </c>
      <c r="P9" s="16" t="s">
        <v>892</v>
      </c>
      <c r="Q9" s="22" t="s">
        <v>117</v>
      </c>
      <c r="R9" s="16" t="s">
        <v>593</v>
      </c>
      <c r="S9" s="16" t="s">
        <v>893</v>
      </c>
      <c r="T9" s="19" t="s">
        <v>308</v>
      </c>
      <c r="U9" s="16" t="s">
        <v>286</v>
      </c>
      <c r="V9" s="16">
        <v>0</v>
      </c>
      <c r="W9" s="16" t="s">
        <v>894</v>
      </c>
      <c r="X9" s="20" t="s">
        <v>288</v>
      </c>
      <c r="Y9" s="16"/>
      <c r="Z9" s="22"/>
      <c r="AA9" s="22"/>
      <c r="AB9" s="22"/>
      <c r="AC9" s="22"/>
      <c r="AD9" s="22"/>
      <c r="AE9" s="16"/>
      <c r="AF9" s="16"/>
      <c r="AG9" s="16"/>
      <c r="AH9" s="22"/>
      <c r="AI9" s="22"/>
      <c r="AJ9" s="22"/>
      <c r="AK9" s="22"/>
      <c r="AL9" s="22"/>
      <c r="AM9" s="22"/>
      <c r="AN9" s="22"/>
      <c r="AO9" s="22"/>
      <c r="AP9" s="22"/>
      <c r="AQ9" s="22"/>
      <c r="AR9" s="86"/>
      <c r="AS9" s="22"/>
      <c r="AT9" s="22">
        <v>0</v>
      </c>
      <c r="AU9" s="16">
        <v>100</v>
      </c>
      <c r="AV9" s="22">
        <v>100</v>
      </c>
      <c r="AW9" s="22">
        <v>100</v>
      </c>
      <c r="AX9" s="22">
        <v>100</v>
      </c>
      <c r="AY9" s="22">
        <v>100</v>
      </c>
      <c r="AZ9" s="87"/>
      <c r="BA9" s="87"/>
      <c r="BB9" s="87"/>
      <c r="BC9" s="87"/>
      <c r="BD9" s="88"/>
      <c r="BE9" s="88"/>
      <c r="BF9" s="89"/>
      <c r="BG9" s="27">
        <f>IFERROR(BD9/AW9,0)</f>
        <v>0</v>
      </c>
      <c r="BH9" s="28">
        <f>+IF(BI9="SI",IFERROR((IF(BI9="SI",BE9,0)/AW9),"REVISAR"),0)</f>
        <v>0</v>
      </c>
      <c r="BI9" s="25" t="s">
        <v>49</v>
      </c>
      <c r="BJ9" s="89"/>
      <c r="BK9" s="88"/>
      <c r="BL9" s="88"/>
      <c r="BM9" s="89" t="s">
        <v>100</v>
      </c>
      <c r="BN9" s="27">
        <f>IFERROR(BK9/AW9,0)</f>
        <v>0</v>
      </c>
      <c r="BO9" s="28">
        <f>+IF(BP9="SI",IFERROR((IF(BP9="SI",BL9,0)/AW9),"REVISAR"),BH9)</f>
        <v>0</v>
      </c>
      <c r="BP9" s="25" t="s">
        <v>50</v>
      </c>
      <c r="BQ9" s="29" t="s">
        <v>103</v>
      </c>
      <c r="BR9" s="90"/>
      <c r="BS9" s="75"/>
      <c r="BT9" s="64" t="s">
        <v>100</v>
      </c>
      <c r="BU9" s="27">
        <f>IFERROR(BR9/AW9,0)</f>
        <v>0</v>
      </c>
      <c r="BV9" s="28">
        <f>+IF(BW9="SI",IFERROR((IF(BW9="SI",BS9,0)/AW9),"REVISAR"),BO9)</f>
        <v>0</v>
      </c>
      <c r="BW9" s="25" t="s">
        <v>50</v>
      </c>
      <c r="BX9" s="89" t="s">
        <v>105</v>
      </c>
      <c r="BY9" s="88"/>
      <c r="BZ9" s="88"/>
      <c r="CA9" s="89" t="s">
        <v>100</v>
      </c>
      <c r="CB9" s="27">
        <f>IFERROR(BY9/AW9,0)</f>
        <v>0</v>
      </c>
      <c r="CC9" s="28">
        <f>+IF(CD9="SI",IFERROR((IF(CD9="SI",BZ9,0)/AW9),"REVISAR"),BV9)</f>
        <v>0</v>
      </c>
      <c r="CD9" s="25" t="s">
        <v>50</v>
      </c>
      <c r="CE9" s="89" t="s">
        <v>1429</v>
      </c>
      <c r="CF9" s="88"/>
      <c r="CG9" s="88"/>
      <c r="CH9" s="89" t="s">
        <v>119</v>
      </c>
      <c r="CI9" s="27">
        <f>IFERROR(CF9/AW9,0)</f>
        <v>0</v>
      </c>
      <c r="CJ9" s="28">
        <f>+IF(CK9="SI",IFERROR((IF(CK9="SI",CG9,0)/AW9),"REVISAR"),CC9)</f>
        <v>0</v>
      </c>
      <c r="CK9" s="25" t="s">
        <v>50</v>
      </c>
      <c r="CL9" s="89" t="s">
        <v>1430</v>
      </c>
      <c r="CM9" s="88">
        <v>50</v>
      </c>
      <c r="CN9" s="88">
        <v>50</v>
      </c>
      <c r="CO9" s="89" t="s">
        <v>1449</v>
      </c>
      <c r="CP9" s="27">
        <f>IFERROR(CM9/AW9,0)</f>
        <v>0.5</v>
      </c>
      <c r="CQ9" s="28">
        <f>+IF(CR9="SI",IFERROR((IF(CR9="SI",CN9,0)/AW9),"REVISAR"),CJ9)</f>
        <v>0.5</v>
      </c>
      <c r="CR9" s="25" t="s">
        <v>50</v>
      </c>
      <c r="CS9" s="89" t="s">
        <v>1443</v>
      </c>
      <c r="CT9" s="88">
        <v>50</v>
      </c>
      <c r="CU9" s="88">
        <v>50</v>
      </c>
      <c r="CV9" s="89" t="s">
        <v>100</v>
      </c>
      <c r="CW9" s="27">
        <f>IFERROR(CT9/AW9,0)</f>
        <v>0.5</v>
      </c>
      <c r="CX9" s="28">
        <f>+IF(CY9="SI",IFERROR((IF(CY9="SI",CU9,0)/AW9),"REVISAR"),CQ9)</f>
        <v>0.5</v>
      </c>
      <c r="CY9" s="25" t="s">
        <v>50</v>
      </c>
      <c r="CZ9" s="89" t="s">
        <v>1817</v>
      </c>
      <c r="DA9" s="88">
        <v>50</v>
      </c>
      <c r="DB9" s="88">
        <v>50</v>
      </c>
      <c r="DC9" s="89" t="s">
        <v>119</v>
      </c>
      <c r="DD9" s="27">
        <f>IFERROR(DA9/AW9,0)</f>
        <v>0.5</v>
      </c>
      <c r="DE9" s="28">
        <f>+IF(DF9="SI",IFERROR((IF(DF9="SI",DB9,0)/AW9),"REVISAR"),CX9)</f>
        <v>0.5</v>
      </c>
      <c r="DF9" s="25" t="s">
        <v>50</v>
      </c>
      <c r="DG9" s="89" t="s">
        <v>1818</v>
      </c>
      <c r="DH9" s="88">
        <v>50</v>
      </c>
      <c r="DI9" s="88">
        <v>50</v>
      </c>
      <c r="DJ9" s="89" t="s">
        <v>119</v>
      </c>
      <c r="DK9" s="27">
        <f>IFERROR(DH9/AW9,0)</f>
        <v>0.5</v>
      </c>
      <c r="DL9" s="28">
        <f>+IF(DM9="SI",IFERROR((IF(DM9="SI",DI9,0)/AW9),"REVISAR"),DE9)</f>
        <v>0.5</v>
      </c>
      <c r="DM9" s="25" t="s">
        <v>50</v>
      </c>
      <c r="DN9" s="89" t="s">
        <v>1819</v>
      </c>
      <c r="DO9" s="88"/>
      <c r="DP9" s="88"/>
      <c r="DQ9" s="89"/>
      <c r="DR9" s="27">
        <f>IFERROR(DO9/AW9,0)</f>
        <v>0</v>
      </c>
      <c r="DS9" s="28">
        <f>+IF(DT9="SI",IFERROR((IF(DT9="SI",DP9,0)/AW9),"REVISAR"),DL9)</f>
        <v>0.5</v>
      </c>
      <c r="DT9" s="25" t="s">
        <v>49</v>
      </c>
      <c r="DU9" s="89"/>
      <c r="DV9" s="88"/>
      <c r="DW9" s="88"/>
      <c r="DX9" s="89"/>
      <c r="DY9" s="27">
        <f>IFERROR(DV9/AW9,0)</f>
        <v>0</v>
      </c>
      <c r="DZ9" s="28">
        <f>+IF(EA9="SI",IFERROR((IF(EA9="SI",DW9,0)/AW9),"REVISAR"),DS9)</f>
        <v>0.5</v>
      </c>
      <c r="EA9" s="25" t="s">
        <v>49</v>
      </c>
      <c r="EB9" s="89"/>
      <c r="EC9" s="91">
        <v>100</v>
      </c>
      <c r="ED9" s="88"/>
      <c r="EE9" s="89"/>
      <c r="EF9" s="27">
        <f>IFERROR(EC9/AW9,0)</f>
        <v>1</v>
      </c>
      <c r="EG9" s="28">
        <f>+IF(EH9="SI",IFERROR((IF(EH9="SI",ED9,0)/AW9),"REVISAR"),DZ9)</f>
        <v>0.5</v>
      </c>
      <c r="EH9" s="25" t="s">
        <v>49</v>
      </c>
      <c r="EI9" s="89"/>
      <c r="EJ9" s="32">
        <v>2025</v>
      </c>
    </row>
    <row r="10" spans="1:148" ht="409.5" x14ac:dyDescent="0.3">
      <c r="B10" s="16" t="s">
        <v>93</v>
      </c>
      <c r="C10" s="16" t="s">
        <v>94</v>
      </c>
      <c r="D10" s="16" t="s">
        <v>98</v>
      </c>
      <c r="E10" s="16" t="s">
        <v>159</v>
      </c>
      <c r="F10" s="16" t="s">
        <v>864</v>
      </c>
      <c r="G10" s="17" t="s">
        <v>876</v>
      </c>
      <c r="H10" s="16"/>
      <c r="I10" s="16" t="s">
        <v>277</v>
      </c>
      <c r="J10" s="16" t="s">
        <v>601</v>
      </c>
      <c r="K10" s="16" t="s">
        <v>877</v>
      </c>
      <c r="L10" s="16" t="s">
        <v>878</v>
      </c>
      <c r="M10" s="16" t="s">
        <v>96</v>
      </c>
      <c r="N10" s="16" t="s">
        <v>111</v>
      </c>
      <c r="O10" s="22">
        <v>58</v>
      </c>
      <c r="P10" s="19" t="s">
        <v>895</v>
      </c>
      <c r="Q10" s="20" t="s">
        <v>282</v>
      </c>
      <c r="R10" s="16" t="s">
        <v>485</v>
      </c>
      <c r="S10" s="19" t="s">
        <v>896</v>
      </c>
      <c r="T10" s="19" t="s">
        <v>285</v>
      </c>
      <c r="U10" s="19" t="s">
        <v>897</v>
      </c>
      <c r="V10" s="19">
        <v>0</v>
      </c>
      <c r="W10" s="19" t="s">
        <v>898</v>
      </c>
      <c r="X10" s="20" t="s">
        <v>288</v>
      </c>
      <c r="Y10" s="21"/>
      <c r="Z10" s="21"/>
      <c r="AA10" s="21"/>
      <c r="AB10" s="21"/>
      <c r="AC10" s="21"/>
      <c r="AD10" s="21"/>
      <c r="AE10" s="21"/>
      <c r="AF10" s="21"/>
      <c r="AG10" s="21"/>
      <c r="AH10" s="22"/>
      <c r="AI10" s="22"/>
      <c r="AJ10" s="22"/>
      <c r="AK10" s="22"/>
      <c r="AL10" s="22"/>
      <c r="AM10" s="22"/>
      <c r="AN10" s="22"/>
      <c r="AO10" s="22"/>
      <c r="AP10" s="22"/>
      <c r="AQ10" s="22"/>
      <c r="AR10" s="23"/>
      <c r="AS10" s="22"/>
      <c r="AT10" s="92">
        <v>0</v>
      </c>
      <c r="AU10" s="93"/>
      <c r="AV10" s="93">
        <v>6</v>
      </c>
      <c r="AW10" s="93">
        <v>6</v>
      </c>
      <c r="AX10" s="93">
        <v>6</v>
      </c>
      <c r="AY10" s="93">
        <v>18</v>
      </c>
      <c r="AZ10" s="16"/>
      <c r="BA10" s="16"/>
      <c r="BB10" s="16"/>
      <c r="BC10" s="16"/>
      <c r="BD10" s="24"/>
      <c r="BE10" s="24"/>
      <c r="BF10" s="25"/>
      <c r="BG10" s="26">
        <f>IFERROR(BD10/AW10,0)</f>
        <v>0</v>
      </c>
      <c r="BH10" s="27">
        <f>IFERROR(BE10/AW10,0)</f>
        <v>0</v>
      </c>
      <c r="BI10" s="25" t="s">
        <v>49</v>
      </c>
      <c r="BJ10" s="25"/>
      <c r="BK10" s="24">
        <v>1</v>
      </c>
      <c r="BL10" s="24">
        <v>1</v>
      </c>
      <c r="BM10" s="25" t="s">
        <v>899</v>
      </c>
      <c r="BN10" s="27">
        <f>+IFERROR(BK10/AW10,0)</f>
        <v>0.16666666666666666</v>
      </c>
      <c r="BO10" s="28">
        <f>+IF(BP10="SI",IFERROR((IF(BP10="SI",BL10,0)/AW10),"REVISAR"),BH10)</f>
        <v>0.16666666666666666</v>
      </c>
      <c r="BP10" s="25" t="s">
        <v>50</v>
      </c>
      <c r="BQ10" s="29" t="s">
        <v>129</v>
      </c>
      <c r="BR10" s="30">
        <v>1</v>
      </c>
      <c r="BS10" s="63"/>
      <c r="BT10" s="64" t="s">
        <v>100</v>
      </c>
      <c r="BU10" s="27">
        <f>+IFERROR(BR10/AW10,0)</f>
        <v>0.16666666666666666</v>
      </c>
      <c r="BV10" s="28">
        <f>+IF(BW10="SI",IFERROR((IF(BW10="SI",BS10,0)/AW10),"REVISAR"),BO10)</f>
        <v>0</v>
      </c>
      <c r="BW10" s="25" t="s">
        <v>50</v>
      </c>
      <c r="BX10" s="25" t="s">
        <v>105</v>
      </c>
      <c r="BY10" s="24">
        <v>2</v>
      </c>
      <c r="BZ10" s="24">
        <v>2</v>
      </c>
      <c r="CA10" s="25" t="s">
        <v>1450</v>
      </c>
      <c r="CB10" s="27">
        <f>+IFERROR(BY10/AW10,0)</f>
        <v>0.33333333333333331</v>
      </c>
      <c r="CC10" s="28">
        <f>+IF(CD10="SI",IFERROR((IF(CD10="SI",BZ10,0)/AW10),"REVISAR"),BV10)</f>
        <v>0.33333333333333331</v>
      </c>
      <c r="CD10" s="25" t="s">
        <v>50</v>
      </c>
      <c r="CE10" s="25" t="s">
        <v>1451</v>
      </c>
      <c r="CF10" s="24">
        <v>2</v>
      </c>
      <c r="CG10" s="24">
        <v>2</v>
      </c>
      <c r="CH10" s="25" t="s">
        <v>1452</v>
      </c>
      <c r="CI10" s="27">
        <f>+IFERROR(CF10/AW10,0)</f>
        <v>0.33333333333333331</v>
      </c>
      <c r="CJ10" s="28">
        <f>+IF(CK10="SI",IFERROR((IF(CK10="SI",CG10,0)/AW10),"REVISAR"),CC10)</f>
        <v>0.33333333333333331</v>
      </c>
      <c r="CK10" s="25" t="s">
        <v>50</v>
      </c>
      <c r="CL10" s="25" t="s">
        <v>1436</v>
      </c>
      <c r="CM10" s="24">
        <v>3</v>
      </c>
      <c r="CN10" s="24">
        <v>3</v>
      </c>
      <c r="CO10" s="25" t="s">
        <v>1453</v>
      </c>
      <c r="CP10" s="27">
        <f>+IFERROR(CM10/AW10,0)</f>
        <v>0.5</v>
      </c>
      <c r="CQ10" s="28">
        <f>+IF(CR10="SI",IFERROR((IF(CR10="SI",CN10,0)/AW10),"REVISAR"),CJ10)</f>
        <v>0.5</v>
      </c>
      <c r="CR10" s="25" t="s">
        <v>50</v>
      </c>
      <c r="CS10" s="25" t="s">
        <v>1443</v>
      </c>
      <c r="CT10" s="24">
        <v>3</v>
      </c>
      <c r="CU10" s="24">
        <v>2</v>
      </c>
      <c r="CV10" s="25" t="s">
        <v>1840</v>
      </c>
      <c r="CW10" s="27">
        <f>+IFERROR(CT10/AW10,0)</f>
        <v>0.5</v>
      </c>
      <c r="CX10" s="28">
        <f>+IF(CY10="SI",IFERROR((IF(CY10="SI",CU10,0)/AW10),"REVISAR"),CQ10)</f>
        <v>0.33333333333333331</v>
      </c>
      <c r="CY10" s="25" t="s">
        <v>50</v>
      </c>
      <c r="CZ10" s="25" t="s">
        <v>1841</v>
      </c>
      <c r="DA10" s="24">
        <v>4</v>
      </c>
      <c r="DB10" s="24">
        <v>5</v>
      </c>
      <c r="DC10" s="25" t="s">
        <v>119</v>
      </c>
      <c r="DD10" s="27">
        <f>+IFERROR(DA10/AW10,0)</f>
        <v>0.66666666666666663</v>
      </c>
      <c r="DE10" s="28">
        <f>+IF(DF10="SI",IFERROR((IF(DF10="SI",DB10,0)/AW10),"REVISAR"),CX10)</f>
        <v>0.83333333333333337</v>
      </c>
      <c r="DF10" s="25" t="s">
        <v>50</v>
      </c>
      <c r="DG10" s="25" t="s">
        <v>1831</v>
      </c>
      <c r="DH10" s="24">
        <v>4</v>
      </c>
      <c r="DI10" s="24">
        <v>3</v>
      </c>
      <c r="DJ10" s="25" t="s">
        <v>1842</v>
      </c>
      <c r="DK10" s="27">
        <f>+IFERROR(DH10/AW10,0)</f>
        <v>0.66666666666666663</v>
      </c>
      <c r="DL10" s="28">
        <f>+IF(DM10="SI",IFERROR((IF(DM10="SI",DI10,0)/AW10),"REVISAR"),DE10)</f>
        <v>0.5</v>
      </c>
      <c r="DM10" s="25" t="s">
        <v>50</v>
      </c>
      <c r="DN10" s="25" t="s">
        <v>1843</v>
      </c>
      <c r="DO10" s="24">
        <v>5</v>
      </c>
      <c r="DP10" s="24"/>
      <c r="DQ10" s="25"/>
      <c r="DR10" s="27">
        <f>+IFERROR(DO10/AW10,0)</f>
        <v>0.83333333333333337</v>
      </c>
      <c r="DS10" s="28">
        <f>+IF(DT10="SI",IFERROR((IF(DT10="SI",DP10,0)/AW10),"REVISAR"),DL10)</f>
        <v>0.5</v>
      </c>
      <c r="DT10" s="25" t="s">
        <v>49</v>
      </c>
      <c r="DU10" s="25"/>
      <c r="DV10" s="24">
        <v>5</v>
      </c>
      <c r="DW10" s="24"/>
      <c r="DX10" s="25"/>
      <c r="DY10" s="27">
        <f>+IFERROR(DV10/AW10,0)</f>
        <v>0.83333333333333337</v>
      </c>
      <c r="DZ10" s="28">
        <f>+IF(EA10="SI",IFERROR((IF(EA10="SI",DW10,0)/AW10),"REVISAR"),DS10)</f>
        <v>0.5</v>
      </c>
      <c r="EA10" s="25" t="s">
        <v>49</v>
      </c>
      <c r="EB10" s="25"/>
      <c r="EC10" s="31">
        <v>6</v>
      </c>
      <c r="ED10" s="24"/>
      <c r="EE10" s="25"/>
      <c r="EF10" s="27">
        <f>+IFERROR(EC10/AW10,0)</f>
        <v>1</v>
      </c>
      <c r="EG10" s="28">
        <f>+IF(EH10="SI",IFERROR((IF(EH10="SI",ED10,0)/AW10),"REVISAR"),DZ10)</f>
        <v>0.5</v>
      </c>
      <c r="EH10" s="25" t="s">
        <v>49</v>
      </c>
      <c r="EI10" s="25"/>
      <c r="EJ10" s="32">
        <v>2025</v>
      </c>
    </row>
    <row r="11" spans="1:148" ht="409.5" x14ac:dyDescent="0.3">
      <c r="B11" s="16" t="s">
        <v>93</v>
      </c>
      <c r="C11" s="16" t="s">
        <v>94</v>
      </c>
      <c r="D11" s="16" t="s">
        <v>112</v>
      </c>
      <c r="E11" s="16" t="s">
        <v>159</v>
      </c>
      <c r="F11" s="16" t="s">
        <v>274</v>
      </c>
      <c r="G11" s="17" t="s">
        <v>900</v>
      </c>
      <c r="H11" s="16"/>
      <c r="I11" s="16" t="s">
        <v>627</v>
      </c>
      <c r="J11" s="16" t="s">
        <v>628</v>
      </c>
      <c r="K11" s="16" t="s">
        <v>629</v>
      </c>
      <c r="L11" s="16" t="s">
        <v>713</v>
      </c>
      <c r="M11" s="16" t="s">
        <v>96</v>
      </c>
      <c r="N11" s="16" t="s">
        <v>113</v>
      </c>
      <c r="O11" s="22">
        <v>124</v>
      </c>
      <c r="P11" s="19" t="s">
        <v>901</v>
      </c>
      <c r="Q11" s="20" t="s">
        <v>117</v>
      </c>
      <c r="R11" s="19" t="s">
        <v>752</v>
      </c>
      <c r="S11" s="21" t="s">
        <v>902</v>
      </c>
      <c r="T11" s="19" t="s">
        <v>308</v>
      </c>
      <c r="U11" s="19" t="s">
        <v>434</v>
      </c>
      <c r="V11" s="19">
        <v>0</v>
      </c>
      <c r="W11" s="19" t="s">
        <v>903</v>
      </c>
      <c r="X11" s="20" t="s">
        <v>288</v>
      </c>
      <c r="Y11" s="21"/>
      <c r="Z11" s="21"/>
      <c r="AA11" s="21"/>
      <c r="AB11" s="21"/>
      <c r="AC11" s="21"/>
      <c r="AD11" s="21"/>
      <c r="AE11" s="21"/>
      <c r="AF11" s="21"/>
      <c r="AG11" s="21"/>
      <c r="AH11" s="22"/>
      <c r="AI11" s="22"/>
      <c r="AJ11" s="22"/>
      <c r="AK11" s="22"/>
      <c r="AL11" s="22"/>
      <c r="AM11" s="22"/>
      <c r="AN11" s="22"/>
      <c r="AO11" s="22"/>
      <c r="AP11" s="22"/>
      <c r="AQ11" s="22"/>
      <c r="AR11" s="23"/>
      <c r="AS11" s="22"/>
      <c r="AT11" s="94"/>
      <c r="AU11" s="95"/>
      <c r="AV11" s="95"/>
      <c r="AW11" s="95">
        <v>100</v>
      </c>
      <c r="AX11" s="95">
        <v>100</v>
      </c>
      <c r="AY11" s="95">
        <v>100</v>
      </c>
      <c r="AZ11" s="191"/>
      <c r="BA11" s="191"/>
      <c r="BB11" s="191"/>
      <c r="BC11" s="191"/>
      <c r="BD11" s="24"/>
      <c r="BE11" s="24"/>
      <c r="BF11" s="25"/>
      <c r="BG11" s="27">
        <f t="shared" ref="BG11" si="48">IFERROR(BD11/AW11,0)</f>
        <v>0</v>
      </c>
      <c r="BH11" s="28">
        <f t="shared" ref="BH11" si="49">+IF(BI11="SI",IFERROR((IF(BI11="SI",BE11,0)/AW11),"REVISAR"),0)</f>
        <v>0</v>
      </c>
      <c r="BI11" s="25" t="s">
        <v>49</v>
      </c>
      <c r="BJ11" s="25"/>
      <c r="BK11" s="96"/>
      <c r="BL11" s="24"/>
      <c r="BM11" s="25"/>
      <c r="BN11" s="27">
        <f t="shared" ref="BN11" si="50">IFERROR(BK11/AW11,0)</f>
        <v>0</v>
      </c>
      <c r="BO11" s="28">
        <f t="shared" ref="BO11" si="51">+IF(BP11="SI",IFERROR((IF(BP11="SI",BL11,0)/AW11),"REVISAR"),BH11)</f>
        <v>0</v>
      </c>
      <c r="BP11" s="25" t="s">
        <v>49</v>
      </c>
      <c r="BQ11" s="29"/>
      <c r="BR11" s="30">
        <v>100</v>
      </c>
      <c r="BS11" s="24">
        <v>100</v>
      </c>
      <c r="BT11" s="25" t="s">
        <v>904</v>
      </c>
      <c r="BU11" s="27">
        <f t="shared" ref="BU11" si="52">IFERROR(BR11/AW11,0)</f>
        <v>1</v>
      </c>
      <c r="BV11" s="28">
        <f t="shared" ref="BV11" si="53">+IF(BW11="SI",IFERROR((IF(BW11="SI",BS11,0)/AW11),"REVISAR"),BO11)</f>
        <v>1</v>
      </c>
      <c r="BW11" s="25" t="s">
        <v>50</v>
      </c>
      <c r="BX11" s="25" t="s">
        <v>905</v>
      </c>
      <c r="BY11" s="136">
        <v>100</v>
      </c>
      <c r="BZ11" s="24">
        <v>100</v>
      </c>
      <c r="CA11" s="25" t="s">
        <v>100</v>
      </c>
      <c r="CB11" s="27">
        <f t="shared" ref="CB11" si="54">IFERROR(BY11/AW11,0)</f>
        <v>1</v>
      </c>
      <c r="CC11" s="28">
        <f t="shared" ref="CC11" si="55">+IF(CD11="SI",IFERROR((IF(CD11="SI",BZ11,0)/AW11),"REVISAR"),BV11)</f>
        <v>1</v>
      </c>
      <c r="CD11" s="25" t="s">
        <v>50</v>
      </c>
      <c r="CE11" s="25" t="s">
        <v>1429</v>
      </c>
      <c r="CF11" s="96"/>
      <c r="CG11" s="24"/>
      <c r="CH11" s="25" t="s">
        <v>100</v>
      </c>
      <c r="CI11" s="27">
        <f t="shared" ref="CI11" si="56">IFERROR(CF11/AW11,0)</f>
        <v>0</v>
      </c>
      <c r="CJ11" s="28">
        <f t="shared" ref="CJ11" si="57">+IF(CK11="SI",IFERROR((IF(CK11="SI",CG11,0)/AW11),"REVISAR"),CC11)</f>
        <v>0</v>
      </c>
      <c r="CK11" s="25" t="s">
        <v>50</v>
      </c>
      <c r="CL11" s="25" t="s">
        <v>1430</v>
      </c>
      <c r="CM11" s="136">
        <v>100</v>
      </c>
      <c r="CN11" s="24">
        <v>100</v>
      </c>
      <c r="CO11" s="25" t="s">
        <v>1454</v>
      </c>
      <c r="CP11" s="27">
        <f t="shared" ref="CP11" si="58">IFERROR(CM11/AW11,0)</f>
        <v>1</v>
      </c>
      <c r="CQ11" s="28">
        <f t="shared" ref="CQ11" si="59">+IF(CR11="SI",IFERROR((IF(CR11="SI",CN11,0)/AW11),"REVISAR"),CJ11)</f>
        <v>1</v>
      </c>
      <c r="CR11" s="25" t="s">
        <v>50</v>
      </c>
      <c r="CS11" s="25" t="s">
        <v>1455</v>
      </c>
      <c r="CT11" s="24">
        <v>100</v>
      </c>
      <c r="CU11" s="24">
        <v>100</v>
      </c>
      <c r="CV11" s="25" t="s">
        <v>104</v>
      </c>
      <c r="CW11" s="27">
        <f t="shared" ref="CW11" si="60">IFERROR(CT11/AW11,0)</f>
        <v>1</v>
      </c>
      <c r="CX11" s="28">
        <f t="shared" ref="CX11" si="61">+IF(CY11="SI",IFERROR((IF(CY11="SI",CU11,0)/AW11),"REVISAR"),CQ11)</f>
        <v>1</v>
      </c>
      <c r="CY11" s="25" t="s">
        <v>50</v>
      </c>
      <c r="CZ11" s="25" t="s">
        <v>1817</v>
      </c>
      <c r="DA11" s="24">
        <v>100</v>
      </c>
      <c r="DB11" s="24">
        <v>100</v>
      </c>
      <c r="DC11" s="25" t="s">
        <v>100</v>
      </c>
      <c r="DD11" s="27">
        <f t="shared" ref="DD11" si="62">IFERROR(DA11/AW11,0)</f>
        <v>1</v>
      </c>
      <c r="DE11" s="28">
        <f t="shared" ref="DE11" si="63">+IF(DF11="SI",IFERROR((IF(DF11="SI",DB11,0)/AW11),"REVISAR"),CX11)</f>
        <v>1</v>
      </c>
      <c r="DF11" s="25" t="s">
        <v>50</v>
      </c>
      <c r="DG11" s="25" t="s">
        <v>1818</v>
      </c>
      <c r="DH11" s="24">
        <v>100</v>
      </c>
      <c r="DI11" s="24">
        <v>100</v>
      </c>
      <c r="DJ11" s="25" t="s">
        <v>1844</v>
      </c>
      <c r="DK11" s="27">
        <f t="shared" ref="DK11" si="64">IFERROR(DH11/AW11,0)</f>
        <v>1</v>
      </c>
      <c r="DL11" s="28">
        <f t="shared" ref="DL11" si="65">+IF(DM11="SI",IFERROR((IF(DM11="SI",DI11,0)/AW11),"REVISAR"),DE11)</f>
        <v>1</v>
      </c>
      <c r="DM11" s="25" t="s">
        <v>50</v>
      </c>
      <c r="DN11" s="25" t="s">
        <v>1845</v>
      </c>
      <c r="DO11" s="96"/>
      <c r="DP11" s="24"/>
      <c r="DQ11" s="25"/>
      <c r="DR11" s="27">
        <f t="shared" ref="DR11" si="66">IFERROR(DO11/AW11,0)</f>
        <v>0</v>
      </c>
      <c r="DS11" s="28">
        <f t="shared" ref="DS11" si="67">+IF(DT11="SI",IFERROR((IF(DT11="SI",DP11,0)/AW11),"REVISAR"),DL11)</f>
        <v>1</v>
      </c>
      <c r="DT11" s="25" t="s">
        <v>49</v>
      </c>
      <c r="DU11" s="25"/>
      <c r="DV11" s="96"/>
      <c r="DW11" s="24"/>
      <c r="DX11" s="25"/>
      <c r="DY11" s="27">
        <f t="shared" ref="DY11" si="68">IFERROR(DV11/AW11,0)</f>
        <v>0</v>
      </c>
      <c r="DZ11" s="28">
        <f t="shared" ref="DZ11" si="69">+IF(EA11="SI",IFERROR((IF(EA11="SI",DW11,0)/AW11),"REVISAR"),DS11)</f>
        <v>1</v>
      </c>
      <c r="EA11" s="25" t="s">
        <v>49</v>
      </c>
      <c r="EB11" s="25"/>
      <c r="EC11" s="96">
        <v>100</v>
      </c>
      <c r="ED11" s="24"/>
      <c r="EE11" s="25"/>
      <c r="EF11" s="27">
        <f t="shared" ref="EF11" si="70">IFERROR(EC11/AW11,0)</f>
        <v>1</v>
      </c>
      <c r="EG11" s="28">
        <f t="shared" ref="EG11" si="71">+IF(EH11="SI",IFERROR((IF(EH11="SI",ED11,0)/AW11),"REVISAR"),DZ11)</f>
        <v>1</v>
      </c>
      <c r="EH11" s="25" t="s">
        <v>49</v>
      </c>
      <c r="EI11" s="25"/>
      <c r="EJ11" s="32">
        <v>2025</v>
      </c>
    </row>
    <row r="12" spans="1:148" ht="409.5" x14ac:dyDescent="0.3">
      <c r="B12" s="16" t="s">
        <v>93</v>
      </c>
      <c r="C12" s="16" t="s">
        <v>94</v>
      </c>
      <c r="D12" s="16" t="s">
        <v>115</v>
      </c>
      <c r="E12" s="16" t="s">
        <v>159</v>
      </c>
      <c r="F12" s="16" t="s">
        <v>864</v>
      </c>
      <c r="G12" s="17" t="s">
        <v>920</v>
      </c>
      <c r="H12" s="16"/>
      <c r="I12" s="16" t="s">
        <v>627</v>
      </c>
      <c r="J12" s="16" t="s">
        <v>628</v>
      </c>
      <c r="K12" s="16" t="s">
        <v>629</v>
      </c>
      <c r="L12" s="16" t="s">
        <v>713</v>
      </c>
      <c r="M12" s="16" t="s">
        <v>96</v>
      </c>
      <c r="N12" s="16" t="s">
        <v>116</v>
      </c>
      <c r="O12" s="22">
        <v>127</v>
      </c>
      <c r="P12" s="19" t="s">
        <v>921</v>
      </c>
      <c r="Q12" s="20" t="s">
        <v>117</v>
      </c>
      <c r="R12" s="19" t="s">
        <v>870</v>
      </c>
      <c r="S12" s="19" t="s">
        <v>922</v>
      </c>
      <c r="T12" s="19" t="s">
        <v>308</v>
      </c>
      <c r="U12" s="19" t="s">
        <v>487</v>
      </c>
      <c r="V12" s="19">
        <v>0</v>
      </c>
      <c r="W12" s="19" t="s">
        <v>118</v>
      </c>
      <c r="X12" s="20" t="s">
        <v>288</v>
      </c>
      <c r="Y12" s="21"/>
      <c r="Z12" s="21"/>
      <c r="AA12" s="21"/>
      <c r="AB12" s="21"/>
      <c r="AC12" s="21"/>
      <c r="AD12" s="21"/>
      <c r="AE12" s="21"/>
      <c r="AF12" s="21"/>
      <c r="AG12" s="21"/>
      <c r="AH12" s="22"/>
      <c r="AI12" s="22"/>
      <c r="AJ12" s="22"/>
      <c r="AK12" s="22"/>
      <c r="AL12" s="22"/>
      <c r="AM12" s="22"/>
      <c r="AN12" s="22"/>
      <c r="AO12" s="22"/>
      <c r="AP12" s="22"/>
      <c r="AQ12" s="22"/>
      <c r="AR12" s="23"/>
      <c r="AS12" s="22"/>
      <c r="AT12" s="207"/>
      <c r="AU12" s="190"/>
      <c r="AV12" s="190"/>
      <c r="AW12" s="190">
        <v>100</v>
      </c>
      <c r="AX12" s="190">
        <v>100</v>
      </c>
      <c r="AY12" s="190">
        <v>100</v>
      </c>
      <c r="AZ12" s="191">
        <v>7</v>
      </c>
      <c r="BA12" s="191" t="s">
        <v>923</v>
      </c>
      <c r="BB12" s="191" t="s">
        <v>924</v>
      </c>
      <c r="BC12" s="191" t="s">
        <v>925</v>
      </c>
      <c r="BD12" s="24">
        <v>7</v>
      </c>
      <c r="BE12" s="24">
        <v>5</v>
      </c>
      <c r="BF12" s="25" t="s">
        <v>926</v>
      </c>
      <c r="BG12" s="27">
        <f>IFERROR(BD12/AW12,0)</f>
        <v>7.0000000000000007E-2</v>
      </c>
      <c r="BH12" s="28">
        <f>+IF(BI12="SI",IFERROR((IF(BI12="SI",BE12,0)/AW12),"REVISAR"),0)</f>
        <v>0.05</v>
      </c>
      <c r="BI12" s="25" t="s">
        <v>50</v>
      </c>
      <c r="BJ12" s="25" t="s">
        <v>927</v>
      </c>
      <c r="BK12" s="24">
        <v>15</v>
      </c>
      <c r="BL12" s="24">
        <v>14</v>
      </c>
      <c r="BM12" s="25" t="s">
        <v>928</v>
      </c>
      <c r="BN12" s="27">
        <f>+IFERROR(BK12/AW12,0)</f>
        <v>0.15</v>
      </c>
      <c r="BO12" s="28">
        <f>+IF(BP12="SI",IFERROR((IF(BP12="SI",BL12,0)/AW12),"REVISAR"),BH12)</f>
        <v>0.14000000000000001</v>
      </c>
      <c r="BP12" s="25" t="s">
        <v>50</v>
      </c>
      <c r="BQ12" s="29" t="s">
        <v>929</v>
      </c>
      <c r="BR12" s="30">
        <v>24</v>
      </c>
      <c r="BS12" s="24">
        <v>28</v>
      </c>
      <c r="BT12" s="25" t="s">
        <v>930</v>
      </c>
      <c r="BU12" s="27">
        <f>+IFERROR(BR12/AW12,0)</f>
        <v>0.24</v>
      </c>
      <c r="BV12" s="28">
        <f>+IF(BW12="SI",IFERROR((IF(BW12="SI",BS12,0)/AW12),"REVISAR"),BO12)</f>
        <v>0.28000000000000003</v>
      </c>
      <c r="BW12" s="25" t="s">
        <v>50</v>
      </c>
      <c r="BX12" s="25" t="s">
        <v>1459</v>
      </c>
      <c r="BY12" s="24">
        <v>32</v>
      </c>
      <c r="BZ12" s="24">
        <v>39</v>
      </c>
      <c r="CA12" s="25" t="s">
        <v>1460</v>
      </c>
      <c r="CB12" s="27">
        <f>+IFERROR(BY12/AW12,0)</f>
        <v>0.32</v>
      </c>
      <c r="CC12" s="28">
        <f>+IF(CD12="SI",IFERROR((IF(CD12="SI",BZ12,0)/AW12),"REVISAR"),BV12)</f>
        <v>0.39</v>
      </c>
      <c r="CD12" s="25" t="s">
        <v>50</v>
      </c>
      <c r="CE12" s="25" t="s">
        <v>1461</v>
      </c>
      <c r="CF12" s="24">
        <v>41</v>
      </c>
      <c r="CG12" s="24">
        <v>49</v>
      </c>
      <c r="CH12" s="25" t="s">
        <v>1462</v>
      </c>
      <c r="CI12" s="27">
        <f>+IFERROR(CF12/AW12,0)</f>
        <v>0.41</v>
      </c>
      <c r="CJ12" s="28">
        <f>+IF(CK12="SI",IFERROR((IF(CK12="SI",CG12,0)/AW12),"REVISAR"),CC12)</f>
        <v>0.49</v>
      </c>
      <c r="CK12" s="25" t="s">
        <v>50</v>
      </c>
      <c r="CL12" s="25" t="s">
        <v>1463</v>
      </c>
      <c r="CM12" s="24">
        <v>49</v>
      </c>
      <c r="CN12" s="24">
        <v>56</v>
      </c>
      <c r="CO12" s="25" t="s">
        <v>1464</v>
      </c>
      <c r="CP12" s="27">
        <f>+IFERROR(CM12/AW12,0)</f>
        <v>0.49</v>
      </c>
      <c r="CQ12" s="28">
        <f>+IF(CR12="SI",IFERROR((IF(CR12="SI",CN12,0)/AW12),"REVISAR"),CJ12)</f>
        <v>0.56000000000000005</v>
      </c>
      <c r="CR12" s="25" t="s">
        <v>50</v>
      </c>
      <c r="CS12" s="25" t="s">
        <v>1465</v>
      </c>
      <c r="CT12" s="24">
        <v>58</v>
      </c>
      <c r="CU12" s="24">
        <v>64</v>
      </c>
      <c r="CV12" s="25" t="s">
        <v>1849</v>
      </c>
      <c r="CW12" s="27">
        <f>+IFERROR(CT12/AW12,0)</f>
        <v>0.57999999999999996</v>
      </c>
      <c r="CX12" s="28">
        <f>+IF(CY12="SI",IFERROR((IF(CY12="SI",CU12,0)/AW12),"REVISAR"),CQ12)</f>
        <v>0.64</v>
      </c>
      <c r="CY12" s="25" t="s">
        <v>50</v>
      </c>
      <c r="CZ12" s="25" t="s">
        <v>1850</v>
      </c>
      <c r="DA12" s="24">
        <v>66</v>
      </c>
      <c r="DB12" s="24">
        <v>78</v>
      </c>
      <c r="DC12" s="25" t="s">
        <v>1851</v>
      </c>
      <c r="DD12" s="27">
        <f>+IFERROR(DA12/AW12,0)</f>
        <v>0.66</v>
      </c>
      <c r="DE12" s="28">
        <f>+IF(DF12="SI",IFERROR((IF(DF12="SI",DB12,0)/AW12),"REVISAR"),CX12)</f>
        <v>0.78</v>
      </c>
      <c r="DF12" s="25" t="s">
        <v>50</v>
      </c>
      <c r="DG12" s="25" t="s">
        <v>1852</v>
      </c>
      <c r="DH12" s="24">
        <v>75</v>
      </c>
      <c r="DI12" s="24">
        <v>95</v>
      </c>
      <c r="DJ12" s="25" t="s">
        <v>1853</v>
      </c>
      <c r="DK12" s="27">
        <f>+IFERROR(DH12/AW12,0)</f>
        <v>0.75</v>
      </c>
      <c r="DL12" s="28">
        <f>+IF(DM12="SI",IFERROR((IF(DM12="SI",DI12,0)/AW12),"REVISAR"),DE12)</f>
        <v>0.95</v>
      </c>
      <c r="DM12" s="25" t="s">
        <v>50</v>
      </c>
      <c r="DN12" s="25" t="s">
        <v>1854</v>
      </c>
      <c r="DO12" s="24">
        <v>83</v>
      </c>
      <c r="DP12" s="24"/>
      <c r="DQ12" s="25"/>
      <c r="DR12" s="27">
        <f>+IFERROR(DO12/AW12,0)</f>
        <v>0.83</v>
      </c>
      <c r="DS12" s="28">
        <f>+IF(DT12="SI",IFERROR((IF(DT12="SI",DP12,0)/AW12),"REVISAR"),DL12)</f>
        <v>0.95</v>
      </c>
      <c r="DT12" s="25" t="s">
        <v>49</v>
      </c>
      <c r="DU12" s="25"/>
      <c r="DV12" s="24">
        <v>92</v>
      </c>
      <c r="DW12" s="24"/>
      <c r="DX12" s="25"/>
      <c r="DY12" s="27">
        <f>+IFERROR(DV12/AW12,0)</f>
        <v>0.92</v>
      </c>
      <c r="DZ12" s="28">
        <f>+IF(EA12="SI",IFERROR((IF(EA12="SI",DW12,0)/AW12),"REVISAR"),DS12)</f>
        <v>0.95</v>
      </c>
      <c r="EA12" s="25" t="s">
        <v>49</v>
      </c>
      <c r="EB12" s="25"/>
      <c r="EC12" s="31">
        <v>100</v>
      </c>
      <c r="ED12" s="24"/>
      <c r="EE12" s="25"/>
      <c r="EF12" s="27">
        <f>+IFERROR(EC12/AW12,0)</f>
        <v>1</v>
      </c>
      <c r="EG12" s="28">
        <f>+IF(EH12="SI",IFERROR((IF(EH12="SI",ED12,0)/AW12),"REVISAR"),DZ12)</f>
        <v>0.95</v>
      </c>
      <c r="EH12" s="25" t="s">
        <v>49</v>
      </c>
      <c r="EI12" s="25"/>
      <c r="EJ12" s="32">
        <v>2025</v>
      </c>
    </row>
    <row r="13" spans="1:148" ht="409.5" x14ac:dyDescent="0.3">
      <c r="B13" s="16" t="s">
        <v>93</v>
      </c>
      <c r="C13" s="16" t="s">
        <v>94</v>
      </c>
      <c r="D13" s="16" t="s">
        <v>115</v>
      </c>
      <c r="E13" s="16" t="s">
        <v>159</v>
      </c>
      <c r="F13" s="16" t="s">
        <v>864</v>
      </c>
      <c r="G13" s="17" t="s">
        <v>920</v>
      </c>
      <c r="H13" s="16"/>
      <c r="I13" s="16" t="s">
        <v>627</v>
      </c>
      <c r="J13" s="16" t="s">
        <v>628</v>
      </c>
      <c r="K13" s="16" t="s">
        <v>629</v>
      </c>
      <c r="L13" s="16" t="s">
        <v>713</v>
      </c>
      <c r="M13" s="16" t="s">
        <v>96</v>
      </c>
      <c r="N13" s="16" t="s">
        <v>116</v>
      </c>
      <c r="O13" s="22">
        <v>128</v>
      </c>
      <c r="P13" s="19" t="s">
        <v>931</v>
      </c>
      <c r="Q13" s="20" t="s">
        <v>117</v>
      </c>
      <c r="R13" s="19" t="s">
        <v>485</v>
      </c>
      <c r="S13" s="19" t="s">
        <v>932</v>
      </c>
      <c r="T13" s="19" t="s">
        <v>285</v>
      </c>
      <c r="U13" s="19" t="s">
        <v>881</v>
      </c>
      <c r="V13" s="19">
        <v>0</v>
      </c>
      <c r="W13" s="19" t="s">
        <v>118</v>
      </c>
      <c r="X13" s="20" t="s">
        <v>288</v>
      </c>
      <c r="Y13" s="21"/>
      <c r="Z13" s="21"/>
      <c r="AA13" s="21"/>
      <c r="AB13" s="21"/>
      <c r="AC13" s="21"/>
      <c r="AD13" s="21"/>
      <c r="AE13" s="21"/>
      <c r="AF13" s="21"/>
      <c r="AG13" s="21"/>
      <c r="AH13" s="22"/>
      <c r="AI13" s="22"/>
      <c r="AJ13" s="22"/>
      <c r="AK13" s="22"/>
      <c r="AL13" s="22"/>
      <c r="AM13" s="22"/>
      <c r="AN13" s="22"/>
      <c r="AO13" s="22"/>
      <c r="AP13" s="22"/>
      <c r="AQ13" s="22"/>
      <c r="AR13" s="23"/>
      <c r="AS13" s="22"/>
      <c r="AT13" s="207"/>
      <c r="AU13" s="190"/>
      <c r="AV13" s="190"/>
      <c r="AW13" s="190">
        <v>3</v>
      </c>
      <c r="AX13" s="190">
        <v>3</v>
      </c>
      <c r="AY13" s="190">
        <v>6</v>
      </c>
      <c r="AZ13" s="191" t="s">
        <v>933</v>
      </c>
      <c r="BA13" s="191" t="s">
        <v>933</v>
      </c>
      <c r="BB13" s="191" t="s">
        <v>933</v>
      </c>
      <c r="BC13" s="191" t="s">
        <v>934</v>
      </c>
      <c r="BD13" s="24" t="s">
        <v>933</v>
      </c>
      <c r="BE13" s="24"/>
      <c r="BF13" s="25" t="s">
        <v>100</v>
      </c>
      <c r="BG13" s="26">
        <f t="shared" ref="BG13" si="72">IFERROR(BD13/AW13,0)</f>
        <v>0</v>
      </c>
      <c r="BH13" s="27">
        <f t="shared" ref="BH13" si="73">IFERROR(BE13/AW13,0)</f>
        <v>0</v>
      </c>
      <c r="BI13" s="25" t="s">
        <v>50</v>
      </c>
      <c r="BJ13" s="25" t="s">
        <v>101</v>
      </c>
      <c r="BK13" s="24" t="s">
        <v>933</v>
      </c>
      <c r="BL13" s="24"/>
      <c r="BM13" s="25" t="s">
        <v>100</v>
      </c>
      <c r="BN13" s="27">
        <f t="shared" ref="BN13" si="74">+IFERROR(BK13/AW13,0)</f>
        <v>0</v>
      </c>
      <c r="BO13" s="28">
        <f t="shared" ref="BO13" si="75">+IF(BP13="SI",IFERROR((IF(BP13="SI",BL13,0)/AW13),"REVISAR"),BH13)</f>
        <v>0</v>
      </c>
      <c r="BP13" s="25" t="s">
        <v>50</v>
      </c>
      <c r="BQ13" s="29" t="s">
        <v>103</v>
      </c>
      <c r="BR13" s="30" t="s">
        <v>933</v>
      </c>
      <c r="BS13" s="24"/>
      <c r="BT13" s="25" t="s">
        <v>100</v>
      </c>
      <c r="BU13" s="27">
        <f t="shared" ref="BU13" si="76">+IFERROR(BR13/AW13,0)</f>
        <v>0</v>
      </c>
      <c r="BV13" s="28">
        <f t="shared" ref="BV13" si="77">+IF(BW13="SI",IFERROR((IF(BW13="SI",BS13,0)/AW13),"REVISAR"),BO13)</f>
        <v>0</v>
      </c>
      <c r="BW13" s="25" t="s">
        <v>50</v>
      </c>
      <c r="BX13" s="25" t="s">
        <v>105</v>
      </c>
      <c r="BY13" s="24" t="s">
        <v>934</v>
      </c>
      <c r="BZ13" s="24">
        <v>1</v>
      </c>
      <c r="CA13" s="25" t="s">
        <v>1466</v>
      </c>
      <c r="CB13" s="27">
        <f t="shared" ref="CB13" si="78">+IFERROR(BY13/AW13,0)</f>
        <v>0</v>
      </c>
      <c r="CC13" s="28">
        <f t="shared" ref="CC13" si="79">+IF(CD13="SI",IFERROR((IF(CD13="SI",BZ13,0)/AW13),"REVISAR"),BV13)</f>
        <v>0.33333333333333331</v>
      </c>
      <c r="CD13" s="25" t="s">
        <v>50</v>
      </c>
      <c r="CE13" s="25" t="s">
        <v>1461</v>
      </c>
      <c r="CF13" s="24" t="s">
        <v>934</v>
      </c>
      <c r="CG13" s="24"/>
      <c r="CH13" s="25" t="s">
        <v>104</v>
      </c>
      <c r="CI13" s="27">
        <f t="shared" ref="CI13" si="80">+IFERROR(CF13/AW13,0)</f>
        <v>0</v>
      </c>
      <c r="CJ13" s="28">
        <f t="shared" ref="CJ13" si="81">+IF(CK13="SI",IFERROR((IF(CK13="SI",CG13,0)/AW13),"REVISAR"),CC13)</f>
        <v>0</v>
      </c>
      <c r="CK13" s="25" t="s">
        <v>50</v>
      </c>
      <c r="CL13" s="25" t="s">
        <v>1430</v>
      </c>
      <c r="CM13" s="24" t="s">
        <v>934</v>
      </c>
      <c r="CN13" s="24"/>
      <c r="CO13" s="25" t="s">
        <v>119</v>
      </c>
      <c r="CP13" s="27">
        <f t="shared" ref="CP13" si="82">+IFERROR(CM13/AW13,0)</f>
        <v>0</v>
      </c>
      <c r="CQ13" s="28">
        <f t="shared" ref="CQ13" si="83">+IF(CR13="SI",IFERROR((IF(CR13="SI",CN13,0)/AW13),"REVISAR"),CJ13)</f>
        <v>0</v>
      </c>
      <c r="CR13" s="25" t="s">
        <v>50</v>
      </c>
      <c r="CS13" s="25" t="s">
        <v>1457</v>
      </c>
      <c r="CT13" s="24" t="s">
        <v>934</v>
      </c>
      <c r="CU13" s="24"/>
      <c r="CV13" s="25" t="s">
        <v>119</v>
      </c>
      <c r="CW13" s="27">
        <f t="shared" ref="CW13" si="84">+IFERROR(CT13/AW13,0)</f>
        <v>0</v>
      </c>
      <c r="CX13" s="28">
        <f t="shared" ref="CX13" si="85">+IF(CY13="SI",IFERROR((IF(CY13="SI",CU13,0)/AW13),"REVISAR"),CQ13)</f>
        <v>0</v>
      </c>
      <c r="CY13" s="25" t="s">
        <v>50</v>
      </c>
      <c r="CZ13" s="25" t="s">
        <v>1817</v>
      </c>
      <c r="DA13" s="24" t="s">
        <v>935</v>
      </c>
      <c r="DB13" s="24">
        <v>2</v>
      </c>
      <c r="DC13" s="25" t="s">
        <v>1855</v>
      </c>
      <c r="DD13" s="27">
        <f t="shared" ref="DD13" si="86">+IFERROR(DA13/AW13,0)</f>
        <v>0</v>
      </c>
      <c r="DE13" s="28">
        <f t="shared" ref="DE13" si="87">+IF(DF13="SI",IFERROR((IF(DF13="SI",DB13,0)/AW13),"REVISAR"),CX13)</f>
        <v>0.66666666666666663</v>
      </c>
      <c r="DF13" s="25" t="s">
        <v>50</v>
      </c>
      <c r="DG13" s="25" t="s">
        <v>1852</v>
      </c>
      <c r="DH13" s="24" t="s">
        <v>935</v>
      </c>
      <c r="DI13" s="24"/>
      <c r="DJ13" s="25" t="s">
        <v>119</v>
      </c>
      <c r="DK13" s="27">
        <f t="shared" ref="DK13" si="88">+IFERROR(DH13/AW13,0)</f>
        <v>0</v>
      </c>
      <c r="DL13" s="28">
        <f t="shared" ref="DL13" si="89">+IF(DM13="SI",IFERROR((IF(DM13="SI",DI13,0)/AW13),"REVISAR"),DE13)</f>
        <v>0</v>
      </c>
      <c r="DM13" s="25" t="s">
        <v>50</v>
      </c>
      <c r="DN13" s="25" t="s">
        <v>1819</v>
      </c>
      <c r="DO13" s="24" t="s">
        <v>935</v>
      </c>
      <c r="DP13" s="24"/>
      <c r="DQ13" s="25"/>
      <c r="DR13" s="27">
        <f t="shared" ref="DR13" si="90">+IFERROR(DO13/AW13,0)</f>
        <v>0</v>
      </c>
      <c r="DS13" s="28">
        <f t="shared" ref="DS13" si="91">+IF(DT13="SI",IFERROR((IF(DT13="SI",DP13,0)/AW13),"REVISAR"),DL13)</f>
        <v>0</v>
      </c>
      <c r="DT13" s="25" t="s">
        <v>49</v>
      </c>
      <c r="DU13" s="25"/>
      <c r="DV13" s="24" t="s">
        <v>935</v>
      </c>
      <c r="DW13" s="24"/>
      <c r="DX13" s="25"/>
      <c r="DY13" s="27">
        <f t="shared" ref="DY13" si="92">+IFERROR(DV13/AW13,0)</f>
        <v>0</v>
      </c>
      <c r="DZ13" s="28">
        <f t="shared" ref="DZ13" si="93">+IF(EA13="SI",IFERROR((IF(EA13="SI",DW13,0)/AW13),"REVISAR"),DS13)</f>
        <v>0</v>
      </c>
      <c r="EA13" s="25" t="s">
        <v>49</v>
      </c>
      <c r="EB13" s="25"/>
      <c r="EC13" s="31">
        <v>3</v>
      </c>
      <c r="ED13" s="24"/>
      <c r="EE13" s="25"/>
      <c r="EF13" s="27">
        <f t="shared" ref="EF13" si="94">+IFERROR(EC13/AW13,0)</f>
        <v>1</v>
      </c>
      <c r="EG13" s="28">
        <f t="shared" ref="EG13" si="95">+IF(EH13="SI",IFERROR((IF(EH13="SI",ED13,0)/AW13),"REVISAR"),DZ13)</f>
        <v>0</v>
      </c>
      <c r="EH13" s="25" t="s">
        <v>49</v>
      </c>
      <c r="EI13" s="25"/>
      <c r="EJ13" s="32">
        <v>2025</v>
      </c>
    </row>
    <row r="14" spans="1:148" ht="409.5" x14ac:dyDescent="0.3">
      <c r="B14" s="16" t="s">
        <v>93</v>
      </c>
      <c r="C14" s="16" t="s">
        <v>94</v>
      </c>
      <c r="D14" s="16" t="s">
        <v>130</v>
      </c>
      <c r="E14" s="16" t="s">
        <v>159</v>
      </c>
      <c r="F14" s="16" t="s">
        <v>274</v>
      </c>
      <c r="G14" s="17" t="s">
        <v>517</v>
      </c>
      <c r="H14" s="16" t="s">
        <v>470</v>
      </c>
      <c r="I14" s="16" t="s">
        <v>627</v>
      </c>
      <c r="J14" s="16" t="s">
        <v>628</v>
      </c>
      <c r="K14" s="16" t="s">
        <v>629</v>
      </c>
      <c r="L14" s="16"/>
      <c r="M14" s="16" t="s">
        <v>68</v>
      </c>
      <c r="N14" s="16" t="s">
        <v>131</v>
      </c>
      <c r="O14" s="22">
        <v>129</v>
      </c>
      <c r="P14" s="19" t="s">
        <v>984</v>
      </c>
      <c r="Q14" s="20" t="s">
        <v>282</v>
      </c>
      <c r="R14" s="19" t="s">
        <v>283</v>
      </c>
      <c r="S14" s="19" t="s">
        <v>985</v>
      </c>
      <c r="T14" s="19" t="s">
        <v>285</v>
      </c>
      <c r="U14" s="19" t="s">
        <v>487</v>
      </c>
      <c r="V14" s="19">
        <v>30</v>
      </c>
      <c r="W14" s="19" t="s">
        <v>986</v>
      </c>
      <c r="X14" s="20" t="s">
        <v>288</v>
      </c>
      <c r="Y14" s="21" t="s">
        <v>48</v>
      </c>
      <c r="Z14" s="21"/>
      <c r="AA14" s="21"/>
      <c r="AB14" s="21"/>
      <c r="AC14" s="21"/>
      <c r="AD14" s="21"/>
      <c r="AE14" s="21"/>
      <c r="AF14" s="21"/>
      <c r="AG14" s="21"/>
      <c r="AH14" s="22"/>
      <c r="AI14" s="22"/>
      <c r="AJ14" s="22"/>
      <c r="AK14" s="22"/>
      <c r="AL14" s="22"/>
      <c r="AM14" s="22"/>
      <c r="AN14" s="22"/>
      <c r="AO14" s="22"/>
      <c r="AP14" s="22"/>
      <c r="AQ14" s="22"/>
      <c r="AR14" s="23"/>
      <c r="AS14" s="22"/>
      <c r="AT14" s="22">
        <v>0</v>
      </c>
      <c r="AU14" s="190">
        <v>6</v>
      </c>
      <c r="AV14" s="190">
        <v>40</v>
      </c>
      <c r="AW14" s="190">
        <v>40</v>
      </c>
      <c r="AX14" s="190">
        <v>14</v>
      </c>
      <c r="AY14" s="190">
        <v>100</v>
      </c>
      <c r="AZ14" s="191"/>
      <c r="BA14" s="191"/>
      <c r="BB14" s="191"/>
      <c r="BC14" s="191"/>
      <c r="BD14" s="24"/>
      <c r="BE14" s="24"/>
      <c r="BF14" s="25" t="s">
        <v>987</v>
      </c>
      <c r="BG14" s="26">
        <f t="shared" ref="BG14:BG17" si="96">IFERROR(BD14/AW14,0)</f>
        <v>0</v>
      </c>
      <c r="BH14" s="27">
        <f t="shared" ref="BH14" si="97">IFERROR(BE14/AW14,0)</f>
        <v>0</v>
      </c>
      <c r="BI14" s="25" t="s">
        <v>50</v>
      </c>
      <c r="BJ14" s="25" t="s">
        <v>982</v>
      </c>
      <c r="BK14" s="24"/>
      <c r="BL14" s="24"/>
      <c r="BM14" s="25" t="s">
        <v>988</v>
      </c>
      <c r="BN14" s="27">
        <f t="shared" ref="BN14" si="98">+IFERROR(BK14/AW14,0)</f>
        <v>0</v>
      </c>
      <c r="BO14" s="28">
        <f t="shared" ref="BO14:BO17" si="99">+IF(BP14="SI",IFERROR((IF(BP14="SI",BL14,0)/AW14),"REVISAR"),BH14)</f>
        <v>0</v>
      </c>
      <c r="BP14" s="25" t="s">
        <v>50</v>
      </c>
      <c r="BQ14" s="29" t="s">
        <v>982</v>
      </c>
      <c r="BR14" s="30"/>
      <c r="BS14" s="24"/>
      <c r="BT14" s="25" t="s">
        <v>989</v>
      </c>
      <c r="BU14" s="27">
        <f t="shared" ref="BU14" si="100">+IFERROR(BR14/AW14,0)</f>
        <v>0</v>
      </c>
      <c r="BV14" s="28">
        <f t="shared" ref="BV14:BV17" si="101">+IF(BW14="SI",IFERROR((IF(BW14="SI",BS14,0)/AW14),"REVISAR"),BO14)</f>
        <v>0</v>
      </c>
      <c r="BW14" s="25" t="s">
        <v>62</v>
      </c>
      <c r="BX14" s="25" t="s">
        <v>1498</v>
      </c>
      <c r="BY14" s="24"/>
      <c r="BZ14" s="24"/>
      <c r="CA14" s="25" t="s">
        <v>1499</v>
      </c>
      <c r="CB14" s="27">
        <f t="shared" ref="CB14" si="102">+IFERROR(BY14/AW14,0)</f>
        <v>0</v>
      </c>
      <c r="CC14" s="28">
        <f t="shared" ref="CC14:CC17" si="103">+IF(CD14="SI",IFERROR((IF(CD14="SI",BZ14,0)/AW14),"REVISAR"),BV14)</f>
        <v>0</v>
      </c>
      <c r="CD14" s="25" t="s">
        <v>50</v>
      </c>
      <c r="CE14" s="25" t="s">
        <v>1494</v>
      </c>
      <c r="CF14" s="24"/>
      <c r="CG14" s="24"/>
      <c r="CH14" s="25" t="s">
        <v>1500</v>
      </c>
      <c r="CI14" s="27">
        <f t="shared" ref="CI14" si="104">+IFERROR(CF14/AW14,0)</f>
        <v>0</v>
      </c>
      <c r="CJ14" s="28">
        <f t="shared" ref="CJ14:CJ17" si="105">+IF(CK14="SI",IFERROR((IF(CK14="SI",CG14,0)/AW14),"REVISAR"),CC14)</f>
        <v>0</v>
      </c>
      <c r="CK14" s="25" t="s">
        <v>50</v>
      </c>
      <c r="CL14" s="25" t="s">
        <v>1496</v>
      </c>
      <c r="CM14" s="24"/>
      <c r="CN14" s="24"/>
      <c r="CO14" s="25" t="s">
        <v>1501</v>
      </c>
      <c r="CP14" s="27">
        <f t="shared" ref="CP14" si="106">+IFERROR(CM14/AW14,0)</f>
        <v>0</v>
      </c>
      <c r="CQ14" s="28">
        <f t="shared" ref="CQ14:CQ17" si="107">+IF(CR14="SI",IFERROR((IF(CR14="SI",CN14,0)/AW14),"REVISAR"),CJ14)</f>
        <v>0</v>
      </c>
      <c r="CR14" s="25" t="s">
        <v>62</v>
      </c>
      <c r="CS14" s="25" t="s">
        <v>1496</v>
      </c>
      <c r="CT14" s="24"/>
      <c r="CU14" s="24">
        <v>90</v>
      </c>
      <c r="CV14" s="25" t="s">
        <v>1889</v>
      </c>
      <c r="CW14" s="27">
        <f t="shared" ref="CW14" si="108">+IFERROR(CT14/AW14,0)</f>
        <v>0</v>
      </c>
      <c r="CX14" s="28">
        <f t="shared" ref="CX14:CX17" si="109">+IF(CY14="SI",IFERROR((IF(CY14="SI",CU14,0)/AW14),"REVISAR"),CQ14)</f>
        <v>2.25</v>
      </c>
      <c r="CY14" s="25" t="s">
        <v>50</v>
      </c>
      <c r="CZ14" s="25"/>
      <c r="DA14" s="24"/>
      <c r="DB14" s="24">
        <v>95</v>
      </c>
      <c r="DC14" s="25" t="s">
        <v>1890</v>
      </c>
      <c r="DD14" s="27">
        <f t="shared" ref="DD14" si="110">+IFERROR(DA14/AW14,0)</f>
        <v>0</v>
      </c>
      <c r="DE14" s="28">
        <f t="shared" ref="DE14:DE17" si="111">+IF(DF14="SI",IFERROR((IF(DF14="SI",DB14,0)/AW14),"REVISAR"),CX14)</f>
        <v>2.375</v>
      </c>
      <c r="DF14" s="25" t="s">
        <v>50</v>
      </c>
      <c r="DG14" s="25" t="s">
        <v>1888</v>
      </c>
      <c r="DH14" s="24"/>
      <c r="DI14" s="24">
        <v>97</v>
      </c>
      <c r="DJ14" s="25" t="s">
        <v>1891</v>
      </c>
      <c r="DK14" s="27">
        <f t="shared" ref="DK14" si="112">+IFERROR(DH14/AW14,0)</f>
        <v>0</v>
      </c>
      <c r="DL14" s="28">
        <f t="shared" ref="DL14:DL17" si="113">+IF(DM14="SI",IFERROR((IF(DM14="SI",DI14,0)/AW14),"REVISAR"),DE14)</f>
        <v>2.4249999999999998</v>
      </c>
      <c r="DM14" s="25" t="s">
        <v>50</v>
      </c>
      <c r="DN14" s="25" t="s">
        <v>1892</v>
      </c>
      <c r="DO14" s="24"/>
      <c r="DP14" s="24"/>
      <c r="DQ14" s="25"/>
      <c r="DR14" s="27">
        <f t="shared" ref="DR14" si="114">+IFERROR(DO14/AW14,0)</f>
        <v>0</v>
      </c>
      <c r="DS14" s="28">
        <f t="shared" ref="DS14:DS17" si="115">+IF(DT14="SI",IFERROR((IF(DT14="SI",DP14,0)/AW14),"REVISAR"),DL14)</f>
        <v>2.4249999999999998</v>
      </c>
      <c r="DT14" s="25" t="s">
        <v>49</v>
      </c>
      <c r="DU14" s="25"/>
      <c r="DV14" s="24"/>
      <c r="DW14" s="24"/>
      <c r="DX14" s="25"/>
      <c r="DY14" s="27">
        <f t="shared" ref="DY14" si="116">+IFERROR(DV14/AW14,0)</f>
        <v>0</v>
      </c>
      <c r="DZ14" s="28">
        <f t="shared" ref="DZ14:DZ17" si="117">+IF(EA14="SI",IFERROR((IF(EA14="SI",DW14,0)/AW14),"REVISAR"),DS14)</f>
        <v>2.4249999999999998</v>
      </c>
      <c r="EA14" s="25" t="s">
        <v>49</v>
      </c>
      <c r="EB14" s="25"/>
      <c r="EC14" s="31">
        <v>40</v>
      </c>
      <c r="ED14" s="24"/>
      <c r="EE14" s="25"/>
      <c r="EF14" s="27">
        <f t="shared" ref="EF14" si="118">+IFERROR(EC14/AW14,0)</f>
        <v>1</v>
      </c>
      <c r="EG14" s="28">
        <f t="shared" ref="EG14:EG17" si="119">+IF(EH14="SI",IFERROR((IF(EH14="SI",ED14,0)/AW14),"REVISAR"),DZ14)</f>
        <v>2.4249999999999998</v>
      </c>
      <c r="EH14" s="25" t="s">
        <v>49</v>
      </c>
      <c r="EI14" s="25"/>
      <c r="EJ14" s="32">
        <v>2025</v>
      </c>
    </row>
    <row r="15" spans="1:148" ht="409.5" x14ac:dyDescent="0.3">
      <c r="B15" s="16" t="s">
        <v>93</v>
      </c>
      <c r="C15" s="16" t="s">
        <v>94</v>
      </c>
      <c r="D15" s="16" t="s">
        <v>135</v>
      </c>
      <c r="E15" s="16" t="s">
        <v>159</v>
      </c>
      <c r="F15" s="16" t="s">
        <v>864</v>
      </c>
      <c r="G15" s="17" t="s">
        <v>998</v>
      </c>
      <c r="H15" s="16"/>
      <c r="I15" s="16" t="s">
        <v>627</v>
      </c>
      <c r="J15" s="16" t="s">
        <v>628</v>
      </c>
      <c r="K15" s="16" t="s">
        <v>629</v>
      </c>
      <c r="L15" s="16" t="s">
        <v>999</v>
      </c>
      <c r="M15" s="16" t="s">
        <v>96</v>
      </c>
      <c r="N15" s="16" t="s">
        <v>136</v>
      </c>
      <c r="O15" s="22">
        <v>69</v>
      </c>
      <c r="P15" s="19" t="s">
        <v>1000</v>
      </c>
      <c r="Q15" s="20" t="s">
        <v>282</v>
      </c>
      <c r="R15" s="19" t="s">
        <v>593</v>
      </c>
      <c r="S15" s="19" t="s">
        <v>1001</v>
      </c>
      <c r="T15" s="19" t="s">
        <v>308</v>
      </c>
      <c r="U15" s="19" t="s">
        <v>434</v>
      </c>
      <c r="V15" s="19">
        <v>0</v>
      </c>
      <c r="W15" s="19" t="s">
        <v>1002</v>
      </c>
      <c r="X15" s="20" t="s">
        <v>288</v>
      </c>
      <c r="Y15" s="21"/>
      <c r="Z15" s="21"/>
      <c r="AA15" s="21"/>
      <c r="AB15" s="21"/>
      <c r="AC15" s="21"/>
      <c r="AD15" s="21"/>
      <c r="AE15" s="21"/>
      <c r="AF15" s="21"/>
      <c r="AG15" s="21"/>
      <c r="AH15" s="22"/>
      <c r="AI15" s="22"/>
      <c r="AJ15" s="22"/>
      <c r="AK15" s="22"/>
      <c r="AL15" s="22"/>
      <c r="AM15" s="22" t="s">
        <v>48</v>
      </c>
      <c r="AN15" s="22"/>
      <c r="AO15" s="22"/>
      <c r="AP15" s="22"/>
      <c r="AQ15" s="22"/>
      <c r="AR15" s="23"/>
      <c r="AS15" s="22"/>
      <c r="AT15" s="22" t="s">
        <v>149</v>
      </c>
      <c r="AU15" s="22" t="s">
        <v>100</v>
      </c>
      <c r="AV15" s="22">
        <v>90</v>
      </c>
      <c r="AW15" s="22">
        <v>90</v>
      </c>
      <c r="AX15" s="22">
        <v>90</v>
      </c>
      <c r="AY15" s="22">
        <v>90</v>
      </c>
      <c r="AZ15" s="16"/>
      <c r="BA15" s="16"/>
      <c r="BB15" s="16"/>
      <c r="BC15" s="16"/>
      <c r="BD15" s="24">
        <v>0</v>
      </c>
      <c r="BE15" s="24"/>
      <c r="BF15" s="25"/>
      <c r="BG15" s="27">
        <f t="shared" si="96"/>
        <v>0</v>
      </c>
      <c r="BH15" s="28">
        <f t="shared" ref="BH15:BH17" si="120">+IF(BI15="SI",IFERROR((IF(BI15="SI",BE15,0)/AW15),"REVISAR"),0)</f>
        <v>0</v>
      </c>
      <c r="BI15" s="25" t="s">
        <v>49</v>
      </c>
      <c r="BJ15" s="25"/>
      <c r="BK15" s="24">
        <v>0</v>
      </c>
      <c r="BL15" s="24"/>
      <c r="BM15" s="25"/>
      <c r="BN15" s="27">
        <f t="shared" ref="BN15:BN17" si="121">IFERROR(BK15/AW15,0)</f>
        <v>0</v>
      </c>
      <c r="BO15" s="28">
        <f t="shared" si="99"/>
        <v>0</v>
      </c>
      <c r="BP15" s="25" t="s">
        <v>49</v>
      </c>
      <c r="BQ15" s="29"/>
      <c r="BR15" s="30">
        <v>22.5</v>
      </c>
      <c r="BS15" s="24">
        <v>22.5</v>
      </c>
      <c r="BT15" s="25" t="s">
        <v>1003</v>
      </c>
      <c r="BU15" s="27">
        <f t="shared" ref="BU15:BU17" si="122">IFERROR(BR15/AW15,0)</f>
        <v>0.25</v>
      </c>
      <c r="BV15" s="28">
        <f t="shared" si="101"/>
        <v>0.25</v>
      </c>
      <c r="BW15" s="25" t="s">
        <v>50</v>
      </c>
      <c r="BX15" s="25" t="s">
        <v>905</v>
      </c>
      <c r="BY15" s="24">
        <v>22.5</v>
      </c>
      <c r="BZ15" s="24">
        <v>22.5</v>
      </c>
      <c r="CA15" s="25"/>
      <c r="CB15" s="27">
        <f t="shared" ref="CB15:CB17" si="123">IFERROR(BY15/AW15,0)</f>
        <v>0.25</v>
      </c>
      <c r="CC15" s="28">
        <f t="shared" si="103"/>
        <v>0.25</v>
      </c>
      <c r="CD15" s="25" t="s">
        <v>50</v>
      </c>
      <c r="CE15" s="25" t="s">
        <v>1429</v>
      </c>
      <c r="CF15" s="24">
        <v>22.5</v>
      </c>
      <c r="CG15" s="24">
        <v>22.5</v>
      </c>
      <c r="CH15" s="25" t="s">
        <v>100</v>
      </c>
      <c r="CI15" s="27">
        <f t="shared" ref="CI15:CI17" si="124">IFERROR(CF15/AW15,0)</f>
        <v>0.25</v>
      </c>
      <c r="CJ15" s="28">
        <f t="shared" si="105"/>
        <v>0.25</v>
      </c>
      <c r="CK15" s="25" t="s">
        <v>50</v>
      </c>
      <c r="CL15" s="25" t="s">
        <v>1430</v>
      </c>
      <c r="CM15" s="24">
        <v>45</v>
      </c>
      <c r="CN15" s="24">
        <v>45</v>
      </c>
      <c r="CO15" s="25" t="s">
        <v>1504</v>
      </c>
      <c r="CP15" s="27">
        <f t="shared" ref="CP15:CP17" si="125">IFERROR(CM15/AW15,0)</f>
        <v>0.5</v>
      </c>
      <c r="CQ15" s="28">
        <f t="shared" si="107"/>
        <v>0.5</v>
      </c>
      <c r="CR15" s="25" t="s">
        <v>50</v>
      </c>
      <c r="CS15" s="25" t="s">
        <v>1455</v>
      </c>
      <c r="CT15" s="24">
        <v>45</v>
      </c>
      <c r="CU15" s="24">
        <v>45</v>
      </c>
      <c r="CV15" s="25" t="s">
        <v>100</v>
      </c>
      <c r="CW15" s="27">
        <f t="shared" ref="CW15:CW17" si="126">IFERROR(CT15/AW15,0)</f>
        <v>0.5</v>
      </c>
      <c r="CX15" s="28">
        <f t="shared" si="109"/>
        <v>0.5</v>
      </c>
      <c r="CY15" s="25" t="s">
        <v>50</v>
      </c>
      <c r="CZ15" s="25" t="s">
        <v>1817</v>
      </c>
      <c r="DA15" s="24">
        <v>45</v>
      </c>
      <c r="DB15" s="24">
        <v>45</v>
      </c>
      <c r="DC15" s="25" t="s">
        <v>100</v>
      </c>
      <c r="DD15" s="27">
        <f t="shared" ref="DD15:DD17" si="127">IFERROR(DA15/AW15,0)</f>
        <v>0.5</v>
      </c>
      <c r="DE15" s="28">
        <f t="shared" si="111"/>
        <v>0.5</v>
      </c>
      <c r="DF15" s="25" t="s">
        <v>50</v>
      </c>
      <c r="DG15" s="25" t="s">
        <v>1818</v>
      </c>
      <c r="DH15" s="24">
        <v>67.5</v>
      </c>
      <c r="DI15" s="24">
        <v>67.5</v>
      </c>
      <c r="DJ15" s="25" t="s">
        <v>1896</v>
      </c>
      <c r="DK15" s="27">
        <f t="shared" ref="DK15:DK17" si="128">IFERROR(DH15/AW15,0)</f>
        <v>0.75</v>
      </c>
      <c r="DL15" s="28">
        <f t="shared" si="113"/>
        <v>0.75</v>
      </c>
      <c r="DM15" s="25" t="s">
        <v>50</v>
      </c>
      <c r="DN15" s="25" t="s">
        <v>1845</v>
      </c>
      <c r="DO15" s="24">
        <v>67.5</v>
      </c>
      <c r="DP15" s="24"/>
      <c r="DQ15" s="25"/>
      <c r="DR15" s="27">
        <f t="shared" ref="DR15:DR17" si="129">IFERROR(DO15/AW15,0)</f>
        <v>0.75</v>
      </c>
      <c r="DS15" s="28">
        <f t="shared" si="115"/>
        <v>0.75</v>
      </c>
      <c r="DT15" s="25" t="s">
        <v>49</v>
      </c>
      <c r="DU15" s="25"/>
      <c r="DV15" s="24">
        <v>67.5</v>
      </c>
      <c r="DW15" s="24"/>
      <c r="DX15" s="25"/>
      <c r="DY15" s="27">
        <f t="shared" ref="DY15:DY17" si="130">IFERROR(DV15/AW15,0)</f>
        <v>0.75</v>
      </c>
      <c r="DZ15" s="28">
        <f t="shared" si="117"/>
        <v>0.75</v>
      </c>
      <c r="EA15" s="25" t="s">
        <v>49</v>
      </c>
      <c r="EB15" s="25"/>
      <c r="EC15" s="31">
        <v>90</v>
      </c>
      <c r="ED15" s="24"/>
      <c r="EE15" s="25"/>
      <c r="EF15" s="27">
        <f t="shared" ref="EF15:EF17" si="131">IFERROR(EC15/AW15,0)</f>
        <v>1</v>
      </c>
      <c r="EG15" s="28">
        <f t="shared" si="119"/>
        <v>0.75</v>
      </c>
      <c r="EH15" s="25" t="s">
        <v>49</v>
      </c>
      <c r="EI15" s="25"/>
      <c r="EJ15" s="32">
        <v>2025</v>
      </c>
    </row>
    <row r="16" spans="1:148" ht="409.5" x14ac:dyDescent="0.3">
      <c r="B16" s="16" t="s">
        <v>93</v>
      </c>
      <c r="C16" s="16" t="s">
        <v>94</v>
      </c>
      <c r="D16" s="16" t="s">
        <v>135</v>
      </c>
      <c r="E16" s="16" t="s">
        <v>159</v>
      </c>
      <c r="F16" s="16" t="s">
        <v>864</v>
      </c>
      <c r="G16" s="17" t="s">
        <v>998</v>
      </c>
      <c r="H16" s="16"/>
      <c r="I16" s="16" t="s">
        <v>627</v>
      </c>
      <c r="J16" s="16" t="s">
        <v>628</v>
      </c>
      <c r="K16" s="16" t="s">
        <v>629</v>
      </c>
      <c r="L16" s="16" t="s">
        <v>999</v>
      </c>
      <c r="M16" s="16" t="s">
        <v>96</v>
      </c>
      <c r="N16" s="16" t="s">
        <v>136</v>
      </c>
      <c r="O16" s="22">
        <v>70</v>
      </c>
      <c r="P16" s="19" t="s">
        <v>1004</v>
      </c>
      <c r="Q16" s="20" t="s">
        <v>282</v>
      </c>
      <c r="R16" s="19" t="s">
        <v>593</v>
      </c>
      <c r="S16" s="19" t="s">
        <v>1005</v>
      </c>
      <c r="T16" s="19" t="s">
        <v>308</v>
      </c>
      <c r="U16" s="19" t="s">
        <v>434</v>
      </c>
      <c r="V16" s="19">
        <v>0</v>
      </c>
      <c r="W16" s="19" t="s">
        <v>1006</v>
      </c>
      <c r="X16" s="20" t="s">
        <v>288</v>
      </c>
      <c r="Y16" s="21"/>
      <c r="Z16" s="21"/>
      <c r="AA16" s="21"/>
      <c r="AB16" s="21"/>
      <c r="AC16" s="21"/>
      <c r="AD16" s="21"/>
      <c r="AE16" s="21"/>
      <c r="AF16" s="21"/>
      <c r="AG16" s="21"/>
      <c r="AH16" s="22"/>
      <c r="AI16" s="22"/>
      <c r="AJ16" s="22"/>
      <c r="AK16" s="22"/>
      <c r="AL16" s="22"/>
      <c r="AM16" s="22" t="s">
        <v>48</v>
      </c>
      <c r="AN16" s="22"/>
      <c r="AO16" s="22"/>
      <c r="AP16" s="22"/>
      <c r="AQ16" s="22"/>
      <c r="AR16" s="23"/>
      <c r="AS16" s="22"/>
      <c r="AT16" s="22" t="s">
        <v>149</v>
      </c>
      <c r="AU16" s="22" t="s">
        <v>100</v>
      </c>
      <c r="AV16" s="22">
        <v>74</v>
      </c>
      <c r="AW16" s="22">
        <v>74</v>
      </c>
      <c r="AX16" s="22">
        <v>74</v>
      </c>
      <c r="AY16" s="22">
        <v>74</v>
      </c>
      <c r="AZ16" s="16"/>
      <c r="BA16" s="16"/>
      <c r="BB16" s="16"/>
      <c r="BC16" s="16"/>
      <c r="BD16" s="24">
        <v>0</v>
      </c>
      <c r="BE16" s="24"/>
      <c r="BF16" s="25"/>
      <c r="BG16" s="27">
        <f t="shared" si="96"/>
        <v>0</v>
      </c>
      <c r="BH16" s="28">
        <f t="shared" si="120"/>
        <v>0</v>
      </c>
      <c r="BI16" s="25" t="s">
        <v>49</v>
      </c>
      <c r="BJ16" s="25"/>
      <c r="BK16" s="24">
        <v>0</v>
      </c>
      <c r="BL16" s="24"/>
      <c r="BM16" s="25"/>
      <c r="BN16" s="27">
        <f t="shared" si="121"/>
        <v>0</v>
      </c>
      <c r="BO16" s="28">
        <f t="shared" si="99"/>
        <v>0</v>
      </c>
      <c r="BP16" s="25" t="s">
        <v>49</v>
      </c>
      <c r="BQ16" s="29"/>
      <c r="BR16" s="30">
        <v>27</v>
      </c>
      <c r="BS16" s="24">
        <v>27.835051546391753</v>
      </c>
      <c r="BT16" s="25" t="s">
        <v>1007</v>
      </c>
      <c r="BU16" s="27">
        <f t="shared" si="122"/>
        <v>0.36486486486486486</v>
      </c>
      <c r="BV16" s="28">
        <f t="shared" si="101"/>
        <v>0.37614934522151017</v>
      </c>
      <c r="BW16" s="25" t="s">
        <v>50</v>
      </c>
      <c r="BX16" s="25" t="s">
        <v>905</v>
      </c>
      <c r="BY16" s="24">
        <v>27</v>
      </c>
      <c r="BZ16" s="24">
        <v>27</v>
      </c>
      <c r="CA16" s="25"/>
      <c r="CB16" s="27">
        <f t="shared" si="123"/>
        <v>0.36486486486486486</v>
      </c>
      <c r="CC16" s="28">
        <f t="shared" si="103"/>
        <v>0.36486486486486486</v>
      </c>
      <c r="CD16" s="25" t="s">
        <v>50</v>
      </c>
      <c r="CE16" s="25" t="s">
        <v>1429</v>
      </c>
      <c r="CF16" s="24">
        <v>27</v>
      </c>
      <c r="CG16" s="24">
        <v>27</v>
      </c>
      <c r="CH16" s="25" t="s">
        <v>100</v>
      </c>
      <c r="CI16" s="27">
        <f t="shared" si="124"/>
        <v>0.36486486486486486</v>
      </c>
      <c r="CJ16" s="28">
        <f t="shared" si="105"/>
        <v>0.36486486486486486</v>
      </c>
      <c r="CK16" s="25" t="s">
        <v>50</v>
      </c>
      <c r="CL16" s="25" t="s">
        <v>1430</v>
      </c>
      <c r="CM16" s="24">
        <v>52</v>
      </c>
      <c r="CN16" s="24">
        <v>61</v>
      </c>
      <c r="CO16" s="25" t="s">
        <v>1505</v>
      </c>
      <c r="CP16" s="27">
        <f t="shared" si="125"/>
        <v>0.70270270270270274</v>
      </c>
      <c r="CQ16" s="28">
        <f t="shared" si="107"/>
        <v>0.82432432432432434</v>
      </c>
      <c r="CR16" s="25" t="s">
        <v>50</v>
      </c>
      <c r="CS16" s="25" t="s">
        <v>1455</v>
      </c>
      <c r="CT16" s="24">
        <v>52</v>
      </c>
      <c r="CU16" s="24">
        <v>61</v>
      </c>
      <c r="CV16" s="25" t="s">
        <v>100</v>
      </c>
      <c r="CW16" s="27">
        <f t="shared" si="126"/>
        <v>0.70270270270270274</v>
      </c>
      <c r="CX16" s="28">
        <f t="shared" si="109"/>
        <v>0.82432432432432434</v>
      </c>
      <c r="CY16" s="25" t="s">
        <v>50</v>
      </c>
      <c r="CZ16" s="25" t="s">
        <v>1817</v>
      </c>
      <c r="DA16" s="24">
        <v>52</v>
      </c>
      <c r="DB16" s="24">
        <v>61</v>
      </c>
      <c r="DC16" s="25" t="s">
        <v>100</v>
      </c>
      <c r="DD16" s="27">
        <f t="shared" si="127"/>
        <v>0.70270270270270274</v>
      </c>
      <c r="DE16" s="28">
        <f t="shared" si="111"/>
        <v>0.82432432432432434</v>
      </c>
      <c r="DF16" s="25" t="s">
        <v>50</v>
      </c>
      <c r="DG16" s="25" t="s">
        <v>1818</v>
      </c>
      <c r="DH16" s="24">
        <v>67</v>
      </c>
      <c r="DI16" s="24">
        <v>68.041237113402062</v>
      </c>
      <c r="DJ16" s="25" t="s">
        <v>1897</v>
      </c>
      <c r="DK16" s="27">
        <f t="shared" si="128"/>
        <v>0.90540540540540537</v>
      </c>
      <c r="DL16" s="28">
        <f t="shared" si="113"/>
        <v>0.91947617720813601</v>
      </c>
      <c r="DM16" s="25" t="s">
        <v>50</v>
      </c>
      <c r="DN16" s="25" t="s">
        <v>1845</v>
      </c>
      <c r="DO16" s="24">
        <v>67</v>
      </c>
      <c r="DP16" s="24"/>
      <c r="DQ16" s="25"/>
      <c r="DR16" s="27">
        <f t="shared" si="129"/>
        <v>0.90540540540540537</v>
      </c>
      <c r="DS16" s="28">
        <f t="shared" si="115"/>
        <v>0.91947617720813601</v>
      </c>
      <c r="DT16" s="25" t="s">
        <v>49</v>
      </c>
      <c r="DU16" s="25"/>
      <c r="DV16" s="24">
        <v>67</v>
      </c>
      <c r="DW16" s="24"/>
      <c r="DX16" s="25"/>
      <c r="DY16" s="27">
        <f t="shared" si="130"/>
        <v>0.90540540540540537</v>
      </c>
      <c r="DZ16" s="28">
        <f t="shared" si="117"/>
        <v>0.91947617720813601</v>
      </c>
      <c r="EA16" s="25" t="s">
        <v>49</v>
      </c>
      <c r="EB16" s="25"/>
      <c r="EC16" s="31">
        <v>74</v>
      </c>
      <c r="ED16" s="24"/>
      <c r="EE16" s="25"/>
      <c r="EF16" s="27">
        <f t="shared" si="131"/>
        <v>1</v>
      </c>
      <c r="EG16" s="28">
        <f t="shared" si="119"/>
        <v>0.91947617720813601</v>
      </c>
      <c r="EH16" s="25" t="s">
        <v>49</v>
      </c>
      <c r="EI16" s="25"/>
      <c r="EJ16" s="32">
        <v>2025</v>
      </c>
    </row>
    <row r="17" spans="2:140" ht="409.5" x14ac:dyDescent="0.3">
      <c r="B17" s="16" t="s">
        <v>93</v>
      </c>
      <c r="C17" s="16" t="s">
        <v>94</v>
      </c>
      <c r="D17" s="16" t="s">
        <v>135</v>
      </c>
      <c r="E17" s="16" t="s">
        <v>159</v>
      </c>
      <c r="F17" s="16" t="s">
        <v>864</v>
      </c>
      <c r="G17" s="17" t="s">
        <v>998</v>
      </c>
      <c r="H17" s="16"/>
      <c r="I17" s="16" t="s">
        <v>627</v>
      </c>
      <c r="J17" s="16" t="s">
        <v>628</v>
      </c>
      <c r="K17" s="16" t="s">
        <v>629</v>
      </c>
      <c r="L17" s="16" t="s">
        <v>999</v>
      </c>
      <c r="M17" s="16" t="s">
        <v>96</v>
      </c>
      <c r="N17" s="16" t="s">
        <v>136</v>
      </c>
      <c r="O17" s="22">
        <v>71</v>
      </c>
      <c r="P17" s="19" t="s">
        <v>1008</v>
      </c>
      <c r="Q17" s="20" t="s">
        <v>305</v>
      </c>
      <c r="R17" s="19" t="s">
        <v>593</v>
      </c>
      <c r="S17" s="19" t="s">
        <v>1009</v>
      </c>
      <c r="T17" s="19" t="s">
        <v>308</v>
      </c>
      <c r="U17" s="19" t="s">
        <v>286</v>
      </c>
      <c r="V17" s="19">
        <v>0</v>
      </c>
      <c r="W17" s="19" t="s">
        <v>1010</v>
      </c>
      <c r="X17" s="20" t="s">
        <v>288</v>
      </c>
      <c r="Y17" s="21"/>
      <c r="Z17" s="21"/>
      <c r="AA17" s="21"/>
      <c r="AB17" s="21"/>
      <c r="AC17" s="21"/>
      <c r="AD17" s="21"/>
      <c r="AE17" s="21"/>
      <c r="AF17" s="21"/>
      <c r="AG17" s="21"/>
      <c r="AH17" s="22"/>
      <c r="AI17" s="22"/>
      <c r="AJ17" s="22"/>
      <c r="AK17" s="22"/>
      <c r="AL17" s="22"/>
      <c r="AM17" s="22" t="s">
        <v>48</v>
      </c>
      <c r="AN17" s="22"/>
      <c r="AO17" s="22"/>
      <c r="AP17" s="22"/>
      <c r="AQ17" s="22"/>
      <c r="AR17" s="23"/>
      <c r="AS17" s="22"/>
      <c r="AT17" s="22" t="s">
        <v>149</v>
      </c>
      <c r="AU17" s="22" t="s">
        <v>100</v>
      </c>
      <c r="AV17" s="190">
        <v>100</v>
      </c>
      <c r="AW17" s="190">
        <v>100</v>
      </c>
      <c r="AX17" s="190">
        <v>100</v>
      </c>
      <c r="AY17" s="190">
        <v>100</v>
      </c>
      <c r="AZ17" s="191"/>
      <c r="BA17" s="191"/>
      <c r="BB17" s="191"/>
      <c r="BC17" s="191"/>
      <c r="BD17" s="24">
        <v>0</v>
      </c>
      <c r="BE17" s="24"/>
      <c r="BF17" s="25"/>
      <c r="BG17" s="27">
        <f t="shared" si="96"/>
        <v>0</v>
      </c>
      <c r="BH17" s="28">
        <f t="shared" si="120"/>
        <v>0</v>
      </c>
      <c r="BI17" s="25" t="s">
        <v>49</v>
      </c>
      <c r="BJ17" s="25"/>
      <c r="BK17" s="24">
        <v>0</v>
      </c>
      <c r="BL17" s="24"/>
      <c r="BM17" s="25"/>
      <c r="BN17" s="27">
        <f t="shared" si="121"/>
        <v>0</v>
      </c>
      <c r="BO17" s="28">
        <f t="shared" si="99"/>
        <v>0</v>
      </c>
      <c r="BP17" s="25" t="s">
        <v>49</v>
      </c>
      <c r="BQ17" s="29"/>
      <c r="BR17" s="30">
        <v>0</v>
      </c>
      <c r="BS17" s="101">
        <v>0</v>
      </c>
      <c r="BT17" s="25" t="s">
        <v>100</v>
      </c>
      <c r="BU17" s="27">
        <f t="shared" si="122"/>
        <v>0</v>
      </c>
      <c r="BV17" s="28">
        <f t="shared" si="101"/>
        <v>0</v>
      </c>
      <c r="BW17" s="25" t="s">
        <v>50</v>
      </c>
      <c r="BX17" s="25" t="s">
        <v>105</v>
      </c>
      <c r="BY17" s="24">
        <v>0</v>
      </c>
      <c r="BZ17" s="24">
        <v>0</v>
      </c>
      <c r="CA17" s="25"/>
      <c r="CB17" s="27">
        <f t="shared" si="123"/>
        <v>0</v>
      </c>
      <c r="CC17" s="28">
        <f t="shared" si="103"/>
        <v>0</v>
      </c>
      <c r="CD17" s="25" t="s">
        <v>50</v>
      </c>
      <c r="CE17" s="25" t="s">
        <v>1429</v>
      </c>
      <c r="CF17" s="24">
        <v>0</v>
      </c>
      <c r="CG17" s="24">
        <v>0</v>
      </c>
      <c r="CH17" s="25" t="s">
        <v>100</v>
      </c>
      <c r="CI17" s="27">
        <f t="shared" si="124"/>
        <v>0</v>
      </c>
      <c r="CJ17" s="28">
        <f t="shared" si="105"/>
        <v>0</v>
      </c>
      <c r="CK17" s="25" t="s">
        <v>50</v>
      </c>
      <c r="CL17" s="25" t="s">
        <v>1430</v>
      </c>
      <c r="CM17" s="24">
        <v>50</v>
      </c>
      <c r="CN17" s="24">
        <v>50</v>
      </c>
      <c r="CO17" s="25" t="s">
        <v>1506</v>
      </c>
      <c r="CP17" s="27">
        <f t="shared" si="125"/>
        <v>0.5</v>
      </c>
      <c r="CQ17" s="28">
        <f t="shared" si="107"/>
        <v>0.5</v>
      </c>
      <c r="CR17" s="25" t="s">
        <v>50</v>
      </c>
      <c r="CS17" s="25" t="s">
        <v>1455</v>
      </c>
      <c r="CT17" s="24">
        <v>50</v>
      </c>
      <c r="CU17" s="24">
        <v>50</v>
      </c>
      <c r="CV17" s="25" t="s">
        <v>100</v>
      </c>
      <c r="CW17" s="27">
        <f t="shared" si="126"/>
        <v>0.5</v>
      </c>
      <c r="CX17" s="28">
        <f t="shared" si="109"/>
        <v>0.5</v>
      </c>
      <c r="CY17" s="25" t="s">
        <v>50</v>
      </c>
      <c r="CZ17" s="25" t="s">
        <v>1817</v>
      </c>
      <c r="DA17" s="24">
        <v>50</v>
      </c>
      <c r="DB17" s="24">
        <v>50</v>
      </c>
      <c r="DC17" s="25" t="s">
        <v>100</v>
      </c>
      <c r="DD17" s="27">
        <f t="shared" si="127"/>
        <v>0.5</v>
      </c>
      <c r="DE17" s="28">
        <f t="shared" si="111"/>
        <v>0.5</v>
      </c>
      <c r="DF17" s="25" t="s">
        <v>50</v>
      </c>
      <c r="DG17" s="25" t="s">
        <v>1818</v>
      </c>
      <c r="DH17" s="24">
        <v>50</v>
      </c>
      <c r="DI17" s="24" t="s">
        <v>100</v>
      </c>
      <c r="DJ17" s="25" t="s">
        <v>1898</v>
      </c>
      <c r="DK17" s="27">
        <f t="shared" si="128"/>
        <v>0.5</v>
      </c>
      <c r="DL17" s="28" t="str">
        <f t="shared" si="113"/>
        <v>REVISAR</v>
      </c>
      <c r="DM17" s="25" t="s">
        <v>50</v>
      </c>
      <c r="DN17" s="25" t="s">
        <v>1819</v>
      </c>
      <c r="DO17" s="24">
        <v>50</v>
      </c>
      <c r="DP17" s="24"/>
      <c r="DQ17" s="25"/>
      <c r="DR17" s="27">
        <f t="shared" si="129"/>
        <v>0.5</v>
      </c>
      <c r="DS17" s="28" t="str">
        <f t="shared" si="115"/>
        <v>REVISAR</v>
      </c>
      <c r="DT17" s="25" t="s">
        <v>49</v>
      </c>
      <c r="DU17" s="25"/>
      <c r="DV17" s="24">
        <v>50</v>
      </c>
      <c r="DW17" s="24"/>
      <c r="DX17" s="25"/>
      <c r="DY17" s="27">
        <f t="shared" si="130"/>
        <v>0.5</v>
      </c>
      <c r="DZ17" s="28" t="str">
        <f t="shared" si="117"/>
        <v>REVISAR</v>
      </c>
      <c r="EA17" s="25" t="s">
        <v>49</v>
      </c>
      <c r="EB17" s="25"/>
      <c r="EC17" s="31">
        <v>100</v>
      </c>
      <c r="ED17" s="24"/>
      <c r="EE17" s="25"/>
      <c r="EF17" s="27">
        <f t="shared" si="131"/>
        <v>1</v>
      </c>
      <c r="EG17" s="28" t="str">
        <f t="shared" si="119"/>
        <v>REVISAR</v>
      </c>
      <c r="EH17" s="25" t="s">
        <v>49</v>
      </c>
      <c r="EI17" s="25"/>
      <c r="EJ17" s="32">
        <v>2025</v>
      </c>
    </row>
    <row r="18" spans="2:140" ht="409.5" x14ac:dyDescent="0.3">
      <c r="B18" s="16" t="s">
        <v>93</v>
      </c>
      <c r="C18" s="16" t="s">
        <v>94</v>
      </c>
      <c r="D18" s="16" t="s">
        <v>135</v>
      </c>
      <c r="E18" s="16" t="s">
        <v>159</v>
      </c>
      <c r="F18" s="16" t="s">
        <v>864</v>
      </c>
      <c r="G18" s="17" t="s">
        <v>998</v>
      </c>
      <c r="H18" s="16"/>
      <c r="I18" s="16" t="s">
        <v>627</v>
      </c>
      <c r="J18" s="16" t="s">
        <v>628</v>
      </c>
      <c r="K18" s="16" t="s">
        <v>629</v>
      </c>
      <c r="L18" s="16" t="s">
        <v>999</v>
      </c>
      <c r="M18" s="16" t="s">
        <v>96</v>
      </c>
      <c r="N18" s="16" t="s">
        <v>136</v>
      </c>
      <c r="O18" s="22">
        <v>72</v>
      </c>
      <c r="P18" s="19" t="s">
        <v>1011</v>
      </c>
      <c r="Q18" s="20" t="s">
        <v>305</v>
      </c>
      <c r="R18" s="19" t="s">
        <v>870</v>
      </c>
      <c r="S18" s="19" t="s">
        <v>1012</v>
      </c>
      <c r="T18" s="19" t="s">
        <v>308</v>
      </c>
      <c r="U18" s="19" t="s">
        <v>434</v>
      </c>
      <c r="V18" s="19">
        <v>0</v>
      </c>
      <c r="W18" s="19" t="s">
        <v>1013</v>
      </c>
      <c r="X18" s="20" t="s">
        <v>288</v>
      </c>
      <c r="Y18" s="21"/>
      <c r="Z18" s="21"/>
      <c r="AA18" s="21"/>
      <c r="AB18" s="21"/>
      <c r="AC18" s="21"/>
      <c r="AD18" s="21"/>
      <c r="AE18" s="21"/>
      <c r="AF18" s="21"/>
      <c r="AG18" s="21"/>
      <c r="AH18" s="22"/>
      <c r="AI18" s="22"/>
      <c r="AJ18" s="22"/>
      <c r="AK18" s="22"/>
      <c r="AL18" s="22"/>
      <c r="AM18" s="22" t="s">
        <v>48</v>
      </c>
      <c r="AN18" s="22"/>
      <c r="AO18" s="22"/>
      <c r="AP18" s="22"/>
      <c r="AQ18" s="22"/>
      <c r="AR18" s="23"/>
      <c r="AS18" s="22"/>
      <c r="AT18" s="22" t="s">
        <v>149</v>
      </c>
      <c r="AU18" s="22" t="s">
        <v>100</v>
      </c>
      <c r="AV18" s="190">
        <v>80</v>
      </c>
      <c r="AW18" s="190">
        <v>82</v>
      </c>
      <c r="AX18" s="190">
        <v>85</v>
      </c>
      <c r="AY18" s="190">
        <v>85</v>
      </c>
      <c r="AZ18" s="191"/>
      <c r="BA18" s="191"/>
      <c r="BB18" s="191"/>
      <c r="BC18" s="191"/>
      <c r="BD18" s="24">
        <v>80</v>
      </c>
      <c r="BE18" s="24"/>
      <c r="BF18" s="25"/>
      <c r="BG18" s="27">
        <f>IFERROR(BD18/AW18,0)</f>
        <v>0.97560975609756095</v>
      </c>
      <c r="BH18" s="28">
        <f>+IF(BI18="SI",IFERROR((IF(BI18="SI",BE18,0)/AW18),"REVISAR"),0)</f>
        <v>0</v>
      </c>
      <c r="BI18" s="25" t="s">
        <v>49</v>
      </c>
      <c r="BJ18" s="25"/>
      <c r="BK18" s="24">
        <v>80</v>
      </c>
      <c r="BL18" s="24"/>
      <c r="BM18" s="25"/>
      <c r="BN18" s="27">
        <f>+IFERROR(BK18/AW18,0)</f>
        <v>0.97560975609756095</v>
      </c>
      <c r="BO18" s="28">
        <f>+IF(BP18="SI",IFERROR((IF(BP18="SI",BL18,0)/AW18),"REVISAR"),BH18)</f>
        <v>0</v>
      </c>
      <c r="BP18" s="25" t="s">
        <v>49</v>
      </c>
      <c r="BQ18" s="29"/>
      <c r="BR18" s="30">
        <v>80.5</v>
      </c>
      <c r="BS18" s="24">
        <v>94.983277591973248</v>
      </c>
      <c r="BT18" s="25" t="s">
        <v>1014</v>
      </c>
      <c r="BU18" s="27">
        <f>+IFERROR(BR18/AW18,0)</f>
        <v>0.98170731707317072</v>
      </c>
      <c r="BV18" s="28">
        <f>+IF(BW18="SI",IFERROR((IF(BW18="SI",BS18,0)/AW18),"REVISAR"),BO18)</f>
        <v>1.1583326535606493</v>
      </c>
      <c r="BW18" s="25" t="s">
        <v>50</v>
      </c>
      <c r="BX18" s="25" t="s">
        <v>905</v>
      </c>
      <c r="BY18" s="24">
        <v>80.5</v>
      </c>
      <c r="BZ18" s="24">
        <v>80.5</v>
      </c>
      <c r="CA18" s="25"/>
      <c r="CB18" s="27">
        <f>+IFERROR(BY18/AW18,0)</f>
        <v>0.98170731707317072</v>
      </c>
      <c r="CC18" s="28">
        <f>+IF(CD18="SI",IFERROR((IF(CD18="SI",BZ18,0)/AW18),"REVISAR"),BV18)</f>
        <v>0.98170731707317072</v>
      </c>
      <c r="CD18" s="25" t="s">
        <v>50</v>
      </c>
      <c r="CE18" s="25" t="s">
        <v>1429</v>
      </c>
      <c r="CF18" s="24">
        <v>80.5</v>
      </c>
      <c r="CG18" s="24">
        <v>80.5</v>
      </c>
      <c r="CH18" s="25" t="s">
        <v>100</v>
      </c>
      <c r="CI18" s="27">
        <f>+IFERROR(CF18/AW18,0)</f>
        <v>0.98170731707317072</v>
      </c>
      <c r="CJ18" s="28">
        <f>+IF(CK18="SI",IFERROR((IF(CK18="SI",CG18,0)/AW18),"REVISAR"),CC18)</f>
        <v>0.98170731707317072</v>
      </c>
      <c r="CK18" s="25" t="s">
        <v>50</v>
      </c>
      <c r="CL18" s="25" t="s">
        <v>1430</v>
      </c>
      <c r="CM18" s="24">
        <v>81</v>
      </c>
      <c r="CN18" s="24">
        <v>96</v>
      </c>
      <c r="CO18" s="25" t="s">
        <v>1507</v>
      </c>
      <c r="CP18" s="27">
        <f>+IFERROR(CM18/AW18,0)</f>
        <v>0.98780487804878048</v>
      </c>
      <c r="CQ18" s="28">
        <f>+IF(CR18="SI",IFERROR((IF(CR18="SI",CN18,0)/AW18),"REVISAR"),CJ18)</f>
        <v>1.1707317073170731</v>
      </c>
      <c r="CR18" s="25" t="s">
        <v>50</v>
      </c>
      <c r="CS18" s="25" t="s">
        <v>1455</v>
      </c>
      <c r="CT18" s="24">
        <v>81</v>
      </c>
      <c r="CU18" s="24">
        <v>96</v>
      </c>
      <c r="CV18" s="25" t="s">
        <v>100</v>
      </c>
      <c r="CW18" s="27">
        <f>+IFERROR(CT18/AW18,0)</f>
        <v>0.98780487804878048</v>
      </c>
      <c r="CX18" s="28">
        <f>+IF(CY18="SI",IFERROR((IF(CY18="SI",CU18,0)/AW18),"REVISAR"),CQ18)</f>
        <v>1.1707317073170731</v>
      </c>
      <c r="CY18" s="25" t="s">
        <v>50</v>
      </c>
      <c r="CZ18" s="25" t="s">
        <v>1817</v>
      </c>
      <c r="DA18" s="24">
        <v>81</v>
      </c>
      <c r="DB18" s="24">
        <v>96</v>
      </c>
      <c r="DC18" s="25" t="s">
        <v>100</v>
      </c>
      <c r="DD18" s="27">
        <f>+IFERROR(DA18/AW18,0)</f>
        <v>0.98780487804878048</v>
      </c>
      <c r="DE18" s="28">
        <f>+IF(DF18="SI",IFERROR((IF(DF18="SI",DB18,0)/AW18),"REVISAR"),CX18)</f>
        <v>1.1707317073170731</v>
      </c>
      <c r="DF18" s="25" t="s">
        <v>50</v>
      </c>
      <c r="DG18" s="25" t="s">
        <v>1818</v>
      </c>
      <c r="DH18" s="24">
        <v>81.5</v>
      </c>
      <c r="DI18" s="24">
        <v>95</v>
      </c>
      <c r="DJ18" s="25" t="s">
        <v>1899</v>
      </c>
      <c r="DK18" s="27">
        <f>+IFERROR(DH18/AW18,0)</f>
        <v>0.99390243902439024</v>
      </c>
      <c r="DL18" s="28">
        <f>+IF(DM18="SI",IFERROR((IF(DM18="SI",DI18,0)/AW18),"REVISAR"),DE18)</f>
        <v>1.1585365853658536</v>
      </c>
      <c r="DM18" s="25" t="s">
        <v>50</v>
      </c>
      <c r="DN18" s="25" t="s">
        <v>1900</v>
      </c>
      <c r="DO18" s="24">
        <v>81.5</v>
      </c>
      <c r="DP18" s="24"/>
      <c r="DQ18" s="25"/>
      <c r="DR18" s="27">
        <f>+IFERROR(DO18/AW18,0)</f>
        <v>0.99390243902439024</v>
      </c>
      <c r="DS18" s="28">
        <f>+IF(DT18="SI",IFERROR((IF(DT18="SI",DP18,0)/AW18),"REVISAR"),DL18)</f>
        <v>1.1585365853658536</v>
      </c>
      <c r="DT18" s="25" t="s">
        <v>49</v>
      </c>
      <c r="DU18" s="25"/>
      <c r="DV18" s="24">
        <v>81.5</v>
      </c>
      <c r="DW18" s="24"/>
      <c r="DX18" s="25"/>
      <c r="DY18" s="27">
        <f>+IFERROR(DV18/AW18,0)</f>
        <v>0.99390243902439024</v>
      </c>
      <c r="DZ18" s="28">
        <f>+IF(EA18="SI",IFERROR((IF(EA18="SI",DW18,0)/AW18),"REVISAR"),DS18)</f>
        <v>1.1585365853658536</v>
      </c>
      <c r="EA18" s="25" t="s">
        <v>49</v>
      </c>
      <c r="EB18" s="25"/>
      <c r="EC18" s="31">
        <v>82</v>
      </c>
      <c r="ED18" s="24"/>
      <c r="EE18" s="25"/>
      <c r="EF18" s="27">
        <f>+IFERROR(EC18/AW18,0)</f>
        <v>1</v>
      </c>
      <c r="EG18" s="28">
        <f>+IF(EH18="SI",IFERROR((IF(EH18="SI",ED18,0)/AW18),"REVISAR"),DZ18)</f>
        <v>1.1585365853658536</v>
      </c>
      <c r="EH18" s="25" t="s">
        <v>49</v>
      </c>
      <c r="EI18" s="25"/>
      <c r="EJ18" s="32">
        <v>2025</v>
      </c>
    </row>
    <row r="19" spans="2:140" ht="409.5" x14ac:dyDescent="0.3">
      <c r="B19" s="16" t="s">
        <v>93</v>
      </c>
      <c r="C19" s="16" t="s">
        <v>137</v>
      </c>
      <c r="D19" s="16" t="s">
        <v>138</v>
      </c>
      <c r="E19" s="16" t="s">
        <v>159</v>
      </c>
      <c r="F19" s="16" t="s">
        <v>864</v>
      </c>
      <c r="G19" s="17" t="s">
        <v>1015</v>
      </c>
      <c r="H19" s="16"/>
      <c r="I19" s="16" t="s">
        <v>627</v>
      </c>
      <c r="J19" s="16" t="s">
        <v>628</v>
      </c>
      <c r="K19" s="16" t="s">
        <v>629</v>
      </c>
      <c r="L19" s="16" t="s">
        <v>713</v>
      </c>
      <c r="M19" s="16" t="s">
        <v>96</v>
      </c>
      <c r="N19" s="16" t="s">
        <v>139</v>
      </c>
      <c r="O19" s="22">
        <v>73</v>
      </c>
      <c r="P19" s="19" t="s">
        <v>1016</v>
      </c>
      <c r="Q19" s="20" t="s">
        <v>117</v>
      </c>
      <c r="R19" s="19" t="s">
        <v>593</v>
      </c>
      <c r="S19" s="19" t="s">
        <v>1017</v>
      </c>
      <c r="T19" s="19" t="s">
        <v>308</v>
      </c>
      <c r="U19" s="19" t="s">
        <v>487</v>
      </c>
      <c r="V19" s="19">
        <v>0</v>
      </c>
      <c r="W19" s="19" t="s">
        <v>1018</v>
      </c>
      <c r="X19" s="20" t="s">
        <v>288</v>
      </c>
      <c r="Y19" s="21"/>
      <c r="Z19" s="21"/>
      <c r="AA19" s="21"/>
      <c r="AB19" s="21"/>
      <c r="AC19" s="21"/>
      <c r="AD19" s="21"/>
      <c r="AE19" s="21"/>
      <c r="AF19" s="21"/>
      <c r="AG19" s="21"/>
      <c r="AH19" s="22"/>
      <c r="AI19" s="22"/>
      <c r="AJ19" s="22"/>
      <c r="AK19" s="22"/>
      <c r="AL19" s="22"/>
      <c r="AM19" s="22"/>
      <c r="AN19" s="22"/>
      <c r="AO19" s="22"/>
      <c r="AP19" s="22"/>
      <c r="AQ19" s="22"/>
      <c r="AR19" s="23"/>
      <c r="AS19" s="22"/>
      <c r="AT19" s="22"/>
      <c r="AU19" s="22">
        <v>95</v>
      </c>
      <c r="AV19" s="190">
        <v>95</v>
      </c>
      <c r="AW19" s="190">
        <v>95</v>
      </c>
      <c r="AX19" s="190">
        <v>95</v>
      </c>
      <c r="AY19" s="190">
        <v>95</v>
      </c>
      <c r="AZ19" s="191"/>
      <c r="BA19" s="191"/>
      <c r="BB19" s="191"/>
      <c r="BC19" s="191"/>
      <c r="BD19" s="24"/>
      <c r="BE19" s="24"/>
      <c r="BF19" s="25"/>
      <c r="BG19" s="27">
        <f t="shared" ref="BG19:BG20" si="132">IFERROR(BD19/AW19,0)</f>
        <v>0</v>
      </c>
      <c r="BH19" s="28">
        <f t="shared" ref="BH19:BH20" si="133">+IF(BI19="SI",IFERROR((IF(BI19="SI",BE19,0)/AW19),"REVISAR"),0)</f>
        <v>0</v>
      </c>
      <c r="BI19" s="25" t="s">
        <v>49</v>
      </c>
      <c r="BJ19" s="25"/>
      <c r="BK19" s="24"/>
      <c r="BL19" s="24"/>
      <c r="BM19" s="25"/>
      <c r="BN19" s="27">
        <f t="shared" ref="BN19:BN20" si="134">IFERROR(BK19/AW19,0)</f>
        <v>0</v>
      </c>
      <c r="BO19" s="28">
        <f t="shared" ref="BO19:BO20" si="135">+IF(BP19="SI",IFERROR((IF(BP19="SI",BL19,0)/AW19),"REVISAR"),BH19)</f>
        <v>0</v>
      </c>
      <c r="BP19" s="25" t="s">
        <v>49</v>
      </c>
      <c r="BQ19" s="29"/>
      <c r="BR19" s="30">
        <v>30</v>
      </c>
      <c r="BS19" s="24">
        <v>71.069999999999993</v>
      </c>
      <c r="BT19" s="25" t="s">
        <v>1508</v>
      </c>
      <c r="BU19" s="27">
        <f t="shared" ref="BU19:BU20" si="136">IFERROR(BR19/AW19,0)</f>
        <v>0.31578947368421051</v>
      </c>
      <c r="BV19" s="28">
        <f t="shared" ref="BV19:BV20" si="137">+IF(BW19="SI",IFERROR((IF(BW19="SI",BS19,0)/AW19),"REVISAR"),BO19)</f>
        <v>0.74810526315789472</v>
      </c>
      <c r="BW19" s="25" t="s">
        <v>50</v>
      </c>
      <c r="BX19" s="25" t="s">
        <v>1509</v>
      </c>
      <c r="BY19" s="24">
        <v>30</v>
      </c>
      <c r="BZ19" s="24">
        <v>71.069999999999993</v>
      </c>
      <c r="CA19" s="25" t="s">
        <v>100</v>
      </c>
      <c r="CB19" s="27">
        <f t="shared" ref="CB19:CB20" si="138">IFERROR(BY19/AW19,0)</f>
        <v>0.31578947368421051</v>
      </c>
      <c r="CC19" s="28">
        <f t="shared" ref="CC19:CC20" si="139">+IF(CD19="SI",IFERROR((IF(CD19="SI",BZ19,0)/AW19),"REVISAR"),BV19)</f>
        <v>0.74810526315789472</v>
      </c>
      <c r="CD19" s="25" t="s">
        <v>50</v>
      </c>
      <c r="CE19" s="25" t="s">
        <v>1510</v>
      </c>
      <c r="CF19" s="24">
        <v>30</v>
      </c>
      <c r="CG19" s="24">
        <v>71.069999999999993</v>
      </c>
      <c r="CH19" s="25" t="s">
        <v>100</v>
      </c>
      <c r="CI19" s="27">
        <f t="shared" ref="CI19:CI20" si="140">IFERROR(CF19/AW19,0)</f>
        <v>0.31578947368421051</v>
      </c>
      <c r="CJ19" s="28">
        <f t="shared" ref="CJ19:CJ20" si="141">+IF(CK19="SI",IFERROR((IF(CK19="SI",CG19,0)/AW19),"REVISAR"),CC19)</f>
        <v>0.74810526315789472</v>
      </c>
      <c r="CK19" s="25" t="s">
        <v>50</v>
      </c>
      <c r="CL19" s="25" t="s">
        <v>1511</v>
      </c>
      <c r="CM19" s="24">
        <v>60</v>
      </c>
      <c r="CN19" s="24">
        <v>76.489999999999995</v>
      </c>
      <c r="CO19" s="25" t="s">
        <v>1512</v>
      </c>
      <c r="CP19" s="27">
        <f t="shared" ref="CP19:CP20" si="142">IFERROR(CM19/AW19,0)</f>
        <v>0.63157894736842102</v>
      </c>
      <c r="CQ19" s="28">
        <f t="shared" ref="CQ19:CQ20" si="143">+IF(CR19="SI",IFERROR((IF(CR19="SI",CN19,0)/AW19),"REVISAR"),CJ19)</f>
        <v>0.80515789473684207</v>
      </c>
      <c r="CR19" s="25" t="s">
        <v>50</v>
      </c>
      <c r="CS19" s="25" t="s">
        <v>1513</v>
      </c>
      <c r="CT19" s="24">
        <v>60</v>
      </c>
      <c r="CU19" s="24">
        <v>76.489999999999995</v>
      </c>
      <c r="CV19" s="25" t="s">
        <v>100</v>
      </c>
      <c r="CW19" s="27">
        <f t="shared" ref="CW19:CW20" si="144">IFERROR(CT19/AW19,0)</f>
        <v>0.63157894736842102</v>
      </c>
      <c r="CX19" s="28">
        <f t="shared" ref="CX19:CX20" si="145">+IF(CY19="SI",IFERROR((IF(CY19="SI",CU19,0)/AW19),"REVISAR"),CQ19)</f>
        <v>0.80515789473684207</v>
      </c>
      <c r="CY19" s="25" t="s">
        <v>50</v>
      </c>
      <c r="CZ19" s="25" t="s">
        <v>1901</v>
      </c>
      <c r="DA19" s="24">
        <v>60</v>
      </c>
      <c r="DB19" s="24">
        <v>76.489999999999995</v>
      </c>
      <c r="DC19" s="25" t="s">
        <v>100</v>
      </c>
      <c r="DD19" s="27">
        <f t="shared" ref="DD19:DD20" si="146">IFERROR(DA19/AW19,0)</f>
        <v>0.63157894736842102</v>
      </c>
      <c r="DE19" s="28">
        <f t="shared" ref="DE19:DE20" si="147">+IF(DF19="SI",IFERROR((IF(DF19="SI",DB19,0)/AW19),"REVISAR"),CX19)</f>
        <v>0.80515789473684207</v>
      </c>
      <c r="DF19" s="25" t="s">
        <v>50</v>
      </c>
      <c r="DG19" s="25" t="s">
        <v>1902</v>
      </c>
      <c r="DH19" s="24">
        <v>75</v>
      </c>
      <c r="DI19" s="24">
        <v>76.489999999999995</v>
      </c>
      <c r="DJ19" s="25" t="s">
        <v>1903</v>
      </c>
      <c r="DK19" s="27">
        <f t="shared" ref="DK19:DK20" si="148">IFERROR(DH19/AW19,0)</f>
        <v>0.78947368421052633</v>
      </c>
      <c r="DL19" s="28">
        <f t="shared" ref="DL19:DL20" si="149">+IF(DM19="SI",IFERROR((IF(DM19="SI",DI19,0)/AW19),"REVISAR"),DE19)</f>
        <v>0.80515789473684207</v>
      </c>
      <c r="DM19" s="25" t="s">
        <v>50</v>
      </c>
      <c r="DN19" s="25" t="s">
        <v>1904</v>
      </c>
      <c r="DO19" s="24">
        <v>75</v>
      </c>
      <c r="DP19" s="24"/>
      <c r="DQ19" s="25"/>
      <c r="DR19" s="27">
        <f t="shared" ref="DR19:DR20" si="150">IFERROR(DO19/AW19,0)</f>
        <v>0.78947368421052633</v>
      </c>
      <c r="DS19" s="28">
        <f t="shared" ref="DS19:DS20" si="151">+IF(DT19="SI",IFERROR((IF(DT19="SI",DP19,0)/AW19),"REVISAR"),DL19)</f>
        <v>0.80515789473684207</v>
      </c>
      <c r="DT19" s="25" t="s">
        <v>49</v>
      </c>
      <c r="DU19" s="25"/>
      <c r="DV19" s="24">
        <v>75</v>
      </c>
      <c r="DW19" s="24"/>
      <c r="DX19" s="25"/>
      <c r="DY19" s="27">
        <f t="shared" ref="DY19:DY20" si="152">IFERROR(DV19/AW19,0)</f>
        <v>0.78947368421052633</v>
      </c>
      <c r="DZ19" s="28">
        <f t="shared" ref="DZ19:DZ20" si="153">+IF(EA19="SI",IFERROR((IF(EA19="SI",DW19,0)/AW19),"REVISAR"),DS19)</f>
        <v>0.80515789473684207</v>
      </c>
      <c r="EA19" s="25" t="s">
        <v>49</v>
      </c>
      <c r="EB19" s="25"/>
      <c r="EC19" s="31">
        <v>95</v>
      </c>
      <c r="ED19" s="24"/>
      <c r="EE19" s="25"/>
      <c r="EF19" s="27">
        <f t="shared" ref="EF19:EF20" si="154">IFERROR(EC19/AW19,0)</f>
        <v>1</v>
      </c>
      <c r="EG19" s="28">
        <f t="shared" ref="EG19:EG20" si="155">+IF(EH19="SI",IFERROR((IF(EH19="SI",ED19,0)/AW19),"REVISAR"),DZ19)</f>
        <v>0.80515789473684207</v>
      </c>
      <c r="EH19" s="25" t="s">
        <v>49</v>
      </c>
      <c r="EI19" s="25"/>
      <c r="EJ19" s="32">
        <v>2025</v>
      </c>
    </row>
    <row r="20" spans="2:140" ht="409.5" x14ac:dyDescent="0.3">
      <c r="B20" s="16" t="s">
        <v>93</v>
      </c>
      <c r="C20" s="16" t="s">
        <v>137</v>
      </c>
      <c r="D20" s="16" t="s">
        <v>138</v>
      </c>
      <c r="E20" s="16" t="s">
        <v>159</v>
      </c>
      <c r="F20" s="16" t="s">
        <v>864</v>
      </c>
      <c r="G20" s="17" t="s">
        <v>1015</v>
      </c>
      <c r="H20" s="16"/>
      <c r="I20" s="16" t="s">
        <v>627</v>
      </c>
      <c r="J20" s="16" t="s">
        <v>628</v>
      </c>
      <c r="K20" s="16" t="s">
        <v>629</v>
      </c>
      <c r="L20" s="16" t="s">
        <v>713</v>
      </c>
      <c r="M20" s="16" t="s">
        <v>96</v>
      </c>
      <c r="N20" s="16" t="s">
        <v>139</v>
      </c>
      <c r="O20" s="22">
        <v>74</v>
      </c>
      <c r="P20" s="19" t="s">
        <v>1019</v>
      </c>
      <c r="Q20" s="20" t="s">
        <v>117</v>
      </c>
      <c r="R20" s="19" t="s">
        <v>593</v>
      </c>
      <c r="S20" s="19" t="s">
        <v>1020</v>
      </c>
      <c r="T20" s="19" t="s">
        <v>308</v>
      </c>
      <c r="U20" s="19" t="s">
        <v>487</v>
      </c>
      <c r="V20" s="19">
        <v>0</v>
      </c>
      <c r="W20" s="19" t="s">
        <v>1021</v>
      </c>
      <c r="X20" s="20" t="s">
        <v>288</v>
      </c>
      <c r="Y20" s="21"/>
      <c r="Z20" s="21"/>
      <c r="AA20" s="21"/>
      <c r="AB20" s="21"/>
      <c r="AC20" s="21"/>
      <c r="AD20" s="21"/>
      <c r="AE20" s="21"/>
      <c r="AF20" s="21"/>
      <c r="AG20" s="21"/>
      <c r="AH20" s="22"/>
      <c r="AI20" s="22"/>
      <c r="AJ20" s="22"/>
      <c r="AK20" s="22"/>
      <c r="AL20" s="22"/>
      <c r="AM20" s="22"/>
      <c r="AN20" s="22"/>
      <c r="AO20" s="22"/>
      <c r="AP20" s="22"/>
      <c r="AQ20" s="22"/>
      <c r="AR20" s="23"/>
      <c r="AS20" s="22"/>
      <c r="AT20" s="22"/>
      <c r="AU20" s="22">
        <v>95</v>
      </c>
      <c r="AV20" s="190">
        <v>95</v>
      </c>
      <c r="AW20" s="190">
        <v>95</v>
      </c>
      <c r="AX20" s="190">
        <v>95</v>
      </c>
      <c r="AY20" s="190">
        <v>95</v>
      </c>
      <c r="AZ20" s="191"/>
      <c r="BA20" s="191"/>
      <c r="BB20" s="191"/>
      <c r="BC20" s="191"/>
      <c r="BD20" s="24"/>
      <c r="BE20" s="24"/>
      <c r="BF20" s="25"/>
      <c r="BG20" s="27">
        <f t="shared" si="132"/>
        <v>0</v>
      </c>
      <c r="BH20" s="28">
        <f t="shared" si="133"/>
        <v>0</v>
      </c>
      <c r="BI20" s="25" t="s">
        <v>49</v>
      </c>
      <c r="BJ20" s="25"/>
      <c r="BK20" s="24"/>
      <c r="BL20" s="24"/>
      <c r="BM20" s="25"/>
      <c r="BN20" s="27">
        <f t="shared" si="134"/>
        <v>0</v>
      </c>
      <c r="BO20" s="28">
        <f t="shared" si="135"/>
        <v>0</v>
      </c>
      <c r="BP20" s="25" t="s">
        <v>49</v>
      </c>
      <c r="BQ20" s="29"/>
      <c r="BR20" s="30">
        <v>30</v>
      </c>
      <c r="BS20" s="24">
        <v>14.27</v>
      </c>
      <c r="BT20" s="25" t="s">
        <v>1514</v>
      </c>
      <c r="BU20" s="27">
        <f t="shared" si="136"/>
        <v>0.31578947368421051</v>
      </c>
      <c r="BV20" s="28">
        <f t="shared" si="137"/>
        <v>0.15021052631578946</v>
      </c>
      <c r="BW20" s="25" t="s">
        <v>50</v>
      </c>
      <c r="BX20" s="102" t="s">
        <v>1509</v>
      </c>
      <c r="BY20" s="24">
        <v>30</v>
      </c>
      <c r="BZ20" s="24">
        <v>14.27</v>
      </c>
      <c r="CA20" s="25" t="s">
        <v>100</v>
      </c>
      <c r="CB20" s="27">
        <f t="shared" si="138"/>
        <v>0.31578947368421051</v>
      </c>
      <c r="CC20" s="28">
        <f t="shared" si="139"/>
        <v>0.15021052631578946</v>
      </c>
      <c r="CD20" s="25" t="s">
        <v>50</v>
      </c>
      <c r="CE20" s="25" t="s">
        <v>1510</v>
      </c>
      <c r="CF20" s="24">
        <v>30</v>
      </c>
      <c r="CG20" s="24">
        <v>14.27</v>
      </c>
      <c r="CH20" s="25" t="s">
        <v>100</v>
      </c>
      <c r="CI20" s="27">
        <f t="shared" si="140"/>
        <v>0.31578947368421051</v>
      </c>
      <c r="CJ20" s="28">
        <f t="shared" si="141"/>
        <v>0.15021052631578946</v>
      </c>
      <c r="CK20" s="25" t="s">
        <v>50</v>
      </c>
      <c r="CL20" s="25" t="s">
        <v>1511</v>
      </c>
      <c r="CM20" s="24">
        <v>60</v>
      </c>
      <c r="CN20" s="24">
        <v>37.380000000000003</v>
      </c>
      <c r="CO20" s="25" t="s">
        <v>1515</v>
      </c>
      <c r="CP20" s="27">
        <f t="shared" si="142"/>
        <v>0.63157894736842102</v>
      </c>
      <c r="CQ20" s="28">
        <f t="shared" si="143"/>
        <v>0.39347368421052636</v>
      </c>
      <c r="CR20" s="25" t="s">
        <v>50</v>
      </c>
      <c r="CS20" s="25" t="s">
        <v>1513</v>
      </c>
      <c r="CT20" s="24">
        <v>60</v>
      </c>
      <c r="CU20" s="24">
        <v>37.380000000000003</v>
      </c>
      <c r="CV20" s="25" t="s">
        <v>100</v>
      </c>
      <c r="CW20" s="27">
        <f t="shared" si="144"/>
        <v>0.63157894736842102</v>
      </c>
      <c r="CX20" s="28">
        <f t="shared" si="145"/>
        <v>0.39347368421052636</v>
      </c>
      <c r="CY20" s="25" t="s">
        <v>50</v>
      </c>
      <c r="CZ20" s="25" t="s">
        <v>1901</v>
      </c>
      <c r="DA20" s="24">
        <v>60</v>
      </c>
      <c r="DB20" s="24">
        <v>37.380000000000003</v>
      </c>
      <c r="DC20" s="25" t="s">
        <v>100</v>
      </c>
      <c r="DD20" s="27">
        <f t="shared" si="146"/>
        <v>0.63157894736842102</v>
      </c>
      <c r="DE20" s="28">
        <f t="shared" si="147"/>
        <v>0.39347368421052636</v>
      </c>
      <c r="DF20" s="25" t="s">
        <v>50</v>
      </c>
      <c r="DG20" s="25" t="s">
        <v>1902</v>
      </c>
      <c r="DH20" s="24">
        <v>75</v>
      </c>
      <c r="DI20" s="24">
        <v>37.380000000000003</v>
      </c>
      <c r="DJ20" s="25" t="s">
        <v>1905</v>
      </c>
      <c r="DK20" s="27">
        <f t="shared" si="148"/>
        <v>0.78947368421052633</v>
      </c>
      <c r="DL20" s="28">
        <f t="shared" si="149"/>
        <v>0.39347368421052636</v>
      </c>
      <c r="DM20" s="25" t="s">
        <v>50</v>
      </c>
      <c r="DN20" s="25" t="s">
        <v>1904</v>
      </c>
      <c r="DO20" s="24">
        <v>75</v>
      </c>
      <c r="DP20" s="24"/>
      <c r="DQ20" s="25"/>
      <c r="DR20" s="27">
        <f t="shared" si="150"/>
        <v>0.78947368421052633</v>
      </c>
      <c r="DS20" s="28">
        <f t="shared" si="151"/>
        <v>0.39347368421052636</v>
      </c>
      <c r="DT20" s="25" t="s">
        <v>49</v>
      </c>
      <c r="DU20" s="25"/>
      <c r="DV20" s="24">
        <v>75</v>
      </c>
      <c r="DW20" s="24"/>
      <c r="DX20" s="25"/>
      <c r="DY20" s="27">
        <f t="shared" si="152"/>
        <v>0.78947368421052633</v>
      </c>
      <c r="DZ20" s="28">
        <f t="shared" si="153"/>
        <v>0.39347368421052636</v>
      </c>
      <c r="EA20" s="25" t="s">
        <v>49</v>
      </c>
      <c r="EB20" s="25"/>
      <c r="EC20" s="31">
        <v>95</v>
      </c>
      <c r="ED20" s="24"/>
      <c r="EE20" s="25"/>
      <c r="EF20" s="27">
        <f t="shared" si="154"/>
        <v>1</v>
      </c>
      <c r="EG20" s="28">
        <f t="shared" si="155"/>
        <v>0.39347368421052636</v>
      </c>
      <c r="EH20" s="25" t="s">
        <v>49</v>
      </c>
      <c r="EI20" s="25"/>
      <c r="EJ20" s="32">
        <v>2025</v>
      </c>
    </row>
    <row r="21" spans="2:140" ht="409.5" x14ac:dyDescent="0.3">
      <c r="B21" s="16" t="s">
        <v>93</v>
      </c>
      <c r="C21" s="16" t="s">
        <v>137</v>
      </c>
      <c r="D21" s="16" t="s">
        <v>144</v>
      </c>
      <c r="E21" s="16" t="s">
        <v>159</v>
      </c>
      <c r="F21" s="16" t="s">
        <v>906</v>
      </c>
      <c r="G21" s="17" t="s">
        <v>1034</v>
      </c>
      <c r="H21" s="16"/>
      <c r="I21" s="16" t="s">
        <v>627</v>
      </c>
      <c r="J21" s="16" t="s">
        <v>628</v>
      </c>
      <c r="K21" s="16" t="s">
        <v>629</v>
      </c>
      <c r="L21" s="16" t="s">
        <v>713</v>
      </c>
      <c r="M21" s="16" t="s">
        <v>96</v>
      </c>
      <c r="N21" s="16" t="s">
        <v>145</v>
      </c>
      <c r="O21" s="22">
        <v>77</v>
      </c>
      <c r="P21" s="19" t="s">
        <v>1035</v>
      </c>
      <c r="Q21" s="20" t="s">
        <v>117</v>
      </c>
      <c r="R21" s="19" t="s">
        <v>593</v>
      </c>
      <c r="S21" s="19" t="s">
        <v>1036</v>
      </c>
      <c r="T21" s="19" t="s">
        <v>308</v>
      </c>
      <c r="U21" s="19" t="s">
        <v>434</v>
      </c>
      <c r="V21" s="19">
        <v>15</v>
      </c>
      <c r="W21" s="19" t="s">
        <v>1037</v>
      </c>
      <c r="X21" s="20" t="s">
        <v>288</v>
      </c>
      <c r="Y21" s="21"/>
      <c r="Z21" s="21"/>
      <c r="AA21" s="21"/>
      <c r="AB21" s="21"/>
      <c r="AC21" s="21"/>
      <c r="AD21" s="21"/>
      <c r="AE21" s="21"/>
      <c r="AF21" s="21"/>
      <c r="AG21" s="21"/>
      <c r="AH21" s="22"/>
      <c r="AI21" s="22"/>
      <c r="AJ21" s="22"/>
      <c r="AK21" s="22"/>
      <c r="AL21" s="22"/>
      <c r="AM21" s="22"/>
      <c r="AN21" s="22"/>
      <c r="AO21" s="22"/>
      <c r="AP21" s="22"/>
      <c r="AQ21" s="22"/>
      <c r="AR21" s="23"/>
      <c r="AS21" s="22"/>
      <c r="AT21" s="22">
        <v>0</v>
      </c>
      <c r="AU21" s="22">
        <v>0</v>
      </c>
      <c r="AV21" s="190">
        <v>100</v>
      </c>
      <c r="AW21" s="190">
        <v>100</v>
      </c>
      <c r="AX21" s="190">
        <v>100</v>
      </c>
      <c r="AY21" s="190">
        <v>100</v>
      </c>
      <c r="AZ21" s="191"/>
      <c r="BA21" s="191"/>
      <c r="BB21" s="191"/>
      <c r="BC21" s="191"/>
      <c r="BD21" s="24"/>
      <c r="BE21" s="24"/>
      <c r="BF21" s="25"/>
      <c r="BG21" s="27">
        <f>IFERROR(BD21/AW21,0)</f>
        <v>0</v>
      </c>
      <c r="BH21" s="28">
        <f>+IF(BI21="SI",IFERROR((IF(BI21="SI",BE21,0)/AW21),"REVISAR"),0)</f>
        <v>0</v>
      </c>
      <c r="BI21" s="25" t="s">
        <v>49</v>
      </c>
      <c r="BJ21" s="25"/>
      <c r="BK21" s="24"/>
      <c r="BL21" s="24"/>
      <c r="BM21" s="25"/>
      <c r="BN21" s="27">
        <f>IFERROR(BK21/AW21,0)</f>
        <v>0</v>
      </c>
      <c r="BO21" s="28">
        <f>+IF(BP21="SI",IFERROR((IF(BP21="SI",BL21,0)/AW21),"REVISAR"),BH21)</f>
        <v>0</v>
      </c>
      <c r="BP21" s="25" t="s">
        <v>49</v>
      </c>
      <c r="BQ21" s="29"/>
      <c r="BR21" s="30">
        <v>100</v>
      </c>
      <c r="BS21" s="24">
        <v>100</v>
      </c>
      <c r="BT21" s="25" t="s">
        <v>1038</v>
      </c>
      <c r="BU21" s="27">
        <f>IFERROR(BR21/AW21,0)</f>
        <v>1</v>
      </c>
      <c r="BV21" s="28">
        <f>+IF(BW21="SI",IFERROR((IF(BW21="SI",BS21,0)/AW21),"REVISAR"),BO21)</f>
        <v>1</v>
      </c>
      <c r="BW21" s="25" t="s">
        <v>50</v>
      </c>
      <c r="BX21" s="25" t="s">
        <v>905</v>
      </c>
      <c r="BY21" s="24">
        <v>100</v>
      </c>
      <c r="BZ21" s="24">
        <v>100</v>
      </c>
      <c r="CA21" s="25" t="s">
        <v>100</v>
      </c>
      <c r="CB21" s="27">
        <f>IFERROR(BY21/AW21,0)</f>
        <v>1</v>
      </c>
      <c r="CC21" s="28">
        <f>+IF(CD21="SI",IFERROR((IF(CD21="SI",BZ21,0)/AW21),"REVISAR"),BV21)</f>
        <v>1</v>
      </c>
      <c r="CD21" s="25" t="s">
        <v>50</v>
      </c>
      <c r="CE21" s="25" t="s">
        <v>1429</v>
      </c>
      <c r="CF21" s="24">
        <v>100</v>
      </c>
      <c r="CG21" s="24">
        <v>100</v>
      </c>
      <c r="CH21" s="25" t="s">
        <v>100</v>
      </c>
      <c r="CI21" s="27">
        <f>IFERROR(CF21/AW21,0)</f>
        <v>1</v>
      </c>
      <c r="CJ21" s="28">
        <f>+IF(CK21="SI",IFERROR((IF(CK21="SI",CG21,0)/AW21),"REVISAR"),CC21)</f>
        <v>1</v>
      </c>
      <c r="CK21" s="25" t="s">
        <v>50</v>
      </c>
      <c r="CL21" s="25" t="s">
        <v>1430</v>
      </c>
      <c r="CM21" s="24">
        <v>100</v>
      </c>
      <c r="CN21" s="24">
        <v>100</v>
      </c>
      <c r="CO21" s="25" t="s">
        <v>1521</v>
      </c>
      <c r="CP21" s="27">
        <f>IFERROR(CM21/AW21,0)</f>
        <v>1</v>
      </c>
      <c r="CQ21" s="28">
        <f>+IF(CR21="SI",IFERROR((IF(CR21="SI",CN21,0)/AW21),"REVISAR"),CJ21)</f>
        <v>1</v>
      </c>
      <c r="CR21" s="25" t="s">
        <v>50</v>
      </c>
      <c r="CS21" s="25" t="s">
        <v>1522</v>
      </c>
      <c r="CT21" s="24">
        <v>100</v>
      </c>
      <c r="CU21" s="24">
        <v>100</v>
      </c>
      <c r="CV21" s="25" t="s">
        <v>100</v>
      </c>
      <c r="CW21" s="27">
        <f>IFERROR(CT21/AW21,0)</f>
        <v>1</v>
      </c>
      <c r="CX21" s="28">
        <f>+IF(CY21="SI",IFERROR((IF(CY21="SI",CU21,0)/AW21),"REVISAR"),CQ21)</f>
        <v>1</v>
      </c>
      <c r="CY21" s="25" t="s">
        <v>50</v>
      </c>
      <c r="CZ21" s="25" t="s">
        <v>1817</v>
      </c>
      <c r="DA21" s="24">
        <v>100</v>
      </c>
      <c r="DB21" s="24">
        <v>100</v>
      </c>
      <c r="DC21" s="25" t="s">
        <v>100</v>
      </c>
      <c r="DD21" s="27">
        <f>IFERROR(DA21/AW21,0)</f>
        <v>1</v>
      </c>
      <c r="DE21" s="28">
        <f>+IF(DF21="SI",IFERROR((IF(DF21="SI",DB21,0)/AW21),"REVISAR"),CX21)</f>
        <v>1</v>
      </c>
      <c r="DF21" s="25" t="s">
        <v>50</v>
      </c>
      <c r="DG21" s="25" t="s">
        <v>1818</v>
      </c>
      <c r="DH21" s="24">
        <v>100</v>
      </c>
      <c r="DI21" s="24">
        <v>100</v>
      </c>
      <c r="DJ21" s="25" t="s">
        <v>100</v>
      </c>
      <c r="DK21" s="27">
        <f>IFERROR(DH21/AW21,0)</f>
        <v>1</v>
      </c>
      <c r="DL21" s="28">
        <f>+IF(DM21="SI",IFERROR((IF(DM21="SI",DI21,0)/AW21),"REVISAR"),DE21)</f>
        <v>1</v>
      </c>
      <c r="DM21" s="25" t="s">
        <v>50</v>
      </c>
      <c r="DN21" s="25" t="s">
        <v>1909</v>
      </c>
      <c r="DO21" s="24">
        <v>100</v>
      </c>
      <c r="DP21" s="24"/>
      <c r="DQ21" s="25"/>
      <c r="DR21" s="27">
        <f>IFERROR(DO21/AW21,0)</f>
        <v>1</v>
      </c>
      <c r="DS21" s="28">
        <f>+IF(DT21="SI",IFERROR((IF(DT21="SI",DP21,0)/AW21),"REVISAR"),DL21)</f>
        <v>1</v>
      </c>
      <c r="DT21" s="25" t="s">
        <v>49</v>
      </c>
      <c r="DU21" s="25"/>
      <c r="DV21" s="24">
        <v>100</v>
      </c>
      <c r="DW21" s="24"/>
      <c r="DX21" s="25"/>
      <c r="DY21" s="27">
        <f>IFERROR(DV21/AW21,0)</f>
        <v>1</v>
      </c>
      <c r="DZ21" s="28">
        <f>+IF(EA21="SI",IFERROR((IF(EA21="SI",DW21,0)/AW21),"REVISAR"),DS21)</f>
        <v>1</v>
      </c>
      <c r="EA21" s="25" t="s">
        <v>49</v>
      </c>
      <c r="EB21" s="25"/>
      <c r="EC21" s="24">
        <v>100</v>
      </c>
      <c r="ED21" s="24"/>
      <c r="EE21" s="25"/>
      <c r="EF21" s="27">
        <f>IFERROR(EC21/AW21,0)</f>
        <v>1</v>
      </c>
      <c r="EG21" s="28">
        <f>+IF(EH21="SI",IFERROR((IF(EH21="SI",ED21,0)/AW21),"REVISAR"),DZ21)</f>
        <v>1</v>
      </c>
      <c r="EH21" s="25" t="s">
        <v>49</v>
      </c>
      <c r="EI21" s="25"/>
      <c r="EJ21" s="32">
        <v>2025</v>
      </c>
    </row>
    <row r="22" spans="2:140" ht="409.5" x14ac:dyDescent="0.3">
      <c r="B22" s="16" t="s">
        <v>93</v>
      </c>
      <c r="C22" s="16" t="s">
        <v>137</v>
      </c>
      <c r="D22" s="16" t="s">
        <v>144</v>
      </c>
      <c r="E22" s="16" t="s">
        <v>159</v>
      </c>
      <c r="F22" s="16" t="s">
        <v>906</v>
      </c>
      <c r="G22" s="17" t="s">
        <v>1034</v>
      </c>
      <c r="H22" s="16"/>
      <c r="I22" s="16" t="s">
        <v>627</v>
      </c>
      <c r="J22" s="16" t="s">
        <v>628</v>
      </c>
      <c r="K22" s="16" t="s">
        <v>629</v>
      </c>
      <c r="L22" s="16" t="s">
        <v>713</v>
      </c>
      <c r="M22" s="16" t="s">
        <v>96</v>
      </c>
      <c r="N22" s="16" t="s">
        <v>145</v>
      </c>
      <c r="O22" s="22">
        <v>78</v>
      </c>
      <c r="P22" s="19" t="s">
        <v>1039</v>
      </c>
      <c r="Q22" s="20" t="s">
        <v>117</v>
      </c>
      <c r="R22" s="19" t="s">
        <v>306</v>
      </c>
      <c r="S22" s="19" t="s">
        <v>1040</v>
      </c>
      <c r="T22" s="19" t="s">
        <v>308</v>
      </c>
      <c r="U22" s="19" t="s">
        <v>434</v>
      </c>
      <c r="V22" s="19">
        <v>0</v>
      </c>
      <c r="W22" s="19" t="s">
        <v>1041</v>
      </c>
      <c r="X22" s="20" t="s">
        <v>288</v>
      </c>
      <c r="Y22" s="21"/>
      <c r="Z22" s="21"/>
      <c r="AA22" s="21"/>
      <c r="AB22" s="21"/>
      <c r="AC22" s="21"/>
      <c r="AD22" s="21"/>
      <c r="AE22" s="21"/>
      <c r="AF22" s="21"/>
      <c r="AG22" s="21"/>
      <c r="AH22" s="22"/>
      <c r="AI22" s="22"/>
      <c r="AJ22" s="22"/>
      <c r="AK22" s="22"/>
      <c r="AL22" s="22"/>
      <c r="AM22" s="22"/>
      <c r="AN22" s="22"/>
      <c r="AO22" s="22"/>
      <c r="AP22" s="22"/>
      <c r="AQ22" s="22"/>
      <c r="AR22" s="23"/>
      <c r="AS22" s="22"/>
      <c r="AT22" s="22">
        <v>0</v>
      </c>
      <c r="AU22" s="22">
        <v>0</v>
      </c>
      <c r="AV22" s="190">
        <v>90</v>
      </c>
      <c r="AW22" s="190">
        <v>95</v>
      </c>
      <c r="AX22" s="190">
        <v>100</v>
      </c>
      <c r="AY22" s="190">
        <v>100</v>
      </c>
      <c r="AZ22" s="191"/>
      <c r="BA22" s="191"/>
      <c r="BB22" s="191"/>
      <c r="BC22" s="191"/>
      <c r="BD22" s="24"/>
      <c r="BE22" s="24"/>
      <c r="BF22" s="25"/>
      <c r="BG22" s="27">
        <f t="shared" ref="BG22:BG26" si="156">IFERROR(BD22/AW22,0)</f>
        <v>0</v>
      </c>
      <c r="BH22" s="28">
        <f t="shared" ref="BH22:BH26" si="157">+IF(BI22="SI",IFERROR((IF(BI22="SI",BE22,0)/AW22),"REVISAR"),0)</f>
        <v>0</v>
      </c>
      <c r="BI22" s="25" t="s">
        <v>49</v>
      </c>
      <c r="BJ22" s="25"/>
      <c r="BK22" s="24"/>
      <c r="BL22" s="24"/>
      <c r="BM22" s="25"/>
      <c r="BN22" s="27">
        <f t="shared" ref="BN22:BN23" si="158">+IFERROR(BK22/AW22,0)</f>
        <v>0</v>
      </c>
      <c r="BO22" s="28">
        <f t="shared" ref="BO22:BO26" si="159">+IF(BP22="SI",IFERROR((IF(BP22="SI",BL22,0)/AW22),"REVISAR"),BH22)</f>
        <v>0</v>
      </c>
      <c r="BP22" s="25" t="s">
        <v>49</v>
      </c>
      <c r="BQ22" s="29"/>
      <c r="BR22" s="30">
        <v>18.3</v>
      </c>
      <c r="BS22" s="24">
        <v>18.3</v>
      </c>
      <c r="BT22" s="25" t="s">
        <v>1042</v>
      </c>
      <c r="BU22" s="27">
        <f t="shared" ref="BU22:BU23" si="160">+IFERROR(BR22/AW22,0)</f>
        <v>0.19263157894736843</v>
      </c>
      <c r="BV22" s="28">
        <f t="shared" ref="BV22:BV26" si="161">+IF(BW22="SI",IFERROR((IF(BW22="SI",BS22,0)/AW22),"REVISAR"),BO22)</f>
        <v>0.19263157894736843</v>
      </c>
      <c r="BW22" s="25" t="s">
        <v>50</v>
      </c>
      <c r="BX22" s="25" t="s">
        <v>905</v>
      </c>
      <c r="BY22" s="24">
        <v>18.3</v>
      </c>
      <c r="BZ22" s="24">
        <v>18.3</v>
      </c>
      <c r="CA22" s="25" t="s">
        <v>100</v>
      </c>
      <c r="CB22" s="27">
        <f t="shared" ref="CB22:CB23" si="162">+IFERROR(BY22/AW22,0)</f>
        <v>0.19263157894736843</v>
      </c>
      <c r="CC22" s="28">
        <f t="shared" ref="CC22:CC26" si="163">+IF(CD22="SI",IFERROR((IF(CD22="SI",BZ22,0)/AW22),"REVISAR"),BV22)</f>
        <v>0.19263157894736843</v>
      </c>
      <c r="CD22" s="25" t="s">
        <v>50</v>
      </c>
      <c r="CE22" s="25" t="s">
        <v>1429</v>
      </c>
      <c r="CF22" s="24">
        <v>18.3</v>
      </c>
      <c r="CG22" s="24">
        <v>18.3</v>
      </c>
      <c r="CH22" s="25" t="s">
        <v>100</v>
      </c>
      <c r="CI22" s="27">
        <f t="shared" ref="CI22:CI23" si="164">+IFERROR(CF22/AW22,0)</f>
        <v>0.19263157894736843</v>
      </c>
      <c r="CJ22" s="28">
        <f t="shared" ref="CJ22:CJ26" si="165">+IF(CK22="SI",IFERROR((IF(CK22="SI",CG22,0)/AW22),"REVISAR"),CC22)</f>
        <v>0.19263157894736843</v>
      </c>
      <c r="CK22" s="25" t="s">
        <v>50</v>
      </c>
      <c r="CL22" s="25" t="s">
        <v>1430</v>
      </c>
      <c r="CM22" s="24">
        <v>59.2</v>
      </c>
      <c r="CN22" s="24">
        <v>59.2</v>
      </c>
      <c r="CO22" s="25" t="s">
        <v>1523</v>
      </c>
      <c r="CP22" s="27">
        <f t="shared" ref="CP22:CP23" si="166">+IFERROR(CM22/AW22,0)</f>
        <v>0.62315789473684213</v>
      </c>
      <c r="CQ22" s="28">
        <f t="shared" ref="CQ22:CQ26" si="167">+IF(CR22="SI",IFERROR((IF(CR22="SI",CN22,0)/AW22),"REVISAR"),CJ22)</f>
        <v>0.62315789473684213</v>
      </c>
      <c r="CR22" s="25" t="s">
        <v>50</v>
      </c>
      <c r="CS22" s="25" t="s">
        <v>1522</v>
      </c>
      <c r="CT22" s="24">
        <v>59.2</v>
      </c>
      <c r="CU22" s="24">
        <v>59.2</v>
      </c>
      <c r="CV22" s="25" t="s">
        <v>100</v>
      </c>
      <c r="CW22" s="27">
        <f t="shared" ref="CW22:CW23" si="168">+IFERROR(CT22/AW22,0)</f>
        <v>0.62315789473684213</v>
      </c>
      <c r="CX22" s="28">
        <f t="shared" ref="CX22:CX26" si="169">+IF(CY22="SI",IFERROR((IF(CY22="SI",CU22,0)/AW22),"REVISAR"),CQ22)</f>
        <v>0.62315789473684213</v>
      </c>
      <c r="CY22" s="25" t="s">
        <v>50</v>
      </c>
      <c r="CZ22" s="25" t="s">
        <v>1817</v>
      </c>
      <c r="DA22" s="24">
        <v>59.2</v>
      </c>
      <c r="DB22" s="24">
        <v>59.2</v>
      </c>
      <c r="DC22" s="25" t="s">
        <v>100</v>
      </c>
      <c r="DD22" s="27">
        <f t="shared" ref="DD22:DD23" si="170">+IFERROR(DA22/AW22,0)</f>
        <v>0.62315789473684213</v>
      </c>
      <c r="DE22" s="28">
        <f t="shared" ref="DE22:DE26" si="171">+IF(DF22="SI",IFERROR((IF(DF22="SI",DB22,0)/AW22),"REVISAR"),CX22)</f>
        <v>0.62315789473684213</v>
      </c>
      <c r="DF22" s="25" t="s">
        <v>50</v>
      </c>
      <c r="DG22" s="25" t="s">
        <v>1818</v>
      </c>
      <c r="DH22" s="24">
        <v>69.2</v>
      </c>
      <c r="DI22" s="24">
        <v>59.2</v>
      </c>
      <c r="DJ22" s="25" t="s">
        <v>100</v>
      </c>
      <c r="DK22" s="27">
        <f t="shared" ref="DK22:DK23" si="172">+IFERROR(DH22/AW22,0)</f>
        <v>0.72842105263157897</v>
      </c>
      <c r="DL22" s="28">
        <f t="shared" ref="DL22:DL26" si="173">+IF(DM22="SI",IFERROR((IF(DM22="SI",DI22,0)/AW22),"REVISAR"),DE22)</f>
        <v>0.62315789473684213</v>
      </c>
      <c r="DM22" s="25" t="s">
        <v>50</v>
      </c>
      <c r="DN22" s="25" t="s">
        <v>1909</v>
      </c>
      <c r="DO22" s="24">
        <v>69.2</v>
      </c>
      <c r="DP22" s="24"/>
      <c r="DQ22" s="25"/>
      <c r="DR22" s="27">
        <f t="shared" ref="DR22:DR23" si="174">+IFERROR(DO22/AW22,0)</f>
        <v>0.72842105263157897</v>
      </c>
      <c r="DS22" s="28">
        <f t="shared" ref="DS22:DS26" si="175">+IF(DT22="SI",IFERROR((IF(DT22="SI",DP22,0)/AW22),"REVISAR"),DL22)</f>
        <v>0.62315789473684213</v>
      </c>
      <c r="DT22" s="25" t="s">
        <v>49</v>
      </c>
      <c r="DU22" s="25"/>
      <c r="DV22" s="24">
        <v>69.2</v>
      </c>
      <c r="DW22" s="24"/>
      <c r="DX22" s="25"/>
      <c r="DY22" s="27">
        <f t="shared" ref="DY22:DY23" si="176">+IFERROR(DV22/AW22,0)</f>
        <v>0.72842105263157897</v>
      </c>
      <c r="DZ22" s="28">
        <f t="shared" ref="DZ22:DZ26" si="177">+IF(EA22="SI",IFERROR((IF(EA22="SI",DW22,0)/AW22),"REVISAR"),DS22)</f>
        <v>0.62315789473684213</v>
      </c>
      <c r="EA22" s="25" t="s">
        <v>49</v>
      </c>
      <c r="EB22" s="25"/>
      <c r="EC22" s="31">
        <v>95</v>
      </c>
      <c r="ED22" s="24"/>
      <c r="EE22" s="25"/>
      <c r="EF22" s="27">
        <f t="shared" ref="EF22:EF23" si="178">+IFERROR(EC22/AW22,0)</f>
        <v>1</v>
      </c>
      <c r="EG22" s="28">
        <f t="shared" ref="EG22:EG26" si="179">+IF(EH22="SI",IFERROR((IF(EH22="SI",ED22,0)/AW22),"REVISAR"),DZ22)</f>
        <v>0.62315789473684213</v>
      </c>
      <c r="EH22" s="25" t="s">
        <v>49</v>
      </c>
      <c r="EI22" s="25"/>
      <c r="EJ22" s="32">
        <v>2025</v>
      </c>
    </row>
    <row r="23" spans="2:140" ht="409.5" x14ac:dyDescent="0.3">
      <c r="B23" s="16" t="s">
        <v>93</v>
      </c>
      <c r="C23" s="16" t="s">
        <v>137</v>
      </c>
      <c r="D23" s="16" t="s">
        <v>144</v>
      </c>
      <c r="E23" s="16" t="s">
        <v>159</v>
      </c>
      <c r="F23" s="16" t="s">
        <v>906</v>
      </c>
      <c r="G23" s="17" t="s">
        <v>1034</v>
      </c>
      <c r="H23" s="16"/>
      <c r="I23" s="16" t="s">
        <v>627</v>
      </c>
      <c r="J23" s="16" t="s">
        <v>628</v>
      </c>
      <c r="K23" s="16" t="s">
        <v>629</v>
      </c>
      <c r="L23" s="16" t="s">
        <v>713</v>
      </c>
      <c r="M23" s="16" t="s">
        <v>96</v>
      </c>
      <c r="N23" s="16" t="s">
        <v>145</v>
      </c>
      <c r="O23" s="22">
        <v>79</v>
      </c>
      <c r="P23" s="19" t="s">
        <v>146</v>
      </c>
      <c r="Q23" s="20" t="s">
        <v>117</v>
      </c>
      <c r="R23" s="19" t="s">
        <v>306</v>
      </c>
      <c r="S23" s="19" t="s">
        <v>1043</v>
      </c>
      <c r="T23" s="19" t="s">
        <v>308</v>
      </c>
      <c r="U23" s="19" t="s">
        <v>434</v>
      </c>
      <c r="V23" s="19">
        <v>15</v>
      </c>
      <c r="W23" s="19" t="s">
        <v>1044</v>
      </c>
      <c r="X23" s="20" t="s">
        <v>288</v>
      </c>
      <c r="Y23" s="21"/>
      <c r="Z23" s="21"/>
      <c r="AA23" s="21"/>
      <c r="AB23" s="21"/>
      <c r="AC23" s="21"/>
      <c r="AD23" s="21"/>
      <c r="AE23" s="21"/>
      <c r="AF23" s="21"/>
      <c r="AG23" s="21"/>
      <c r="AH23" s="22"/>
      <c r="AI23" s="22"/>
      <c r="AJ23" s="22"/>
      <c r="AK23" s="22"/>
      <c r="AL23" s="22"/>
      <c r="AM23" s="22"/>
      <c r="AN23" s="22"/>
      <c r="AO23" s="22"/>
      <c r="AP23" s="22"/>
      <c r="AQ23" s="22"/>
      <c r="AR23" s="23"/>
      <c r="AS23" s="22"/>
      <c r="AT23" s="22">
        <v>0</v>
      </c>
      <c r="AU23" s="22">
        <v>0</v>
      </c>
      <c r="AV23" s="190">
        <v>65</v>
      </c>
      <c r="AW23" s="190">
        <v>75</v>
      </c>
      <c r="AX23" s="190">
        <v>89</v>
      </c>
      <c r="AY23" s="190">
        <v>89</v>
      </c>
      <c r="AZ23" s="191"/>
      <c r="BA23" s="191"/>
      <c r="BB23" s="191"/>
      <c r="BC23" s="191"/>
      <c r="BD23" s="24"/>
      <c r="BE23" s="24"/>
      <c r="BF23" s="25"/>
      <c r="BG23" s="27">
        <f t="shared" si="156"/>
        <v>0</v>
      </c>
      <c r="BH23" s="28">
        <f t="shared" si="157"/>
        <v>0</v>
      </c>
      <c r="BI23" s="25" t="s">
        <v>49</v>
      </c>
      <c r="BJ23" s="25"/>
      <c r="BK23" s="24"/>
      <c r="BL23" s="24"/>
      <c r="BM23" s="25"/>
      <c r="BN23" s="27">
        <f t="shared" si="158"/>
        <v>0</v>
      </c>
      <c r="BO23" s="28">
        <f t="shared" si="159"/>
        <v>0</v>
      </c>
      <c r="BP23" s="25" t="s">
        <v>49</v>
      </c>
      <c r="BQ23" s="29"/>
      <c r="BR23" s="30">
        <v>75</v>
      </c>
      <c r="BS23" s="24">
        <v>88.89</v>
      </c>
      <c r="BT23" s="25" t="s">
        <v>1045</v>
      </c>
      <c r="BU23" s="27">
        <f t="shared" si="160"/>
        <v>1</v>
      </c>
      <c r="BV23" s="28">
        <f t="shared" si="161"/>
        <v>1.1852</v>
      </c>
      <c r="BW23" s="25" t="s">
        <v>50</v>
      </c>
      <c r="BX23" s="25" t="s">
        <v>905</v>
      </c>
      <c r="BY23" s="24">
        <v>75</v>
      </c>
      <c r="BZ23" s="24">
        <v>88.89</v>
      </c>
      <c r="CA23" s="25" t="s">
        <v>100</v>
      </c>
      <c r="CB23" s="27">
        <f t="shared" si="162"/>
        <v>1</v>
      </c>
      <c r="CC23" s="28">
        <f t="shared" si="163"/>
        <v>1.1852</v>
      </c>
      <c r="CD23" s="25" t="s">
        <v>50</v>
      </c>
      <c r="CE23" s="25" t="s">
        <v>1429</v>
      </c>
      <c r="CF23" s="24">
        <v>75</v>
      </c>
      <c r="CG23" s="24">
        <v>88.89</v>
      </c>
      <c r="CH23" s="25" t="s">
        <v>100</v>
      </c>
      <c r="CI23" s="27">
        <f t="shared" si="164"/>
        <v>1</v>
      </c>
      <c r="CJ23" s="28">
        <f t="shared" si="165"/>
        <v>1.1852</v>
      </c>
      <c r="CK23" s="25" t="s">
        <v>50</v>
      </c>
      <c r="CL23" s="25" t="s">
        <v>1430</v>
      </c>
      <c r="CM23" s="24">
        <v>75</v>
      </c>
      <c r="CN23" s="24">
        <v>77.78</v>
      </c>
      <c r="CO23" s="25" t="s">
        <v>1524</v>
      </c>
      <c r="CP23" s="27">
        <f t="shared" si="166"/>
        <v>1</v>
      </c>
      <c r="CQ23" s="28">
        <f>+IF(CR23="SI",IFERROR((IF(CR23="SI",CN23,0)/AW23),"REVISAR"),CJ23)</f>
        <v>1.0370666666666666</v>
      </c>
      <c r="CR23" s="25" t="s">
        <v>50</v>
      </c>
      <c r="CS23" s="25" t="s">
        <v>1455</v>
      </c>
      <c r="CT23" s="24">
        <v>75</v>
      </c>
      <c r="CU23" s="24">
        <v>77.78</v>
      </c>
      <c r="CV23" s="25" t="s">
        <v>100</v>
      </c>
      <c r="CW23" s="27">
        <f t="shared" si="168"/>
        <v>1</v>
      </c>
      <c r="CX23" s="28">
        <f t="shared" si="169"/>
        <v>1.0370666666666666</v>
      </c>
      <c r="CY23" s="25" t="s">
        <v>50</v>
      </c>
      <c r="CZ23" s="25" t="s">
        <v>1817</v>
      </c>
      <c r="DA23" s="24">
        <v>75</v>
      </c>
      <c r="DB23" s="24">
        <v>77.78</v>
      </c>
      <c r="DC23" s="25" t="s">
        <v>100</v>
      </c>
      <c r="DD23" s="27">
        <f t="shared" si="170"/>
        <v>1</v>
      </c>
      <c r="DE23" s="28">
        <f t="shared" si="171"/>
        <v>1.0370666666666666</v>
      </c>
      <c r="DF23" s="25" t="s">
        <v>50</v>
      </c>
      <c r="DG23" s="25" t="s">
        <v>1818</v>
      </c>
      <c r="DH23" s="24">
        <v>75</v>
      </c>
      <c r="DI23" s="24">
        <v>77.78</v>
      </c>
      <c r="DJ23" s="25" t="s">
        <v>100</v>
      </c>
      <c r="DK23" s="27">
        <f t="shared" si="172"/>
        <v>1</v>
      </c>
      <c r="DL23" s="28">
        <f t="shared" si="173"/>
        <v>1.0370666666666666</v>
      </c>
      <c r="DM23" s="25" t="s">
        <v>50</v>
      </c>
      <c r="DN23" s="25" t="s">
        <v>1909</v>
      </c>
      <c r="DO23" s="24">
        <v>75</v>
      </c>
      <c r="DP23" s="24"/>
      <c r="DQ23" s="25"/>
      <c r="DR23" s="27">
        <f t="shared" si="174"/>
        <v>1</v>
      </c>
      <c r="DS23" s="28">
        <f t="shared" si="175"/>
        <v>1.0370666666666666</v>
      </c>
      <c r="DT23" s="25" t="s">
        <v>49</v>
      </c>
      <c r="DU23" s="25"/>
      <c r="DV23" s="24">
        <v>75</v>
      </c>
      <c r="DW23" s="24"/>
      <c r="DX23" s="25"/>
      <c r="DY23" s="27">
        <f t="shared" si="176"/>
        <v>1</v>
      </c>
      <c r="DZ23" s="28">
        <f t="shared" si="177"/>
        <v>1.0370666666666666</v>
      </c>
      <c r="EA23" s="25" t="s">
        <v>49</v>
      </c>
      <c r="EB23" s="25"/>
      <c r="EC23" s="31">
        <v>75</v>
      </c>
      <c r="ED23" s="24"/>
      <c r="EE23" s="25"/>
      <c r="EF23" s="27">
        <f t="shared" si="178"/>
        <v>1</v>
      </c>
      <c r="EG23" s="28">
        <f t="shared" si="179"/>
        <v>1.0370666666666666</v>
      </c>
      <c r="EH23" s="25" t="s">
        <v>49</v>
      </c>
      <c r="EI23" s="25"/>
      <c r="EJ23" s="32">
        <v>2025</v>
      </c>
    </row>
    <row r="24" spans="2:140" ht="206.25" x14ac:dyDescent="0.3">
      <c r="B24" s="16" t="s">
        <v>93</v>
      </c>
      <c r="C24" s="16" t="s">
        <v>137</v>
      </c>
      <c r="D24" s="16" t="s">
        <v>148</v>
      </c>
      <c r="E24" s="16" t="s">
        <v>159</v>
      </c>
      <c r="F24" s="16" t="s">
        <v>906</v>
      </c>
      <c r="G24" s="17" t="s">
        <v>1059</v>
      </c>
      <c r="H24" s="16"/>
      <c r="I24" s="16" t="s">
        <v>627</v>
      </c>
      <c r="J24" s="16" t="s">
        <v>628</v>
      </c>
      <c r="K24" s="16" t="s">
        <v>629</v>
      </c>
      <c r="L24" s="16" t="s">
        <v>938</v>
      </c>
      <c r="M24" s="16" t="s">
        <v>96</v>
      </c>
      <c r="N24" s="16" t="s">
        <v>110</v>
      </c>
      <c r="O24" s="22">
        <v>85</v>
      </c>
      <c r="P24" s="19" t="s">
        <v>1060</v>
      </c>
      <c r="Q24" s="20" t="s">
        <v>282</v>
      </c>
      <c r="R24" s="19" t="s">
        <v>752</v>
      </c>
      <c r="S24" s="19" t="s">
        <v>1061</v>
      </c>
      <c r="T24" s="19" t="s">
        <v>308</v>
      </c>
      <c r="U24" s="19" t="s">
        <v>293</v>
      </c>
      <c r="V24" s="19">
        <v>0</v>
      </c>
      <c r="W24" s="19" t="s">
        <v>1062</v>
      </c>
      <c r="X24" s="20" t="s">
        <v>288</v>
      </c>
      <c r="Y24" s="21"/>
      <c r="Z24" s="21"/>
      <c r="AA24" s="21"/>
      <c r="AB24" s="21"/>
      <c r="AC24" s="21"/>
      <c r="AD24" s="21"/>
      <c r="AE24" s="21"/>
      <c r="AF24" s="21"/>
      <c r="AG24" s="21"/>
      <c r="AH24" s="22"/>
      <c r="AI24" s="22"/>
      <c r="AJ24" s="22"/>
      <c r="AK24" s="22"/>
      <c r="AL24" s="22"/>
      <c r="AM24" s="22"/>
      <c r="AN24" s="22"/>
      <c r="AO24" s="22"/>
      <c r="AP24" s="22"/>
      <c r="AQ24" s="22"/>
      <c r="AR24" s="23"/>
      <c r="AS24" s="22"/>
      <c r="AT24" s="22">
        <v>100</v>
      </c>
      <c r="AU24" s="22">
        <v>100</v>
      </c>
      <c r="AV24" s="190">
        <v>100</v>
      </c>
      <c r="AW24" s="190">
        <v>100</v>
      </c>
      <c r="AX24" s="190">
        <v>100</v>
      </c>
      <c r="AY24" s="190">
        <v>100</v>
      </c>
      <c r="AZ24" s="191"/>
      <c r="BA24" s="191"/>
      <c r="BB24" s="191"/>
      <c r="BC24" s="191"/>
      <c r="BD24" s="24"/>
      <c r="BE24" s="24"/>
      <c r="BF24" s="25" t="s">
        <v>100</v>
      </c>
      <c r="BG24" s="27">
        <f t="shared" si="156"/>
        <v>0</v>
      </c>
      <c r="BH24" s="28">
        <f t="shared" si="157"/>
        <v>0</v>
      </c>
      <c r="BI24" s="25" t="s">
        <v>50</v>
      </c>
      <c r="BJ24" s="25" t="s">
        <v>101</v>
      </c>
      <c r="BK24" s="24"/>
      <c r="BL24" s="24"/>
      <c r="BM24" s="25" t="s">
        <v>100</v>
      </c>
      <c r="BN24" s="27">
        <f t="shared" ref="BN24:BN26" si="180">IFERROR(BK24/AW24,0)</f>
        <v>0</v>
      </c>
      <c r="BO24" s="28">
        <f t="shared" si="159"/>
        <v>0</v>
      </c>
      <c r="BP24" s="25" t="s">
        <v>50</v>
      </c>
      <c r="BQ24" s="29" t="s">
        <v>103</v>
      </c>
      <c r="BR24" s="30"/>
      <c r="BS24" s="24"/>
      <c r="BT24" s="25" t="s">
        <v>100</v>
      </c>
      <c r="BU24" s="27">
        <f t="shared" ref="BU24:BU26" si="181">IFERROR(BR24/AW24,0)</f>
        <v>0</v>
      </c>
      <c r="BV24" s="28">
        <f t="shared" si="161"/>
        <v>0</v>
      </c>
      <c r="BW24" s="25" t="s">
        <v>50</v>
      </c>
      <c r="BX24" s="25" t="s">
        <v>1063</v>
      </c>
      <c r="BY24" s="24"/>
      <c r="BZ24" s="24">
        <v>0</v>
      </c>
      <c r="CA24" s="25" t="s">
        <v>100</v>
      </c>
      <c r="CB24" s="27">
        <f t="shared" ref="CB24:CB26" si="182">IFERROR(BY24/AW24,0)</f>
        <v>0</v>
      </c>
      <c r="CC24" s="28">
        <f t="shared" si="163"/>
        <v>0</v>
      </c>
      <c r="CD24" s="25" t="s">
        <v>50</v>
      </c>
      <c r="CE24" s="25" t="s">
        <v>1063</v>
      </c>
      <c r="CF24" s="24"/>
      <c r="CG24" s="24">
        <v>0</v>
      </c>
      <c r="CH24" s="25" t="s">
        <v>100</v>
      </c>
      <c r="CI24" s="27">
        <f t="shared" ref="CI24:CI26" si="183">IFERROR(CF24/AW24,0)</f>
        <v>0</v>
      </c>
      <c r="CJ24" s="28">
        <f t="shared" si="165"/>
        <v>0</v>
      </c>
      <c r="CK24" s="25" t="s">
        <v>50</v>
      </c>
      <c r="CL24" s="25" t="s">
        <v>1430</v>
      </c>
      <c r="CM24" s="24"/>
      <c r="CN24" s="24"/>
      <c r="CO24" s="25"/>
      <c r="CP24" s="27">
        <f t="shared" ref="CP24:CP26" si="184">IFERROR(CM24/AW24,0)</f>
        <v>0</v>
      </c>
      <c r="CQ24" s="28">
        <f t="shared" si="167"/>
        <v>0</v>
      </c>
      <c r="CR24" s="25" t="s">
        <v>50</v>
      </c>
      <c r="CS24" s="25" t="s">
        <v>1457</v>
      </c>
      <c r="CT24" s="24"/>
      <c r="CU24" s="24">
        <v>0</v>
      </c>
      <c r="CV24" s="25" t="s">
        <v>100</v>
      </c>
      <c r="CW24" s="27">
        <f t="shared" ref="CW24:CW26" si="185">IFERROR(CT24/AW24,0)</f>
        <v>0</v>
      </c>
      <c r="CX24" s="28">
        <f t="shared" si="169"/>
        <v>0</v>
      </c>
      <c r="CY24" s="25" t="s">
        <v>50</v>
      </c>
      <c r="CZ24" s="25" t="s">
        <v>1817</v>
      </c>
      <c r="DA24" s="24"/>
      <c r="DB24" s="24">
        <v>0</v>
      </c>
      <c r="DC24" s="25" t="s">
        <v>100</v>
      </c>
      <c r="DD24" s="27">
        <f t="shared" ref="DD24:DD26" si="186">IFERROR(DA24/AW24,0)</f>
        <v>0</v>
      </c>
      <c r="DE24" s="28">
        <f t="shared" si="171"/>
        <v>0</v>
      </c>
      <c r="DF24" s="25" t="s">
        <v>50</v>
      </c>
      <c r="DG24" s="25" t="s">
        <v>100</v>
      </c>
      <c r="DH24" s="24"/>
      <c r="DI24" s="24">
        <v>0</v>
      </c>
      <c r="DJ24" s="25" t="s">
        <v>100</v>
      </c>
      <c r="DK24" s="27">
        <f t="shared" ref="DK24:DK26" si="187">IFERROR(DH24/AW24,0)</f>
        <v>0</v>
      </c>
      <c r="DL24" s="28">
        <f t="shared" si="173"/>
        <v>0</v>
      </c>
      <c r="DM24" s="25" t="s">
        <v>50</v>
      </c>
      <c r="DN24" s="25" t="s">
        <v>1819</v>
      </c>
      <c r="DO24" s="24"/>
      <c r="DP24" s="24"/>
      <c r="DQ24" s="25"/>
      <c r="DR24" s="27">
        <f t="shared" ref="DR24:DR26" si="188">IFERROR(DO24/AW24,0)</f>
        <v>0</v>
      </c>
      <c r="DS24" s="28">
        <f t="shared" si="175"/>
        <v>0</v>
      </c>
      <c r="DT24" s="25" t="s">
        <v>49</v>
      </c>
      <c r="DU24" s="25"/>
      <c r="DV24" s="24"/>
      <c r="DW24" s="24"/>
      <c r="DX24" s="25"/>
      <c r="DY24" s="27">
        <f t="shared" ref="DY24:DY26" si="189">IFERROR(DV24/AW24,0)</f>
        <v>0</v>
      </c>
      <c r="DZ24" s="28">
        <f t="shared" si="177"/>
        <v>0</v>
      </c>
      <c r="EA24" s="25" t="s">
        <v>49</v>
      </c>
      <c r="EB24" s="25"/>
      <c r="EC24" s="31">
        <v>100</v>
      </c>
      <c r="ED24" s="24"/>
      <c r="EE24" s="25"/>
      <c r="EF24" s="27">
        <f t="shared" ref="EF24:EF26" si="190">IFERROR(EC24/AW24,0)</f>
        <v>1</v>
      </c>
      <c r="EG24" s="28">
        <f t="shared" si="179"/>
        <v>0</v>
      </c>
      <c r="EH24" s="25" t="s">
        <v>49</v>
      </c>
      <c r="EI24" s="25"/>
      <c r="EJ24" s="32">
        <v>2025</v>
      </c>
    </row>
    <row r="25" spans="2:140" ht="206.25" x14ac:dyDescent="0.3">
      <c r="B25" s="16" t="s">
        <v>93</v>
      </c>
      <c r="C25" s="16" t="s">
        <v>137</v>
      </c>
      <c r="D25" s="16" t="s">
        <v>148</v>
      </c>
      <c r="E25" s="16" t="s">
        <v>159</v>
      </c>
      <c r="F25" s="16" t="s">
        <v>906</v>
      </c>
      <c r="G25" s="17" t="s">
        <v>1059</v>
      </c>
      <c r="H25" s="16"/>
      <c r="I25" s="16" t="s">
        <v>627</v>
      </c>
      <c r="J25" s="16" t="s">
        <v>628</v>
      </c>
      <c r="K25" s="16" t="s">
        <v>629</v>
      </c>
      <c r="L25" s="16" t="s">
        <v>938</v>
      </c>
      <c r="M25" s="16" t="s">
        <v>96</v>
      </c>
      <c r="N25" s="16" t="s">
        <v>110</v>
      </c>
      <c r="O25" s="22">
        <v>86</v>
      </c>
      <c r="P25" s="19" t="s">
        <v>1064</v>
      </c>
      <c r="Q25" s="20" t="s">
        <v>282</v>
      </c>
      <c r="R25" s="19" t="s">
        <v>752</v>
      </c>
      <c r="S25" s="19" t="s">
        <v>1065</v>
      </c>
      <c r="T25" s="19" t="s">
        <v>308</v>
      </c>
      <c r="U25" s="19" t="s">
        <v>293</v>
      </c>
      <c r="V25" s="19">
        <v>0</v>
      </c>
      <c r="W25" s="19" t="s">
        <v>1066</v>
      </c>
      <c r="X25" s="20" t="s">
        <v>288</v>
      </c>
      <c r="Y25" s="21"/>
      <c r="Z25" s="21"/>
      <c r="AA25" s="21"/>
      <c r="AB25" s="21"/>
      <c r="AC25" s="21"/>
      <c r="AD25" s="21"/>
      <c r="AE25" s="21"/>
      <c r="AF25" s="21"/>
      <c r="AG25" s="21"/>
      <c r="AH25" s="22"/>
      <c r="AI25" s="22"/>
      <c r="AJ25" s="22"/>
      <c r="AK25" s="22"/>
      <c r="AL25" s="22"/>
      <c r="AM25" s="22"/>
      <c r="AN25" s="22"/>
      <c r="AO25" s="22"/>
      <c r="AP25" s="22"/>
      <c r="AQ25" s="22"/>
      <c r="AR25" s="23"/>
      <c r="AS25" s="22"/>
      <c r="AT25" s="22">
        <v>100</v>
      </c>
      <c r="AU25" s="22">
        <v>100</v>
      </c>
      <c r="AV25" s="190">
        <v>100</v>
      </c>
      <c r="AW25" s="190">
        <v>100</v>
      </c>
      <c r="AX25" s="190">
        <v>100</v>
      </c>
      <c r="AY25" s="190">
        <v>100</v>
      </c>
      <c r="AZ25" s="191"/>
      <c r="BA25" s="191"/>
      <c r="BB25" s="191"/>
      <c r="BC25" s="191"/>
      <c r="BD25" s="24"/>
      <c r="BE25" s="24"/>
      <c r="BF25" s="25" t="s">
        <v>100</v>
      </c>
      <c r="BG25" s="27">
        <f t="shared" si="156"/>
        <v>0</v>
      </c>
      <c r="BH25" s="28">
        <f t="shared" si="157"/>
        <v>0</v>
      </c>
      <c r="BI25" s="25" t="s">
        <v>50</v>
      </c>
      <c r="BJ25" s="25" t="s">
        <v>101</v>
      </c>
      <c r="BK25" s="24"/>
      <c r="BL25" s="24"/>
      <c r="BM25" s="25" t="s">
        <v>100</v>
      </c>
      <c r="BN25" s="27">
        <f t="shared" si="180"/>
        <v>0</v>
      </c>
      <c r="BO25" s="28">
        <f t="shared" si="159"/>
        <v>0</v>
      </c>
      <c r="BP25" s="25" t="s">
        <v>50</v>
      </c>
      <c r="BQ25" s="29" t="s">
        <v>103</v>
      </c>
      <c r="BR25" s="30"/>
      <c r="BS25" s="24"/>
      <c r="BT25" s="25" t="s">
        <v>100</v>
      </c>
      <c r="BU25" s="27">
        <f t="shared" si="181"/>
        <v>0</v>
      </c>
      <c r="BV25" s="28">
        <f t="shared" si="161"/>
        <v>0</v>
      </c>
      <c r="BW25" s="25" t="s">
        <v>50</v>
      </c>
      <c r="BX25" s="25" t="s">
        <v>1063</v>
      </c>
      <c r="BY25" s="24"/>
      <c r="BZ25" s="24">
        <v>0</v>
      </c>
      <c r="CA25" s="25" t="s">
        <v>100</v>
      </c>
      <c r="CB25" s="27">
        <f t="shared" si="182"/>
        <v>0</v>
      </c>
      <c r="CC25" s="28">
        <f t="shared" si="163"/>
        <v>0</v>
      </c>
      <c r="CD25" s="25" t="s">
        <v>50</v>
      </c>
      <c r="CE25" s="25" t="s">
        <v>1063</v>
      </c>
      <c r="CF25" s="24"/>
      <c r="CG25" s="24">
        <v>0</v>
      </c>
      <c r="CH25" s="25" t="s">
        <v>100</v>
      </c>
      <c r="CI25" s="27">
        <f t="shared" si="183"/>
        <v>0</v>
      </c>
      <c r="CJ25" s="28">
        <f t="shared" si="165"/>
        <v>0</v>
      </c>
      <c r="CK25" s="25" t="s">
        <v>50</v>
      </c>
      <c r="CL25" s="25" t="s">
        <v>1430</v>
      </c>
      <c r="CM25" s="24"/>
      <c r="CN25" s="24"/>
      <c r="CO25" s="25"/>
      <c r="CP25" s="27">
        <f t="shared" si="184"/>
        <v>0</v>
      </c>
      <c r="CQ25" s="28">
        <f t="shared" si="167"/>
        <v>0</v>
      </c>
      <c r="CR25" s="25" t="s">
        <v>50</v>
      </c>
      <c r="CS25" s="25" t="s">
        <v>1457</v>
      </c>
      <c r="CT25" s="24"/>
      <c r="CU25" s="24">
        <v>0</v>
      </c>
      <c r="CV25" s="25" t="s">
        <v>100</v>
      </c>
      <c r="CW25" s="27">
        <f t="shared" si="185"/>
        <v>0</v>
      </c>
      <c r="CX25" s="28">
        <f t="shared" si="169"/>
        <v>0</v>
      </c>
      <c r="CY25" s="25" t="s">
        <v>50</v>
      </c>
      <c r="CZ25" s="25" t="s">
        <v>1817</v>
      </c>
      <c r="DA25" s="24"/>
      <c r="DB25" s="24">
        <v>0</v>
      </c>
      <c r="DC25" s="25" t="s">
        <v>100</v>
      </c>
      <c r="DD25" s="27">
        <f t="shared" si="186"/>
        <v>0</v>
      </c>
      <c r="DE25" s="28">
        <f t="shared" si="171"/>
        <v>0</v>
      </c>
      <c r="DF25" s="25" t="s">
        <v>50</v>
      </c>
      <c r="DG25" s="25" t="s">
        <v>100</v>
      </c>
      <c r="DH25" s="24"/>
      <c r="DI25" s="24">
        <v>0</v>
      </c>
      <c r="DJ25" s="25" t="s">
        <v>100</v>
      </c>
      <c r="DK25" s="27">
        <f t="shared" si="187"/>
        <v>0</v>
      </c>
      <c r="DL25" s="28">
        <f t="shared" si="173"/>
        <v>0</v>
      </c>
      <c r="DM25" s="25" t="s">
        <v>50</v>
      </c>
      <c r="DN25" s="25" t="s">
        <v>1819</v>
      </c>
      <c r="DO25" s="24"/>
      <c r="DP25" s="24"/>
      <c r="DQ25" s="25"/>
      <c r="DR25" s="27">
        <f t="shared" si="188"/>
        <v>0</v>
      </c>
      <c r="DS25" s="28">
        <f t="shared" si="175"/>
        <v>0</v>
      </c>
      <c r="DT25" s="25" t="s">
        <v>49</v>
      </c>
      <c r="DU25" s="25"/>
      <c r="DV25" s="24"/>
      <c r="DW25" s="24"/>
      <c r="DX25" s="25"/>
      <c r="DY25" s="27">
        <f t="shared" si="189"/>
        <v>0</v>
      </c>
      <c r="DZ25" s="28">
        <f t="shared" si="177"/>
        <v>0</v>
      </c>
      <c r="EA25" s="25" t="s">
        <v>49</v>
      </c>
      <c r="EB25" s="25"/>
      <c r="EC25" s="31">
        <v>100</v>
      </c>
      <c r="ED25" s="24"/>
      <c r="EE25" s="25"/>
      <c r="EF25" s="27">
        <f t="shared" si="190"/>
        <v>1</v>
      </c>
      <c r="EG25" s="28">
        <f t="shared" si="179"/>
        <v>0</v>
      </c>
      <c r="EH25" s="25" t="s">
        <v>49</v>
      </c>
      <c r="EI25" s="25"/>
      <c r="EJ25" s="32">
        <v>2025</v>
      </c>
    </row>
    <row r="26" spans="2:140" ht="206.25" x14ac:dyDescent="0.3">
      <c r="B26" s="16" t="s">
        <v>93</v>
      </c>
      <c r="C26" s="16" t="s">
        <v>137</v>
      </c>
      <c r="D26" s="16" t="s">
        <v>148</v>
      </c>
      <c r="E26" s="16" t="s">
        <v>159</v>
      </c>
      <c r="F26" s="16" t="s">
        <v>906</v>
      </c>
      <c r="G26" s="17" t="s">
        <v>1059</v>
      </c>
      <c r="H26" s="16"/>
      <c r="I26" s="16" t="s">
        <v>627</v>
      </c>
      <c r="J26" s="16" t="s">
        <v>628</v>
      </c>
      <c r="K26" s="16" t="s">
        <v>629</v>
      </c>
      <c r="L26" s="16" t="s">
        <v>938</v>
      </c>
      <c r="M26" s="16" t="s">
        <v>96</v>
      </c>
      <c r="N26" s="16" t="s">
        <v>110</v>
      </c>
      <c r="O26" s="22">
        <v>134</v>
      </c>
      <c r="P26" s="19" t="s">
        <v>1067</v>
      </c>
      <c r="Q26" s="20" t="s">
        <v>282</v>
      </c>
      <c r="R26" s="19" t="s">
        <v>752</v>
      </c>
      <c r="S26" s="19" t="s">
        <v>1068</v>
      </c>
      <c r="T26" s="19" t="s">
        <v>308</v>
      </c>
      <c r="U26" s="19" t="s">
        <v>293</v>
      </c>
      <c r="V26" s="19">
        <v>0</v>
      </c>
      <c r="W26" s="19" t="s">
        <v>143</v>
      </c>
      <c r="X26" s="20" t="s">
        <v>288</v>
      </c>
      <c r="Y26" s="21"/>
      <c r="Z26" s="21"/>
      <c r="AA26" s="21"/>
      <c r="AB26" s="21"/>
      <c r="AC26" s="21"/>
      <c r="AD26" s="21"/>
      <c r="AE26" s="21"/>
      <c r="AF26" s="21"/>
      <c r="AG26" s="21"/>
      <c r="AH26" s="22"/>
      <c r="AI26" s="22"/>
      <c r="AJ26" s="22"/>
      <c r="AK26" s="22"/>
      <c r="AL26" s="22"/>
      <c r="AM26" s="22"/>
      <c r="AN26" s="22"/>
      <c r="AO26" s="22"/>
      <c r="AP26" s="22"/>
      <c r="AQ26" s="22"/>
      <c r="AR26" s="23"/>
      <c r="AS26" s="22"/>
      <c r="AT26" s="22">
        <v>100</v>
      </c>
      <c r="AU26" s="22">
        <v>100</v>
      </c>
      <c r="AV26" s="190">
        <v>100</v>
      </c>
      <c r="AW26" s="190">
        <v>100</v>
      </c>
      <c r="AX26" s="190">
        <v>100</v>
      </c>
      <c r="AY26" s="190">
        <v>100</v>
      </c>
      <c r="AZ26" s="191"/>
      <c r="BA26" s="191"/>
      <c r="BB26" s="191"/>
      <c r="BC26" s="191"/>
      <c r="BD26" s="24"/>
      <c r="BE26" s="24"/>
      <c r="BF26" s="25" t="s">
        <v>100</v>
      </c>
      <c r="BG26" s="27">
        <f t="shared" si="156"/>
        <v>0</v>
      </c>
      <c r="BH26" s="28">
        <f t="shared" si="157"/>
        <v>0</v>
      </c>
      <c r="BI26" s="25" t="s">
        <v>50</v>
      </c>
      <c r="BJ26" s="25" t="s">
        <v>101</v>
      </c>
      <c r="BK26" s="24"/>
      <c r="BL26" s="24"/>
      <c r="BM26" s="25" t="s">
        <v>100</v>
      </c>
      <c r="BN26" s="27">
        <f t="shared" si="180"/>
        <v>0</v>
      </c>
      <c r="BO26" s="28">
        <f t="shared" si="159"/>
        <v>0</v>
      </c>
      <c r="BP26" s="25" t="s">
        <v>50</v>
      </c>
      <c r="BQ26" s="29" t="s">
        <v>103</v>
      </c>
      <c r="BR26" s="30"/>
      <c r="BS26" s="24"/>
      <c r="BT26" s="25" t="s">
        <v>100</v>
      </c>
      <c r="BU26" s="27">
        <f t="shared" si="181"/>
        <v>0</v>
      </c>
      <c r="BV26" s="28">
        <f t="shared" si="161"/>
        <v>0</v>
      </c>
      <c r="BW26" s="25" t="s">
        <v>50</v>
      </c>
      <c r="BX26" s="25" t="s">
        <v>1063</v>
      </c>
      <c r="BY26" s="24"/>
      <c r="BZ26" s="24">
        <v>0</v>
      </c>
      <c r="CA26" s="25" t="s">
        <v>100</v>
      </c>
      <c r="CB26" s="27">
        <f t="shared" si="182"/>
        <v>0</v>
      </c>
      <c r="CC26" s="28">
        <f t="shared" si="163"/>
        <v>0</v>
      </c>
      <c r="CD26" s="25" t="s">
        <v>50</v>
      </c>
      <c r="CE26" s="25" t="s">
        <v>1063</v>
      </c>
      <c r="CF26" s="24"/>
      <c r="CG26" s="24">
        <v>0</v>
      </c>
      <c r="CH26" s="25" t="s">
        <v>100</v>
      </c>
      <c r="CI26" s="27">
        <f t="shared" si="183"/>
        <v>0</v>
      </c>
      <c r="CJ26" s="28">
        <f t="shared" si="165"/>
        <v>0</v>
      </c>
      <c r="CK26" s="25" t="s">
        <v>50</v>
      </c>
      <c r="CL26" s="25" t="s">
        <v>1430</v>
      </c>
      <c r="CM26" s="24">
        <v>0</v>
      </c>
      <c r="CN26" s="24"/>
      <c r="CO26" s="25"/>
      <c r="CP26" s="27">
        <f t="shared" si="184"/>
        <v>0</v>
      </c>
      <c r="CQ26" s="28">
        <f t="shared" si="167"/>
        <v>0</v>
      </c>
      <c r="CR26" s="25" t="s">
        <v>50</v>
      </c>
      <c r="CS26" s="25" t="s">
        <v>1457</v>
      </c>
      <c r="CT26" s="24">
        <v>0</v>
      </c>
      <c r="CU26" s="24">
        <v>0</v>
      </c>
      <c r="CV26" s="25" t="s">
        <v>100</v>
      </c>
      <c r="CW26" s="27">
        <f t="shared" si="185"/>
        <v>0</v>
      </c>
      <c r="CX26" s="28">
        <f t="shared" si="169"/>
        <v>0</v>
      </c>
      <c r="CY26" s="25" t="s">
        <v>50</v>
      </c>
      <c r="CZ26" s="25" t="s">
        <v>1817</v>
      </c>
      <c r="DA26" s="24">
        <v>0</v>
      </c>
      <c r="DB26" s="24">
        <v>0</v>
      </c>
      <c r="DC26" s="25" t="s">
        <v>100</v>
      </c>
      <c r="DD26" s="27">
        <f t="shared" si="186"/>
        <v>0</v>
      </c>
      <c r="DE26" s="28">
        <f t="shared" si="171"/>
        <v>0</v>
      </c>
      <c r="DF26" s="25" t="s">
        <v>50</v>
      </c>
      <c r="DG26" s="25" t="s">
        <v>100</v>
      </c>
      <c r="DH26" s="24">
        <v>0</v>
      </c>
      <c r="DI26" s="24">
        <v>0</v>
      </c>
      <c r="DJ26" s="25" t="s">
        <v>100</v>
      </c>
      <c r="DK26" s="27">
        <f t="shared" si="187"/>
        <v>0</v>
      </c>
      <c r="DL26" s="28">
        <f t="shared" si="173"/>
        <v>0</v>
      </c>
      <c r="DM26" s="25" t="s">
        <v>50</v>
      </c>
      <c r="DN26" s="25" t="s">
        <v>1819</v>
      </c>
      <c r="DO26" s="24">
        <v>0</v>
      </c>
      <c r="DP26" s="24"/>
      <c r="DQ26" s="25"/>
      <c r="DR26" s="27">
        <f t="shared" si="188"/>
        <v>0</v>
      </c>
      <c r="DS26" s="28">
        <f t="shared" si="175"/>
        <v>0</v>
      </c>
      <c r="DT26" s="25" t="s">
        <v>49</v>
      </c>
      <c r="DU26" s="25"/>
      <c r="DV26" s="24">
        <v>0</v>
      </c>
      <c r="DW26" s="24"/>
      <c r="DX26" s="25"/>
      <c r="DY26" s="27">
        <f t="shared" si="189"/>
        <v>0</v>
      </c>
      <c r="DZ26" s="28">
        <f t="shared" si="177"/>
        <v>0</v>
      </c>
      <c r="EA26" s="25" t="s">
        <v>49</v>
      </c>
      <c r="EB26" s="25"/>
      <c r="EC26" s="31">
        <v>100</v>
      </c>
      <c r="ED26" s="24"/>
      <c r="EE26" s="25"/>
      <c r="EF26" s="27">
        <f t="shared" si="190"/>
        <v>1</v>
      </c>
      <c r="EG26" s="28">
        <f t="shared" si="179"/>
        <v>0</v>
      </c>
      <c r="EH26" s="25" t="s">
        <v>49</v>
      </c>
      <c r="EI26" s="25"/>
      <c r="EJ26" s="32">
        <v>2025</v>
      </c>
    </row>
    <row r="27" spans="2:140" ht="206.25" x14ac:dyDescent="0.3">
      <c r="B27" s="16" t="s">
        <v>93</v>
      </c>
      <c r="C27" s="16" t="s">
        <v>137</v>
      </c>
      <c r="D27" s="16" t="s">
        <v>148</v>
      </c>
      <c r="E27" s="16" t="s">
        <v>159</v>
      </c>
      <c r="F27" s="16" t="s">
        <v>906</v>
      </c>
      <c r="G27" s="17" t="s">
        <v>1059</v>
      </c>
      <c r="H27" s="16"/>
      <c r="I27" s="16" t="s">
        <v>627</v>
      </c>
      <c r="J27" s="16" t="s">
        <v>628</v>
      </c>
      <c r="K27" s="16" t="s">
        <v>629</v>
      </c>
      <c r="L27" s="16" t="s">
        <v>938</v>
      </c>
      <c r="M27" s="16" t="s">
        <v>96</v>
      </c>
      <c r="N27" s="16" t="s">
        <v>110</v>
      </c>
      <c r="O27" s="22">
        <v>136</v>
      </c>
      <c r="P27" s="19" t="s">
        <v>1069</v>
      </c>
      <c r="Q27" s="20" t="s">
        <v>117</v>
      </c>
      <c r="R27" s="19" t="s">
        <v>870</v>
      </c>
      <c r="S27" s="19" t="s">
        <v>1070</v>
      </c>
      <c r="T27" s="19" t="s">
        <v>285</v>
      </c>
      <c r="U27" s="19" t="s">
        <v>293</v>
      </c>
      <c r="V27" s="19">
        <v>0</v>
      </c>
      <c r="W27" s="19" t="s">
        <v>143</v>
      </c>
      <c r="X27" s="20" t="s">
        <v>288</v>
      </c>
      <c r="Y27" s="21"/>
      <c r="Z27" s="21"/>
      <c r="AA27" s="21"/>
      <c r="AB27" s="21"/>
      <c r="AC27" s="21"/>
      <c r="AD27" s="21"/>
      <c r="AE27" s="21"/>
      <c r="AF27" s="21"/>
      <c r="AG27" s="21"/>
      <c r="AH27" s="22"/>
      <c r="AI27" s="22"/>
      <c r="AJ27" s="22"/>
      <c r="AK27" s="22"/>
      <c r="AL27" s="22"/>
      <c r="AM27" s="22"/>
      <c r="AN27" s="22"/>
      <c r="AO27" s="22"/>
      <c r="AP27" s="22"/>
      <c r="AQ27" s="22"/>
      <c r="AR27" s="23"/>
      <c r="AS27" s="22"/>
      <c r="AT27" s="22">
        <v>0</v>
      </c>
      <c r="AU27" s="22">
        <v>3</v>
      </c>
      <c r="AV27" s="190">
        <v>5</v>
      </c>
      <c r="AW27" s="190">
        <v>5</v>
      </c>
      <c r="AX27" s="190">
        <v>5</v>
      </c>
      <c r="AY27" s="190">
        <v>5</v>
      </c>
      <c r="AZ27" s="191"/>
      <c r="BA27" s="191"/>
      <c r="BB27" s="191"/>
      <c r="BC27" s="191"/>
      <c r="BD27" s="24"/>
      <c r="BE27" s="24"/>
      <c r="BF27" s="25" t="s">
        <v>100</v>
      </c>
      <c r="BG27" s="27">
        <f>IFERROR(BD27/AW27,0)</f>
        <v>0</v>
      </c>
      <c r="BH27" s="28">
        <f>+IF(BI27="SI",IFERROR((IF(BI27="SI",BE27,0)/AW27),"REVISAR"),0)</f>
        <v>0</v>
      </c>
      <c r="BI27" s="25" t="s">
        <v>50</v>
      </c>
      <c r="BJ27" s="25" t="s">
        <v>101</v>
      </c>
      <c r="BK27" s="24"/>
      <c r="BL27" s="24"/>
      <c r="BM27" s="25" t="s">
        <v>100</v>
      </c>
      <c r="BN27" s="27">
        <f>+IFERROR(BK27/AW27,0)</f>
        <v>0</v>
      </c>
      <c r="BO27" s="28">
        <f>+IF(BP27="SI",IFERROR((IF(BP27="SI",BL27,0)/AW27),"REVISAR"),BH27)</f>
        <v>0</v>
      </c>
      <c r="BP27" s="25" t="s">
        <v>50</v>
      </c>
      <c r="BQ27" s="29" t="s">
        <v>103</v>
      </c>
      <c r="BR27" s="30"/>
      <c r="BS27" s="24"/>
      <c r="BT27" s="25" t="s">
        <v>100</v>
      </c>
      <c r="BU27" s="27">
        <f>+IFERROR(BR27/AW27,0)</f>
        <v>0</v>
      </c>
      <c r="BV27" s="28">
        <f>+IF(BW27="SI",IFERROR((IF(BW27="SI",BS27,0)/AW27),"REVISAR"),BO27)</f>
        <v>0</v>
      </c>
      <c r="BW27" s="25" t="s">
        <v>50</v>
      </c>
      <c r="BX27" s="25" t="s">
        <v>1063</v>
      </c>
      <c r="BY27" s="24"/>
      <c r="BZ27" s="24">
        <v>0</v>
      </c>
      <c r="CA27" s="25" t="s">
        <v>100</v>
      </c>
      <c r="CB27" s="27">
        <f>+IFERROR(BY27/AW27,0)</f>
        <v>0</v>
      </c>
      <c r="CC27" s="28">
        <f>+IF(CD27="SI",IFERROR((IF(CD27="SI",BZ27,0)/AW27),"REVISAR"),BV27)</f>
        <v>0</v>
      </c>
      <c r="CD27" s="25" t="s">
        <v>50</v>
      </c>
      <c r="CE27" s="25" t="s">
        <v>1063</v>
      </c>
      <c r="CF27" s="24"/>
      <c r="CG27" s="24">
        <v>0</v>
      </c>
      <c r="CH27" s="25" t="s">
        <v>100</v>
      </c>
      <c r="CI27" s="27">
        <f>+IFERROR(CF27/AW27,0)</f>
        <v>0</v>
      </c>
      <c r="CJ27" s="28">
        <f>+IF(CK27="SI",IFERROR((IF(CK27="SI",CG27,0)/AW27),"REVISAR"),CC27)</f>
        <v>0</v>
      </c>
      <c r="CK27" s="25" t="s">
        <v>50</v>
      </c>
      <c r="CL27" s="25" t="s">
        <v>1430</v>
      </c>
      <c r="CM27" s="24"/>
      <c r="CN27" s="24"/>
      <c r="CO27" s="25"/>
      <c r="CP27" s="27">
        <f>+IFERROR(CM27/AW27,0)</f>
        <v>0</v>
      </c>
      <c r="CQ27" s="28">
        <f>+IF(CR27="SI",IFERROR((IF(CR27="SI",CN27,0)/AW27),"REVISAR"),CJ27)</f>
        <v>0</v>
      </c>
      <c r="CR27" s="25" t="s">
        <v>50</v>
      </c>
      <c r="CS27" s="25" t="s">
        <v>1457</v>
      </c>
      <c r="CT27" s="24"/>
      <c r="CU27" s="24">
        <v>0</v>
      </c>
      <c r="CV27" s="25" t="s">
        <v>100</v>
      </c>
      <c r="CW27" s="27">
        <f>+IFERROR(CT27/AW27,0)</f>
        <v>0</v>
      </c>
      <c r="CX27" s="28">
        <f>+IF(CY27="SI",IFERROR((IF(CY27="SI",CU27,0)/AW27),"REVISAR"),CQ27)</f>
        <v>0</v>
      </c>
      <c r="CY27" s="25" t="s">
        <v>50</v>
      </c>
      <c r="CZ27" s="25" t="s">
        <v>1817</v>
      </c>
      <c r="DA27" s="24"/>
      <c r="DB27" s="24">
        <v>0</v>
      </c>
      <c r="DC27" s="25" t="s">
        <v>100</v>
      </c>
      <c r="DD27" s="27">
        <f>+IFERROR(DA27/AW27,0)</f>
        <v>0</v>
      </c>
      <c r="DE27" s="28">
        <f>+IF(DF27="SI",IFERROR((IF(DF27="SI",DB27,0)/AW27),"REVISAR"),CX27)</f>
        <v>0</v>
      </c>
      <c r="DF27" s="25" t="s">
        <v>50</v>
      </c>
      <c r="DG27" s="25" t="s">
        <v>100</v>
      </c>
      <c r="DH27" s="24"/>
      <c r="DI27" s="24">
        <v>0</v>
      </c>
      <c r="DJ27" s="25" t="s">
        <v>100</v>
      </c>
      <c r="DK27" s="27">
        <f>+IFERROR(DH27/AW27,0)</f>
        <v>0</v>
      </c>
      <c r="DL27" s="28">
        <f>+IF(DM27="SI",IFERROR((IF(DM27="SI",DI27,0)/AW27),"REVISAR"),DE27)</f>
        <v>0</v>
      </c>
      <c r="DM27" s="25" t="s">
        <v>50</v>
      </c>
      <c r="DN27" s="25" t="s">
        <v>1819</v>
      </c>
      <c r="DO27" s="24"/>
      <c r="DP27" s="24"/>
      <c r="DQ27" s="25"/>
      <c r="DR27" s="27">
        <f>+IFERROR(DO27/AW27,0)</f>
        <v>0</v>
      </c>
      <c r="DS27" s="28">
        <f>+IF(DT27="SI",IFERROR((IF(DT27="SI",DP27,0)/AW27),"REVISAR"),DL27)</f>
        <v>0</v>
      </c>
      <c r="DT27" s="25" t="s">
        <v>49</v>
      </c>
      <c r="DU27" s="25"/>
      <c r="DV27" s="24"/>
      <c r="DW27" s="24"/>
      <c r="DX27" s="25"/>
      <c r="DY27" s="27">
        <f>+IFERROR(DV27/AW27,0)</f>
        <v>0</v>
      </c>
      <c r="DZ27" s="28">
        <f>+IF(EA27="SI",IFERROR((IF(EA27="SI",DW27,0)/AW27),"REVISAR"),DS27)</f>
        <v>0</v>
      </c>
      <c r="EA27" s="25" t="s">
        <v>49</v>
      </c>
      <c r="EB27" s="25"/>
      <c r="EC27" s="31">
        <v>5</v>
      </c>
      <c r="ED27" s="24"/>
      <c r="EE27" s="25"/>
      <c r="EF27" s="27">
        <f>+IFERROR(EC27/AW27,0)</f>
        <v>1</v>
      </c>
      <c r="EG27" s="28">
        <f>+IF(EH27="SI",IFERROR((IF(EH27="SI",ED27,0)/AW27),"REVISAR"),DZ27)</f>
        <v>0</v>
      </c>
      <c r="EH27" s="25" t="s">
        <v>49</v>
      </c>
      <c r="EI27" s="25"/>
      <c r="EJ27" s="32">
        <v>2025</v>
      </c>
    </row>
  </sheetData>
  <autoFilter ref="B2:EI27" xr:uid="{1F9E392E-9042-814A-B76B-E95F932B6337}">
    <filterColumn colId="24" showButton="0"/>
    <filterColumn colId="25" showButton="0"/>
    <filterColumn colId="26" showButton="0"/>
    <filterColumn colId="27" showButton="0"/>
    <filterColumn colId="28" showButton="0"/>
  </autoFilter>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4:BI27 BP4:BP27 BW4:BW27 CD4:CD27 CK4:CK27 CR4:CR27 CY4:CY27 DF4:DF27 DM4:DM27 DT4:DT27 EA4:EA27 EH4:EH27">
    <cfRule type="containsText" dxfId="29" priority="1" operator="containsText" text="Validación Preliminar">
      <formula>NOT(ISERROR(SEARCH("Validación Preliminar",BI4)))</formula>
    </cfRule>
    <cfRule type="containsText" dxfId="28" priority="2" operator="containsText" text="NO">
      <formula>NOT(ISERROR(SEARCH("NO",BI4)))</formula>
    </cfRule>
    <cfRule type="containsText" dxfId="27" priority="3" operator="containsText" text="Pendiente Validar">
      <formula>NOT(ISERROR(SEARCH("Pendiente Validar",BI4)))</formula>
    </cfRule>
    <cfRule type="containsText" dxfId="26" priority="4" operator="containsText" text="SI">
      <formula>NOT(ISERROR(SEARCH("SI",BI4)))</formula>
    </cfRule>
    <cfRule type="containsText" dxfId="25" priority="5" operator="containsText" text="Pendiente Validar">
      <formula>NOT(ISERROR(SEARCH("Pendiente Validar",BI4)))</formula>
    </cfRule>
  </conditionalFormatting>
  <dataValidations count="79">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97782CB2-CB96-564C-8347-BE83B331E8DE}"/>
    <dataValidation allowBlank="1" showInputMessage="1" showErrorMessage="1" promptTitle="Macrometa" prompt="Si el indicador hace parte del reporte de alguna &quot;Macrometa&quot; de Presidencia, seleccione la que corresponda de la lista desplegable." sqref="Y2" xr:uid="{3A017301-DE09-F84A-9C13-6656C7C013FA}"/>
    <dataValidation allowBlank="1" showInputMessage="1" showErrorMessage="1" promptTitle="Medio de verificación" prompt="Documento que soporta el avance cuantitativo del indicador." sqref="W2:W3" xr:uid="{3B4632A6-AC03-0141-A8D1-0424176DC1BA}"/>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A28023AE-874C-4E42-8495-20E43CCB0AD2}"/>
    <dataValidation allowBlank="1" showInputMessage="1" showErrorMessage="1" promptTitle="ID Indicador" prompt="Campo registrado por la OAPF." sqref="O2:O3" xr:uid="{73B352EF-0044-3541-81B9-3A78818C6822}"/>
    <dataValidation allowBlank="1" showInputMessage="1" showErrorMessage="1" promptTitle="MIPG" prompt="Seleccione de la lista desplegable la dimensión del Modelo Integrado de Planeación y Gestión (MIPG) a la cual se asocia el indicador." sqref="E2:E3" xr:uid="{D932799A-9C4A-794E-AC65-A4DFD7FC3CD8}"/>
    <dataValidation allowBlank="1" showInputMessage="1" showErrorMessage="1" promptTitle="CONPES (Número documento)" prompt="Diligencie el número del documento (s) CONPES asociados con el indicador." sqref="AR2:AR3" xr:uid="{134D881E-C097-FB4E-8DAD-78124AB95D0B}"/>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CE4A9293-2422-9547-9A71-80111FA81E22}"/>
    <dataValidation allowBlank="1" showInputMessage="1" showErrorMessage="1" promptTitle="Derechos Humanos" prompt="Marque con &quot;X&quot; si el indicador se relaciona con algún componente del Plan Nacional de Educación en Derechos Humanos (PLANEDH)" sqref="AP2:AP3" xr:uid="{94EDB954-53DD-9A4D-B5C3-488C16816E60}"/>
    <dataValidation allowBlank="1" showInputMessage="1" showErrorMessage="1" promptTitle="Iniciativas PPI" prompt="Marque con &quot;X&quot; si el indicador está asociado al cumplimiento de iniciativas planteadas en el Plan Plurianual de Inversión para 2024." sqref="AO2:AO3" xr:uid="{85EDF978-5ADB-AE45-8478-DEA72972EC7F}"/>
    <dataValidation allowBlank="1" showInputMessage="1" showErrorMessage="1" promptTitle="Discapacidad" prompt="Marque con &quot;X&quot; si el indicador responde a un compromiso del MEN en desarrollo de la Política de Discapacidad." sqref="AL2:AL3" xr:uid="{61DC1851-D10A-2247-87A9-E148B5289FB1}"/>
    <dataValidation allowBlank="1" showInputMessage="1" showErrorMessage="1" promptTitle="Víctimas" prompt="Marque con &quot;X&quot; si el indicador responde a un compromiso adquirido por el MEN en desarrollo de la Política de Víctimas." sqref="AJ2:AJ3" xr:uid="{549A6EF0-5DB3-9A4D-B6CA-704D21D77578}"/>
    <dataValidation allowBlank="1" showInputMessage="1" showErrorMessage="1" promptTitle="Equidad de la Mujer" prompt="Marque con &quot;X&quot; si el indicador responde la política de Equidad de la Mujer." sqref="AH2:AH3" xr:uid="{C389BB06-D191-C94E-B3CF-616C5E80598D}"/>
    <dataValidation allowBlank="1" showInputMessage="1" showErrorMessage="1" promptTitle="Otras mesas" prompt="Diligencie el nombre de otra instancia con Grupos Étnicos - Indígenas con compromisos asociados al indicador." sqref="AE3" xr:uid="{F06DB070-9EA4-6746-BCC5-4A8F15FE90E4}"/>
    <dataValidation allowBlank="1" showInputMessage="1" showErrorMessage="1" promptTitle="Periodicidad" prompt="Corresponde a la temporalidad con la cual se reporta el avance cuantitativo del indicador." sqref="U2:U3" xr:uid="{A8B01C97-06F8-B143-84FC-64138BA1C009}"/>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6134E837-9706-FC45-8855-CE2D8283FC7D}"/>
    <dataValidation allowBlank="1" showInputMessage="1" showErrorMessage="1" promptTitle="Dias de rezago" prompt="Cantidad de días que se requiere para procesar la información y emitir el dato de avance cuantitativo después del cierre del periodo. " sqref="V2:V3" xr:uid="{5DD729BE-AF12-9C45-BC09-46D4AAA5FF0B}"/>
    <dataValidation allowBlank="1" showInputMessage="1" showErrorMessage="1" promptTitle="Unidad de medida" prompt="Parámetro de referencia para determina la magnitud del indicador (Ej: número, porcentaje,...)" sqref="T2:T3" xr:uid="{BCEE2374-FC2E-1741-A1BD-20231400CE1A}"/>
    <dataValidation allowBlank="1" showInputMessage="1" showErrorMessage="1" promptTitle="Tipo de acumulación" prompt="Seleccione de la lista desplegable el tipo de acumulación:_x000a__x000a_• Mantenimiento (stock)_x000a_• Flujo _x000a_• Acumulado_x000a_• Capacidad_x000a_• Reducción" sqref="R2:R3" xr:uid="{13978A98-FE6B-5E4D-B90F-0B5009862D1E}"/>
    <dataValidation allowBlank="1" showInputMessage="1" showErrorMessage="1" promptTitle="Fórmula de cálculo" prompt="Es la representación matemática del cálculo a realizar para obtener el dato de avance cuantitativo del indicador." sqref="S2:S3" xr:uid="{885D62C1-81EE-F740-AD71-90F33095056B}"/>
    <dataValidation allowBlank="1" showInputMessage="1" showErrorMessage="1" promptTitle="Estrategia" prompt="Registre la estrategia que permitirá alcanzar el eje estratégico. Debe coincidir con la hoja de acciones._x000a_" sqref="N2:N3" xr:uid="{00975245-EA30-9D45-9A74-FAF659FEC44B}"/>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5017491D-68D6-CC49-9A01-80C98ADE0DC6}"/>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C991B62A-3ABF-D246-A582-9267AB5A408C}"/>
    <dataValidation allowBlank="1" showInputMessage="1" showErrorMessage="1" promptTitle="Catalizador" prompt="Seleccione de la lista desplegable el catalizador al cual se asocia el indicador." sqref="K2:K3" xr:uid="{BB3AC0C5-0E02-9842-833E-2AD4138FFB5A}"/>
    <dataValidation allowBlank="1" showInputMessage="1" showErrorMessage="1" promptTitle="Pilar" prompt="Seleccione de la lista desplegable el pilar de la transformación PND al cual se asocia el indicador. " sqref="J2:J3" xr:uid="{6E3A9A92-7488-2F44-884D-30B1D8A12970}"/>
    <dataValidation allowBlank="1" showInputMessage="1" showErrorMessage="1" promptTitle="Transformación PND" prompt="Seleccione de la lista desplegable la transformación del Plan Nacional de Desarrollo (PND) a la cual se asocia el indicador." sqref="I2:I3" xr:uid="{BE276AFE-01C4-3D43-97DA-B2585AF248C2}"/>
    <dataValidation allowBlank="1" showInputMessage="1" showErrorMessage="1" promptTitle="Meta ODS" prompt="Seleccione de la lista desplegable la meta del Objetivo de Desarrollo Sostenible (ODS) al cual se asocia el indicador." sqref="H2:H3" xr:uid="{B4725749-14BC-B941-A12C-61A8105E6AA4}"/>
    <dataValidation allowBlank="1" showInputMessage="1" showErrorMessage="1" promptTitle="Objetivo SIG" prompt="Seleccione de la lista desplegable el objetivo del Sistema Integrado de Gestión (SIG) al cual se asocia el indicador." sqref="F2:F3" xr:uid="{0C77D929-0E93-6441-87CB-659CFBF8C525}"/>
    <dataValidation allowBlank="1" showInputMessage="1" showErrorMessage="1" promptTitle="Dependencia" prompt="Seleccione de la lista desplegable la dependencia responsable del indicador." sqref="D2:D3" xr:uid="{D44255C5-2761-3D47-8C9C-723FCF6FE0DE}"/>
    <dataValidation allowBlank="1" showInputMessage="1" showErrorMessage="1" promptTitle="Despacho o dirección " prompt="Seleccione de la lista desplegable el despacho o la dirección responsable del indicador." sqref="C2:C3" xr:uid="{F2DC2AF3-D2A7-3543-9B69-8B6201903D59}"/>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C725B3E1-18AC-004F-B93B-7D7E0C547C30}"/>
    <dataValidation allowBlank="1" showInputMessage="1" showErrorMessage="1" promptTitle="Otros" prompt="Seleccione de la lista a que otro compromiso responde el indicador formulado._x000a_" sqref="AS2" xr:uid="{B95C28AB-C0DA-1440-AE00-282A2A40E06E}"/>
    <dataValidation allowBlank="1" showInputMessage="1" showErrorMessage="1" promptTitle="Primer infancia" prompt="Marque con &quot;X&quot; si el indicador se enmarca en alguna de  las categorias de la política de Primera Infancia, Infancia y Adolescencia " sqref="AI2" xr:uid="{3F0C292E-02EF-FC4B-AD6E-8D6300C73837}"/>
    <dataValidation allowBlank="1" showInputMessage="1" showErrorMessage="1" promptTitle="Participación Ciudadana" prompt="Marque con &quot;X&quot; si el indicador responde a alguna estrategia o actividad, en el marco de la política de Participación Ciudadana " sqref="AK2" xr:uid="{BBE4851B-04FE-D34D-B634-66F0AD77E4B8}"/>
    <dataValidation allowBlank="1" showInputMessage="1" showErrorMessage="1" promptTitle="TIC" prompt="Marque con &quot;X&quot; si el indicador se asocia con la política de Tecnologías de la Información y las Comunicaciones" sqref="AM2" xr:uid="{6BD8508E-E4F9-6F4E-8634-EFC090A81014}"/>
    <dataValidation allowBlank="1" showInputMessage="1" showErrorMessage="1" promptTitle="CTeI" prompt="Marque con &quot;X&quot; si el indicador se relaciona con algún componente de la política de Ciencia, Tecnología e Innovación " sqref="AN2:AN3" xr:uid="{8CD7F417-3667-9244-BFF2-013CD0B6D313}"/>
    <dataValidation allowBlank="1" showInputMessage="1" showErrorMessage="1" promptTitle="Étnicos - Rrom" prompt="Marque con &quot;X&quot; si el indicador responde a un compromiso adquirido por el MEN con una comunidad Rrom" sqref="AG2:AG3" xr:uid="{FA37B140-AB08-4D4A-8AA7-D1E37B79BE78}"/>
    <dataValidation allowBlank="1" showInputMessage="1" showErrorMessage="1" promptTitle="Étnicos - NARP" prompt="Marque con &quot;X&quot; si el indicador responde a un compromiso adquirido por el MEN con una comunidad Negra, Afrocolombiana, Raizal y Palenquera" sqref="AF2:AF3" xr:uid="{BCAF926C-15F5-0845-9CDC-83ECE20D2636}"/>
    <dataValidation allowBlank="1" showInputMessage="1" showErrorMessage="1" promptTitle="Proceso SIG" prompt="Seleccione de la lista desplegable el proceso del SIG al cual se asocia el indicador" sqref="G2" xr:uid="{C8837D29-513A-E141-9F5B-90D225BF71A5}"/>
    <dataValidation allowBlank="1" showInputMessage="1" showErrorMessage="1" promptTitle="CRIC" prompt="Registre el número del compromiso adquirido por el MEN con el Consejo Regional Indígena del Cauca que esté asociado al indicador." sqref="AB3" xr:uid="{C08CEE79-2A58-BF40-A992-6341D58C7DAC}"/>
    <dataValidation allowBlank="1" showInputMessage="1" showErrorMessage="1" promptTitle="CRIHU" prompt="Registre el número del compromiso adquirido por el MEN con el Consejo Regional Indígena del Huila que esté asociado al indicador." sqref="AD3" xr:uid="{700279AB-ED84-4B43-BAB6-C178DEEA5D0C}"/>
    <dataValidation allowBlank="1" showInputMessage="1" showErrorMessage="1" promptTitle="CRIDEC" prompt="Registre el número del compromiso adquirido por el MEN con el Consejo Regional Indígena de Caldas que esté asociado al indicador._x000a_" sqref="AC3" xr:uid="{3500A61B-98C1-6449-BDE3-F69B3B664E62}"/>
    <dataValidation allowBlank="1" showInputMessage="1" showErrorMessage="1" promptTitle="MRA" prompt="Registre el número del compromiso adquirido por el MEN en la Mesa Regional Amazónica que esté asociado al indicador." sqref="AA3" xr:uid="{D38E92E4-51FA-6D41-9AB0-8B1DBC4E4A37}"/>
    <dataValidation allowBlank="1" showInputMessage="1" showErrorMessage="1" promptTitle="MPC" prompt="Registre el número del compromiso adquirido por el MEN en la Mesa Permanente de Concertación indígena que esté asociado al indicador." sqref="Z3" xr:uid="{C8C10A0A-C936-8846-A166-852556A541CB}"/>
    <dataValidation allowBlank="1" showInputMessage="1" showErrorMessage="1" promptTitle="Meta diciembre" prompt="Diligenciar el valor de la meta programada para la vigencia _x000a_" sqref="EC2" xr:uid="{39853986-9AE0-774A-BC68-ED609376D9F7}"/>
    <dataValidation allowBlank="1" showInputMessage="1" showErrorMessage="1" promptTitle="Meta noviembre" prompt="Diligenciar el valor de la meta programada para el mes. _x000a_Debe ser registrado de manera acumulada de acuerdo con la periodicidad del indicador  " sqref="DV2" xr:uid="{71DD16F8-EDA8-B84D-849E-15FC8CE6A7F4}"/>
    <dataValidation allowBlank="1" showInputMessage="1" showErrorMessage="1" promptTitle="Meta octubre" prompt="Diligenciar el valor de la meta programada para el mes. _x000a_Debe ser registrado de manera acumulada de acuerdo con la periodicidad del indicador  " sqref="DO2" xr:uid="{39FED79D-6E24-BF4E-8B1A-74774B6FA884}"/>
    <dataValidation allowBlank="1" showInputMessage="1" showErrorMessage="1" promptTitle="Meta septiembre" prompt="Diligenciar el valor de la meta programada para el mes. _x000a_Debe ser registrado de manera acumulada de acuerdo con la periodicidad del indicador  " sqref="DH2" xr:uid="{2F0842FE-4499-E34B-BD01-5DC35BE48BE2}"/>
    <dataValidation allowBlank="1" showInputMessage="1" showErrorMessage="1" promptTitle="Meta agosto" prompt="Diligenciar el valor de la meta programada para el mes. _x000a_Debe ser registrado de manera acumulada de acuerdo con la periodicidad del indicador  " sqref="DA2" xr:uid="{3CB78088-174C-5E45-AC0C-2B112A07DC6C}"/>
    <dataValidation allowBlank="1" showInputMessage="1" showErrorMessage="1" promptTitle="Meta julio" prompt="Diligenciar el valor de la meta programada para el mes. _x000a_Debe ser registrado de manera acumulada de acuerdo con la periodicidad del indicador  " sqref="CT2" xr:uid="{E2324708-F2C5-4147-B9BC-6A45DFBCA23D}"/>
    <dataValidation allowBlank="1" showInputMessage="1" showErrorMessage="1" promptTitle="Meta junio" prompt="Diligenciar el valor de la meta programada para el mes. _x000a_Debe ser registrado de manera acumulada de acuerdo con la periodicidad del indicador  " sqref="CM2" xr:uid="{BB97F049-CEEF-8942-B906-B3AF6A3081B0}"/>
    <dataValidation allowBlank="1" showInputMessage="1" showErrorMessage="1" promptTitle="Meta mayo" prompt="Diligenciar el valor de la meta programada para el mes. _x000a_Debe ser registrado de manera acumulada de acuerdo con la periodicidad del indicador  " sqref="CF2" xr:uid="{BC53E8D0-C923-4B48-B9B7-26764066FC10}"/>
    <dataValidation allowBlank="1" showInputMessage="1" showErrorMessage="1" promptTitle="Meta abril" prompt="Diligenciar el valor de la meta programada para el mes. _x000a_Debe ser registrado de manera acumulada de acuerdo con la periodicidad del indicador  " sqref="BY2" xr:uid="{440E8A95-1D7F-3D4A-AE65-0F03D4AA0B7F}"/>
    <dataValidation allowBlank="1" showInputMessage="1" showErrorMessage="1" promptTitle="Meta marzo" prompt="Diligenciar el valor de la meta programada para el mes. _x000a_Debe ser registrado de manera acumulada de acuerdo con la periodicidad del indicador  " sqref="BR2" xr:uid="{3EED5FE0-AABF-6D44-9F05-7EF6B4230B90}"/>
    <dataValidation allowBlank="1" showInputMessage="1" showErrorMessage="1" promptTitle="Meta febrero" prompt="Diligenciar el valor de la meta programada para el mes. _x000a_Debe ser registrado de manera acumulada de acuerdo con la periodicidad del indicador  " sqref="BK2" xr:uid="{9233BFDF-6949-304B-9A77-D984F0F65217}"/>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A438568B-83B9-C24E-B4E3-60C855FBB146}"/>
    <dataValidation allowBlank="1" showInputMessage="1" showErrorMessage="1" promptTitle="Avance 2025" prompt="Corresponde a la cantidad o resultado alcanzado del indicador para el año 2025" sqref="BB2:BC2" xr:uid="{81DB8182-C94D-6C41-8B5C-266CAC80FF98}"/>
    <dataValidation allowBlank="1" showInputMessage="1" showErrorMessage="1" promptTitle="Avance 2024" prompt="Corresponde a la cantidad o resultado alcanzado del indicador para el año 2024" sqref="BA2" xr:uid="{CF3AC26B-3598-004E-82C3-1A7FB6D0816E}"/>
    <dataValidation allowBlank="1" showInputMessage="1" showErrorMessage="1" promptTitle="Avance 2023" prompt="Corresponde a la cantidad o resultado alcanzado del indicador para el año 2023" sqref="AZ2" xr:uid="{A09A8646-AEF2-EE4D-A850-2EB4F3EF3FB0}"/>
    <dataValidation allowBlank="1" showInputMessage="1" showErrorMessage="1" promptTitle="Meta cuatrienio" prompt="Corresponde a la cantidad o resultado esperado del indicador para el cuatrienio" sqref="AY2" xr:uid="{860213DD-E32F-5448-A955-DA1F31EC0E0F}"/>
    <dataValidation allowBlank="1" showInputMessage="1" showErrorMessage="1" promptTitle="Meta 2026" prompt="Corresponde a la cantidad o resultado esperado del indicador para el año 2026" sqref="AX2" xr:uid="{4DD9E422-3F4C-ED48-BB40-EF4936C0D1E5}"/>
    <dataValidation allowBlank="1" showInputMessage="1" showErrorMessage="1" promptTitle="Meta 2025" prompt="Corresponde a la cantidad o resultado esperado del indicador para el año 2025" sqref="AW2" xr:uid="{E8997A31-F2E5-A04B-977B-A52FF6DDEA47}"/>
    <dataValidation allowBlank="1" showInputMessage="1" showErrorMessage="1" promptTitle="Meta 2024" prompt="Corresponde a la cantidad o resultado esperado del indicador para el año 2024" sqref="AV2" xr:uid="{3AAAF2D6-0FE7-D54E-9213-6D1DC2EB2B78}"/>
    <dataValidation allowBlank="1" showInputMessage="1" showErrorMessage="1" promptTitle="Meta 2023" prompt="Corresponde a la cantidad o resultado esperado del indicador para el año 2023" sqref="AU2" xr:uid="{4F8080B9-F6DD-6543-AF54-978F74E8EC9D}"/>
    <dataValidation allowBlank="1" showInputMessage="1" showErrorMessage="1" promptTitle="Línea base" prompt="Corresponde al punto de partida o punto de referencia desde el cual se inicia la medición." sqref="AT2:AT3" xr:uid="{82D0698E-C160-9745-8988-FCC6CBADF530}"/>
    <dataValidation allowBlank="1" showErrorMessage="1" promptTitle="Mín 300 máx 4000" prompt="Recuerda que debes escribir mínimo 300 caractateres y máximo 4000" sqref="EK3:EL3 DV27 BR16 CM23 CT27 DA27 DH27 DO27 CF23:CF27 BY23:BY27 EC22:EC27 DO22:DO25 DH22:DH25 CT23:CT25 DA23:DA25 DV22:DV25 CT12:CT20 DA12:DA20 CT4:CT10 DA4:DA10 DV4:DV20 DO4:DO20 CM4:CM19 DH4:DH20 EC4:EC20 BY4:BY20 CF4:CF20" xr:uid="{1FDE849F-FB36-6C43-9CF9-008632110CAD}"/>
    <dataValidation type="list" allowBlank="1" showInputMessage="1" showErrorMessage="1" sqref="D12:D27 D4:D10" xr:uid="{D20E2BFE-21A7-48D3-9D06-B6947F6EDCDF}">
      <formula1>INDIRECT(EL4)</formula1>
    </dataValidation>
    <dataValidation type="list" allowBlank="1" showInputMessage="1" showErrorMessage="1" sqref="N9 N12:N27 J12:L27 J4:L6 N4:N7" xr:uid="{99D945AF-5FA1-4035-9A15-6C7013C9D94B}">
      <formula1>INDIRECT(EM4)</formula1>
    </dataValidation>
    <dataValidation type="list" allowBlank="1" showInputMessage="1" showErrorMessage="1" sqref="M7:M8" xr:uid="{49E55E0A-633C-418D-B78F-83C7E6F17207}">
      <formula1>$J$3:$J$3</formula1>
    </dataValidation>
    <dataValidation type="list" allowBlank="1" showInputMessage="1" showErrorMessage="1" sqref="B7:B8" xr:uid="{3B350FC0-F924-4E70-9C63-28B8C5C83B46}">
      <formula1>$AI$2:$AK$2</formula1>
    </dataValidation>
    <dataValidation type="list" allowBlank="1" showInputMessage="1" showErrorMessage="1" sqref="I7:I8" xr:uid="{7492CCDE-EB86-4F49-9FD5-9FF25EB3F103}">
      <formula1>$ES$3:$ES$3</formula1>
    </dataValidation>
    <dataValidation type="list" allowBlank="1" showInputMessage="1" showErrorMessage="1" sqref="H7:H8" xr:uid="{0471D285-BDE6-4A30-B0AD-E5FF85C588FF}">
      <formula1>$A$3:$A$3</formula1>
    </dataValidation>
    <dataValidation type="list" allowBlank="1" showInputMessage="1" showErrorMessage="1" sqref="G7:G8" xr:uid="{2CF25E05-1BD1-4915-BDCA-F801E9805B45}">
      <formula1>$H$3:$H$3</formula1>
    </dataValidation>
    <dataValidation type="list" allowBlank="1" showInputMessage="1" showErrorMessage="1" sqref="F7:F8" xr:uid="{3C59354C-1DA0-4EA6-81B0-13ED5E30CECA}">
      <formula1>$F$3:$F$3</formula1>
    </dataValidation>
    <dataValidation type="list" allowBlank="1" showInputMessage="1" showErrorMessage="1" sqref="E7:E8" xr:uid="{FCBE6963-2681-4A5F-90B9-BE8B565210E9}">
      <formula1>$C$3:$C$3</formula1>
    </dataValidation>
    <dataValidation type="list" allowBlank="1" showInputMessage="1" showErrorMessage="1" sqref="M9:M11 E9:I11 B9:B11" xr:uid="{F945291A-2E55-4ABB-ABE8-25D65B36C137}">
      <formula1>#REF!</formula1>
    </dataValidation>
    <dataValidation type="list" allowBlank="1" showInputMessage="1" showErrorMessage="1" sqref="N10:N11 J7:L11 N8 D11" xr:uid="{308FC087-874B-477C-8087-8B90F6AD2A4E}">
      <formula1>INDIRECT(#REF!)</formula1>
    </dataValidation>
    <dataValidation type="list" allowBlank="1" showInputMessage="1" showErrorMessage="1" sqref="BW4:BW27 BP4:BP27 EA4:EA27 DT4:DT27 DM4:DM27 DF4:DF27 CY4:CY27 CR4:CR27 CK4:CK27 CD4:CD27 EH4:EH27 BI4:BI27" xr:uid="{BD254103-8877-475C-A895-B551ACDA8822}">
      <formula1>"SI,NO,Pendiente Validar,Validación Preliminar"</formula1>
    </dataValidation>
    <dataValidation type="list" allowBlank="1" showInputMessage="1" showErrorMessage="1" sqref="C4:C27" xr:uid="{9500447F-8C26-4CEA-BF01-1C3CC56CDEAF}">
      <formula1>INDIRECT(B4)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E08A3-6AD7-8640-A3E5-AFF539F04E68}">
  <dimension ref="A1:ER8"/>
  <sheetViews>
    <sheetView topLeftCell="B1" workbookViewId="0">
      <selection activeCell="B1" sqref="B1:D1"/>
    </sheetView>
  </sheetViews>
  <sheetFormatPr baseColWidth="10" defaultColWidth="0" defaultRowHeight="18.75" x14ac:dyDescent="0.3"/>
  <cols>
    <col min="1" max="1" width="16.125" style="121" hidden="1" customWidth="1"/>
    <col min="2" max="2" width="24.5" style="121" customWidth="1"/>
    <col min="3" max="3" width="28.5" style="121" customWidth="1"/>
    <col min="4" max="4" width="29.375" style="121" customWidth="1"/>
    <col min="5" max="7" width="28.5" style="121" customWidth="1"/>
    <col min="8" max="8" width="21.5" style="121" customWidth="1"/>
    <col min="9" max="9" width="24.875" style="121" customWidth="1"/>
    <col min="10" max="10" width="29" style="121" customWidth="1"/>
    <col min="11" max="11" width="31" style="121" customWidth="1"/>
    <col min="12" max="12" width="25.875" style="121" customWidth="1"/>
    <col min="13" max="13" width="35.125" style="121" customWidth="1"/>
    <col min="14" max="14" width="32.875" style="121" customWidth="1"/>
    <col min="15" max="15" width="10.375" style="121" customWidth="1"/>
    <col min="16" max="16" width="36" style="124" customWidth="1"/>
    <col min="17" max="18" width="14.375" style="124" customWidth="1"/>
    <col min="19" max="19" width="21.5" style="124" customWidth="1"/>
    <col min="20" max="21" width="14.375" style="124" customWidth="1"/>
    <col min="22" max="22" width="13" style="124" customWidth="1"/>
    <col min="23" max="23" width="21.5" style="124" customWidth="1"/>
    <col min="24" max="24" width="11.5" style="121" customWidth="1"/>
    <col min="25" max="25" width="12.5" style="121" customWidth="1"/>
    <col min="26" max="31" width="17" style="121" hidden="1"/>
    <col min="32" max="32" width="20" style="121" hidden="1"/>
    <col min="33" max="43" width="14.375" style="121" hidden="1"/>
    <col min="44" max="44" width="14.375" style="125" hidden="1"/>
    <col min="45" max="45" width="14.375" style="121" hidden="1"/>
    <col min="46" max="46" width="16.375" style="125" customWidth="1"/>
    <col min="47" max="47" width="17.125" style="125" customWidth="1"/>
    <col min="48" max="48" width="17.625" style="125" customWidth="1"/>
    <col min="49" max="49" width="21" style="125" bestFit="1" customWidth="1"/>
    <col min="50" max="50" width="16.625" style="125" customWidth="1"/>
    <col min="51" max="51" width="22.5" style="125" bestFit="1" customWidth="1"/>
    <col min="52" max="52" width="14.375" style="121" hidden="1"/>
    <col min="53" max="53" width="6.375" style="121" hidden="1"/>
    <col min="54" max="55" width="12.125" style="121" hidden="1"/>
    <col min="56" max="57" width="14.125" style="121" customWidth="1"/>
    <col min="58" max="58" width="34.5" style="121" customWidth="1"/>
    <col min="59" max="62" width="14.125" style="121" customWidth="1"/>
    <col min="63" max="63" width="18" style="121" customWidth="1"/>
    <col min="64" max="64" width="19.375" style="121" customWidth="1"/>
    <col min="65" max="69" width="14.125" style="121" customWidth="1"/>
    <col min="70" max="70" width="18" style="121" customWidth="1"/>
    <col min="71" max="71" width="21.125" style="121" customWidth="1"/>
    <col min="72" max="76" width="14.125" style="121" customWidth="1"/>
    <col min="77" max="77" width="21.875" style="121" customWidth="1"/>
    <col min="78" max="83" width="14.125" style="121" customWidth="1"/>
    <col min="84" max="84" width="23.125" style="121" customWidth="1"/>
    <col min="85" max="90" width="14.125" style="121" customWidth="1"/>
    <col min="91" max="91" width="23.125" style="121" customWidth="1"/>
    <col min="92" max="97" width="14.125" style="121" customWidth="1"/>
    <col min="98" max="98" width="23.125" style="121" customWidth="1"/>
    <col min="99" max="104" width="14.125" style="121" customWidth="1"/>
    <col min="105" max="105" width="23.125" style="121" customWidth="1"/>
    <col min="106" max="111" width="14.125" style="121" customWidth="1"/>
    <col min="112" max="112" width="23.125" style="121" customWidth="1"/>
    <col min="113" max="118" width="14.125" style="121" customWidth="1"/>
    <col min="119" max="119" width="23.125" style="121" customWidth="1"/>
    <col min="120" max="125" width="14.125" style="121" customWidth="1"/>
    <col min="126" max="126" width="23.125" style="121" customWidth="1"/>
    <col min="127" max="132" width="14.125" style="121" customWidth="1"/>
    <col min="133" max="133" width="23.5" style="121" customWidth="1"/>
    <col min="134" max="137" width="14.125" style="121" customWidth="1"/>
    <col min="138" max="138" width="15.375" style="121" customWidth="1"/>
    <col min="139" max="139" width="34.625" style="121" customWidth="1"/>
    <col min="140" max="140" width="17.625" style="121" customWidth="1"/>
    <col min="141" max="141" width="11.875" style="121" hidden="1" customWidth="1"/>
    <col min="142" max="142" width="13.375" style="125" hidden="1" customWidth="1"/>
    <col min="143" max="143" width="16.875" style="121" hidden="1" customWidth="1"/>
    <col min="144" max="144" width="15.375" style="121" hidden="1" customWidth="1"/>
    <col min="145" max="145" width="18" style="121" hidden="1" customWidth="1"/>
    <col min="146" max="146" width="19.5" style="121" hidden="1" customWidth="1"/>
    <col min="147" max="147" width="13.5" style="121" hidden="1" customWidth="1"/>
    <col min="148" max="148" width="12.375" style="121" hidden="1" customWidth="1"/>
    <col min="149" max="16384" width="11.875" style="121" hidden="1"/>
  </cols>
  <sheetData>
    <row r="1" spans="1:148" s="7" customFormat="1" ht="30.75" customHeight="1" x14ac:dyDescent="0.3">
      <c r="B1" s="183" t="s">
        <v>0</v>
      </c>
      <c r="C1" s="183"/>
      <c r="D1" s="183"/>
      <c r="E1" s="184" t="s">
        <v>166</v>
      </c>
      <c r="F1" s="184"/>
      <c r="G1" s="184"/>
      <c r="H1" s="185" t="s">
        <v>167</v>
      </c>
      <c r="I1" s="186"/>
      <c r="J1" s="186"/>
      <c r="K1" s="186"/>
      <c r="L1" s="186"/>
      <c r="M1" s="186"/>
      <c r="N1" s="186"/>
      <c r="O1" s="167" t="s">
        <v>168</v>
      </c>
      <c r="P1" s="168"/>
      <c r="Q1" s="168"/>
      <c r="R1" s="168"/>
      <c r="S1" s="168"/>
      <c r="T1" s="168"/>
      <c r="U1" s="168"/>
      <c r="V1" s="168"/>
      <c r="W1" s="168"/>
      <c r="X1" s="168"/>
      <c r="Y1" s="169"/>
      <c r="Z1" s="170" t="s">
        <v>169</v>
      </c>
      <c r="AA1" s="170"/>
      <c r="AB1" s="170"/>
      <c r="AC1" s="170"/>
      <c r="AD1" s="170"/>
      <c r="AE1" s="170"/>
      <c r="AF1" s="170"/>
      <c r="AG1" s="170"/>
      <c r="AH1" s="170"/>
      <c r="AI1" s="170"/>
      <c r="AJ1" s="170"/>
      <c r="AK1" s="170"/>
      <c r="AL1" s="170"/>
      <c r="AM1" s="170"/>
      <c r="AN1" s="170"/>
      <c r="AO1" s="171" t="s">
        <v>170</v>
      </c>
      <c r="AP1" s="171"/>
      <c r="AQ1" s="171"/>
      <c r="AR1" s="171"/>
      <c r="AS1" s="171"/>
      <c r="AT1" s="162" t="s">
        <v>171</v>
      </c>
      <c r="AU1" s="162"/>
      <c r="AV1" s="162"/>
      <c r="AW1" s="162"/>
      <c r="AX1" s="162"/>
      <c r="AY1" s="162"/>
      <c r="AZ1" s="163" t="s">
        <v>172</v>
      </c>
      <c r="BA1" s="163"/>
      <c r="BB1" s="163"/>
      <c r="BC1" s="163"/>
      <c r="BD1" s="164" t="s">
        <v>173</v>
      </c>
      <c r="BE1" s="165"/>
      <c r="BF1" s="165"/>
      <c r="BG1" s="165"/>
      <c r="BH1" s="165"/>
      <c r="BI1" s="165"/>
      <c r="BJ1" s="165"/>
      <c r="BK1" s="165"/>
      <c r="BL1" s="165"/>
      <c r="BM1" s="165"/>
      <c r="BN1" s="165"/>
      <c r="BO1" s="165"/>
      <c r="BP1" s="165"/>
      <c r="BQ1" s="165"/>
      <c r="BR1" s="165"/>
      <c r="BS1" s="165"/>
      <c r="BT1" s="165"/>
      <c r="BU1" s="165"/>
      <c r="BV1" s="165"/>
      <c r="BW1" s="165"/>
      <c r="BX1" s="165"/>
      <c r="BY1" s="165"/>
      <c r="BZ1" s="165"/>
      <c r="CA1" s="165"/>
      <c r="CB1" s="165"/>
      <c r="CC1" s="165"/>
      <c r="CD1" s="165"/>
      <c r="CE1" s="165"/>
      <c r="CF1" s="165"/>
      <c r="CG1" s="165"/>
      <c r="CH1" s="165"/>
      <c r="CI1" s="165"/>
      <c r="CJ1" s="165"/>
      <c r="CK1" s="165"/>
      <c r="CL1" s="165"/>
      <c r="CM1" s="165"/>
      <c r="CN1" s="165"/>
      <c r="CO1" s="165"/>
      <c r="CP1" s="165"/>
      <c r="CQ1" s="165"/>
      <c r="CR1" s="165"/>
      <c r="CS1" s="165"/>
      <c r="CT1" s="165"/>
      <c r="CU1" s="165"/>
      <c r="CV1" s="165"/>
      <c r="CW1" s="165"/>
      <c r="CX1" s="165"/>
      <c r="CY1" s="165"/>
      <c r="CZ1" s="165"/>
      <c r="DA1" s="165"/>
      <c r="DB1" s="165"/>
      <c r="DC1" s="165"/>
      <c r="DD1" s="165"/>
      <c r="DE1" s="165"/>
      <c r="DF1" s="165"/>
      <c r="DG1" s="165"/>
      <c r="DH1" s="165"/>
      <c r="DI1" s="165"/>
      <c r="DJ1" s="165"/>
      <c r="DK1" s="165"/>
      <c r="DL1" s="165"/>
      <c r="DM1" s="165"/>
      <c r="DN1" s="165"/>
      <c r="DO1" s="165"/>
      <c r="DP1" s="165"/>
      <c r="DQ1" s="165"/>
      <c r="DR1" s="165"/>
      <c r="DS1" s="165"/>
      <c r="DT1" s="165"/>
      <c r="DU1" s="165"/>
      <c r="DV1" s="165"/>
      <c r="DW1" s="165"/>
      <c r="DX1" s="165"/>
      <c r="DY1" s="165"/>
      <c r="DZ1" s="165"/>
      <c r="EA1" s="165"/>
      <c r="EB1" s="165"/>
      <c r="EC1" s="165"/>
      <c r="ED1" s="165"/>
      <c r="EE1" s="165"/>
      <c r="EF1" s="165"/>
      <c r="EG1" s="165"/>
      <c r="EH1" s="165"/>
      <c r="EI1" s="166"/>
      <c r="EL1" s="8"/>
    </row>
    <row r="2" spans="1:148" s="7" customFormat="1" ht="18.75" customHeight="1" x14ac:dyDescent="0.3">
      <c r="B2" s="177" t="s">
        <v>4</v>
      </c>
      <c r="C2" s="177" t="s">
        <v>5</v>
      </c>
      <c r="D2" s="177" t="s">
        <v>6</v>
      </c>
      <c r="E2" s="179" t="s">
        <v>174</v>
      </c>
      <c r="F2" s="179" t="s">
        <v>175</v>
      </c>
      <c r="G2" s="179" t="s">
        <v>176</v>
      </c>
      <c r="H2" s="181" t="s">
        <v>177</v>
      </c>
      <c r="I2" s="181" t="s">
        <v>178</v>
      </c>
      <c r="J2" s="181" t="s">
        <v>179</v>
      </c>
      <c r="K2" s="181" t="s">
        <v>180</v>
      </c>
      <c r="L2" s="181" t="s">
        <v>181</v>
      </c>
      <c r="M2" s="181" t="s">
        <v>1</v>
      </c>
      <c r="N2" s="181" t="s">
        <v>2</v>
      </c>
      <c r="O2" s="175" t="s">
        <v>182</v>
      </c>
      <c r="P2" s="172" t="s">
        <v>183</v>
      </c>
      <c r="Q2" s="172" t="s">
        <v>184</v>
      </c>
      <c r="R2" s="172" t="s">
        <v>185</v>
      </c>
      <c r="S2" s="172" t="s">
        <v>186</v>
      </c>
      <c r="T2" s="172" t="s">
        <v>187</v>
      </c>
      <c r="U2" s="172" t="s">
        <v>188</v>
      </c>
      <c r="V2" s="172" t="s">
        <v>189</v>
      </c>
      <c r="W2" s="172" t="s">
        <v>7</v>
      </c>
      <c r="X2" s="173" t="s">
        <v>190</v>
      </c>
      <c r="Y2" s="173" t="s">
        <v>191</v>
      </c>
      <c r="Z2" s="170" t="s">
        <v>192</v>
      </c>
      <c r="AA2" s="170"/>
      <c r="AB2" s="170"/>
      <c r="AC2" s="170"/>
      <c r="AD2" s="170"/>
      <c r="AE2" s="170"/>
      <c r="AF2" s="160" t="s">
        <v>193</v>
      </c>
      <c r="AG2" s="160" t="s">
        <v>194</v>
      </c>
      <c r="AH2" s="160" t="s">
        <v>195</v>
      </c>
      <c r="AI2" s="160" t="s">
        <v>196</v>
      </c>
      <c r="AJ2" s="160" t="s">
        <v>197</v>
      </c>
      <c r="AK2" s="160" t="s">
        <v>198</v>
      </c>
      <c r="AL2" s="160" t="s">
        <v>199</v>
      </c>
      <c r="AM2" s="160" t="s">
        <v>200</v>
      </c>
      <c r="AN2" s="160" t="s">
        <v>201</v>
      </c>
      <c r="AO2" s="156" t="s">
        <v>202</v>
      </c>
      <c r="AP2" s="156" t="s">
        <v>203</v>
      </c>
      <c r="AQ2" s="156" t="s">
        <v>204</v>
      </c>
      <c r="AR2" s="156" t="s">
        <v>205</v>
      </c>
      <c r="AS2" s="156" t="s">
        <v>206</v>
      </c>
      <c r="AT2" s="158" t="s">
        <v>207</v>
      </c>
      <c r="AU2" s="158" t="s">
        <v>208</v>
      </c>
      <c r="AV2" s="158" t="s">
        <v>209</v>
      </c>
      <c r="AW2" s="158" t="s">
        <v>210</v>
      </c>
      <c r="AX2" s="158" t="s">
        <v>211</v>
      </c>
      <c r="AY2" s="158" t="s">
        <v>212</v>
      </c>
      <c r="AZ2" s="155" t="s">
        <v>213</v>
      </c>
      <c r="BA2" s="155" t="s">
        <v>214</v>
      </c>
      <c r="BB2" s="155" t="s">
        <v>215</v>
      </c>
      <c r="BC2" s="155" t="s">
        <v>216</v>
      </c>
      <c r="BD2" s="146" t="s">
        <v>217</v>
      </c>
      <c r="BE2" s="139" t="s">
        <v>218</v>
      </c>
      <c r="BF2" s="141" t="s">
        <v>8</v>
      </c>
      <c r="BG2" s="141" t="s">
        <v>219</v>
      </c>
      <c r="BH2" s="141" t="s">
        <v>220</v>
      </c>
      <c r="BI2" s="143" t="s">
        <v>9</v>
      </c>
      <c r="BJ2" s="141" t="s">
        <v>221</v>
      </c>
      <c r="BK2" s="146" t="s">
        <v>222</v>
      </c>
      <c r="BL2" s="151" t="s">
        <v>223</v>
      </c>
      <c r="BM2" s="149" t="s">
        <v>11</v>
      </c>
      <c r="BN2" s="149" t="s">
        <v>224</v>
      </c>
      <c r="BO2" s="149" t="s">
        <v>10</v>
      </c>
      <c r="BP2" s="147" t="s">
        <v>12</v>
      </c>
      <c r="BQ2" s="149" t="s">
        <v>225</v>
      </c>
      <c r="BR2" s="146" t="s">
        <v>226</v>
      </c>
      <c r="BS2" s="139" t="s">
        <v>227</v>
      </c>
      <c r="BT2" s="141" t="s">
        <v>14</v>
      </c>
      <c r="BU2" s="141" t="s">
        <v>228</v>
      </c>
      <c r="BV2" s="141" t="s">
        <v>13</v>
      </c>
      <c r="BW2" s="143" t="s">
        <v>15</v>
      </c>
      <c r="BX2" s="141" t="s">
        <v>229</v>
      </c>
      <c r="BY2" s="146" t="s">
        <v>230</v>
      </c>
      <c r="BZ2" s="139" t="s">
        <v>231</v>
      </c>
      <c r="CA2" s="141" t="s">
        <v>17</v>
      </c>
      <c r="CB2" s="141" t="s">
        <v>232</v>
      </c>
      <c r="CC2" s="141" t="s">
        <v>16</v>
      </c>
      <c r="CD2" s="143" t="s">
        <v>18</v>
      </c>
      <c r="CE2" s="141" t="s">
        <v>233</v>
      </c>
      <c r="CF2" s="146" t="s">
        <v>234</v>
      </c>
      <c r="CG2" s="139" t="s">
        <v>235</v>
      </c>
      <c r="CH2" s="141" t="s">
        <v>20</v>
      </c>
      <c r="CI2" s="141" t="s">
        <v>236</v>
      </c>
      <c r="CJ2" s="141" t="s">
        <v>19</v>
      </c>
      <c r="CK2" s="143" t="s">
        <v>21</v>
      </c>
      <c r="CL2" s="141" t="s">
        <v>237</v>
      </c>
      <c r="CM2" s="139" t="s">
        <v>238</v>
      </c>
      <c r="CN2" s="139" t="s">
        <v>239</v>
      </c>
      <c r="CO2" s="141" t="s">
        <v>23</v>
      </c>
      <c r="CP2" s="141" t="s">
        <v>240</v>
      </c>
      <c r="CQ2" s="141" t="s">
        <v>22</v>
      </c>
      <c r="CR2" s="143" t="s">
        <v>24</v>
      </c>
      <c r="CS2" s="141" t="s">
        <v>241</v>
      </c>
      <c r="CT2" s="139" t="s">
        <v>242</v>
      </c>
      <c r="CU2" s="139" t="s">
        <v>243</v>
      </c>
      <c r="CV2" s="141" t="s">
        <v>26</v>
      </c>
      <c r="CW2" s="141" t="s">
        <v>244</v>
      </c>
      <c r="CX2" s="141" t="s">
        <v>25</v>
      </c>
      <c r="CY2" s="143" t="s">
        <v>27</v>
      </c>
      <c r="CZ2" s="141" t="s">
        <v>245</v>
      </c>
      <c r="DA2" s="139" t="s">
        <v>246</v>
      </c>
      <c r="DB2" s="139" t="s">
        <v>247</v>
      </c>
      <c r="DC2" s="141" t="s">
        <v>29</v>
      </c>
      <c r="DD2" s="141" t="s">
        <v>248</v>
      </c>
      <c r="DE2" s="141" t="s">
        <v>28</v>
      </c>
      <c r="DF2" s="143" t="s">
        <v>30</v>
      </c>
      <c r="DG2" s="141" t="s">
        <v>249</v>
      </c>
      <c r="DH2" s="139" t="s">
        <v>250</v>
      </c>
      <c r="DI2" s="139" t="s">
        <v>251</v>
      </c>
      <c r="DJ2" s="141" t="s">
        <v>32</v>
      </c>
      <c r="DK2" s="141" t="s">
        <v>252</v>
      </c>
      <c r="DL2" s="141" t="s">
        <v>31</v>
      </c>
      <c r="DM2" s="143" t="s">
        <v>33</v>
      </c>
      <c r="DN2" s="141" t="s">
        <v>253</v>
      </c>
      <c r="DO2" s="139" t="s">
        <v>254</v>
      </c>
      <c r="DP2" s="139" t="s">
        <v>255</v>
      </c>
      <c r="DQ2" s="141" t="s">
        <v>35</v>
      </c>
      <c r="DR2" s="141" t="s">
        <v>256</v>
      </c>
      <c r="DS2" s="141" t="s">
        <v>34</v>
      </c>
      <c r="DT2" s="143" t="s">
        <v>36</v>
      </c>
      <c r="DU2" s="141" t="s">
        <v>257</v>
      </c>
      <c r="DV2" s="139" t="s">
        <v>258</v>
      </c>
      <c r="DW2" s="139" t="s">
        <v>259</v>
      </c>
      <c r="DX2" s="141" t="s">
        <v>38</v>
      </c>
      <c r="DY2" s="141" t="s">
        <v>260</v>
      </c>
      <c r="DZ2" s="141" t="s">
        <v>37</v>
      </c>
      <c r="EA2" s="143" t="s">
        <v>39</v>
      </c>
      <c r="EB2" s="141" t="s">
        <v>261</v>
      </c>
      <c r="EC2" s="139" t="s">
        <v>262</v>
      </c>
      <c r="ED2" s="139" t="s">
        <v>263</v>
      </c>
      <c r="EE2" s="141" t="s">
        <v>41</v>
      </c>
      <c r="EF2" s="141" t="s">
        <v>264</v>
      </c>
      <c r="EG2" s="141" t="s">
        <v>40</v>
      </c>
      <c r="EH2" s="143" t="s">
        <v>42</v>
      </c>
      <c r="EI2" s="141" t="s">
        <v>265</v>
      </c>
      <c r="EL2" s="8"/>
    </row>
    <row r="3" spans="1:148" s="11" customFormat="1" ht="45.75" customHeight="1" x14ac:dyDescent="0.25">
      <c r="A3" s="9" t="s">
        <v>3</v>
      </c>
      <c r="B3" s="178"/>
      <c r="C3" s="178"/>
      <c r="D3" s="178"/>
      <c r="E3" s="180"/>
      <c r="F3" s="180"/>
      <c r="G3" s="180"/>
      <c r="H3" s="182"/>
      <c r="I3" s="182"/>
      <c r="J3" s="182"/>
      <c r="K3" s="182"/>
      <c r="L3" s="182"/>
      <c r="M3" s="182"/>
      <c r="N3" s="182"/>
      <c r="O3" s="176"/>
      <c r="P3" s="173"/>
      <c r="Q3" s="173"/>
      <c r="R3" s="173"/>
      <c r="S3" s="173"/>
      <c r="T3" s="173"/>
      <c r="U3" s="173"/>
      <c r="V3" s="173"/>
      <c r="W3" s="173"/>
      <c r="X3" s="174"/>
      <c r="Y3" s="174"/>
      <c r="Z3" s="10" t="s">
        <v>266</v>
      </c>
      <c r="AA3" s="10" t="s">
        <v>267</v>
      </c>
      <c r="AB3" s="10" t="s">
        <v>268</v>
      </c>
      <c r="AC3" s="10" t="s">
        <v>269</v>
      </c>
      <c r="AD3" s="10" t="s">
        <v>270</v>
      </c>
      <c r="AE3" s="10" t="s">
        <v>271</v>
      </c>
      <c r="AF3" s="161"/>
      <c r="AG3" s="161"/>
      <c r="AH3" s="161"/>
      <c r="AI3" s="161"/>
      <c r="AJ3" s="161"/>
      <c r="AK3" s="161"/>
      <c r="AL3" s="161"/>
      <c r="AM3" s="161"/>
      <c r="AN3" s="161"/>
      <c r="AO3" s="157"/>
      <c r="AP3" s="157"/>
      <c r="AQ3" s="157"/>
      <c r="AR3" s="157"/>
      <c r="AS3" s="157"/>
      <c r="AT3" s="159"/>
      <c r="AU3" s="159"/>
      <c r="AV3" s="159"/>
      <c r="AW3" s="159"/>
      <c r="AX3" s="159"/>
      <c r="AY3" s="159"/>
      <c r="AZ3" s="155"/>
      <c r="BA3" s="155"/>
      <c r="BB3" s="155"/>
      <c r="BC3" s="155"/>
      <c r="BD3" s="146"/>
      <c r="BE3" s="140"/>
      <c r="BF3" s="142"/>
      <c r="BG3" s="154"/>
      <c r="BH3" s="142"/>
      <c r="BI3" s="144"/>
      <c r="BJ3" s="142"/>
      <c r="BK3" s="146"/>
      <c r="BL3" s="152"/>
      <c r="BM3" s="153"/>
      <c r="BN3" s="153"/>
      <c r="BO3" s="153"/>
      <c r="BP3" s="148"/>
      <c r="BQ3" s="150"/>
      <c r="BR3" s="146"/>
      <c r="BS3" s="140"/>
      <c r="BT3" s="142"/>
      <c r="BU3" s="142"/>
      <c r="BV3" s="142"/>
      <c r="BW3" s="144"/>
      <c r="BX3" s="142"/>
      <c r="BY3" s="146"/>
      <c r="BZ3" s="140"/>
      <c r="CA3" s="142"/>
      <c r="CB3" s="142"/>
      <c r="CC3" s="142"/>
      <c r="CD3" s="144"/>
      <c r="CE3" s="142"/>
      <c r="CF3" s="146"/>
      <c r="CG3" s="140"/>
      <c r="CH3" s="142"/>
      <c r="CI3" s="142"/>
      <c r="CJ3" s="142"/>
      <c r="CK3" s="144"/>
      <c r="CL3" s="142"/>
      <c r="CM3" s="140"/>
      <c r="CN3" s="140"/>
      <c r="CO3" s="142"/>
      <c r="CP3" s="142"/>
      <c r="CQ3" s="142"/>
      <c r="CR3" s="144"/>
      <c r="CS3" s="142"/>
      <c r="CT3" s="140"/>
      <c r="CU3" s="140"/>
      <c r="CV3" s="142"/>
      <c r="CW3" s="142"/>
      <c r="CX3" s="142"/>
      <c r="CY3" s="144"/>
      <c r="CZ3" s="142"/>
      <c r="DA3" s="140"/>
      <c r="DB3" s="140"/>
      <c r="DC3" s="142"/>
      <c r="DD3" s="142"/>
      <c r="DE3" s="142"/>
      <c r="DF3" s="144"/>
      <c r="DG3" s="142"/>
      <c r="DH3" s="140"/>
      <c r="DI3" s="140"/>
      <c r="DJ3" s="142"/>
      <c r="DK3" s="142"/>
      <c r="DL3" s="142"/>
      <c r="DM3" s="144"/>
      <c r="DN3" s="142"/>
      <c r="DO3" s="140"/>
      <c r="DP3" s="140"/>
      <c r="DQ3" s="142"/>
      <c r="DR3" s="142"/>
      <c r="DS3" s="142"/>
      <c r="DT3" s="144"/>
      <c r="DU3" s="142"/>
      <c r="DV3" s="140"/>
      <c r="DW3" s="140"/>
      <c r="DX3" s="142"/>
      <c r="DY3" s="142"/>
      <c r="DZ3" s="142"/>
      <c r="EA3" s="144"/>
      <c r="EB3" s="142"/>
      <c r="EC3" s="145"/>
      <c r="ED3" s="140"/>
      <c r="EE3" s="142"/>
      <c r="EF3" s="142"/>
      <c r="EG3" s="142"/>
      <c r="EH3" s="144"/>
      <c r="EI3" s="142"/>
      <c r="EK3" s="12"/>
      <c r="EL3" s="13" t="s">
        <v>43</v>
      </c>
      <c r="EM3" s="13" t="s">
        <v>178</v>
      </c>
      <c r="EN3" s="13" t="s">
        <v>272</v>
      </c>
      <c r="EO3" s="13" t="s">
        <v>273</v>
      </c>
      <c r="EP3" s="13" t="s">
        <v>181</v>
      </c>
      <c r="EQ3" s="13" t="s">
        <v>1</v>
      </c>
      <c r="ER3" s="14" t="s">
        <v>2</v>
      </c>
    </row>
    <row r="4" spans="1:148" ht="409.5" x14ac:dyDescent="0.3">
      <c r="B4" s="16" t="s">
        <v>55</v>
      </c>
      <c r="C4" s="16" t="s">
        <v>56</v>
      </c>
      <c r="D4" s="16" t="s">
        <v>60</v>
      </c>
      <c r="E4" s="16" t="s">
        <v>165</v>
      </c>
      <c r="F4" s="16" t="s">
        <v>274</v>
      </c>
      <c r="G4" s="17" t="s">
        <v>505</v>
      </c>
      <c r="H4" s="16" t="s">
        <v>470</v>
      </c>
      <c r="I4" s="16" t="s">
        <v>277</v>
      </c>
      <c r="J4" s="16" t="s">
        <v>471</v>
      </c>
      <c r="K4" s="16" t="s">
        <v>472</v>
      </c>
      <c r="L4" s="16" t="s">
        <v>506</v>
      </c>
      <c r="M4" s="16" t="s">
        <v>58</v>
      </c>
      <c r="N4" s="16" t="s">
        <v>61</v>
      </c>
      <c r="O4" s="22">
        <v>117</v>
      </c>
      <c r="P4" s="40" t="s">
        <v>507</v>
      </c>
      <c r="Q4" s="20" t="s">
        <v>282</v>
      </c>
      <c r="R4" s="19" t="s">
        <v>485</v>
      </c>
      <c r="S4" s="40" t="s">
        <v>508</v>
      </c>
      <c r="T4" s="40" t="s">
        <v>285</v>
      </c>
      <c r="U4" s="40" t="s">
        <v>434</v>
      </c>
      <c r="V4" s="40">
        <v>0</v>
      </c>
      <c r="W4" s="40" t="s">
        <v>509</v>
      </c>
      <c r="X4" s="20" t="s">
        <v>288</v>
      </c>
      <c r="Y4" s="21"/>
      <c r="Z4" s="21"/>
      <c r="AA4" s="21"/>
      <c r="AB4" s="21"/>
      <c r="AC4" s="21"/>
      <c r="AD4" s="21"/>
      <c r="AE4" s="21"/>
      <c r="AF4" s="21"/>
      <c r="AG4" s="21"/>
      <c r="AH4" s="22"/>
      <c r="AI4" s="22"/>
      <c r="AJ4" s="22"/>
      <c r="AK4" s="22"/>
      <c r="AL4" s="22"/>
      <c r="AM4" s="22"/>
      <c r="AN4" s="22"/>
      <c r="AO4" s="22"/>
      <c r="AP4" s="22"/>
      <c r="AQ4" s="22"/>
      <c r="AR4" s="23"/>
      <c r="AS4" s="22"/>
      <c r="AT4" s="41">
        <v>200</v>
      </c>
      <c r="AU4" s="44">
        <v>200</v>
      </c>
      <c r="AV4" s="42">
        <v>200</v>
      </c>
      <c r="AW4" s="42">
        <v>200</v>
      </c>
      <c r="AX4" s="42">
        <v>200</v>
      </c>
      <c r="AY4" s="42">
        <v>150</v>
      </c>
      <c r="AZ4" s="43"/>
      <c r="BA4" s="43"/>
      <c r="BB4" s="43"/>
      <c r="BC4" s="43"/>
      <c r="BD4" s="24"/>
      <c r="BE4" s="24"/>
      <c r="BF4" s="25"/>
      <c r="BG4" s="26">
        <f t="shared" ref="BG4" si="0">IFERROR(BD4/AW4,0)</f>
        <v>0</v>
      </c>
      <c r="BH4" s="27">
        <f t="shared" ref="BH4" si="1">IFERROR(BE4/AW4,0)</f>
        <v>0</v>
      </c>
      <c r="BI4" s="25" t="s">
        <v>49</v>
      </c>
      <c r="BJ4" s="25"/>
      <c r="BK4" s="24"/>
      <c r="BL4" s="24"/>
      <c r="BM4" s="25"/>
      <c r="BN4" s="27">
        <f t="shared" ref="BN4" si="2">+IFERROR(BK4/AW4,0)</f>
        <v>0</v>
      </c>
      <c r="BO4" s="28">
        <f t="shared" ref="BO4" si="3">+IF(BP4="SI",IFERROR((IF(BP4="SI",BL4,0)/AW4),"REVISAR"),BH4)</f>
        <v>0</v>
      </c>
      <c r="BP4" s="25" t="s">
        <v>49</v>
      </c>
      <c r="BQ4" s="29"/>
      <c r="BR4" s="30">
        <v>60</v>
      </c>
      <c r="BS4" s="24">
        <v>19</v>
      </c>
      <c r="BT4" s="25" t="s">
        <v>510</v>
      </c>
      <c r="BU4" s="27">
        <f t="shared" ref="BU4" si="4">+IFERROR(BR4/AW4,0)</f>
        <v>0.3</v>
      </c>
      <c r="BV4" s="28">
        <f t="shared" ref="BV4" si="5">+IF(BW4="SI",IFERROR((IF(BW4="SI",BS4,0)/AW4),"REVISAR"),BO4)</f>
        <v>9.5000000000000001E-2</v>
      </c>
      <c r="BW4" s="25" t="s">
        <v>50</v>
      </c>
      <c r="BX4" s="25" t="s">
        <v>511</v>
      </c>
      <c r="BY4" s="24">
        <v>60</v>
      </c>
      <c r="BZ4" s="24"/>
      <c r="CA4" s="25"/>
      <c r="CB4" s="27">
        <f t="shared" ref="CB4" si="6">+IFERROR(BY4/AW4,0)</f>
        <v>0.3</v>
      </c>
      <c r="CC4" s="28">
        <f t="shared" ref="CC4" si="7">+IF(CD4="SI",IFERROR((IF(CD4="SI",BZ4,0)/AW4),"REVISAR"),BV4)</f>
        <v>9.5000000000000001E-2</v>
      </c>
      <c r="CD4" s="25" t="s">
        <v>49</v>
      </c>
      <c r="CE4" s="25"/>
      <c r="CF4" s="24">
        <v>80</v>
      </c>
      <c r="CG4" s="24"/>
      <c r="CH4" s="25"/>
      <c r="CI4" s="27">
        <f t="shared" ref="CI4" si="8">+IFERROR(CF4/AW4,0)</f>
        <v>0.4</v>
      </c>
      <c r="CJ4" s="28">
        <f t="shared" ref="CJ4" si="9">+IF(CK4="SI",IFERROR((IF(CK4="SI",CG4,0)/AW4),"REVISAR"),CC4)</f>
        <v>9.5000000000000001E-2</v>
      </c>
      <c r="CK4" s="25" t="s">
        <v>49</v>
      </c>
      <c r="CL4" s="25"/>
      <c r="CM4" s="24">
        <v>80</v>
      </c>
      <c r="CN4" s="24">
        <v>52</v>
      </c>
      <c r="CO4" s="25" t="s">
        <v>1228</v>
      </c>
      <c r="CP4" s="27">
        <f t="shared" ref="CP4" si="10">+IFERROR(CM4/AW4,0)</f>
        <v>0.4</v>
      </c>
      <c r="CQ4" s="28">
        <f t="shared" ref="CQ4" si="11">+IF(CR4="SI",IFERROR((IF(CR4="SI",CN4,0)/AW4),"REVISAR"),CJ4)</f>
        <v>0.26</v>
      </c>
      <c r="CR4" s="25" t="s">
        <v>50</v>
      </c>
      <c r="CS4" s="25" t="s">
        <v>1229</v>
      </c>
      <c r="CT4" s="24">
        <v>100</v>
      </c>
      <c r="CU4" s="24"/>
      <c r="CV4" s="25"/>
      <c r="CW4" s="27">
        <f t="shared" ref="CW4" si="12">+IFERROR(CT4/AW4,0)</f>
        <v>0.5</v>
      </c>
      <c r="CX4" s="28">
        <f t="shared" ref="CX4" si="13">+IF(CY4="SI",IFERROR((IF(CY4="SI",CU4,0)/AW4),"REVISAR"),CQ4)</f>
        <v>0.26</v>
      </c>
      <c r="CY4" s="25" t="s">
        <v>49</v>
      </c>
      <c r="CZ4" s="25"/>
      <c r="DA4" s="24">
        <v>100</v>
      </c>
      <c r="DB4" s="24"/>
      <c r="DC4" s="25"/>
      <c r="DD4" s="27">
        <f t="shared" ref="DD4" si="14">+IFERROR(DA4/AW4,0)</f>
        <v>0.5</v>
      </c>
      <c r="DE4" s="28">
        <f t="shared" ref="DE4" si="15">+IF(DF4="SI",IFERROR((IF(DF4="SI",DB4,0)/AW4),"REVISAR"),CX4)</f>
        <v>0.26</v>
      </c>
      <c r="DF4" s="25" t="s">
        <v>49</v>
      </c>
      <c r="DG4" s="25"/>
      <c r="DH4" s="24">
        <v>145</v>
      </c>
      <c r="DI4" s="24">
        <v>95</v>
      </c>
      <c r="DJ4" s="25" t="s">
        <v>1645</v>
      </c>
      <c r="DK4" s="27">
        <f t="shared" ref="DK4" si="16">+IFERROR(DH4/AW4,0)</f>
        <v>0.72499999999999998</v>
      </c>
      <c r="DL4" s="28">
        <f t="shared" ref="DL4" si="17">+IF(DM4="SI",IFERROR((IF(DM4="SI",DI4,0)/AW4),"REVISAR"),DE4)</f>
        <v>0.47499999999999998</v>
      </c>
      <c r="DM4" s="25" t="s">
        <v>50</v>
      </c>
      <c r="DN4" s="25" t="s">
        <v>1646</v>
      </c>
      <c r="DO4" s="24">
        <v>145</v>
      </c>
      <c r="DP4" s="24"/>
      <c r="DQ4" s="25"/>
      <c r="DR4" s="27">
        <f t="shared" ref="DR4" si="18">+IFERROR(DO4/AW4,0)</f>
        <v>0.72499999999999998</v>
      </c>
      <c r="DS4" s="28">
        <f t="shared" ref="DS4" si="19">+IF(DT4="SI",IFERROR((IF(DT4="SI",DP4,0)/AW4),"REVISAR"),DL4)</f>
        <v>0.47499999999999998</v>
      </c>
      <c r="DT4" s="25" t="s">
        <v>49</v>
      </c>
      <c r="DU4" s="25"/>
      <c r="DV4" s="24">
        <v>145</v>
      </c>
      <c r="DW4" s="24"/>
      <c r="DX4" s="25"/>
      <c r="DY4" s="27">
        <f t="shared" ref="DY4" si="20">+IFERROR(DV4/AW4,0)</f>
        <v>0.72499999999999998</v>
      </c>
      <c r="DZ4" s="28">
        <f t="shared" ref="DZ4" si="21">+IF(EA4="SI",IFERROR((IF(EA4="SI",DW4,0)/AW4),"REVISAR"),DS4)</f>
        <v>0.47499999999999998</v>
      </c>
      <c r="EA4" s="25" t="s">
        <v>49</v>
      </c>
      <c r="EB4" s="25"/>
      <c r="EC4" s="31">
        <v>200</v>
      </c>
      <c r="ED4" s="24"/>
      <c r="EE4" s="25"/>
      <c r="EF4" s="27">
        <f t="shared" ref="EF4" si="22">+IFERROR(EC4/AW4,0)</f>
        <v>1</v>
      </c>
      <c r="EG4" s="28">
        <f t="shared" ref="EG4" si="23">+IF(EH4="SI",IFERROR((IF(EH4="SI",ED4,0)/AW4),"REVISAR"),DZ4)</f>
        <v>0.47499999999999998</v>
      </c>
      <c r="EH4" s="25" t="s">
        <v>49</v>
      </c>
      <c r="EI4" s="25"/>
      <c r="EJ4" s="32">
        <v>2025</v>
      </c>
    </row>
    <row r="5" spans="1:148" ht="409.5" x14ac:dyDescent="0.3">
      <c r="B5" s="16" t="s">
        <v>93</v>
      </c>
      <c r="C5" s="16" t="s">
        <v>94</v>
      </c>
      <c r="D5" s="16" t="s">
        <v>132</v>
      </c>
      <c r="E5" s="16" t="s">
        <v>165</v>
      </c>
      <c r="F5" s="16" t="s">
        <v>274</v>
      </c>
      <c r="G5" s="17" t="s">
        <v>505</v>
      </c>
      <c r="H5" s="16"/>
      <c r="I5" s="16" t="s">
        <v>277</v>
      </c>
      <c r="J5" s="16" t="s">
        <v>278</v>
      </c>
      <c r="K5" s="16" t="s">
        <v>279</v>
      </c>
      <c r="L5" s="16" t="s">
        <v>326</v>
      </c>
      <c r="M5" s="16" t="s">
        <v>46</v>
      </c>
      <c r="N5" s="16" t="s">
        <v>133</v>
      </c>
      <c r="O5" s="22">
        <v>66</v>
      </c>
      <c r="P5" s="19" t="s">
        <v>990</v>
      </c>
      <c r="Q5" s="20" t="s">
        <v>282</v>
      </c>
      <c r="R5" s="19" t="s">
        <v>485</v>
      </c>
      <c r="S5" s="19" t="s">
        <v>991</v>
      </c>
      <c r="T5" s="19" t="s">
        <v>285</v>
      </c>
      <c r="U5" s="19" t="s">
        <v>286</v>
      </c>
      <c r="V5" s="19">
        <v>0</v>
      </c>
      <c r="W5" s="19" t="s">
        <v>992</v>
      </c>
      <c r="X5" s="20" t="s">
        <v>288</v>
      </c>
      <c r="Y5" s="21"/>
      <c r="Z5" s="21"/>
      <c r="AA5" s="21"/>
      <c r="AB5" s="21"/>
      <c r="AC5" s="21"/>
      <c r="AD5" s="21"/>
      <c r="AE5" s="21"/>
      <c r="AF5" s="21"/>
      <c r="AG5" s="21"/>
      <c r="AH5" s="22"/>
      <c r="AI5" s="22"/>
      <c r="AJ5" s="22"/>
      <c r="AK5" s="22"/>
      <c r="AL5" s="22"/>
      <c r="AM5" s="22"/>
      <c r="AN5" s="22" t="s">
        <v>88</v>
      </c>
      <c r="AO5" s="22"/>
      <c r="AP5" s="22"/>
      <c r="AQ5" s="22"/>
      <c r="AR5" s="23">
        <v>4129</v>
      </c>
      <c r="AS5" s="22"/>
      <c r="AT5" s="22">
        <v>0</v>
      </c>
      <c r="AU5" s="22">
        <v>0</v>
      </c>
      <c r="AV5" s="22">
        <v>590</v>
      </c>
      <c r="AW5" s="22">
        <v>1615</v>
      </c>
      <c r="AX5" s="22">
        <v>2515</v>
      </c>
      <c r="AY5" s="22">
        <v>2515</v>
      </c>
      <c r="AZ5" s="16"/>
      <c r="BA5" s="16"/>
      <c r="BB5" s="16"/>
      <c r="BC5" s="16"/>
      <c r="BD5" s="24"/>
      <c r="BE5" s="24"/>
      <c r="BF5" s="25"/>
      <c r="BG5" s="26">
        <f t="shared" ref="BG5:BG8" si="24">IFERROR(BD5/AW5,0)</f>
        <v>0</v>
      </c>
      <c r="BH5" s="27">
        <f t="shared" ref="BH5:BH8" si="25">IFERROR(BE5/AW5,0)</f>
        <v>0</v>
      </c>
      <c r="BI5" s="25" t="s">
        <v>49</v>
      </c>
      <c r="BJ5" s="25"/>
      <c r="BK5" s="24"/>
      <c r="BL5" s="24"/>
      <c r="BM5" s="25"/>
      <c r="BN5" s="27">
        <f t="shared" ref="BN5:BN8" si="26">+IFERROR(BK5/AW5,0)</f>
        <v>0</v>
      </c>
      <c r="BO5" s="28">
        <f t="shared" ref="BO5:BO8" si="27">+IF(BP5="SI",IFERROR((IF(BP5="SI",BL5,0)/AW5),"REVISAR"),BH5)</f>
        <v>0</v>
      </c>
      <c r="BP5" s="25" t="s">
        <v>49</v>
      </c>
      <c r="BQ5" s="29"/>
      <c r="BR5" s="30"/>
      <c r="BS5" s="103">
        <v>0</v>
      </c>
      <c r="BT5" s="137" t="s">
        <v>100</v>
      </c>
      <c r="BU5" s="27">
        <f t="shared" ref="BU5:BU8" si="28">+IFERROR(BR5/AW5,0)</f>
        <v>0</v>
      </c>
      <c r="BV5" s="28">
        <f t="shared" ref="BV5:BV8" si="29">+IF(BW5="SI",IFERROR((IF(BW5="SI",BS5,0)/AW5),"REVISAR"),BO5)</f>
        <v>0</v>
      </c>
      <c r="BW5" s="25" t="s">
        <v>50</v>
      </c>
      <c r="BX5" s="25" t="s">
        <v>105</v>
      </c>
      <c r="BY5" s="24"/>
      <c r="BZ5" s="24">
        <v>0</v>
      </c>
      <c r="CA5" s="25" t="s">
        <v>100</v>
      </c>
      <c r="CB5" s="27">
        <f t="shared" ref="CB5:CB8" si="30">+IFERROR(BY5/AW5,0)</f>
        <v>0</v>
      </c>
      <c r="CC5" s="28">
        <f t="shared" ref="CC5:CC8" si="31">+IF(CD5="SI",IFERROR((IF(CD5="SI",BZ5,0)/AW5),"REVISAR"),BV5)</f>
        <v>0</v>
      </c>
      <c r="CD5" s="25" t="s">
        <v>50</v>
      </c>
      <c r="CE5" s="25" t="s">
        <v>1429</v>
      </c>
      <c r="CF5" s="24"/>
      <c r="CG5" s="24">
        <v>0</v>
      </c>
      <c r="CH5" s="25" t="s">
        <v>100</v>
      </c>
      <c r="CI5" s="27">
        <f t="shared" ref="CI5:CI8" si="32">+IFERROR(CF5/AW5,0)</f>
        <v>0</v>
      </c>
      <c r="CJ5" s="28">
        <f t="shared" ref="CJ5:CJ8" si="33">+IF(CK5="SI",IFERROR((IF(CK5="SI",CG5,0)/AW5),"REVISAR"),CC5)</f>
        <v>0</v>
      </c>
      <c r="CK5" s="25" t="s">
        <v>50</v>
      </c>
      <c r="CL5" s="25" t="s">
        <v>1430</v>
      </c>
      <c r="CM5" s="24">
        <v>215</v>
      </c>
      <c r="CN5" s="24"/>
      <c r="CO5" s="25" t="s">
        <v>1502</v>
      </c>
      <c r="CP5" s="27">
        <f t="shared" ref="CP5:CP8" si="34">+IFERROR(CM5/AW5,0)</f>
        <v>0.13312693498452013</v>
      </c>
      <c r="CQ5" s="28">
        <f t="shared" ref="CQ5:CQ8" si="35">+IF(CR5="SI",IFERROR((IF(CR5="SI",CN5,0)/AW5),"REVISAR"),CJ5)</f>
        <v>0</v>
      </c>
      <c r="CR5" s="25" t="s">
        <v>62</v>
      </c>
      <c r="CS5" s="25" t="s">
        <v>1503</v>
      </c>
      <c r="CT5" s="24">
        <v>215</v>
      </c>
      <c r="CU5" s="24"/>
      <c r="CV5" s="25" t="s">
        <v>100</v>
      </c>
      <c r="CW5" s="27">
        <f t="shared" ref="CW5:CW8" si="36">+IFERROR(CT5/AW5,0)</f>
        <v>0.13312693498452013</v>
      </c>
      <c r="CX5" s="28">
        <f t="shared" ref="CX5:CX8" si="37">+IF(CY5="SI",IFERROR((IF(CY5="SI",CU5,0)/AW5),"REVISAR"),CQ5)</f>
        <v>0</v>
      </c>
      <c r="CY5" s="25" t="s">
        <v>62</v>
      </c>
      <c r="CZ5" s="25" t="s">
        <v>1893</v>
      </c>
      <c r="DA5" s="24">
        <v>215</v>
      </c>
      <c r="DB5" s="24"/>
      <c r="DC5" s="25" t="s">
        <v>100</v>
      </c>
      <c r="DD5" s="27">
        <f t="shared" ref="DD5:DD8" si="38">+IFERROR(DA5/AW5,0)</f>
        <v>0.13312693498452013</v>
      </c>
      <c r="DE5" s="28">
        <f t="shared" ref="DE5:DE8" si="39">+IF(DF5="SI",IFERROR((IF(DF5="SI",DB5,0)/AW5),"REVISAR"),CX5)</f>
        <v>0</v>
      </c>
      <c r="DF5" s="25" t="s">
        <v>62</v>
      </c>
      <c r="DG5" s="25" t="s">
        <v>1894</v>
      </c>
      <c r="DH5" s="24">
        <v>215</v>
      </c>
      <c r="DI5" s="24"/>
      <c r="DJ5" s="25"/>
      <c r="DK5" s="27">
        <f t="shared" ref="DK5:DK8" si="40">+IFERROR(DH5/AW5,0)</f>
        <v>0.13312693498452013</v>
      </c>
      <c r="DL5" s="28">
        <f t="shared" ref="DL5:DL8" si="41">+IF(DM5="SI",IFERROR((IF(DM5="SI",DI5,0)/AW5),"REVISAR"),DE5)</f>
        <v>0</v>
      </c>
      <c r="DM5" s="25" t="s">
        <v>62</v>
      </c>
      <c r="DN5" s="25" t="s">
        <v>1895</v>
      </c>
      <c r="DO5" s="24">
        <v>215</v>
      </c>
      <c r="DP5" s="24"/>
      <c r="DQ5" s="25"/>
      <c r="DR5" s="27">
        <f t="shared" ref="DR5:DR8" si="42">+IFERROR(DO5/AW5,0)</f>
        <v>0.13312693498452013</v>
      </c>
      <c r="DS5" s="28">
        <f t="shared" ref="DS5:DS8" si="43">+IF(DT5="SI",IFERROR((IF(DT5="SI",DP5,0)/AW5),"REVISAR"),DL5)</f>
        <v>0</v>
      </c>
      <c r="DT5" s="25" t="s">
        <v>49</v>
      </c>
      <c r="DU5" s="25"/>
      <c r="DV5" s="24">
        <v>215</v>
      </c>
      <c r="DW5" s="24"/>
      <c r="DX5" s="25"/>
      <c r="DY5" s="27">
        <f t="shared" ref="DY5:DY8" si="44">+IFERROR(DV5/AW5,0)</f>
        <v>0.13312693498452013</v>
      </c>
      <c r="DZ5" s="28">
        <f t="shared" ref="DZ5:DZ8" si="45">+IF(EA5="SI",IFERROR((IF(EA5="SI",DW5,0)/AW5),"REVISAR"),DS5)</f>
        <v>0</v>
      </c>
      <c r="EA5" s="25" t="s">
        <v>49</v>
      </c>
      <c r="EB5" s="25"/>
      <c r="EC5" s="31">
        <v>1615</v>
      </c>
      <c r="ED5" s="24"/>
      <c r="EE5" s="25"/>
      <c r="EF5" s="27">
        <f t="shared" ref="EF5:EF8" si="46">+IFERROR(EC5/AW5,0)</f>
        <v>1</v>
      </c>
      <c r="EG5" s="28">
        <f t="shared" ref="EG5:EG8" si="47">+IF(EH5="SI",IFERROR((IF(EH5="SI",ED5,0)/AW5),"REVISAR"),DZ5)</f>
        <v>0</v>
      </c>
      <c r="EH5" s="25" t="s">
        <v>49</v>
      </c>
      <c r="EI5" s="25"/>
      <c r="EJ5" s="32">
        <v>2025</v>
      </c>
    </row>
    <row r="6" spans="1:148" ht="206.25" x14ac:dyDescent="0.3">
      <c r="B6" s="16" t="s">
        <v>93</v>
      </c>
      <c r="C6" s="16" t="s">
        <v>94</v>
      </c>
      <c r="D6" s="16" t="s">
        <v>132</v>
      </c>
      <c r="E6" s="16" t="s">
        <v>165</v>
      </c>
      <c r="F6" s="16" t="s">
        <v>274</v>
      </c>
      <c r="G6" s="17" t="s">
        <v>505</v>
      </c>
      <c r="H6" s="16"/>
      <c r="I6" s="16" t="s">
        <v>277</v>
      </c>
      <c r="J6" s="16" t="s">
        <v>278</v>
      </c>
      <c r="K6" s="16" t="s">
        <v>279</v>
      </c>
      <c r="L6" s="16" t="s">
        <v>326</v>
      </c>
      <c r="M6" s="16" t="s">
        <v>46</v>
      </c>
      <c r="N6" s="16" t="s">
        <v>133</v>
      </c>
      <c r="O6" s="22">
        <v>67</v>
      </c>
      <c r="P6" s="19" t="s">
        <v>134</v>
      </c>
      <c r="Q6" s="20" t="s">
        <v>282</v>
      </c>
      <c r="R6" s="19" t="s">
        <v>485</v>
      </c>
      <c r="S6" s="19" t="s">
        <v>993</v>
      </c>
      <c r="T6" s="19" t="s">
        <v>308</v>
      </c>
      <c r="U6" s="19" t="s">
        <v>293</v>
      </c>
      <c r="V6" s="19">
        <v>0</v>
      </c>
      <c r="W6" s="19" t="s">
        <v>992</v>
      </c>
      <c r="X6" s="20" t="s">
        <v>288</v>
      </c>
      <c r="Y6" s="21"/>
      <c r="Z6" s="21"/>
      <c r="AA6" s="21"/>
      <c r="AB6" s="21"/>
      <c r="AC6" s="21"/>
      <c r="AD6" s="21"/>
      <c r="AE6" s="21"/>
      <c r="AF6" s="21"/>
      <c r="AG6" s="21"/>
      <c r="AH6" s="22"/>
      <c r="AI6" s="22"/>
      <c r="AJ6" s="22"/>
      <c r="AK6" s="22"/>
      <c r="AL6" s="22"/>
      <c r="AM6" s="22"/>
      <c r="AN6" s="22"/>
      <c r="AO6" s="22"/>
      <c r="AP6" s="22"/>
      <c r="AQ6" s="22"/>
      <c r="AR6" s="23"/>
      <c r="AS6" s="22"/>
      <c r="AT6" s="22">
        <v>0</v>
      </c>
      <c r="AU6" s="22">
        <v>0</v>
      </c>
      <c r="AV6" s="22">
        <v>50</v>
      </c>
      <c r="AW6" s="22">
        <v>75</v>
      </c>
      <c r="AX6" s="22">
        <v>100</v>
      </c>
      <c r="AY6" s="22">
        <v>100</v>
      </c>
      <c r="AZ6" s="16"/>
      <c r="BA6" s="16"/>
      <c r="BB6" s="16"/>
      <c r="BC6" s="16"/>
      <c r="BD6" s="24"/>
      <c r="BE6" s="24"/>
      <c r="BF6" s="25"/>
      <c r="BG6" s="26">
        <f t="shared" si="24"/>
        <v>0</v>
      </c>
      <c r="BH6" s="27">
        <f t="shared" si="25"/>
        <v>0</v>
      </c>
      <c r="BI6" s="25" t="s">
        <v>49</v>
      </c>
      <c r="BJ6" s="25"/>
      <c r="BK6" s="24"/>
      <c r="BL6" s="24"/>
      <c r="BM6" s="25"/>
      <c r="BN6" s="27">
        <f t="shared" si="26"/>
        <v>0</v>
      </c>
      <c r="BO6" s="28">
        <f t="shared" si="27"/>
        <v>0</v>
      </c>
      <c r="BP6" s="25" t="s">
        <v>49</v>
      </c>
      <c r="BQ6" s="29"/>
      <c r="BR6" s="30"/>
      <c r="BS6" s="103">
        <v>0</v>
      </c>
      <c r="BT6" s="137" t="s">
        <v>100</v>
      </c>
      <c r="BU6" s="27">
        <f t="shared" si="28"/>
        <v>0</v>
      </c>
      <c r="BV6" s="28">
        <f t="shared" si="29"/>
        <v>0</v>
      </c>
      <c r="BW6" s="25" t="s">
        <v>50</v>
      </c>
      <c r="BX6" s="25" t="s">
        <v>105</v>
      </c>
      <c r="BY6" s="24"/>
      <c r="BZ6" s="24">
        <v>0</v>
      </c>
      <c r="CA6" s="25" t="s">
        <v>100</v>
      </c>
      <c r="CB6" s="27">
        <f t="shared" si="30"/>
        <v>0</v>
      </c>
      <c r="CC6" s="28">
        <f t="shared" si="31"/>
        <v>0</v>
      </c>
      <c r="CD6" s="25" t="s">
        <v>50</v>
      </c>
      <c r="CE6" s="25" t="s">
        <v>1429</v>
      </c>
      <c r="CF6" s="24"/>
      <c r="CG6" s="24">
        <v>0</v>
      </c>
      <c r="CH6" s="25" t="s">
        <v>100</v>
      </c>
      <c r="CI6" s="27">
        <f t="shared" si="32"/>
        <v>0</v>
      </c>
      <c r="CJ6" s="28">
        <f t="shared" si="33"/>
        <v>0</v>
      </c>
      <c r="CK6" s="25" t="s">
        <v>50</v>
      </c>
      <c r="CL6" s="25" t="s">
        <v>1430</v>
      </c>
      <c r="CM6" s="24"/>
      <c r="CN6" s="24"/>
      <c r="CO6" s="25" t="s">
        <v>100</v>
      </c>
      <c r="CP6" s="27">
        <f t="shared" si="34"/>
        <v>0</v>
      </c>
      <c r="CQ6" s="28">
        <f t="shared" si="35"/>
        <v>0</v>
      </c>
      <c r="CR6" s="25" t="s">
        <v>50</v>
      </c>
      <c r="CS6" s="25" t="s">
        <v>1457</v>
      </c>
      <c r="CT6" s="24"/>
      <c r="CU6" s="24"/>
      <c r="CV6" s="25" t="s">
        <v>100</v>
      </c>
      <c r="CW6" s="27">
        <f t="shared" si="36"/>
        <v>0</v>
      </c>
      <c r="CX6" s="28">
        <f t="shared" si="37"/>
        <v>0</v>
      </c>
      <c r="CY6" s="25" t="s">
        <v>50</v>
      </c>
      <c r="CZ6" s="25" t="s">
        <v>1817</v>
      </c>
      <c r="DA6" s="24"/>
      <c r="DB6" s="24"/>
      <c r="DC6" s="25" t="s">
        <v>100</v>
      </c>
      <c r="DD6" s="27">
        <f t="shared" si="38"/>
        <v>0</v>
      </c>
      <c r="DE6" s="28">
        <f t="shared" si="39"/>
        <v>0</v>
      </c>
      <c r="DF6" s="25" t="s">
        <v>50</v>
      </c>
      <c r="DG6" s="25" t="s">
        <v>1818</v>
      </c>
      <c r="DH6" s="24"/>
      <c r="DI6" s="24"/>
      <c r="DJ6" s="25"/>
      <c r="DK6" s="27">
        <f t="shared" si="40"/>
        <v>0</v>
      </c>
      <c r="DL6" s="28">
        <f t="shared" si="41"/>
        <v>0</v>
      </c>
      <c r="DM6" s="25" t="s">
        <v>50</v>
      </c>
      <c r="DN6" s="25" t="s">
        <v>1819</v>
      </c>
      <c r="DO6" s="24"/>
      <c r="DP6" s="24"/>
      <c r="DQ6" s="25"/>
      <c r="DR6" s="27">
        <f t="shared" si="42"/>
        <v>0</v>
      </c>
      <c r="DS6" s="28">
        <f t="shared" si="43"/>
        <v>0</v>
      </c>
      <c r="DT6" s="25" t="s">
        <v>49</v>
      </c>
      <c r="DU6" s="25"/>
      <c r="DV6" s="24"/>
      <c r="DW6" s="24"/>
      <c r="DX6" s="25"/>
      <c r="DY6" s="27">
        <f t="shared" si="44"/>
        <v>0</v>
      </c>
      <c r="DZ6" s="28">
        <f t="shared" si="45"/>
        <v>0</v>
      </c>
      <c r="EA6" s="25" t="s">
        <v>49</v>
      </c>
      <c r="EB6" s="25"/>
      <c r="EC6" s="31">
        <v>75</v>
      </c>
      <c r="ED6" s="24"/>
      <c r="EE6" s="25"/>
      <c r="EF6" s="27">
        <f t="shared" si="46"/>
        <v>1</v>
      </c>
      <c r="EG6" s="28">
        <f t="shared" si="47"/>
        <v>0</v>
      </c>
      <c r="EH6" s="25" t="s">
        <v>49</v>
      </c>
      <c r="EI6" s="25"/>
      <c r="EJ6" s="32">
        <v>2025</v>
      </c>
    </row>
    <row r="7" spans="1:148" ht="206.25" x14ac:dyDescent="0.3">
      <c r="B7" s="16" t="s">
        <v>93</v>
      </c>
      <c r="C7" s="16" t="s">
        <v>94</v>
      </c>
      <c r="D7" s="16" t="s">
        <v>132</v>
      </c>
      <c r="E7" s="16" t="s">
        <v>165</v>
      </c>
      <c r="F7" s="16" t="s">
        <v>274</v>
      </c>
      <c r="G7" s="17" t="s">
        <v>505</v>
      </c>
      <c r="H7" s="16"/>
      <c r="I7" s="16" t="s">
        <v>277</v>
      </c>
      <c r="J7" s="16" t="s">
        <v>278</v>
      </c>
      <c r="K7" s="16" t="s">
        <v>279</v>
      </c>
      <c r="L7" s="16" t="s">
        <v>326</v>
      </c>
      <c r="M7" s="16" t="s">
        <v>46</v>
      </c>
      <c r="N7" s="16" t="s">
        <v>133</v>
      </c>
      <c r="O7" s="22">
        <v>130</v>
      </c>
      <c r="P7" s="19" t="s">
        <v>994</v>
      </c>
      <c r="Q7" s="20" t="s">
        <v>282</v>
      </c>
      <c r="R7" s="19" t="s">
        <v>485</v>
      </c>
      <c r="S7" s="19" t="s">
        <v>995</v>
      </c>
      <c r="T7" s="19" t="s">
        <v>308</v>
      </c>
      <c r="U7" s="19" t="s">
        <v>293</v>
      </c>
      <c r="V7" s="19">
        <v>0</v>
      </c>
      <c r="W7" s="19" t="s">
        <v>992</v>
      </c>
      <c r="X7" s="20" t="s">
        <v>288</v>
      </c>
      <c r="Y7" s="21"/>
      <c r="Z7" s="21"/>
      <c r="AA7" s="21"/>
      <c r="AB7" s="21"/>
      <c r="AC7" s="21"/>
      <c r="AD7" s="21"/>
      <c r="AE7" s="21"/>
      <c r="AF7" s="21"/>
      <c r="AG7" s="21"/>
      <c r="AH7" s="22"/>
      <c r="AI7" s="22"/>
      <c r="AJ7" s="22"/>
      <c r="AK7" s="22"/>
      <c r="AL7" s="22"/>
      <c r="AM7" s="22"/>
      <c r="AN7" s="22"/>
      <c r="AO7" s="22"/>
      <c r="AP7" s="22"/>
      <c r="AQ7" s="22"/>
      <c r="AR7" s="23"/>
      <c r="AS7" s="22"/>
      <c r="AT7" s="22">
        <v>0</v>
      </c>
      <c r="AU7" s="22">
        <v>0</v>
      </c>
      <c r="AV7" s="22">
        <v>0</v>
      </c>
      <c r="AW7" s="22">
        <v>75</v>
      </c>
      <c r="AX7" s="22">
        <v>100</v>
      </c>
      <c r="AY7" s="22">
        <v>100</v>
      </c>
      <c r="AZ7" s="16"/>
      <c r="BA7" s="16"/>
      <c r="BB7" s="16"/>
      <c r="BC7" s="16"/>
      <c r="BD7" s="24"/>
      <c r="BE7" s="24"/>
      <c r="BF7" s="25"/>
      <c r="BG7" s="26">
        <f t="shared" si="24"/>
        <v>0</v>
      </c>
      <c r="BH7" s="27">
        <f t="shared" si="25"/>
        <v>0</v>
      </c>
      <c r="BI7" s="25" t="s">
        <v>49</v>
      </c>
      <c r="BJ7" s="25"/>
      <c r="BK7" s="24"/>
      <c r="BL7" s="24"/>
      <c r="BM7" s="25"/>
      <c r="BN7" s="27">
        <f t="shared" si="26"/>
        <v>0</v>
      </c>
      <c r="BO7" s="28">
        <f t="shared" si="27"/>
        <v>0</v>
      </c>
      <c r="BP7" s="25" t="s">
        <v>49</v>
      </c>
      <c r="BQ7" s="29"/>
      <c r="BR7" s="30"/>
      <c r="BS7" s="103">
        <v>0</v>
      </c>
      <c r="BT7" s="137" t="s">
        <v>100</v>
      </c>
      <c r="BU7" s="27">
        <f t="shared" si="28"/>
        <v>0</v>
      </c>
      <c r="BV7" s="28">
        <f t="shared" si="29"/>
        <v>0</v>
      </c>
      <c r="BW7" s="25" t="s">
        <v>50</v>
      </c>
      <c r="BX7" s="25" t="s">
        <v>105</v>
      </c>
      <c r="BY7" s="24"/>
      <c r="BZ7" s="24">
        <v>0</v>
      </c>
      <c r="CA7" s="25" t="s">
        <v>100</v>
      </c>
      <c r="CB7" s="27">
        <f t="shared" si="30"/>
        <v>0</v>
      </c>
      <c r="CC7" s="28">
        <f t="shared" si="31"/>
        <v>0</v>
      </c>
      <c r="CD7" s="25" t="s">
        <v>50</v>
      </c>
      <c r="CE7" s="25" t="s">
        <v>1429</v>
      </c>
      <c r="CF7" s="24"/>
      <c r="CG7" s="24">
        <v>0</v>
      </c>
      <c r="CH7" s="25" t="s">
        <v>100</v>
      </c>
      <c r="CI7" s="27">
        <f t="shared" si="32"/>
        <v>0</v>
      </c>
      <c r="CJ7" s="28">
        <f t="shared" si="33"/>
        <v>0</v>
      </c>
      <c r="CK7" s="25" t="s">
        <v>50</v>
      </c>
      <c r="CL7" s="25" t="s">
        <v>1430</v>
      </c>
      <c r="CM7" s="24"/>
      <c r="CN7" s="24"/>
      <c r="CO7" s="25" t="s">
        <v>100</v>
      </c>
      <c r="CP7" s="27">
        <f t="shared" si="34"/>
        <v>0</v>
      </c>
      <c r="CQ7" s="28">
        <f t="shared" si="35"/>
        <v>0</v>
      </c>
      <c r="CR7" s="25" t="s">
        <v>50</v>
      </c>
      <c r="CS7" s="25" t="s">
        <v>1457</v>
      </c>
      <c r="CT7" s="24"/>
      <c r="CU7" s="24"/>
      <c r="CV7" s="25" t="s">
        <v>100</v>
      </c>
      <c r="CW7" s="27">
        <f t="shared" si="36"/>
        <v>0</v>
      </c>
      <c r="CX7" s="28">
        <f t="shared" si="37"/>
        <v>0</v>
      </c>
      <c r="CY7" s="25" t="s">
        <v>50</v>
      </c>
      <c r="CZ7" s="25" t="s">
        <v>1817</v>
      </c>
      <c r="DA7" s="24"/>
      <c r="DB7" s="24"/>
      <c r="DC7" s="25" t="s">
        <v>100</v>
      </c>
      <c r="DD7" s="27">
        <f t="shared" si="38"/>
        <v>0</v>
      </c>
      <c r="DE7" s="28">
        <f t="shared" si="39"/>
        <v>0</v>
      </c>
      <c r="DF7" s="25" t="s">
        <v>50</v>
      </c>
      <c r="DG7" s="25" t="s">
        <v>1818</v>
      </c>
      <c r="DH7" s="24"/>
      <c r="DI7" s="24"/>
      <c r="DJ7" s="25"/>
      <c r="DK7" s="27">
        <f t="shared" si="40"/>
        <v>0</v>
      </c>
      <c r="DL7" s="28">
        <f t="shared" si="41"/>
        <v>0</v>
      </c>
      <c r="DM7" s="25" t="s">
        <v>50</v>
      </c>
      <c r="DN7" s="25" t="s">
        <v>1819</v>
      </c>
      <c r="DO7" s="24"/>
      <c r="DP7" s="24"/>
      <c r="DQ7" s="25"/>
      <c r="DR7" s="27">
        <f t="shared" si="42"/>
        <v>0</v>
      </c>
      <c r="DS7" s="28">
        <f t="shared" si="43"/>
        <v>0</v>
      </c>
      <c r="DT7" s="25" t="s">
        <v>49</v>
      </c>
      <c r="DU7" s="25"/>
      <c r="DV7" s="24"/>
      <c r="DW7" s="24"/>
      <c r="DX7" s="25"/>
      <c r="DY7" s="27">
        <f t="shared" si="44"/>
        <v>0</v>
      </c>
      <c r="DZ7" s="28">
        <f t="shared" si="45"/>
        <v>0</v>
      </c>
      <c r="EA7" s="25" t="s">
        <v>49</v>
      </c>
      <c r="EB7" s="25"/>
      <c r="EC7" s="31">
        <v>75</v>
      </c>
      <c r="ED7" s="24"/>
      <c r="EE7" s="25"/>
      <c r="EF7" s="27">
        <f t="shared" si="46"/>
        <v>1</v>
      </c>
      <c r="EG7" s="28">
        <f t="shared" si="47"/>
        <v>0</v>
      </c>
      <c r="EH7" s="25" t="s">
        <v>49</v>
      </c>
      <c r="EI7" s="25"/>
      <c r="EJ7" s="32">
        <v>2025</v>
      </c>
    </row>
    <row r="8" spans="1:148" ht="409.5" x14ac:dyDescent="0.3">
      <c r="B8" s="16" t="s">
        <v>93</v>
      </c>
      <c r="C8" s="16" t="s">
        <v>94</v>
      </c>
      <c r="D8" s="16" t="s">
        <v>132</v>
      </c>
      <c r="E8" s="16" t="s">
        <v>165</v>
      </c>
      <c r="F8" s="16" t="s">
        <v>274</v>
      </c>
      <c r="G8" s="17" t="s">
        <v>505</v>
      </c>
      <c r="H8" s="16"/>
      <c r="I8" s="16" t="s">
        <v>277</v>
      </c>
      <c r="J8" s="16" t="s">
        <v>278</v>
      </c>
      <c r="K8" s="16" t="s">
        <v>279</v>
      </c>
      <c r="L8" s="16" t="s">
        <v>326</v>
      </c>
      <c r="M8" s="16" t="s">
        <v>46</v>
      </c>
      <c r="N8" s="16" t="s">
        <v>133</v>
      </c>
      <c r="O8" s="22">
        <v>131</v>
      </c>
      <c r="P8" s="19" t="s">
        <v>996</v>
      </c>
      <c r="Q8" s="20" t="s">
        <v>282</v>
      </c>
      <c r="R8" s="19" t="s">
        <v>485</v>
      </c>
      <c r="S8" s="19" t="s">
        <v>997</v>
      </c>
      <c r="T8" s="19" t="s">
        <v>285</v>
      </c>
      <c r="U8" s="19" t="s">
        <v>286</v>
      </c>
      <c r="V8" s="19">
        <v>0</v>
      </c>
      <c r="W8" s="19" t="s">
        <v>992</v>
      </c>
      <c r="X8" s="20" t="s">
        <v>288</v>
      </c>
      <c r="Y8" s="21"/>
      <c r="Z8" s="21"/>
      <c r="AA8" s="21"/>
      <c r="AB8" s="21"/>
      <c r="AC8" s="21"/>
      <c r="AD8" s="21"/>
      <c r="AE8" s="21"/>
      <c r="AF8" s="21"/>
      <c r="AG8" s="21"/>
      <c r="AH8" s="22"/>
      <c r="AI8" s="22"/>
      <c r="AJ8" s="22"/>
      <c r="AK8" s="22"/>
      <c r="AL8" s="22"/>
      <c r="AM8" s="22"/>
      <c r="AN8" s="22" t="s">
        <v>88</v>
      </c>
      <c r="AO8" s="22"/>
      <c r="AP8" s="22"/>
      <c r="AQ8" s="22"/>
      <c r="AR8" s="23"/>
      <c r="AS8" s="22"/>
      <c r="AT8" s="22">
        <v>0</v>
      </c>
      <c r="AU8" s="22">
        <v>0</v>
      </c>
      <c r="AV8" s="22">
        <v>0</v>
      </c>
      <c r="AW8" s="22">
        <v>1500</v>
      </c>
      <c r="AX8" s="22">
        <v>3000</v>
      </c>
      <c r="AY8" s="22">
        <v>3000</v>
      </c>
      <c r="AZ8" s="16"/>
      <c r="BA8" s="16"/>
      <c r="BB8" s="16"/>
      <c r="BC8" s="16"/>
      <c r="BD8" s="24"/>
      <c r="BE8" s="24"/>
      <c r="BF8" s="25"/>
      <c r="BG8" s="26">
        <f t="shared" si="24"/>
        <v>0</v>
      </c>
      <c r="BH8" s="27">
        <f t="shared" si="25"/>
        <v>0</v>
      </c>
      <c r="BI8" s="25" t="s">
        <v>49</v>
      </c>
      <c r="BJ8" s="25"/>
      <c r="BK8" s="24"/>
      <c r="BL8" s="24"/>
      <c r="BM8" s="25"/>
      <c r="BN8" s="27">
        <f t="shared" si="26"/>
        <v>0</v>
      </c>
      <c r="BO8" s="28">
        <f t="shared" si="27"/>
        <v>0</v>
      </c>
      <c r="BP8" s="25" t="s">
        <v>49</v>
      </c>
      <c r="BQ8" s="29"/>
      <c r="BR8" s="30"/>
      <c r="BS8" s="103">
        <v>0</v>
      </c>
      <c r="BT8" s="137" t="s">
        <v>100</v>
      </c>
      <c r="BU8" s="27">
        <f t="shared" si="28"/>
        <v>0</v>
      </c>
      <c r="BV8" s="28">
        <f t="shared" si="29"/>
        <v>0</v>
      </c>
      <c r="BW8" s="25" t="s">
        <v>50</v>
      </c>
      <c r="BX8" s="25" t="s">
        <v>105</v>
      </c>
      <c r="BY8" s="24"/>
      <c r="BZ8" s="24">
        <v>0</v>
      </c>
      <c r="CA8" s="25" t="s">
        <v>100</v>
      </c>
      <c r="CB8" s="27">
        <f t="shared" si="30"/>
        <v>0</v>
      </c>
      <c r="CC8" s="28">
        <f t="shared" si="31"/>
        <v>0</v>
      </c>
      <c r="CD8" s="25" t="s">
        <v>50</v>
      </c>
      <c r="CE8" s="25" t="s">
        <v>1429</v>
      </c>
      <c r="CF8" s="24"/>
      <c r="CG8" s="24">
        <v>0</v>
      </c>
      <c r="CH8" s="25" t="s">
        <v>100</v>
      </c>
      <c r="CI8" s="27">
        <f t="shared" si="32"/>
        <v>0</v>
      </c>
      <c r="CJ8" s="28">
        <f t="shared" si="33"/>
        <v>0</v>
      </c>
      <c r="CK8" s="25" t="s">
        <v>50</v>
      </c>
      <c r="CL8" s="25" t="s">
        <v>1430</v>
      </c>
      <c r="CM8" s="24">
        <v>700</v>
      </c>
      <c r="CN8" s="24"/>
      <c r="CO8" s="25" t="s">
        <v>1502</v>
      </c>
      <c r="CP8" s="27">
        <f t="shared" si="34"/>
        <v>0.46666666666666667</v>
      </c>
      <c r="CQ8" s="28">
        <f t="shared" si="35"/>
        <v>0</v>
      </c>
      <c r="CR8" s="25" t="s">
        <v>62</v>
      </c>
      <c r="CS8" s="25" t="s">
        <v>1503</v>
      </c>
      <c r="CT8" s="24">
        <v>700</v>
      </c>
      <c r="CU8" s="24"/>
      <c r="CV8" s="25" t="s">
        <v>100</v>
      </c>
      <c r="CW8" s="27">
        <f t="shared" si="36"/>
        <v>0.46666666666666667</v>
      </c>
      <c r="CX8" s="28">
        <f t="shared" si="37"/>
        <v>0</v>
      </c>
      <c r="CY8" s="25" t="s">
        <v>62</v>
      </c>
      <c r="CZ8" s="25" t="s">
        <v>1893</v>
      </c>
      <c r="DA8" s="24">
        <v>700</v>
      </c>
      <c r="DB8" s="24"/>
      <c r="DC8" s="25" t="s">
        <v>100</v>
      </c>
      <c r="DD8" s="27">
        <f t="shared" si="38"/>
        <v>0.46666666666666667</v>
      </c>
      <c r="DE8" s="28">
        <f t="shared" si="39"/>
        <v>0</v>
      </c>
      <c r="DF8" s="25" t="s">
        <v>62</v>
      </c>
      <c r="DG8" s="25" t="s">
        <v>1894</v>
      </c>
      <c r="DH8" s="24">
        <v>700</v>
      </c>
      <c r="DI8" s="24"/>
      <c r="DJ8" s="25"/>
      <c r="DK8" s="27">
        <f t="shared" si="40"/>
        <v>0.46666666666666667</v>
      </c>
      <c r="DL8" s="28">
        <f t="shared" si="41"/>
        <v>0</v>
      </c>
      <c r="DM8" s="25" t="s">
        <v>62</v>
      </c>
      <c r="DN8" s="25" t="s">
        <v>1895</v>
      </c>
      <c r="DO8" s="24">
        <v>700</v>
      </c>
      <c r="DP8" s="24"/>
      <c r="DQ8" s="25"/>
      <c r="DR8" s="27">
        <f t="shared" si="42"/>
        <v>0.46666666666666667</v>
      </c>
      <c r="DS8" s="28">
        <f t="shared" si="43"/>
        <v>0</v>
      </c>
      <c r="DT8" s="25" t="s">
        <v>49</v>
      </c>
      <c r="DU8" s="25"/>
      <c r="DV8" s="24">
        <v>700</v>
      </c>
      <c r="DW8" s="24"/>
      <c r="DX8" s="25"/>
      <c r="DY8" s="27">
        <f t="shared" si="44"/>
        <v>0.46666666666666667</v>
      </c>
      <c r="DZ8" s="28">
        <f t="shared" si="45"/>
        <v>0</v>
      </c>
      <c r="EA8" s="25" t="s">
        <v>49</v>
      </c>
      <c r="EB8" s="25"/>
      <c r="EC8" s="31">
        <v>1500</v>
      </c>
      <c r="ED8" s="24"/>
      <c r="EE8" s="25"/>
      <c r="EF8" s="27">
        <f t="shared" si="46"/>
        <v>1</v>
      </c>
      <c r="EG8" s="28">
        <f t="shared" si="47"/>
        <v>0</v>
      </c>
      <c r="EH8" s="25" t="s">
        <v>49</v>
      </c>
      <c r="EI8" s="25"/>
      <c r="EJ8" s="32">
        <v>2025</v>
      </c>
    </row>
  </sheetData>
  <autoFilter ref="B2:EJ8" xr:uid="{C2DE08A3-6AD7-8640-A3E5-AFF539F04E68}">
    <filterColumn colId="24" showButton="0"/>
    <filterColumn colId="25" showButton="0"/>
    <filterColumn colId="26" showButton="0"/>
    <filterColumn colId="27" showButton="0"/>
    <filterColumn colId="28" showButton="0"/>
  </autoFilter>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4:BI8 BP4:BP8 BW4:BW8 CD4:CD8 CK4:CK8 CR4:CR8 CY4:CY8 DF4:DF8 DM4:DM8 DT4:DT8 EA4:EA8 EH4:EH8">
    <cfRule type="containsText" dxfId="24" priority="1" operator="containsText" text="Validación Preliminar">
      <formula>NOT(ISERROR(SEARCH("Validación Preliminar",BI4)))</formula>
    </cfRule>
    <cfRule type="containsText" dxfId="23" priority="2" operator="containsText" text="NO">
      <formula>NOT(ISERROR(SEARCH("NO",BI4)))</formula>
    </cfRule>
    <cfRule type="containsText" dxfId="22" priority="3" operator="containsText" text="Pendiente Validar">
      <formula>NOT(ISERROR(SEARCH("Pendiente Validar",BI4)))</formula>
    </cfRule>
    <cfRule type="containsText" dxfId="21" priority="4" operator="containsText" text="SI">
      <formula>NOT(ISERROR(SEARCH("SI",BI4)))</formula>
    </cfRule>
    <cfRule type="containsText" dxfId="20" priority="5" operator="containsText" text="Pendiente Validar">
      <formula>NOT(ISERROR(SEARCH("Pendiente Validar",BI4)))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052FB195-62EC-C442-8B0E-D0E7B840828F}"/>
    <dataValidation allowBlank="1" showInputMessage="1" showErrorMessage="1" promptTitle="Macrometa" prompt="Si el indicador hace parte del reporte de alguna &quot;Macrometa&quot; de Presidencia, seleccione la que corresponda de la lista desplegable." sqref="Y2" xr:uid="{33F77BC3-A843-854F-B059-5FB61EE79916}"/>
    <dataValidation allowBlank="1" showInputMessage="1" showErrorMessage="1" promptTitle="Medio de verificación" prompt="Documento que soporta el avance cuantitativo del indicador." sqref="W2:W3" xr:uid="{8BACDBF0-FBE4-D349-8416-64B8C5778117}"/>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4F27880B-88A0-5649-90A1-D54F8ED1D003}"/>
    <dataValidation allowBlank="1" showInputMessage="1" showErrorMessage="1" promptTitle="ID Indicador" prompt="Campo registrado por la OAPF." sqref="O2:O3" xr:uid="{5B9376B7-E8C6-484F-97C3-E8A49B96ECA7}"/>
    <dataValidation allowBlank="1" showInputMessage="1" showErrorMessage="1" promptTitle="MIPG" prompt="Seleccione de la lista desplegable la dimensión del Modelo Integrado de Planeación y Gestión (MIPG) a la cual se asocia el indicador." sqref="E2:E3" xr:uid="{D5A5A01B-9D65-D549-8D09-744E8C2BCBE7}"/>
    <dataValidation allowBlank="1" showInputMessage="1" showErrorMessage="1" promptTitle="CONPES (Número documento)" prompt="Diligencie el número del documento (s) CONPES asociados con el indicador." sqref="AR2:AR3" xr:uid="{077DA0C3-0C4A-4B40-AAEC-5AAE7442F6C3}"/>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43B11E94-2546-0E41-ADF5-34E7994DC839}"/>
    <dataValidation allowBlank="1" showInputMessage="1" showErrorMessage="1" promptTitle="Derechos Humanos" prompt="Marque con &quot;X&quot; si el indicador se relaciona con algún componente del Plan Nacional de Educación en Derechos Humanos (PLANEDH)" sqref="AP2:AP3" xr:uid="{A94DE8D5-263F-BE4F-B821-2543E9DF79BA}"/>
    <dataValidation allowBlank="1" showInputMessage="1" showErrorMessage="1" promptTitle="Iniciativas PPI" prompt="Marque con &quot;X&quot; si el indicador está asociado al cumplimiento de iniciativas planteadas en el Plan Plurianual de Inversión para 2024." sqref="AO2:AO3" xr:uid="{5AFE486C-96F0-A648-8883-0B7B383DE226}"/>
    <dataValidation allowBlank="1" showInputMessage="1" showErrorMessage="1" promptTitle="Discapacidad" prompt="Marque con &quot;X&quot; si el indicador responde a un compromiso del MEN en desarrollo de la Política de Discapacidad." sqref="AL2:AL3" xr:uid="{D28AC204-AAD4-3748-8DBC-24512DF75726}"/>
    <dataValidation allowBlank="1" showInputMessage="1" showErrorMessage="1" promptTitle="Víctimas" prompt="Marque con &quot;X&quot; si el indicador responde a un compromiso adquirido por el MEN en desarrollo de la Política de Víctimas." sqref="AJ2:AJ3" xr:uid="{4EA38528-8969-0342-9FDC-08C67E1F27DB}"/>
    <dataValidation allowBlank="1" showInputMessage="1" showErrorMessage="1" promptTitle="Equidad de la Mujer" prompt="Marque con &quot;X&quot; si el indicador responde la política de Equidad de la Mujer." sqref="AH2:AH3" xr:uid="{8A815594-6874-4246-9271-8371CEEA6CC3}"/>
    <dataValidation allowBlank="1" showInputMessage="1" showErrorMessage="1" promptTitle="Otras mesas" prompt="Diligencie el nombre de otra instancia con Grupos Étnicos - Indígenas con compromisos asociados al indicador." sqref="AE3" xr:uid="{7FE9F168-350E-8F4D-AE50-FEEE8B647E0D}"/>
    <dataValidation allowBlank="1" showInputMessage="1" showErrorMessage="1" promptTitle="Periodicidad" prompt="Corresponde a la temporalidad con la cual se reporta el avance cuantitativo del indicador." sqref="U2:U3" xr:uid="{DBB9A146-F4D7-914C-9518-6E59F3371736}"/>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4FCB4D05-6D24-C24B-B6F0-A9DDEDEF6F5B}"/>
    <dataValidation allowBlank="1" showInputMessage="1" showErrorMessage="1" promptTitle="Dias de rezago" prompt="Cantidad de días que se requiere para procesar la información y emitir el dato de avance cuantitativo después del cierre del periodo. " sqref="V2:V3" xr:uid="{38D4F2AD-AC6B-974B-95F4-71D99635B4CE}"/>
    <dataValidation allowBlank="1" showInputMessage="1" showErrorMessage="1" promptTitle="Unidad de medida" prompt="Parámetro de referencia para determina la magnitud del indicador (Ej: número, porcentaje,...)" sqref="T2:T3" xr:uid="{506E3982-D2B5-614B-9BD2-0477AEAB8294}"/>
    <dataValidation allowBlank="1" showInputMessage="1" showErrorMessage="1" promptTitle="Tipo de acumulación" prompt="Seleccione de la lista desplegable el tipo de acumulación:_x000a__x000a_• Mantenimiento (stock)_x000a_• Flujo _x000a_• Acumulado_x000a_• Capacidad_x000a_• Reducción" sqref="R2:R3" xr:uid="{69561EC1-1AE4-CC4D-BF34-38278A043E20}"/>
    <dataValidation allowBlank="1" showInputMessage="1" showErrorMessage="1" promptTitle="Fórmula de cálculo" prompt="Es la representación matemática del cálculo a realizar para obtener el dato de avance cuantitativo del indicador." sqref="S2:S3" xr:uid="{D1E37832-FDCD-8A41-AB50-72B140E5B47E}"/>
    <dataValidation allowBlank="1" showInputMessage="1" showErrorMessage="1" promptTitle="Estrategia" prompt="Registre la estrategia que permitirá alcanzar el eje estratégico. Debe coincidir con la hoja de acciones._x000a_" sqref="N2:N3" xr:uid="{EB2D0E68-9A3E-A343-9A08-12D8B456F270}"/>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26C62DB4-94C1-9E4A-9D22-276175107523}"/>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813A5CB6-52C9-7A4A-9221-EDEFE6382E36}"/>
    <dataValidation allowBlank="1" showInputMessage="1" showErrorMessage="1" promptTitle="Catalizador" prompt="Seleccione de la lista desplegable el catalizador al cual se asocia el indicador." sqref="K2:K3" xr:uid="{7FB8CA27-79E0-1048-817E-C31193410456}"/>
    <dataValidation allowBlank="1" showInputMessage="1" showErrorMessage="1" promptTitle="Pilar" prompt="Seleccione de la lista desplegable el pilar de la transformación PND al cual se asocia el indicador. " sqref="J2:J3" xr:uid="{6A7DD878-28E5-F941-832F-CCFA34909F93}"/>
    <dataValidation allowBlank="1" showInputMessage="1" showErrorMessage="1" promptTitle="Transformación PND" prompt="Seleccione de la lista desplegable la transformación del Plan Nacional de Desarrollo (PND) a la cual se asocia el indicador." sqref="I2:I3" xr:uid="{1302DF8E-47B3-4347-A765-F3286A99C7CE}"/>
    <dataValidation allowBlank="1" showInputMessage="1" showErrorMessage="1" promptTitle="Meta ODS" prompt="Seleccione de la lista desplegable la meta del Objetivo de Desarrollo Sostenible (ODS) al cual se asocia el indicador." sqref="H2:H3" xr:uid="{35D5124E-2352-EC43-A6D0-80EE1C9761B5}"/>
    <dataValidation allowBlank="1" showInputMessage="1" showErrorMessage="1" promptTitle="Objetivo SIG" prompt="Seleccione de la lista desplegable el objetivo del Sistema Integrado de Gestión (SIG) al cual se asocia el indicador." sqref="F2:F3" xr:uid="{2FC2FFD9-86A9-EC42-B5BD-92C926D5CD94}"/>
    <dataValidation allowBlank="1" showInputMessage="1" showErrorMessage="1" promptTitle="Dependencia" prompt="Seleccione de la lista desplegable la dependencia responsable del indicador." sqref="D2:D3" xr:uid="{1C916AAC-F3DA-4543-8352-73F5342C0DED}"/>
    <dataValidation allowBlank="1" showInputMessage="1" showErrorMessage="1" promptTitle="Despacho o dirección " prompt="Seleccione de la lista desplegable el despacho o la dirección responsable del indicador." sqref="C2:C3" xr:uid="{EE712103-4CAF-6748-A335-8049F4A65CB5}"/>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901035E9-6620-8746-8CA2-56DC13DFA018}"/>
    <dataValidation allowBlank="1" showInputMessage="1" showErrorMessage="1" promptTitle="Otros" prompt="Seleccione de la lista a que otro compromiso responde el indicador formulado._x000a_" sqref="AS2" xr:uid="{442975CE-FF5A-AE4E-B029-1469DED51FE2}"/>
    <dataValidation allowBlank="1" showInputMessage="1" showErrorMessage="1" promptTitle="Primer infancia" prompt="Marque con &quot;X&quot; si el indicador se enmarca en alguna de  las categorias de la política de Primera Infancia, Infancia y Adolescencia " sqref="AI2" xr:uid="{5465B80E-8F76-FA45-A7EC-FA21B50A977E}"/>
    <dataValidation allowBlank="1" showInputMessage="1" showErrorMessage="1" promptTitle="Participación Ciudadana" prompt="Marque con &quot;X&quot; si el indicador responde a alguna estrategia o actividad, en el marco de la política de Participación Ciudadana " sqref="AK2" xr:uid="{551324C0-FF99-EE40-8BF2-E5EFF618ED10}"/>
    <dataValidation allowBlank="1" showInputMessage="1" showErrorMessage="1" promptTitle="TIC" prompt="Marque con &quot;X&quot; si el indicador se asocia con la política de Tecnologías de la Información y las Comunicaciones" sqref="AM2" xr:uid="{B16E89DC-FF3B-D74F-877B-BF53817B3330}"/>
    <dataValidation allowBlank="1" showInputMessage="1" showErrorMessage="1" promptTitle="CTeI" prompt="Marque con &quot;X&quot; si el indicador se relaciona con algún componente de la política de Ciencia, Tecnología e Innovación " sqref="AN2:AN3" xr:uid="{C3D74B69-F395-DF45-B82C-D5CD9B2FD60E}"/>
    <dataValidation allowBlank="1" showInputMessage="1" showErrorMessage="1" promptTitle="Étnicos - Rrom" prompt="Marque con &quot;X&quot; si el indicador responde a un compromiso adquirido por el MEN con una comunidad Rrom" sqref="AG2:AG3" xr:uid="{81C8D3D8-9FBF-FF4A-94E3-94E410FF4AE1}"/>
    <dataValidation allowBlank="1" showInputMessage="1" showErrorMessage="1" promptTitle="Étnicos - NARP" prompt="Marque con &quot;X&quot; si el indicador responde a un compromiso adquirido por el MEN con una comunidad Negra, Afrocolombiana, Raizal y Palenquera" sqref="AF2:AF3" xr:uid="{5491EE9F-8E17-A442-A385-E79720A626BA}"/>
    <dataValidation allowBlank="1" showInputMessage="1" showErrorMessage="1" promptTitle="Proceso SIG" prompt="Seleccione de la lista desplegable el proceso del SIG al cual se asocia el indicador" sqref="G2" xr:uid="{C7D333E9-37C2-F24B-95C4-7EBC142263D2}"/>
    <dataValidation allowBlank="1" showInputMessage="1" showErrorMessage="1" promptTitle="CRIC" prompt="Registre el número del compromiso adquirido por el MEN con el Consejo Regional Indígena del Cauca que esté asociado al indicador." sqref="AB3" xr:uid="{AAE9EB48-02F3-7E4B-9F33-D530CC3C71FC}"/>
    <dataValidation allowBlank="1" showInputMessage="1" showErrorMessage="1" promptTitle="CRIHU" prompt="Registre el número del compromiso adquirido por el MEN con el Consejo Regional Indígena del Huila que esté asociado al indicador." sqref="AD3" xr:uid="{DE63A39D-6905-6349-923A-2229A11A1136}"/>
    <dataValidation allowBlank="1" showInputMessage="1" showErrorMessage="1" promptTitle="CRIDEC" prompt="Registre el número del compromiso adquirido por el MEN con el Consejo Regional Indígena de Caldas que esté asociado al indicador._x000a_" sqref="AC3" xr:uid="{6703DA30-EABA-4346-B354-233DD3BD8D43}"/>
    <dataValidation allowBlank="1" showInputMessage="1" showErrorMessage="1" promptTitle="MRA" prompt="Registre el número del compromiso adquirido por el MEN en la Mesa Regional Amazónica que esté asociado al indicador." sqref="AA3" xr:uid="{AFF7C477-4234-414D-8148-06182A6CEA23}"/>
    <dataValidation allowBlank="1" showInputMessage="1" showErrorMessage="1" promptTitle="MPC" prompt="Registre el número del compromiso adquirido por el MEN en la Mesa Permanente de Concertación indígena que esté asociado al indicador." sqref="Z3" xr:uid="{F38AABA7-E038-A54A-A63C-A163A00F79DC}"/>
    <dataValidation allowBlank="1" showInputMessage="1" showErrorMessage="1" promptTitle="Meta diciembre" prompt="Diligenciar el valor de la meta programada para la vigencia _x000a_" sqref="EC2" xr:uid="{AA87C712-CCE2-D04C-837A-308F86A35670}"/>
    <dataValidation allowBlank="1" showInputMessage="1" showErrorMessage="1" promptTitle="Meta noviembre" prompt="Diligenciar el valor de la meta programada para el mes. _x000a_Debe ser registrado de manera acumulada de acuerdo con la periodicidad del indicador  " sqref="DV2" xr:uid="{C43E3ECB-80D0-354C-9614-6195439D8D5C}"/>
    <dataValidation allowBlank="1" showInputMessage="1" showErrorMessage="1" promptTitle="Meta octubre" prompt="Diligenciar el valor de la meta programada para el mes. _x000a_Debe ser registrado de manera acumulada de acuerdo con la periodicidad del indicador  " sqref="DO2" xr:uid="{810E3E26-E2AD-1B41-9A8B-0F045C7B508F}"/>
    <dataValidation allowBlank="1" showInputMessage="1" showErrorMessage="1" promptTitle="Meta septiembre" prompt="Diligenciar el valor de la meta programada para el mes. _x000a_Debe ser registrado de manera acumulada de acuerdo con la periodicidad del indicador  " sqref="DH2" xr:uid="{1B64B48D-624F-1B40-8DBD-B0791F471534}"/>
    <dataValidation allowBlank="1" showInputMessage="1" showErrorMessage="1" promptTitle="Meta agosto" prompt="Diligenciar el valor de la meta programada para el mes. _x000a_Debe ser registrado de manera acumulada de acuerdo con la periodicidad del indicador  " sqref="DA2" xr:uid="{328C6E75-1F25-8940-A143-BE3169397D84}"/>
    <dataValidation allowBlank="1" showInputMessage="1" showErrorMessage="1" promptTitle="Meta julio" prompt="Diligenciar el valor de la meta programada para el mes. _x000a_Debe ser registrado de manera acumulada de acuerdo con la periodicidad del indicador  " sqref="CT2" xr:uid="{151FC236-2CBE-0B4F-8654-405D8A21A68A}"/>
    <dataValidation allowBlank="1" showInputMessage="1" showErrorMessage="1" promptTitle="Meta junio" prompt="Diligenciar el valor de la meta programada para el mes. _x000a_Debe ser registrado de manera acumulada de acuerdo con la periodicidad del indicador  " sqref="CM2" xr:uid="{8C2E9EF5-9302-A347-82F2-F622F62F13AB}"/>
    <dataValidation allowBlank="1" showInputMessage="1" showErrorMessage="1" promptTitle="Meta mayo" prompt="Diligenciar el valor de la meta programada para el mes. _x000a_Debe ser registrado de manera acumulada de acuerdo con la periodicidad del indicador  " sqref="CF2" xr:uid="{2AA60CBF-1DB6-B94E-AE21-A2CFCDEBC8A2}"/>
    <dataValidation allowBlank="1" showInputMessage="1" showErrorMessage="1" promptTitle="Meta abril" prompt="Diligenciar el valor de la meta programada para el mes. _x000a_Debe ser registrado de manera acumulada de acuerdo con la periodicidad del indicador  " sqref="BY2" xr:uid="{B55BFC21-A2E2-BE48-B6B9-F9B54C8AC614}"/>
    <dataValidation allowBlank="1" showInputMessage="1" showErrorMessage="1" promptTitle="Meta marzo" prompt="Diligenciar el valor de la meta programada para el mes. _x000a_Debe ser registrado de manera acumulada de acuerdo con la periodicidad del indicador  " sqref="BR2" xr:uid="{74975FDD-38BD-2E48-A095-1CFC0A91F495}"/>
    <dataValidation allowBlank="1" showInputMessage="1" showErrorMessage="1" promptTitle="Meta febrero" prompt="Diligenciar el valor de la meta programada para el mes. _x000a_Debe ser registrado de manera acumulada de acuerdo con la periodicidad del indicador  " sqref="BK2" xr:uid="{F7551175-E89E-D24C-A92D-A12B69287BFB}"/>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E3A92C7F-62F0-1E40-9F4B-815359D18455}"/>
    <dataValidation allowBlank="1" showInputMessage="1" showErrorMessage="1" promptTitle="Avance 2025" prompt="Corresponde a la cantidad o resultado alcanzado del indicador para el año 2025" sqref="BB2:BC2" xr:uid="{13A4F9CD-1CA5-8542-8F73-C75FCDAE08CB}"/>
    <dataValidation allowBlank="1" showInputMessage="1" showErrorMessage="1" promptTitle="Avance 2024" prompt="Corresponde a la cantidad o resultado alcanzado del indicador para el año 2024" sqref="BA2" xr:uid="{03591C35-3F3E-F54D-A9AC-C2E77B1E8780}"/>
    <dataValidation allowBlank="1" showInputMessage="1" showErrorMessage="1" promptTitle="Avance 2023" prompt="Corresponde a la cantidad o resultado alcanzado del indicador para el año 2023" sqref="AZ2" xr:uid="{ABC5F501-EFE4-C449-9135-FC1177619C28}"/>
    <dataValidation allowBlank="1" showInputMessage="1" showErrorMessage="1" promptTitle="Meta cuatrienio" prompt="Corresponde a la cantidad o resultado esperado del indicador para el cuatrienio" sqref="AY2" xr:uid="{6556C361-CDD4-D74E-A685-6AFFAFC3A9EC}"/>
    <dataValidation allowBlank="1" showInputMessage="1" showErrorMessage="1" promptTitle="Meta 2026" prompt="Corresponde a la cantidad o resultado esperado del indicador para el año 2026" sqref="AX2" xr:uid="{9ACDD155-860F-0149-B136-D3F0D7C0D0E1}"/>
    <dataValidation allowBlank="1" showInputMessage="1" showErrorMessage="1" promptTitle="Meta 2025" prompt="Corresponde a la cantidad o resultado esperado del indicador para el año 2025" sqref="AW2" xr:uid="{D157C509-6020-184A-8150-89318800BEE1}"/>
    <dataValidation allowBlank="1" showInputMessage="1" showErrorMessage="1" promptTitle="Meta 2024" prompt="Corresponde a la cantidad o resultado esperado del indicador para el año 2024" sqref="AV2" xr:uid="{7F999C4F-15CA-6E4F-9332-6CE7B639463E}"/>
    <dataValidation allowBlank="1" showInputMessage="1" showErrorMessage="1" promptTitle="Meta 2023" prompt="Corresponde a la cantidad o resultado esperado del indicador para el año 2023" sqref="AU2" xr:uid="{B8012C79-E3F1-0648-8DCE-6B77EF1C98D8}"/>
    <dataValidation allowBlank="1" showInputMessage="1" showErrorMessage="1" promptTitle="Línea base" prompt="Corresponde al punto de partida o punto de referencia desde el cual se inicia la medición." sqref="AT2:AT3" xr:uid="{C350B513-BE7D-3148-A44E-EC0A49353920}"/>
    <dataValidation allowBlank="1" showErrorMessage="1" promptTitle="Mín 300 máx 4000" prompt="Recuerda que debes escribir mínimo 300 caractateres y máximo 4000" sqref="EK3:EL3 CF4:CF8 BY4:BY8 DA4:DA8 EC4:EC8 CT4:CT8 DH4:DH8 CM4:CM8 DO4:DO8 DV4:DV8" xr:uid="{C86E7D61-A307-0542-9E3E-CE0968DF05BC}"/>
    <dataValidation type="list" allowBlank="1" showInputMessage="1" showErrorMessage="1" sqref="D4:D8" xr:uid="{149FEA83-C96A-41A7-9820-2BF06BA7CB14}">
      <formula1>INDIRECT(EL4)</formula1>
    </dataValidation>
    <dataValidation type="list" allowBlank="1" showInputMessage="1" showErrorMessage="1" sqref="J4:L8 N4:N8" xr:uid="{5F1BDD6D-F707-451D-9FCF-D734AA4D643E}">
      <formula1>INDIRECT(EM4)</formula1>
    </dataValidation>
    <dataValidation type="list" allowBlank="1" showInputMessage="1" showErrorMessage="1" sqref="BP4:BP8 BW4:BW8 BI4:BI8 EH4:EH8 CD4:CD8 CK4:CK8 CR4:CR8 CY4:CY8 DF4:DF8 DM4:DM8 DT4:DT8 EA4:EA8" xr:uid="{3C204E64-2293-4732-8DBD-6BEBD476C475}">
      <formula1>"SI,NO,Pendiente Validar,Validación Preliminar"</formula1>
    </dataValidation>
    <dataValidation type="list" allowBlank="1" showInputMessage="1" showErrorMessage="1" sqref="C4:C8" xr:uid="{1E9B1BF8-7D6E-4911-BED1-B62BE08FE22B}">
      <formula1>INDIRECT(B4)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BBA5D-A889-AD4D-9C29-395001771A47}">
  <dimension ref="A1:ER5"/>
  <sheetViews>
    <sheetView topLeftCell="B1" workbookViewId="0">
      <selection activeCell="E2" sqref="E2:E3"/>
    </sheetView>
  </sheetViews>
  <sheetFormatPr baseColWidth="10" defaultColWidth="0" defaultRowHeight="18.75" x14ac:dyDescent="0.3"/>
  <cols>
    <col min="1" max="1" width="16.125" style="121" hidden="1" customWidth="1"/>
    <col min="2" max="2" width="24.5" style="121" customWidth="1"/>
    <col min="3" max="3" width="28.5" style="121" customWidth="1"/>
    <col min="4" max="4" width="29.375" style="121" customWidth="1"/>
    <col min="5" max="7" width="28.5" style="121" customWidth="1"/>
    <col min="8" max="8" width="21.5" style="121" customWidth="1"/>
    <col min="9" max="9" width="24.875" style="121" customWidth="1"/>
    <col min="10" max="10" width="29" style="121" customWidth="1"/>
    <col min="11" max="11" width="31" style="121" customWidth="1"/>
    <col min="12" max="12" width="25.875" style="121" customWidth="1"/>
    <col min="13" max="13" width="35.125" style="121" customWidth="1"/>
    <col min="14" max="14" width="32.875" style="121" customWidth="1"/>
    <col min="15" max="15" width="10.375" style="121" customWidth="1"/>
    <col min="16" max="16" width="36" style="124" customWidth="1"/>
    <col min="17" max="18" width="14.375" style="124" customWidth="1"/>
    <col min="19" max="19" width="21.5" style="124" customWidth="1"/>
    <col min="20" max="21" width="14.375" style="124" customWidth="1"/>
    <col min="22" max="22" width="13" style="124" customWidth="1"/>
    <col min="23" max="23" width="21.5" style="124" customWidth="1"/>
    <col min="24" max="24" width="11.5" style="121" customWidth="1"/>
    <col min="25" max="25" width="12.5" style="121" customWidth="1"/>
    <col min="26" max="31" width="17" style="121" hidden="1"/>
    <col min="32" max="32" width="20" style="121" hidden="1"/>
    <col min="33" max="43" width="14.375" style="121" hidden="1"/>
    <col min="44" max="44" width="14.375" style="125" hidden="1"/>
    <col min="45" max="45" width="14.375" style="121" hidden="1"/>
    <col min="46" max="46" width="16.375" style="125" customWidth="1"/>
    <col min="47" max="47" width="17.125" style="125" customWidth="1"/>
    <col min="48" max="48" width="17.625" style="125" customWidth="1"/>
    <col min="49" max="49" width="21" style="125" bestFit="1" customWidth="1"/>
    <col min="50" max="50" width="16.625" style="125" customWidth="1"/>
    <col min="51" max="51" width="22.5" style="125" bestFit="1" customWidth="1"/>
    <col min="52" max="52" width="14.375" style="121" hidden="1"/>
    <col min="53" max="53" width="6.375" style="121" hidden="1"/>
    <col min="54" max="55" width="12.125" style="121" hidden="1"/>
    <col min="56" max="57" width="14.125" style="121" customWidth="1"/>
    <col min="58" max="58" width="34.5" style="121" customWidth="1"/>
    <col min="59" max="62" width="14.125" style="121" customWidth="1"/>
    <col min="63" max="63" width="18" style="121" customWidth="1"/>
    <col min="64" max="64" width="19.375" style="121" customWidth="1"/>
    <col min="65" max="69" width="14.125" style="121" customWidth="1"/>
    <col min="70" max="70" width="18" style="121" customWidth="1"/>
    <col min="71" max="71" width="21.125" style="121" customWidth="1"/>
    <col min="72" max="76" width="14.125" style="121" customWidth="1"/>
    <col min="77" max="77" width="21.875" style="121" customWidth="1"/>
    <col min="78" max="83" width="14.125" style="121" customWidth="1"/>
    <col min="84" max="84" width="23.125" style="121" customWidth="1"/>
    <col min="85" max="90" width="14.125" style="121" customWidth="1"/>
    <col min="91" max="91" width="23.125" style="121" customWidth="1"/>
    <col min="92" max="97" width="14.125" style="121" customWidth="1"/>
    <col min="98" max="98" width="23.125" style="121" customWidth="1"/>
    <col min="99" max="104" width="14.125" style="121" customWidth="1"/>
    <col min="105" max="105" width="23.125" style="121" customWidth="1"/>
    <col min="106" max="111" width="14.125" style="121" customWidth="1"/>
    <col min="112" max="112" width="23.125" style="121" customWidth="1"/>
    <col min="113" max="118" width="14.125" style="121" customWidth="1"/>
    <col min="119" max="119" width="23.125" style="121" customWidth="1"/>
    <col min="120" max="125" width="14.125" style="121" customWidth="1"/>
    <col min="126" max="126" width="23.125" style="121" customWidth="1"/>
    <col min="127" max="132" width="14.125" style="121" customWidth="1"/>
    <col min="133" max="133" width="23.5" style="121" customWidth="1"/>
    <col min="134" max="137" width="14.125" style="121" customWidth="1"/>
    <col min="138" max="138" width="15.375" style="121" customWidth="1"/>
    <col min="139" max="139" width="34.625" style="121" customWidth="1"/>
    <col min="140" max="140" width="17.625" style="121" customWidth="1"/>
    <col min="141" max="141" width="11.875" style="121" hidden="1" customWidth="1"/>
    <col min="142" max="142" width="13.375" style="125" hidden="1" customWidth="1"/>
    <col min="143" max="143" width="16.875" style="121" hidden="1" customWidth="1"/>
    <col min="144" max="144" width="15.375" style="121" hidden="1" customWidth="1"/>
    <col min="145" max="145" width="18" style="121" hidden="1" customWidth="1"/>
    <col min="146" max="146" width="19.5" style="121" hidden="1" customWidth="1"/>
    <col min="147" max="147" width="13.5" style="121" hidden="1" customWidth="1"/>
    <col min="148" max="148" width="12.375" style="121" hidden="1" customWidth="1"/>
    <col min="149" max="16384" width="11.875" style="121" hidden="1"/>
  </cols>
  <sheetData>
    <row r="1" spans="1:148" s="7" customFormat="1" ht="30.75" customHeight="1" x14ac:dyDescent="0.3">
      <c r="B1" s="183" t="s">
        <v>0</v>
      </c>
      <c r="C1" s="183"/>
      <c r="D1" s="183"/>
      <c r="E1" s="184" t="s">
        <v>166</v>
      </c>
      <c r="F1" s="184"/>
      <c r="G1" s="184"/>
      <c r="H1" s="185" t="s">
        <v>167</v>
      </c>
      <c r="I1" s="186"/>
      <c r="J1" s="186"/>
      <c r="K1" s="186"/>
      <c r="L1" s="186"/>
      <c r="M1" s="186"/>
      <c r="N1" s="186"/>
      <c r="O1" s="167" t="s">
        <v>168</v>
      </c>
      <c r="P1" s="168"/>
      <c r="Q1" s="168"/>
      <c r="R1" s="168"/>
      <c r="S1" s="168"/>
      <c r="T1" s="168"/>
      <c r="U1" s="168"/>
      <c r="V1" s="168"/>
      <c r="W1" s="168"/>
      <c r="X1" s="168"/>
      <c r="Y1" s="169"/>
      <c r="Z1" s="170" t="s">
        <v>169</v>
      </c>
      <c r="AA1" s="170"/>
      <c r="AB1" s="170"/>
      <c r="AC1" s="170"/>
      <c r="AD1" s="170"/>
      <c r="AE1" s="170"/>
      <c r="AF1" s="170"/>
      <c r="AG1" s="170"/>
      <c r="AH1" s="170"/>
      <c r="AI1" s="170"/>
      <c r="AJ1" s="170"/>
      <c r="AK1" s="170"/>
      <c r="AL1" s="170"/>
      <c r="AM1" s="170"/>
      <c r="AN1" s="170"/>
      <c r="AO1" s="171" t="s">
        <v>170</v>
      </c>
      <c r="AP1" s="171"/>
      <c r="AQ1" s="171"/>
      <c r="AR1" s="171"/>
      <c r="AS1" s="171"/>
      <c r="AT1" s="162" t="s">
        <v>171</v>
      </c>
      <c r="AU1" s="162"/>
      <c r="AV1" s="162"/>
      <c r="AW1" s="162"/>
      <c r="AX1" s="162"/>
      <c r="AY1" s="162"/>
      <c r="AZ1" s="163" t="s">
        <v>172</v>
      </c>
      <c r="BA1" s="163"/>
      <c r="BB1" s="163"/>
      <c r="BC1" s="163"/>
      <c r="BD1" s="164" t="s">
        <v>173</v>
      </c>
      <c r="BE1" s="165"/>
      <c r="BF1" s="165"/>
      <c r="BG1" s="165"/>
      <c r="BH1" s="165"/>
      <c r="BI1" s="165"/>
      <c r="BJ1" s="165"/>
      <c r="BK1" s="165"/>
      <c r="BL1" s="165"/>
      <c r="BM1" s="165"/>
      <c r="BN1" s="165"/>
      <c r="BO1" s="165"/>
      <c r="BP1" s="165"/>
      <c r="BQ1" s="165"/>
      <c r="BR1" s="165"/>
      <c r="BS1" s="165"/>
      <c r="BT1" s="165"/>
      <c r="BU1" s="165"/>
      <c r="BV1" s="165"/>
      <c r="BW1" s="165"/>
      <c r="BX1" s="165"/>
      <c r="BY1" s="165"/>
      <c r="BZ1" s="165"/>
      <c r="CA1" s="165"/>
      <c r="CB1" s="165"/>
      <c r="CC1" s="165"/>
      <c r="CD1" s="165"/>
      <c r="CE1" s="165"/>
      <c r="CF1" s="165"/>
      <c r="CG1" s="165"/>
      <c r="CH1" s="165"/>
      <c r="CI1" s="165"/>
      <c r="CJ1" s="165"/>
      <c r="CK1" s="165"/>
      <c r="CL1" s="165"/>
      <c r="CM1" s="165"/>
      <c r="CN1" s="165"/>
      <c r="CO1" s="165"/>
      <c r="CP1" s="165"/>
      <c r="CQ1" s="165"/>
      <c r="CR1" s="165"/>
      <c r="CS1" s="165"/>
      <c r="CT1" s="165"/>
      <c r="CU1" s="165"/>
      <c r="CV1" s="165"/>
      <c r="CW1" s="165"/>
      <c r="CX1" s="165"/>
      <c r="CY1" s="165"/>
      <c r="CZ1" s="165"/>
      <c r="DA1" s="165"/>
      <c r="DB1" s="165"/>
      <c r="DC1" s="165"/>
      <c r="DD1" s="165"/>
      <c r="DE1" s="165"/>
      <c r="DF1" s="165"/>
      <c r="DG1" s="165"/>
      <c r="DH1" s="165"/>
      <c r="DI1" s="165"/>
      <c r="DJ1" s="165"/>
      <c r="DK1" s="165"/>
      <c r="DL1" s="165"/>
      <c r="DM1" s="165"/>
      <c r="DN1" s="165"/>
      <c r="DO1" s="165"/>
      <c r="DP1" s="165"/>
      <c r="DQ1" s="165"/>
      <c r="DR1" s="165"/>
      <c r="DS1" s="165"/>
      <c r="DT1" s="165"/>
      <c r="DU1" s="165"/>
      <c r="DV1" s="165"/>
      <c r="DW1" s="165"/>
      <c r="DX1" s="165"/>
      <c r="DY1" s="165"/>
      <c r="DZ1" s="165"/>
      <c r="EA1" s="165"/>
      <c r="EB1" s="165"/>
      <c r="EC1" s="165"/>
      <c r="ED1" s="165"/>
      <c r="EE1" s="165"/>
      <c r="EF1" s="165"/>
      <c r="EG1" s="165"/>
      <c r="EH1" s="165"/>
      <c r="EI1" s="166"/>
      <c r="EL1" s="8"/>
    </row>
    <row r="2" spans="1:148" s="7" customFormat="1" ht="18.75" customHeight="1" x14ac:dyDescent="0.3">
      <c r="B2" s="177" t="s">
        <v>4</v>
      </c>
      <c r="C2" s="177" t="s">
        <v>5</v>
      </c>
      <c r="D2" s="177" t="s">
        <v>6</v>
      </c>
      <c r="E2" s="179" t="s">
        <v>174</v>
      </c>
      <c r="F2" s="179" t="s">
        <v>175</v>
      </c>
      <c r="G2" s="179" t="s">
        <v>176</v>
      </c>
      <c r="H2" s="181" t="s">
        <v>177</v>
      </c>
      <c r="I2" s="181" t="s">
        <v>178</v>
      </c>
      <c r="J2" s="181" t="s">
        <v>179</v>
      </c>
      <c r="K2" s="181" t="s">
        <v>180</v>
      </c>
      <c r="L2" s="181" t="s">
        <v>181</v>
      </c>
      <c r="M2" s="181" t="s">
        <v>1</v>
      </c>
      <c r="N2" s="181" t="s">
        <v>2</v>
      </c>
      <c r="O2" s="175" t="s">
        <v>182</v>
      </c>
      <c r="P2" s="172" t="s">
        <v>183</v>
      </c>
      <c r="Q2" s="172" t="s">
        <v>184</v>
      </c>
      <c r="R2" s="172" t="s">
        <v>185</v>
      </c>
      <c r="S2" s="172" t="s">
        <v>186</v>
      </c>
      <c r="T2" s="172" t="s">
        <v>187</v>
      </c>
      <c r="U2" s="172" t="s">
        <v>188</v>
      </c>
      <c r="V2" s="172" t="s">
        <v>189</v>
      </c>
      <c r="W2" s="172" t="s">
        <v>7</v>
      </c>
      <c r="X2" s="173" t="s">
        <v>190</v>
      </c>
      <c r="Y2" s="173" t="s">
        <v>191</v>
      </c>
      <c r="Z2" s="170" t="s">
        <v>192</v>
      </c>
      <c r="AA2" s="170"/>
      <c r="AB2" s="170"/>
      <c r="AC2" s="170"/>
      <c r="AD2" s="170"/>
      <c r="AE2" s="170"/>
      <c r="AF2" s="160" t="s">
        <v>193</v>
      </c>
      <c r="AG2" s="160" t="s">
        <v>194</v>
      </c>
      <c r="AH2" s="160" t="s">
        <v>195</v>
      </c>
      <c r="AI2" s="160" t="s">
        <v>196</v>
      </c>
      <c r="AJ2" s="160" t="s">
        <v>197</v>
      </c>
      <c r="AK2" s="160" t="s">
        <v>198</v>
      </c>
      <c r="AL2" s="160" t="s">
        <v>199</v>
      </c>
      <c r="AM2" s="160" t="s">
        <v>200</v>
      </c>
      <c r="AN2" s="160" t="s">
        <v>201</v>
      </c>
      <c r="AO2" s="156" t="s">
        <v>202</v>
      </c>
      <c r="AP2" s="156" t="s">
        <v>203</v>
      </c>
      <c r="AQ2" s="156" t="s">
        <v>204</v>
      </c>
      <c r="AR2" s="156" t="s">
        <v>205</v>
      </c>
      <c r="AS2" s="156" t="s">
        <v>206</v>
      </c>
      <c r="AT2" s="158" t="s">
        <v>207</v>
      </c>
      <c r="AU2" s="158" t="s">
        <v>208</v>
      </c>
      <c r="AV2" s="158" t="s">
        <v>209</v>
      </c>
      <c r="AW2" s="158" t="s">
        <v>210</v>
      </c>
      <c r="AX2" s="158" t="s">
        <v>211</v>
      </c>
      <c r="AY2" s="158" t="s">
        <v>212</v>
      </c>
      <c r="AZ2" s="155" t="s">
        <v>213</v>
      </c>
      <c r="BA2" s="155" t="s">
        <v>214</v>
      </c>
      <c r="BB2" s="155" t="s">
        <v>215</v>
      </c>
      <c r="BC2" s="155" t="s">
        <v>216</v>
      </c>
      <c r="BD2" s="146" t="s">
        <v>217</v>
      </c>
      <c r="BE2" s="139" t="s">
        <v>218</v>
      </c>
      <c r="BF2" s="141" t="s">
        <v>8</v>
      </c>
      <c r="BG2" s="141" t="s">
        <v>219</v>
      </c>
      <c r="BH2" s="141" t="s">
        <v>220</v>
      </c>
      <c r="BI2" s="143" t="s">
        <v>9</v>
      </c>
      <c r="BJ2" s="141" t="s">
        <v>221</v>
      </c>
      <c r="BK2" s="146" t="s">
        <v>222</v>
      </c>
      <c r="BL2" s="151" t="s">
        <v>223</v>
      </c>
      <c r="BM2" s="149" t="s">
        <v>11</v>
      </c>
      <c r="BN2" s="149" t="s">
        <v>224</v>
      </c>
      <c r="BO2" s="149" t="s">
        <v>10</v>
      </c>
      <c r="BP2" s="147" t="s">
        <v>12</v>
      </c>
      <c r="BQ2" s="149" t="s">
        <v>225</v>
      </c>
      <c r="BR2" s="146" t="s">
        <v>226</v>
      </c>
      <c r="BS2" s="139" t="s">
        <v>227</v>
      </c>
      <c r="BT2" s="141" t="s">
        <v>14</v>
      </c>
      <c r="BU2" s="141" t="s">
        <v>228</v>
      </c>
      <c r="BV2" s="141" t="s">
        <v>13</v>
      </c>
      <c r="BW2" s="143" t="s">
        <v>15</v>
      </c>
      <c r="BX2" s="141" t="s">
        <v>229</v>
      </c>
      <c r="BY2" s="146" t="s">
        <v>230</v>
      </c>
      <c r="BZ2" s="139" t="s">
        <v>231</v>
      </c>
      <c r="CA2" s="141" t="s">
        <v>17</v>
      </c>
      <c r="CB2" s="141" t="s">
        <v>232</v>
      </c>
      <c r="CC2" s="141" t="s">
        <v>16</v>
      </c>
      <c r="CD2" s="143" t="s">
        <v>18</v>
      </c>
      <c r="CE2" s="141" t="s">
        <v>233</v>
      </c>
      <c r="CF2" s="146" t="s">
        <v>234</v>
      </c>
      <c r="CG2" s="139" t="s">
        <v>235</v>
      </c>
      <c r="CH2" s="141" t="s">
        <v>20</v>
      </c>
      <c r="CI2" s="141" t="s">
        <v>236</v>
      </c>
      <c r="CJ2" s="141" t="s">
        <v>19</v>
      </c>
      <c r="CK2" s="143" t="s">
        <v>21</v>
      </c>
      <c r="CL2" s="141" t="s">
        <v>237</v>
      </c>
      <c r="CM2" s="139" t="s">
        <v>238</v>
      </c>
      <c r="CN2" s="139" t="s">
        <v>239</v>
      </c>
      <c r="CO2" s="141" t="s">
        <v>23</v>
      </c>
      <c r="CP2" s="141" t="s">
        <v>240</v>
      </c>
      <c r="CQ2" s="141" t="s">
        <v>22</v>
      </c>
      <c r="CR2" s="143" t="s">
        <v>24</v>
      </c>
      <c r="CS2" s="141" t="s">
        <v>241</v>
      </c>
      <c r="CT2" s="139" t="s">
        <v>242</v>
      </c>
      <c r="CU2" s="139" t="s">
        <v>243</v>
      </c>
      <c r="CV2" s="141" t="s">
        <v>26</v>
      </c>
      <c r="CW2" s="141" t="s">
        <v>244</v>
      </c>
      <c r="CX2" s="141" t="s">
        <v>25</v>
      </c>
      <c r="CY2" s="143" t="s">
        <v>27</v>
      </c>
      <c r="CZ2" s="141" t="s">
        <v>245</v>
      </c>
      <c r="DA2" s="139" t="s">
        <v>246</v>
      </c>
      <c r="DB2" s="139" t="s">
        <v>247</v>
      </c>
      <c r="DC2" s="141" t="s">
        <v>29</v>
      </c>
      <c r="DD2" s="141" t="s">
        <v>248</v>
      </c>
      <c r="DE2" s="141" t="s">
        <v>28</v>
      </c>
      <c r="DF2" s="143" t="s">
        <v>30</v>
      </c>
      <c r="DG2" s="141" t="s">
        <v>249</v>
      </c>
      <c r="DH2" s="139" t="s">
        <v>250</v>
      </c>
      <c r="DI2" s="139" t="s">
        <v>251</v>
      </c>
      <c r="DJ2" s="141" t="s">
        <v>32</v>
      </c>
      <c r="DK2" s="141" t="s">
        <v>252</v>
      </c>
      <c r="DL2" s="141" t="s">
        <v>31</v>
      </c>
      <c r="DM2" s="143" t="s">
        <v>33</v>
      </c>
      <c r="DN2" s="141" t="s">
        <v>253</v>
      </c>
      <c r="DO2" s="139" t="s">
        <v>254</v>
      </c>
      <c r="DP2" s="139" t="s">
        <v>255</v>
      </c>
      <c r="DQ2" s="141" t="s">
        <v>35</v>
      </c>
      <c r="DR2" s="141" t="s">
        <v>256</v>
      </c>
      <c r="DS2" s="141" t="s">
        <v>34</v>
      </c>
      <c r="DT2" s="143" t="s">
        <v>36</v>
      </c>
      <c r="DU2" s="141" t="s">
        <v>257</v>
      </c>
      <c r="DV2" s="139" t="s">
        <v>258</v>
      </c>
      <c r="DW2" s="139" t="s">
        <v>259</v>
      </c>
      <c r="DX2" s="141" t="s">
        <v>38</v>
      </c>
      <c r="DY2" s="141" t="s">
        <v>260</v>
      </c>
      <c r="DZ2" s="141" t="s">
        <v>37</v>
      </c>
      <c r="EA2" s="143" t="s">
        <v>39</v>
      </c>
      <c r="EB2" s="141" t="s">
        <v>261</v>
      </c>
      <c r="EC2" s="139" t="s">
        <v>262</v>
      </c>
      <c r="ED2" s="139" t="s">
        <v>263</v>
      </c>
      <c r="EE2" s="141" t="s">
        <v>41</v>
      </c>
      <c r="EF2" s="141" t="s">
        <v>264</v>
      </c>
      <c r="EG2" s="141" t="s">
        <v>40</v>
      </c>
      <c r="EH2" s="143" t="s">
        <v>42</v>
      </c>
      <c r="EI2" s="141" t="s">
        <v>265</v>
      </c>
      <c r="EL2" s="8"/>
    </row>
    <row r="3" spans="1:148" s="11" customFormat="1" ht="45.75" customHeight="1" x14ac:dyDescent="0.25">
      <c r="A3" s="9" t="s">
        <v>3</v>
      </c>
      <c r="B3" s="178"/>
      <c r="C3" s="178"/>
      <c r="D3" s="178"/>
      <c r="E3" s="180"/>
      <c r="F3" s="180"/>
      <c r="G3" s="180"/>
      <c r="H3" s="182"/>
      <c r="I3" s="182"/>
      <c r="J3" s="182"/>
      <c r="K3" s="182"/>
      <c r="L3" s="182"/>
      <c r="M3" s="182"/>
      <c r="N3" s="182"/>
      <c r="O3" s="176"/>
      <c r="P3" s="173"/>
      <c r="Q3" s="173"/>
      <c r="R3" s="173"/>
      <c r="S3" s="173"/>
      <c r="T3" s="173"/>
      <c r="U3" s="173"/>
      <c r="V3" s="173"/>
      <c r="W3" s="173"/>
      <c r="X3" s="174"/>
      <c r="Y3" s="174"/>
      <c r="Z3" s="10" t="s">
        <v>266</v>
      </c>
      <c r="AA3" s="10" t="s">
        <v>267</v>
      </c>
      <c r="AB3" s="10" t="s">
        <v>268</v>
      </c>
      <c r="AC3" s="10" t="s">
        <v>269</v>
      </c>
      <c r="AD3" s="10" t="s">
        <v>270</v>
      </c>
      <c r="AE3" s="10" t="s">
        <v>271</v>
      </c>
      <c r="AF3" s="161"/>
      <c r="AG3" s="161"/>
      <c r="AH3" s="161"/>
      <c r="AI3" s="161"/>
      <c r="AJ3" s="161"/>
      <c r="AK3" s="161"/>
      <c r="AL3" s="161"/>
      <c r="AM3" s="161"/>
      <c r="AN3" s="161"/>
      <c r="AO3" s="157"/>
      <c r="AP3" s="157"/>
      <c r="AQ3" s="157"/>
      <c r="AR3" s="157"/>
      <c r="AS3" s="157"/>
      <c r="AT3" s="159"/>
      <c r="AU3" s="159"/>
      <c r="AV3" s="159"/>
      <c r="AW3" s="159"/>
      <c r="AX3" s="159"/>
      <c r="AY3" s="159"/>
      <c r="AZ3" s="155"/>
      <c r="BA3" s="155"/>
      <c r="BB3" s="155"/>
      <c r="BC3" s="155"/>
      <c r="BD3" s="146"/>
      <c r="BE3" s="140"/>
      <c r="BF3" s="142"/>
      <c r="BG3" s="154"/>
      <c r="BH3" s="142"/>
      <c r="BI3" s="144"/>
      <c r="BJ3" s="142"/>
      <c r="BK3" s="146"/>
      <c r="BL3" s="152"/>
      <c r="BM3" s="153"/>
      <c r="BN3" s="153"/>
      <c r="BO3" s="153"/>
      <c r="BP3" s="148"/>
      <c r="BQ3" s="150"/>
      <c r="BR3" s="146"/>
      <c r="BS3" s="140"/>
      <c r="BT3" s="142"/>
      <c r="BU3" s="142"/>
      <c r="BV3" s="142"/>
      <c r="BW3" s="144"/>
      <c r="BX3" s="142"/>
      <c r="BY3" s="146"/>
      <c r="BZ3" s="140"/>
      <c r="CA3" s="142"/>
      <c r="CB3" s="142"/>
      <c r="CC3" s="142"/>
      <c r="CD3" s="144"/>
      <c r="CE3" s="142"/>
      <c r="CF3" s="146"/>
      <c r="CG3" s="140"/>
      <c r="CH3" s="142"/>
      <c r="CI3" s="142"/>
      <c r="CJ3" s="142"/>
      <c r="CK3" s="144"/>
      <c r="CL3" s="142"/>
      <c r="CM3" s="140"/>
      <c r="CN3" s="140"/>
      <c r="CO3" s="142"/>
      <c r="CP3" s="142"/>
      <c r="CQ3" s="142"/>
      <c r="CR3" s="144"/>
      <c r="CS3" s="142"/>
      <c r="CT3" s="140"/>
      <c r="CU3" s="140"/>
      <c r="CV3" s="142"/>
      <c r="CW3" s="142"/>
      <c r="CX3" s="142"/>
      <c r="CY3" s="144"/>
      <c r="CZ3" s="142"/>
      <c r="DA3" s="140"/>
      <c r="DB3" s="140"/>
      <c r="DC3" s="142"/>
      <c r="DD3" s="142"/>
      <c r="DE3" s="142"/>
      <c r="DF3" s="144"/>
      <c r="DG3" s="142"/>
      <c r="DH3" s="140"/>
      <c r="DI3" s="140"/>
      <c r="DJ3" s="142"/>
      <c r="DK3" s="142"/>
      <c r="DL3" s="142"/>
      <c r="DM3" s="144"/>
      <c r="DN3" s="142"/>
      <c r="DO3" s="140"/>
      <c r="DP3" s="140"/>
      <c r="DQ3" s="142"/>
      <c r="DR3" s="142"/>
      <c r="DS3" s="142"/>
      <c r="DT3" s="144"/>
      <c r="DU3" s="142"/>
      <c r="DV3" s="140"/>
      <c r="DW3" s="140"/>
      <c r="DX3" s="142"/>
      <c r="DY3" s="142"/>
      <c r="DZ3" s="142"/>
      <c r="EA3" s="144"/>
      <c r="EB3" s="142"/>
      <c r="EC3" s="145"/>
      <c r="ED3" s="140"/>
      <c r="EE3" s="142"/>
      <c r="EF3" s="142"/>
      <c r="EG3" s="142"/>
      <c r="EH3" s="144"/>
      <c r="EI3" s="142"/>
      <c r="EK3" s="12"/>
      <c r="EL3" s="13" t="s">
        <v>43</v>
      </c>
      <c r="EM3" s="13" t="s">
        <v>178</v>
      </c>
      <c r="EN3" s="13" t="s">
        <v>272</v>
      </c>
      <c r="EO3" s="13" t="s">
        <v>273</v>
      </c>
      <c r="EP3" s="13" t="s">
        <v>181</v>
      </c>
      <c r="EQ3" s="13" t="s">
        <v>1</v>
      </c>
      <c r="ER3" s="14" t="s">
        <v>2</v>
      </c>
    </row>
    <row r="4" spans="1:148" ht="409.5" x14ac:dyDescent="0.3">
      <c r="B4" s="16" t="s">
        <v>93</v>
      </c>
      <c r="C4" s="16" t="s">
        <v>94</v>
      </c>
      <c r="D4" s="16" t="s">
        <v>95</v>
      </c>
      <c r="E4" s="16" t="s">
        <v>160</v>
      </c>
      <c r="F4" s="16" t="s">
        <v>864</v>
      </c>
      <c r="G4" s="17" t="s">
        <v>865</v>
      </c>
      <c r="H4" s="16"/>
      <c r="I4" s="16" t="s">
        <v>627</v>
      </c>
      <c r="J4" s="16" t="s">
        <v>628</v>
      </c>
      <c r="K4" s="16" t="s">
        <v>629</v>
      </c>
      <c r="L4" s="16" t="s">
        <v>713</v>
      </c>
      <c r="M4" s="16" t="s">
        <v>96</v>
      </c>
      <c r="N4" s="16" t="s">
        <v>97</v>
      </c>
      <c r="O4" s="22">
        <v>51</v>
      </c>
      <c r="P4" s="19" t="s">
        <v>866</v>
      </c>
      <c r="Q4" s="20" t="s">
        <v>305</v>
      </c>
      <c r="R4" s="19" t="s">
        <v>593</v>
      </c>
      <c r="S4" s="19" t="s">
        <v>867</v>
      </c>
      <c r="T4" s="19" t="s">
        <v>308</v>
      </c>
      <c r="U4" s="19" t="s">
        <v>286</v>
      </c>
      <c r="V4" s="19">
        <v>0</v>
      </c>
      <c r="W4" s="19" t="s">
        <v>868</v>
      </c>
      <c r="X4" s="20" t="s">
        <v>288</v>
      </c>
      <c r="Y4" s="21"/>
      <c r="Z4" s="21"/>
      <c r="AA4" s="21"/>
      <c r="AB4" s="21"/>
      <c r="AC4" s="21"/>
      <c r="AD4" s="21"/>
      <c r="AE4" s="21"/>
      <c r="AF4" s="21"/>
      <c r="AG4" s="21"/>
      <c r="AH4" s="22"/>
      <c r="AI4" s="22"/>
      <c r="AJ4" s="22"/>
      <c r="AK4" s="22"/>
      <c r="AL4" s="22"/>
      <c r="AM4" s="22"/>
      <c r="AN4" s="22"/>
      <c r="AO4" s="22"/>
      <c r="AP4" s="22"/>
      <c r="AQ4" s="22"/>
      <c r="AR4" s="23"/>
      <c r="AS4" s="22"/>
      <c r="AT4" s="207"/>
      <c r="AU4" s="190"/>
      <c r="AV4" s="190">
        <v>90</v>
      </c>
      <c r="AW4" s="190">
        <v>90</v>
      </c>
      <c r="AX4" s="190">
        <v>90</v>
      </c>
      <c r="AY4" s="207">
        <v>90</v>
      </c>
      <c r="AZ4" s="212"/>
      <c r="BA4" s="212"/>
      <c r="BB4" s="212"/>
      <c r="BC4" s="212"/>
      <c r="BD4" s="24"/>
      <c r="BE4" s="24"/>
      <c r="BF4" s="25"/>
      <c r="BG4" s="27">
        <f>IFERROR(BD4/AW4,0)</f>
        <v>0</v>
      </c>
      <c r="BH4" s="28">
        <f>+IF(BI4="SI",IFERROR((IF(BI4="SI",BE4,0)/AW4),"REVISAR"),0)</f>
        <v>0</v>
      </c>
      <c r="BI4" s="25" t="s">
        <v>49</v>
      </c>
      <c r="BJ4" s="25"/>
      <c r="BK4" s="24"/>
      <c r="BL4" s="24"/>
      <c r="BM4" s="25"/>
      <c r="BN4" s="27">
        <f>IFERROR(BK4/AW4,0)</f>
        <v>0</v>
      </c>
      <c r="BO4" s="28">
        <f>+IF(BP4="SI",IFERROR((IF(BP4="SI",BL4,0)/AW4),"REVISAR"),BH4)</f>
        <v>0</v>
      </c>
      <c r="BP4" s="25" t="s">
        <v>49</v>
      </c>
      <c r="BQ4" s="29"/>
      <c r="BR4" s="30"/>
      <c r="BS4" s="24"/>
      <c r="BT4" s="25"/>
      <c r="BU4" s="27">
        <f>IFERROR(BR4/AW4,0)</f>
        <v>0</v>
      </c>
      <c r="BV4" s="28">
        <f>+IF(BW4="SI",IFERROR((IF(BW4="SI",BS4,0)/AW4),"REVISAR"),BO4)</f>
        <v>0</v>
      </c>
      <c r="BW4" s="25" t="s">
        <v>49</v>
      </c>
      <c r="BX4" s="25"/>
      <c r="BY4" s="24"/>
      <c r="BZ4" s="24">
        <v>0</v>
      </c>
      <c r="CA4" s="25" t="s">
        <v>100</v>
      </c>
      <c r="CB4" s="27">
        <f>IFERROR(BY4/AW4,0)</f>
        <v>0</v>
      </c>
      <c r="CC4" s="28">
        <f>+IF(CD4="SI",IFERROR((IF(CD4="SI",BZ4,0)/AW4),"REVISAR"),BV4)</f>
        <v>0</v>
      </c>
      <c r="CD4" s="25" t="s">
        <v>50</v>
      </c>
      <c r="CE4" s="25" t="s">
        <v>1429</v>
      </c>
      <c r="CF4" s="24"/>
      <c r="CG4" s="24">
        <v>0</v>
      </c>
      <c r="CH4" s="25" t="s">
        <v>100</v>
      </c>
      <c r="CI4" s="27">
        <f>IFERROR(CF4/AW4,0)</f>
        <v>0</v>
      </c>
      <c r="CJ4" s="28">
        <f>+IF(CK4="SI",IFERROR((IF(CK4="SI",CG4,0)/AW4),"REVISAR"),CC4)</f>
        <v>0</v>
      </c>
      <c r="CK4" s="25" t="s">
        <v>50</v>
      </c>
      <c r="CL4" s="25" t="s">
        <v>1430</v>
      </c>
      <c r="CM4" s="24">
        <v>90</v>
      </c>
      <c r="CN4" s="24">
        <v>92</v>
      </c>
      <c r="CO4" s="25" t="s">
        <v>1431</v>
      </c>
      <c r="CP4" s="27">
        <f>IFERROR(CM4/AW4,0)</f>
        <v>1</v>
      </c>
      <c r="CQ4" s="28">
        <f>+IF(CR4="SI",IFERROR((IF(CR4="SI",CN4,0)/AW4),"REVISAR"),CJ4)</f>
        <v>1.0222222222222221</v>
      </c>
      <c r="CR4" s="25" t="s">
        <v>50</v>
      </c>
      <c r="CS4" s="25" t="s">
        <v>1432</v>
      </c>
      <c r="CT4" s="24">
        <v>90</v>
      </c>
      <c r="CU4" s="24">
        <v>92</v>
      </c>
      <c r="CV4" s="25" t="s">
        <v>100</v>
      </c>
      <c r="CW4" s="27">
        <f>IFERROR(CT4/AW4,0)</f>
        <v>1</v>
      </c>
      <c r="CX4" s="28">
        <f>+IF(CY4="SI",IFERROR((IF(CY4="SI",CU4,0)/AW4),"REVISAR"),CQ4)</f>
        <v>1.0222222222222221</v>
      </c>
      <c r="CY4" s="25" t="s">
        <v>50</v>
      </c>
      <c r="CZ4" s="25" t="s">
        <v>1817</v>
      </c>
      <c r="DA4" s="24">
        <v>90</v>
      </c>
      <c r="DB4" s="24">
        <v>92</v>
      </c>
      <c r="DC4" s="25" t="s">
        <v>100</v>
      </c>
      <c r="DD4" s="27">
        <f>IFERROR(DA4/AW4,0)</f>
        <v>1</v>
      </c>
      <c r="DE4" s="28">
        <f>+IF(DF4="SI",IFERROR((IF(DF4="SI",DB4,0)/AW4),"REVISAR"),CX4)</f>
        <v>1.0222222222222221</v>
      </c>
      <c r="DF4" s="25" t="s">
        <v>50</v>
      </c>
      <c r="DG4" s="25" t="s">
        <v>1818</v>
      </c>
      <c r="DH4" s="24">
        <v>90</v>
      </c>
      <c r="DI4" s="24">
        <v>92</v>
      </c>
      <c r="DJ4" s="25"/>
      <c r="DK4" s="27">
        <f>IFERROR(DH4/AW4,0)</f>
        <v>1</v>
      </c>
      <c r="DL4" s="28">
        <f>+IF(DM4="SI",IFERROR((IF(DM4="SI",DI4,0)/AW4),"REVISAR"),DE4)</f>
        <v>1.0222222222222221</v>
      </c>
      <c r="DM4" s="25" t="s">
        <v>50</v>
      </c>
      <c r="DN4" s="25" t="s">
        <v>1819</v>
      </c>
      <c r="DO4" s="24"/>
      <c r="DP4" s="24"/>
      <c r="DQ4" s="25"/>
      <c r="DR4" s="27">
        <f>IFERROR(DO4/AW4,0)</f>
        <v>0</v>
      </c>
      <c r="DS4" s="28">
        <f>+IF(DT4="SI",IFERROR((IF(DT4="SI",DP4,0)/AW4),"REVISAR"),DL4)</f>
        <v>1.0222222222222221</v>
      </c>
      <c r="DT4" s="25" t="s">
        <v>49</v>
      </c>
      <c r="DU4" s="25"/>
      <c r="DV4" s="24"/>
      <c r="DW4" s="24"/>
      <c r="DX4" s="25"/>
      <c r="DY4" s="27">
        <f>IFERROR(DV4/AW4,0)</f>
        <v>0</v>
      </c>
      <c r="DZ4" s="28">
        <f>+IF(EA4="SI",IFERROR((IF(EA4="SI",DW4,0)/AW4),"REVISAR"),DS4)</f>
        <v>1.0222222222222221</v>
      </c>
      <c r="EA4" s="25" t="s">
        <v>49</v>
      </c>
      <c r="EB4" s="25"/>
      <c r="EC4" s="31">
        <v>90</v>
      </c>
      <c r="ED4" s="24"/>
      <c r="EE4" s="25"/>
      <c r="EF4" s="27">
        <f>IFERROR(EC4/AW4,0)</f>
        <v>1</v>
      </c>
      <c r="EG4" s="28">
        <f>+IF(EH4="SI",IFERROR((IF(EH4="SI",ED4,0)/AW4),"REVISAR"),DZ4)</f>
        <v>1.0222222222222221</v>
      </c>
      <c r="EH4" s="25" t="s">
        <v>49</v>
      </c>
      <c r="EI4" s="25"/>
      <c r="EJ4" s="32">
        <v>2025</v>
      </c>
    </row>
    <row r="5" spans="1:148" ht="409.5" x14ac:dyDescent="0.3">
      <c r="B5" s="16" t="s">
        <v>93</v>
      </c>
      <c r="C5" s="16" t="s">
        <v>94</v>
      </c>
      <c r="D5" s="16" t="s">
        <v>95</v>
      </c>
      <c r="E5" s="16" t="s">
        <v>160</v>
      </c>
      <c r="F5" s="16" t="s">
        <v>864</v>
      </c>
      <c r="G5" s="17" t="s">
        <v>865</v>
      </c>
      <c r="H5" s="16"/>
      <c r="I5" s="16" t="s">
        <v>627</v>
      </c>
      <c r="J5" s="16" t="s">
        <v>628</v>
      </c>
      <c r="K5" s="16" t="s">
        <v>629</v>
      </c>
      <c r="L5" s="16" t="s">
        <v>713</v>
      </c>
      <c r="M5" s="16" t="s">
        <v>96</v>
      </c>
      <c r="N5" s="16" t="s">
        <v>97</v>
      </c>
      <c r="O5" s="22">
        <v>52</v>
      </c>
      <c r="P5" s="19" t="s">
        <v>869</v>
      </c>
      <c r="Q5" s="20" t="s">
        <v>282</v>
      </c>
      <c r="R5" s="19" t="s">
        <v>870</v>
      </c>
      <c r="S5" s="19" t="s">
        <v>871</v>
      </c>
      <c r="T5" s="19" t="s">
        <v>872</v>
      </c>
      <c r="U5" s="19" t="s">
        <v>434</v>
      </c>
      <c r="V5" s="19">
        <v>0</v>
      </c>
      <c r="W5" s="19" t="s">
        <v>873</v>
      </c>
      <c r="X5" s="20" t="s">
        <v>288</v>
      </c>
      <c r="Y5" s="21"/>
      <c r="Z5" s="21"/>
      <c r="AA5" s="21"/>
      <c r="AB5" s="21"/>
      <c r="AC5" s="21"/>
      <c r="AD5" s="21"/>
      <c r="AE5" s="21"/>
      <c r="AF5" s="21"/>
      <c r="AG5" s="21"/>
      <c r="AH5" s="22"/>
      <c r="AI5" s="22"/>
      <c r="AJ5" s="22"/>
      <c r="AK5" s="22"/>
      <c r="AL5" s="22"/>
      <c r="AM5" s="22"/>
      <c r="AN5" s="22"/>
      <c r="AO5" s="22"/>
      <c r="AP5" s="22"/>
      <c r="AQ5" s="22"/>
      <c r="AR5" s="23"/>
      <c r="AS5" s="22"/>
      <c r="AT5" s="207"/>
      <c r="AU5" s="190"/>
      <c r="AV5" s="190">
        <v>1550000</v>
      </c>
      <c r="AW5" s="190">
        <v>1700000</v>
      </c>
      <c r="AX5" s="190">
        <v>2000000</v>
      </c>
      <c r="AY5" s="207">
        <v>2000000</v>
      </c>
      <c r="AZ5" s="212"/>
      <c r="BA5" s="212"/>
      <c r="BB5" s="212"/>
      <c r="BC5" s="212"/>
      <c r="BD5" s="24"/>
      <c r="BE5" s="24"/>
      <c r="BF5" s="25"/>
      <c r="BG5" s="27">
        <f>IFERROR(BD5/AW5,0)</f>
        <v>0</v>
      </c>
      <c r="BH5" s="28">
        <f>+IF(BI5="SI",IFERROR((IF(BI5="SI",BE5,0)/AW5),"REVISAR"),0)</f>
        <v>0</v>
      </c>
      <c r="BI5" s="25" t="s">
        <v>49</v>
      </c>
      <c r="BJ5" s="25"/>
      <c r="BK5" s="24"/>
      <c r="BL5" s="24"/>
      <c r="BM5" s="25"/>
      <c r="BN5" s="27">
        <f>+IFERROR(BK5/AW5,0)</f>
        <v>0</v>
      </c>
      <c r="BO5" s="28">
        <f>+IF(BP5="SI",IFERROR((IF(BP5="SI",BL5,0)/AW5),"REVISAR"),BH5)</f>
        <v>0</v>
      </c>
      <c r="BP5" s="25" t="s">
        <v>49</v>
      </c>
      <c r="BQ5" s="29"/>
      <c r="BR5" s="30">
        <v>425000</v>
      </c>
      <c r="BS5" s="24">
        <v>549427</v>
      </c>
      <c r="BT5" s="25" t="s">
        <v>874</v>
      </c>
      <c r="BU5" s="27">
        <f>+IFERROR(BR5/AW5,0)</f>
        <v>0.25</v>
      </c>
      <c r="BV5" s="28">
        <f>+IF(BW5="SI",IFERROR((IF(BW5="SI",BS5,0)/AW5),"REVISAR"),BO5)</f>
        <v>0.32319235294117649</v>
      </c>
      <c r="BW5" s="25" t="s">
        <v>50</v>
      </c>
      <c r="BX5" s="25" t="s">
        <v>875</v>
      </c>
      <c r="BY5" s="24">
        <v>425000</v>
      </c>
      <c r="BZ5" s="24">
        <v>549427</v>
      </c>
      <c r="CA5" s="25" t="s">
        <v>100</v>
      </c>
      <c r="CB5" s="27">
        <f>+IFERROR(BY5/AW5,0)</f>
        <v>0.25</v>
      </c>
      <c r="CC5" s="28">
        <f>+IF(CD5="SI",IFERROR((IF(CD5="SI",BZ5,0)/AW5),"REVISAR"),BV5)</f>
        <v>0.32319235294117649</v>
      </c>
      <c r="CD5" s="25" t="s">
        <v>50</v>
      </c>
      <c r="CE5" s="25" t="s">
        <v>1429</v>
      </c>
      <c r="CF5" s="24">
        <v>425000</v>
      </c>
      <c r="CG5" s="24">
        <f>+BZ5</f>
        <v>549427</v>
      </c>
      <c r="CH5" s="25" t="s">
        <v>100</v>
      </c>
      <c r="CI5" s="27">
        <f>+IFERROR(CF5/AW5,0)</f>
        <v>0.25</v>
      </c>
      <c r="CJ5" s="28">
        <f>+IF(CK5="SI",IFERROR((IF(CK5="SI",CG5,0)/AW5),"REVISAR"),CC5)</f>
        <v>0.32319235294117649</v>
      </c>
      <c r="CK5" s="25" t="s">
        <v>50</v>
      </c>
      <c r="CL5" s="25" t="s">
        <v>1430</v>
      </c>
      <c r="CM5" s="24">
        <v>850000</v>
      </c>
      <c r="CN5" s="24">
        <v>1054193</v>
      </c>
      <c r="CO5" s="25" t="s">
        <v>1820</v>
      </c>
      <c r="CP5" s="27">
        <f>+IFERROR(CM5/AW5,0)</f>
        <v>0.5</v>
      </c>
      <c r="CQ5" s="28">
        <f>+IF(CR5="SI",IFERROR((IF(CR5="SI",CN5,0)/AW5),"REVISAR"),CJ5)</f>
        <v>0.62011352941176467</v>
      </c>
      <c r="CR5" s="25" t="s">
        <v>50</v>
      </c>
      <c r="CS5" s="25" t="s">
        <v>1821</v>
      </c>
      <c r="CT5" s="24">
        <v>850000</v>
      </c>
      <c r="CU5" s="24">
        <v>1054193</v>
      </c>
      <c r="CV5" s="25" t="s">
        <v>100</v>
      </c>
      <c r="CW5" s="27">
        <f>+IFERROR(CT5/AW5,0)</f>
        <v>0.5</v>
      </c>
      <c r="CX5" s="28">
        <f>+IF(CY5="SI",IFERROR((IF(CY5="SI",CU5,0)/AW5),"REVISAR"),CQ5)</f>
        <v>0.62011352941176467</v>
      </c>
      <c r="CY5" s="25" t="s">
        <v>50</v>
      </c>
      <c r="CZ5" s="25" t="s">
        <v>1817</v>
      </c>
      <c r="DA5" s="24">
        <v>850000</v>
      </c>
      <c r="DB5" s="24">
        <v>1054193</v>
      </c>
      <c r="DC5" s="25" t="s">
        <v>100</v>
      </c>
      <c r="DD5" s="27">
        <f>+IFERROR(DA5/AW5,0)</f>
        <v>0.5</v>
      </c>
      <c r="DE5" s="28">
        <f>+IF(DF5="SI",IFERROR((IF(DF5="SI",DB5,0)/AW5),"REVISAR"),CX5)</f>
        <v>0.62011352941176467</v>
      </c>
      <c r="DF5" s="25" t="s">
        <v>50</v>
      </c>
      <c r="DG5" s="25" t="s">
        <v>1818</v>
      </c>
      <c r="DH5" s="56">
        <v>1275000</v>
      </c>
      <c r="DI5" s="56">
        <v>2243950</v>
      </c>
      <c r="DJ5" s="25" t="s">
        <v>1822</v>
      </c>
      <c r="DK5" s="27">
        <f>+IFERROR(DH5/AW5,0)</f>
        <v>0.75</v>
      </c>
      <c r="DL5" s="28">
        <f>+IF(DM5="SI",IFERROR((IF(DM5="SI",DI5,0)/AW5),"REVISAR"),DE5)</f>
        <v>1.3199705882352941</v>
      </c>
      <c r="DM5" s="25" t="s">
        <v>50</v>
      </c>
      <c r="DN5" s="25" t="s">
        <v>1823</v>
      </c>
      <c r="DO5" s="24">
        <v>1275000</v>
      </c>
      <c r="DP5" s="24"/>
      <c r="DQ5" s="25"/>
      <c r="DR5" s="27">
        <f>+IFERROR(DO5/AW5,0)</f>
        <v>0.75</v>
      </c>
      <c r="DS5" s="28">
        <f>+IF(DT5="SI",IFERROR((IF(DT5="SI",DP5,0)/AW5),"REVISAR"),DL5)</f>
        <v>1.3199705882352941</v>
      </c>
      <c r="DT5" s="25" t="s">
        <v>49</v>
      </c>
      <c r="DU5" s="25"/>
      <c r="DV5" s="24">
        <v>1275000</v>
      </c>
      <c r="DW5" s="24"/>
      <c r="DX5" s="25"/>
      <c r="DY5" s="27">
        <f>+IFERROR(DV5/AW5,0)</f>
        <v>0.75</v>
      </c>
      <c r="DZ5" s="28">
        <f>+IF(EA5="SI",IFERROR((IF(EA5="SI",DW5,0)/AW5),"REVISAR"),DS5)</f>
        <v>1.3199705882352941</v>
      </c>
      <c r="EA5" s="25" t="s">
        <v>49</v>
      </c>
      <c r="EB5" s="25"/>
      <c r="EC5" s="31">
        <v>1700000</v>
      </c>
      <c r="ED5" s="24"/>
      <c r="EE5" s="25"/>
      <c r="EF5" s="27">
        <f>+IFERROR(EC5/AW5,0)</f>
        <v>1</v>
      </c>
      <c r="EG5" s="28">
        <f>+IF(EH5="SI",IFERROR((IF(EH5="SI",ED5,0)/AW5),"REVISAR"),DZ5)</f>
        <v>1.3199705882352941</v>
      </c>
      <c r="EH5" s="25" t="s">
        <v>49</v>
      </c>
      <c r="EI5" s="25"/>
      <c r="EJ5" s="32">
        <v>2025</v>
      </c>
    </row>
  </sheetData>
  <autoFilter ref="B2:EI5" xr:uid="{D7EBBA5D-A889-AD4D-9C29-395001771A47}">
    <filterColumn colId="24" showButton="0"/>
    <filterColumn colId="25" showButton="0"/>
    <filterColumn colId="26" showButton="0"/>
    <filterColumn colId="27" showButton="0"/>
    <filterColumn colId="28" showButton="0"/>
  </autoFilter>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4:BI5 BP4:BP5 BW4:BW5 CD4:CD5 CK4:CK5 CR4:CR5 CY4:CY5 DF4:DF5 DM4:DM5 DT4:DT5 EA4:EA5 EH4:EH5">
    <cfRule type="containsText" dxfId="19" priority="1" operator="containsText" text="Validación Preliminar">
      <formula>NOT(ISERROR(SEARCH("Validación Preliminar",BI4)))</formula>
    </cfRule>
    <cfRule type="containsText" dxfId="18" priority="2" operator="containsText" text="NO">
      <formula>NOT(ISERROR(SEARCH("NO",BI4)))</formula>
    </cfRule>
    <cfRule type="containsText" dxfId="17" priority="3" operator="containsText" text="Pendiente Validar">
      <formula>NOT(ISERROR(SEARCH("Pendiente Validar",BI4)))</formula>
    </cfRule>
    <cfRule type="containsText" dxfId="16" priority="4" operator="containsText" text="SI">
      <formula>NOT(ISERROR(SEARCH("SI",BI4)))</formula>
    </cfRule>
    <cfRule type="containsText" dxfId="15" priority="5" operator="containsText" text="Pendiente Validar">
      <formula>NOT(ISERROR(SEARCH("Pendiente Validar",BI4)))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33198BAF-7435-3347-9067-38F684EA09C2}"/>
    <dataValidation allowBlank="1" showInputMessage="1" showErrorMessage="1" promptTitle="Macrometa" prompt="Si el indicador hace parte del reporte de alguna &quot;Macrometa&quot; de Presidencia, seleccione la que corresponda de la lista desplegable." sqref="Y2" xr:uid="{7A994B18-CFE7-644F-9C79-1A977FCD9D7A}"/>
    <dataValidation allowBlank="1" showInputMessage="1" showErrorMessage="1" promptTitle="Medio de verificación" prompt="Documento que soporta el avance cuantitativo del indicador." sqref="W2:W3" xr:uid="{1F115433-80CE-AA47-8D23-48F1346AD17C}"/>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F1B974A6-3C65-FF4A-83F0-0078E22B263D}"/>
    <dataValidation allowBlank="1" showInputMessage="1" showErrorMessage="1" promptTitle="ID Indicador" prompt="Campo registrado por la OAPF." sqref="O2:O3" xr:uid="{1DD89ADB-9BDC-5B4E-B984-772A091BA95C}"/>
    <dataValidation allowBlank="1" showInputMessage="1" showErrorMessage="1" promptTitle="MIPG" prompt="Seleccione de la lista desplegable la dimensión del Modelo Integrado de Planeación y Gestión (MIPG) a la cual se asocia el indicador." sqref="E2:E3" xr:uid="{6EDD0EEB-1A95-EF4A-AFBA-BB0ACC77B085}"/>
    <dataValidation allowBlank="1" showInputMessage="1" showErrorMessage="1" promptTitle="CONPES (Número documento)" prompt="Diligencie el número del documento (s) CONPES asociados con el indicador." sqref="AR2:AR3" xr:uid="{0690DA4F-B960-164E-A13F-B8BCF94BF9B9}"/>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080AEF16-AE2E-F541-9E14-83A339481704}"/>
    <dataValidation allowBlank="1" showInputMessage="1" showErrorMessage="1" promptTitle="Derechos Humanos" prompt="Marque con &quot;X&quot; si el indicador se relaciona con algún componente del Plan Nacional de Educación en Derechos Humanos (PLANEDH)" sqref="AP2:AP3" xr:uid="{CDD2DEDB-A9C9-6146-A6E4-1DBEF05E2852}"/>
    <dataValidation allowBlank="1" showInputMessage="1" showErrorMessage="1" promptTitle="Iniciativas PPI" prompt="Marque con &quot;X&quot; si el indicador está asociado al cumplimiento de iniciativas planteadas en el Plan Plurianual de Inversión para 2024." sqref="AO2:AO3" xr:uid="{842D13A8-9372-7C43-9696-E3B23A18C4E5}"/>
    <dataValidation allowBlank="1" showInputMessage="1" showErrorMessage="1" promptTitle="Discapacidad" prompt="Marque con &quot;X&quot; si el indicador responde a un compromiso del MEN en desarrollo de la Política de Discapacidad." sqref="AL2:AL3" xr:uid="{D4E00CB1-F5BB-CF40-BC79-ED2D89785242}"/>
    <dataValidation allowBlank="1" showInputMessage="1" showErrorMessage="1" promptTitle="Víctimas" prompt="Marque con &quot;X&quot; si el indicador responde a un compromiso adquirido por el MEN en desarrollo de la Política de Víctimas." sqref="AJ2:AJ3" xr:uid="{689E81CD-3C2D-0B4E-ABAE-E9F0A61F2F24}"/>
    <dataValidation allowBlank="1" showInputMessage="1" showErrorMessage="1" promptTitle="Equidad de la Mujer" prompt="Marque con &quot;X&quot; si el indicador responde la política de Equidad de la Mujer." sqref="AH2:AH3" xr:uid="{FD97FA61-9686-214C-9677-F9916C260903}"/>
    <dataValidation allowBlank="1" showInputMessage="1" showErrorMessage="1" promptTitle="Otras mesas" prompt="Diligencie el nombre de otra instancia con Grupos Étnicos - Indígenas con compromisos asociados al indicador." sqref="AE3" xr:uid="{5CCB4A3A-793F-5949-937D-265B6153F3B1}"/>
    <dataValidation allowBlank="1" showInputMessage="1" showErrorMessage="1" promptTitle="Periodicidad" prompt="Corresponde a la temporalidad con la cual se reporta el avance cuantitativo del indicador." sqref="U2:U3" xr:uid="{6525BDC1-B0C9-694E-9CBD-2F523298D9AA}"/>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9C3476D5-BF64-7742-84D7-E0E7AB76DB1C}"/>
    <dataValidation allowBlank="1" showInputMessage="1" showErrorMessage="1" promptTitle="Dias de rezago" prompt="Cantidad de días que se requiere para procesar la información y emitir el dato de avance cuantitativo después del cierre del periodo. " sqref="V2:V3" xr:uid="{337486F8-BC38-7949-85B3-0F0680232BDA}"/>
    <dataValidation allowBlank="1" showInputMessage="1" showErrorMessage="1" promptTitle="Unidad de medida" prompt="Parámetro de referencia para determina la magnitud del indicador (Ej: número, porcentaje,...)" sqref="T2:T3" xr:uid="{2AE0DF24-4BB2-A84E-BFD6-AFB6DFA22470}"/>
    <dataValidation allowBlank="1" showInputMessage="1" showErrorMessage="1" promptTitle="Tipo de acumulación" prompt="Seleccione de la lista desplegable el tipo de acumulación:_x000a__x000a_• Mantenimiento (stock)_x000a_• Flujo _x000a_• Acumulado_x000a_• Capacidad_x000a_• Reducción" sqref="R2:R3" xr:uid="{956F9CA2-E411-2D4E-86CB-AD24F977C08F}"/>
    <dataValidation allowBlank="1" showInputMessage="1" showErrorMessage="1" promptTitle="Fórmula de cálculo" prompt="Es la representación matemática del cálculo a realizar para obtener el dato de avance cuantitativo del indicador." sqref="S2:S3" xr:uid="{A37D139C-36E2-D348-9114-988AD1A942B0}"/>
    <dataValidation allowBlank="1" showInputMessage="1" showErrorMessage="1" promptTitle="Estrategia" prompt="Registre la estrategia que permitirá alcanzar el eje estratégico. Debe coincidir con la hoja de acciones._x000a_" sqref="N2:N3" xr:uid="{D13CCA6B-BBCB-324D-B802-6AC9C50D2613}"/>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7CEC6658-FCCA-6546-AFFB-1AD2419EF523}"/>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0C291C94-1D85-C348-89F0-50D4B74FF8F7}"/>
    <dataValidation allowBlank="1" showInputMessage="1" showErrorMessage="1" promptTitle="Catalizador" prompt="Seleccione de la lista desplegable el catalizador al cual se asocia el indicador." sqref="K2:K3" xr:uid="{3367F1F5-AA36-184F-8274-BECF618F5AC0}"/>
    <dataValidation allowBlank="1" showInputMessage="1" showErrorMessage="1" promptTitle="Pilar" prompt="Seleccione de la lista desplegable el pilar de la transformación PND al cual se asocia el indicador. " sqref="J2:J3" xr:uid="{007438B4-99DA-0445-A39A-B86929193245}"/>
    <dataValidation allowBlank="1" showInputMessage="1" showErrorMessage="1" promptTitle="Transformación PND" prompt="Seleccione de la lista desplegable la transformación del Plan Nacional de Desarrollo (PND) a la cual se asocia el indicador." sqref="I2:I3" xr:uid="{D5B0A45D-AC05-7E46-9DB1-B4912D9DF1F6}"/>
    <dataValidation allowBlank="1" showInputMessage="1" showErrorMessage="1" promptTitle="Meta ODS" prompt="Seleccione de la lista desplegable la meta del Objetivo de Desarrollo Sostenible (ODS) al cual se asocia el indicador." sqref="H2:H3" xr:uid="{7FDB2423-1554-AF48-892F-753C8CE56374}"/>
    <dataValidation allowBlank="1" showInputMessage="1" showErrorMessage="1" promptTitle="Objetivo SIG" prompt="Seleccione de la lista desplegable el objetivo del Sistema Integrado de Gestión (SIG) al cual se asocia el indicador." sqref="F2:F3" xr:uid="{A47C3EAC-2AF8-4C4D-BA3A-C9F5CD2711AE}"/>
    <dataValidation allowBlank="1" showInputMessage="1" showErrorMessage="1" promptTitle="Dependencia" prompt="Seleccione de la lista desplegable la dependencia responsable del indicador." sqref="D2:D3" xr:uid="{1118B9FE-7693-084C-A23F-F93AEBD0F648}"/>
    <dataValidation allowBlank="1" showInputMessage="1" showErrorMessage="1" promptTitle="Despacho o dirección " prompt="Seleccione de la lista desplegable el despacho o la dirección responsable del indicador." sqref="C2:C3" xr:uid="{5D362857-8A3A-6649-BD22-DB8A305F919D}"/>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0FAA4C9B-20C6-EB43-B6C7-A2AED3A40CD0}"/>
    <dataValidation allowBlank="1" showInputMessage="1" showErrorMessage="1" promptTitle="Otros" prompt="Seleccione de la lista a que otro compromiso responde el indicador formulado._x000a_" sqref="AS2" xr:uid="{3366F558-3629-644E-A8C0-82A915057047}"/>
    <dataValidation allowBlank="1" showInputMessage="1" showErrorMessage="1" promptTitle="Primer infancia" prompt="Marque con &quot;X&quot; si el indicador se enmarca en alguna de  las categorias de la política de Primera Infancia, Infancia y Adolescencia " sqref="AI2" xr:uid="{183A5F3E-2CE6-A445-AAF2-363B7F324526}"/>
    <dataValidation allowBlank="1" showInputMessage="1" showErrorMessage="1" promptTitle="Participación Ciudadana" prompt="Marque con &quot;X&quot; si el indicador responde a alguna estrategia o actividad, en el marco de la política de Participación Ciudadana " sqref="AK2" xr:uid="{8C25A918-A652-0A4F-9F56-4910DB410EE9}"/>
    <dataValidation allowBlank="1" showInputMessage="1" showErrorMessage="1" promptTitle="TIC" prompt="Marque con &quot;X&quot; si el indicador se asocia con la política de Tecnologías de la Información y las Comunicaciones" sqref="AM2" xr:uid="{211D446C-0243-5E41-A5E6-AA83F9462354}"/>
    <dataValidation allowBlank="1" showInputMessage="1" showErrorMessage="1" promptTitle="CTeI" prompt="Marque con &quot;X&quot; si el indicador se relaciona con algún componente de la política de Ciencia, Tecnología e Innovación " sqref="AN2:AN3" xr:uid="{128E7D4C-D010-B240-8DEE-5C9B57D993FF}"/>
    <dataValidation allowBlank="1" showInputMessage="1" showErrorMessage="1" promptTitle="Étnicos - Rrom" prompt="Marque con &quot;X&quot; si el indicador responde a un compromiso adquirido por el MEN con una comunidad Rrom" sqref="AG2:AG3" xr:uid="{B0D6F932-934C-844C-9293-4DC43178BDFA}"/>
    <dataValidation allowBlank="1" showInputMessage="1" showErrorMessage="1" promptTitle="Étnicos - NARP" prompt="Marque con &quot;X&quot; si el indicador responde a un compromiso adquirido por el MEN con una comunidad Negra, Afrocolombiana, Raizal y Palenquera" sqref="AF2:AF3" xr:uid="{3EAD5BFC-3A3D-CD41-ADFA-6CF1760EAFEF}"/>
    <dataValidation allowBlank="1" showInputMessage="1" showErrorMessage="1" promptTitle="Proceso SIG" prompt="Seleccione de la lista desplegable el proceso del SIG al cual se asocia el indicador" sqref="G2" xr:uid="{6917F676-6977-7146-A488-1159B5A3C66F}"/>
    <dataValidation allowBlank="1" showInputMessage="1" showErrorMessage="1" promptTitle="CRIC" prompt="Registre el número del compromiso adquirido por el MEN con el Consejo Regional Indígena del Cauca que esté asociado al indicador." sqref="AB3" xr:uid="{2581C169-5D1D-0343-90F6-EF09560F3349}"/>
    <dataValidation allowBlank="1" showInputMessage="1" showErrorMessage="1" promptTitle="CRIHU" prompt="Registre el número del compromiso adquirido por el MEN con el Consejo Regional Indígena del Huila que esté asociado al indicador." sqref="AD3" xr:uid="{505DE648-470C-1B42-BDAE-3D091E17A161}"/>
    <dataValidation allowBlank="1" showInputMessage="1" showErrorMessage="1" promptTitle="CRIDEC" prompt="Registre el número del compromiso adquirido por el MEN con el Consejo Regional Indígena de Caldas que esté asociado al indicador._x000a_" sqref="AC3" xr:uid="{EE27226C-C317-5149-AD23-6BF33AC4F6B7}"/>
    <dataValidation allowBlank="1" showInputMessage="1" showErrorMessage="1" promptTitle="MRA" prompt="Registre el número del compromiso adquirido por el MEN en la Mesa Regional Amazónica que esté asociado al indicador." sqref="AA3" xr:uid="{5345E4D3-3604-E248-9811-DDCBBA455120}"/>
    <dataValidation allowBlank="1" showInputMessage="1" showErrorMessage="1" promptTitle="MPC" prompt="Registre el número del compromiso adquirido por el MEN en la Mesa Permanente de Concertación indígena que esté asociado al indicador." sqref="Z3" xr:uid="{100B8996-FD47-9345-AF17-819C74E921EF}"/>
    <dataValidation allowBlank="1" showInputMessage="1" showErrorMessage="1" promptTitle="Meta diciembre" prompt="Diligenciar el valor de la meta programada para la vigencia _x000a_" sqref="EC2" xr:uid="{859163F2-6A72-E544-8ED5-C0141F94B260}"/>
    <dataValidation allowBlank="1" showInputMessage="1" showErrorMessage="1" promptTitle="Meta noviembre" prompt="Diligenciar el valor de la meta programada para el mes. _x000a_Debe ser registrado de manera acumulada de acuerdo con la periodicidad del indicador  " sqref="DV2" xr:uid="{228875A2-CB39-7A4C-BFD9-AC04616F7A4F}"/>
    <dataValidation allowBlank="1" showInputMessage="1" showErrorMessage="1" promptTitle="Meta octubre" prompt="Diligenciar el valor de la meta programada para el mes. _x000a_Debe ser registrado de manera acumulada de acuerdo con la periodicidad del indicador  " sqref="DO2" xr:uid="{52BF7A95-81B2-DF4F-ACBB-84E28E0B48AC}"/>
    <dataValidation allowBlank="1" showInputMessage="1" showErrorMessage="1" promptTitle="Meta septiembre" prompt="Diligenciar el valor de la meta programada para el mes. _x000a_Debe ser registrado de manera acumulada de acuerdo con la periodicidad del indicador  " sqref="DH2" xr:uid="{2C2E742B-D1A0-C947-AB23-4EFCA20187D5}"/>
    <dataValidation allowBlank="1" showInputMessage="1" showErrorMessage="1" promptTitle="Meta agosto" prompt="Diligenciar el valor de la meta programada para el mes. _x000a_Debe ser registrado de manera acumulada de acuerdo con la periodicidad del indicador  " sqref="DA2" xr:uid="{0D0D46D5-24D0-5E41-AB1D-4A7171C5D4F5}"/>
    <dataValidation allowBlank="1" showInputMessage="1" showErrorMessage="1" promptTitle="Meta julio" prompt="Diligenciar el valor de la meta programada para el mes. _x000a_Debe ser registrado de manera acumulada de acuerdo con la periodicidad del indicador  " sqref="CT2" xr:uid="{426A33E0-0115-8D43-BB6E-9C2F2392BE07}"/>
    <dataValidation allowBlank="1" showInputMessage="1" showErrorMessage="1" promptTitle="Meta junio" prompt="Diligenciar el valor de la meta programada para el mes. _x000a_Debe ser registrado de manera acumulada de acuerdo con la periodicidad del indicador  " sqref="CM2" xr:uid="{B66D7D38-CBE1-EC48-9FB6-8E69E307D40D}"/>
    <dataValidation allowBlank="1" showInputMessage="1" showErrorMessage="1" promptTitle="Meta mayo" prompt="Diligenciar el valor de la meta programada para el mes. _x000a_Debe ser registrado de manera acumulada de acuerdo con la periodicidad del indicador  " sqref="CF2" xr:uid="{60FE3839-0667-6D4C-A031-77F609C2A521}"/>
    <dataValidation allowBlank="1" showInputMessage="1" showErrorMessage="1" promptTitle="Meta abril" prompt="Diligenciar el valor de la meta programada para el mes. _x000a_Debe ser registrado de manera acumulada de acuerdo con la periodicidad del indicador  " sqref="BY2" xr:uid="{F53E6EB8-EB13-A64D-AB97-2929653C6D3B}"/>
    <dataValidation allowBlank="1" showInputMessage="1" showErrorMessage="1" promptTitle="Meta marzo" prompt="Diligenciar el valor de la meta programada para el mes. _x000a_Debe ser registrado de manera acumulada de acuerdo con la periodicidad del indicador  " sqref="BR2" xr:uid="{EA317ED9-7BDD-AB4B-A859-4850675619B4}"/>
    <dataValidation allowBlank="1" showInputMessage="1" showErrorMessage="1" promptTitle="Meta febrero" prompt="Diligenciar el valor de la meta programada para el mes. _x000a_Debe ser registrado de manera acumulada de acuerdo con la periodicidad del indicador  " sqref="BK2" xr:uid="{D05FD001-6ADB-3047-B7FD-FDD27743A3B4}"/>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83F501C8-C892-CB43-9566-B43DF4215056}"/>
    <dataValidation allowBlank="1" showInputMessage="1" showErrorMessage="1" promptTitle="Avance 2025" prompt="Corresponde a la cantidad o resultado alcanzado del indicador para el año 2025" sqref="BB2:BC2" xr:uid="{115BA156-0FE5-FD44-A8C1-88EA001F1709}"/>
    <dataValidation allowBlank="1" showInputMessage="1" showErrorMessage="1" promptTitle="Avance 2024" prompt="Corresponde a la cantidad o resultado alcanzado del indicador para el año 2024" sqref="BA2" xr:uid="{7EF3879C-3E3E-244F-8805-D3EC8DE43CF2}"/>
    <dataValidation allowBlank="1" showInputMessage="1" showErrorMessage="1" promptTitle="Avance 2023" prompt="Corresponde a la cantidad o resultado alcanzado del indicador para el año 2023" sqref="AZ2" xr:uid="{FBFD0660-E2C2-9043-BE1A-D2454850ED59}"/>
    <dataValidation allowBlank="1" showInputMessage="1" showErrorMessage="1" promptTitle="Meta cuatrienio" prompt="Corresponde a la cantidad o resultado esperado del indicador para el cuatrienio" sqref="AY2" xr:uid="{87492CB4-AA28-8544-9BA7-FE079A058A81}"/>
    <dataValidation allowBlank="1" showInputMessage="1" showErrorMessage="1" promptTitle="Meta 2026" prompt="Corresponde a la cantidad o resultado esperado del indicador para el año 2026" sqref="AX2" xr:uid="{AE41F453-DE8E-0545-9D84-933215F39F90}"/>
    <dataValidation allowBlank="1" showInputMessage="1" showErrorMessage="1" promptTitle="Meta 2025" prompt="Corresponde a la cantidad o resultado esperado del indicador para el año 2025" sqref="AW2" xr:uid="{711FFBE4-4F9B-5341-A233-5383B212483D}"/>
    <dataValidation allowBlank="1" showInputMessage="1" showErrorMessage="1" promptTitle="Meta 2024" prompt="Corresponde a la cantidad o resultado esperado del indicador para el año 2024" sqref="AV2" xr:uid="{1F7331F7-BAB0-834B-BDA7-D7F7612E0A16}"/>
    <dataValidation allowBlank="1" showInputMessage="1" showErrorMessage="1" promptTitle="Meta 2023" prompt="Corresponde a la cantidad o resultado esperado del indicador para el año 2023" sqref="AU2" xr:uid="{8AC208BD-6835-D546-8E57-9CF23E1956F6}"/>
    <dataValidation allowBlank="1" showInputMessage="1" showErrorMessage="1" promptTitle="Línea base" prompt="Corresponde al punto de partida o punto de referencia desde el cual se inicia la medición." sqref="AT2:AT3" xr:uid="{DC1E699C-6086-FD4A-9CCA-8A908B8BE82F}"/>
    <dataValidation allowBlank="1" showErrorMessage="1" promptTitle="Mín 300 máx 4000" prompt="Recuerda que debes escribir mínimo 300 caractateres y máximo 4000" sqref="EK3:EL3 DV4:DV5 DA4:DA5 CT4:CT5 DO4:DO5 CM4:CM5 DH4:DH5 EC4:EC5 BY4:BY5 CF4:CF5" xr:uid="{179D4959-A982-0346-8062-46F44AA67C8A}"/>
    <dataValidation type="list" allowBlank="1" showInputMessage="1" showErrorMessage="1" sqref="BW4:BW5 BP4:BP5 EA4:EA5 DT4:DT5 DM4:DM5 DF4:DF5 CY4:CY5 CR4:CR5 CK4:CK5 CD4:CD5 EH4:EH5 BI4:BI5" xr:uid="{FD87E4BF-9C31-4F3B-8F9F-EFABE8B92688}">
      <formula1>"SI,NO,Pendiente Validar,Validación Preliminar"</formula1>
    </dataValidation>
    <dataValidation type="list" allowBlank="1" showInputMessage="1" showErrorMessage="1" sqref="C4:C5" xr:uid="{F36A8102-DE50-43B1-93A2-DD2C2488800B}">
      <formula1>INDIRECT(B4)</formula1>
    </dataValidation>
    <dataValidation type="list" allowBlank="1" showInputMessage="1" showErrorMessage="1" sqref="D4:D5" xr:uid="{5FDEBAE1-78AE-4825-A6FA-1AB24B706697}">
      <formula1>INDIRECT(EL4)</formula1>
    </dataValidation>
    <dataValidation type="list" allowBlank="1" showInputMessage="1" showErrorMessage="1" sqref="J4:L5 N4:N5" xr:uid="{7202DCF2-819A-4A87-9452-1F8D510F88A9}">
      <formula1>INDIRECT(EM4)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CF45-CC01-584E-9C76-28E7E57AFF86}">
  <dimension ref="A1:ER6"/>
  <sheetViews>
    <sheetView topLeftCell="B1" workbookViewId="0">
      <selection activeCell="E2" sqref="E2:E3"/>
    </sheetView>
  </sheetViews>
  <sheetFormatPr baseColWidth="10" defaultColWidth="0" defaultRowHeight="18.75" x14ac:dyDescent="0.3"/>
  <cols>
    <col min="1" max="1" width="16.125" style="121" hidden="1" customWidth="1"/>
    <col min="2" max="2" width="24.5" style="121" customWidth="1"/>
    <col min="3" max="3" width="28.5" style="121" customWidth="1"/>
    <col min="4" max="4" width="29.375" style="121" customWidth="1"/>
    <col min="5" max="7" width="28.5" style="121" customWidth="1"/>
    <col min="8" max="8" width="21.5" style="121" customWidth="1"/>
    <col min="9" max="9" width="24.875" style="121" customWidth="1"/>
    <col min="10" max="10" width="29" style="121" customWidth="1"/>
    <col min="11" max="11" width="31" style="121" customWidth="1"/>
    <col min="12" max="12" width="25.875" style="121" customWidth="1"/>
    <col min="13" max="13" width="35.125" style="121" customWidth="1"/>
    <col min="14" max="14" width="32.875" style="121" customWidth="1"/>
    <col min="15" max="15" width="10.375" style="121" customWidth="1"/>
    <col min="16" max="16" width="36" style="124" customWidth="1"/>
    <col min="17" max="18" width="14.375" style="124" customWidth="1"/>
    <col min="19" max="19" width="21.5" style="124" customWidth="1"/>
    <col min="20" max="21" width="14.375" style="124" customWidth="1"/>
    <col min="22" max="22" width="13" style="124" customWidth="1"/>
    <col min="23" max="23" width="21.5" style="124" customWidth="1"/>
    <col min="24" max="24" width="11.5" style="121" customWidth="1"/>
    <col min="25" max="25" width="12.5" style="121" customWidth="1"/>
    <col min="26" max="31" width="17" style="121" hidden="1"/>
    <col min="32" max="32" width="20" style="121" hidden="1"/>
    <col min="33" max="43" width="14.375" style="121" hidden="1"/>
    <col min="44" max="44" width="14.375" style="125" hidden="1"/>
    <col min="45" max="45" width="14.375" style="121" hidden="1"/>
    <col min="46" max="46" width="16.375" style="125" customWidth="1"/>
    <col min="47" max="47" width="17.125" style="125" customWidth="1"/>
    <col min="48" max="48" width="17.625" style="125" customWidth="1"/>
    <col min="49" max="49" width="21" style="125" bestFit="1" customWidth="1"/>
    <col min="50" max="50" width="16.625" style="125" customWidth="1"/>
    <col min="51" max="51" width="22.5" style="125" bestFit="1" customWidth="1"/>
    <col min="52" max="52" width="14.375" style="121" hidden="1"/>
    <col min="53" max="53" width="6.375" style="121" hidden="1"/>
    <col min="54" max="55" width="12.125" style="121" hidden="1"/>
    <col min="56" max="57" width="14.125" style="121" customWidth="1"/>
    <col min="58" max="58" width="34.5" style="121" customWidth="1"/>
    <col min="59" max="62" width="14.125" style="121" customWidth="1"/>
    <col min="63" max="63" width="18" style="121" customWidth="1"/>
    <col min="64" max="64" width="19.375" style="121" customWidth="1"/>
    <col min="65" max="69" width="14.125" style="121" customWidth="1"/>
    <col min="70" max="70" width="18" style="121" customWidth="1"/>
    <col min="71" max="71" width="21.125" style="121" customWidth="1"/>
    <col min="72" max="76" width="14.125" style="121" customWidth="1"/>
    <col min="77" max="77" width="21.875" style="121" customWidth="1"/>
    <col min="78" max="83" width="14.125" style="121" customWidth="1"/>
    <col min="84" max="84" width="23.125" style="121" customWidth="1"/>
    <col min="85" max="90" width="14.125" style="121" customWidth="1"/>
    <col min="91" max="91" width="23.125" style="121" customWidth="1"/>
    <col min="92" max="97" width="14.125" style="121" customWidth="1"/>
    <col min="98" max="98" width="23.125" style="121" customWidth="1"/>
    <col min="99" max="104" width="14.125" style="121" customWidth="1"/>
    <col min="105" max="105" width="23.125" style="121" customWidth="1"/>
    <col min="106" max="111" width="14.125" style="121" customWidth="1"/>
    <col min="112" max="112" width="23.125" style="121" customWidth="1"/>
    <col min="113" max="118" width="14.125" style="121" customWidth="1"/>
    <col min="119" max="119" width="23.125" style="121" customWidth="1"/>
    <col min="120" max="125" width="14.125" style="121" customWidth="1"/>
    <col min="126" max="126" width="23.125" style="121" customWidth="1"/>
    <col min="127" max="132" width="14.125" style="121" customWidth="1"/>
    <col min="133" max="133" width="23.5" style="121" customWidth="1"/>
    <col min="134" max="137" width="14.125" style="121" customWidth="1"/>
    <col min="138" max="138" width="15.375" style="121" customWidth="1"/>
    <col min="139" max="139" width="34.625" style="121" customWidth="1"/>
    <col min="140" max="140" width="17.625" style="121" customWidth="1"/>
    <col min="141" max="141" width="11.875" style="121" hidden="1" customWidth="1"/>
    <col min="142" max="142" width="13.375" style="125" hidden="1" customWidth="1"/>
    <col min="143" max="143" width="16.875" style="121" hidden="1" customWidth="1"/>
    <col min="144" max="144" width="15.375" style="121" hidden="1" customWidth="1"/>
    <col min="145" max="145" width="18" style="121" hidden="1" customWidth="1"/>
    <col min="146" max="146" width="19.5" style="121" hidden="1" customWidth="1"/>
    <col min="147" max="147" width="13.5" style="121" hidden="1" customWidth="1"/>
    <col min="148" max="148" width="12.375" style="121" hidden="1" customWidth="1"/>
    <col min="149" max="16384" width="11.875" style="121" hidden="1"/>
  </cols>
  <sheetData>
    <row r="1" spans="1:148" s="7" customFormat="1" ht="30.75" customHeight="1" x14ac:dyDescent="0.3">
      <c r="B1" s="183" t="s">
        <v>0</v>
      </c>
      <c r="C1" s="183"/>
      <c r="D1" s="183"/>
      <c r="E1" s="184" t="s">
        <v>166</v>
      </c>
      <c r="F1" s="184"/>
      <c r="G1" s="184"/>
      <c r="H1" s="185" t="s">
        <v>167</v>
      </c>
      <c r="I1" s="186"/>
      <c r="J1" s="186"/>
      <c r="K1" s="186"/>
      <c r="L1" s="186"/>
      <c r="M1" s="186"/>
      <c r="N1" s="186"/>
      <c r="O1" s="167" t="s">
        <v>168</v>
      </c>
      <c r="P1" s="168"/>
      <c r="Q1" s="168"/>
      <c r="R1" s="168"/>
      <c r="S1" s="168"/>
      <c r="T1" s="168"/>
      <c r="U1" s="168"/>
      <c r="V1" s="168"/>
      <c r="W1" s="168"/>
      <c r="X1" s="168"/>
      <c r="Y1" s="169"/>
      <c r="Z1" s="170" t="s">
        <v>169</v>
      </c>
      <c r="AA1" s="170"/>
      <c r="AB1" s="170"/>
      <c r="AC1" s="170"/>
      <c r="AD1" s="170"/>
      <c r="AE1" s="170"/>
      <c r="AF1" s="170"/>
      <c r="AG1" s="170"/>
      <c r="AH1" s="170"/>
      <c r="AI1" s="170"/>
      <c r="AJ1" s="170"/>
      <c r="AK1" s="170"/>
      <c r="AL1" s="170"/>
      <c r="AM1" s="170"/>
      <c r="AN1" s="170"/>
      <c r="AO1" s="171" t="s">
        <v>170</v>
      </c>
      <c r="AP1" s="171"/>
      <c r="AQ1" s="171"/>
      <c r="AR1" s="171"/>
      <c r="AS1" s="171"/>
      <c r="AT1" s="162" t="s">
        <v>171</v>
      </c>
      <c r="AU1" s="162"/>
      <c r="AV1" s="162"/>
      <c r="AW1" s="162"/>
      <c r="AX1" s="162"/>
      <c r="AY1" s="162"/>
      <c r="AZ1" s="163" t="s">
        <v>172</v>
      </c>
      <c r="BA1" s="163"/>
      <c r="BB1" s="163"/>
      <c r="BC1" s="163"/>
      <c r="BD1" s="164" t="s">
        <v>173</v>
      </c>
      <c r="BE1" s="165"/>
      <c r="BF1" s="165"/>
      <c r="BG1" s="165"/>
      <c r="BH1" s="165"/>
      <c r="BI1" s="165"/>
      <c r="BJ1" s="165"/>
      <c r="BK1" s="165"/>
      <c r="BL1" s="165"/>
      <c r="BM1" s="165"/>
      <c r="BN1" s="165"/>
      <c r="BO1" s="165"/>
      <c r="BP1" s="165"/>
      <c r="BQ1" s="165"/>
      <c r="BR1" s="165"/>
      <c r="BS1" s="165"/>
      <c r="BT1" s="165"/>
      <c r="BU1" s="165"/>
      <c r="BV1" s="165"/>
      <c r="BW1" s="165"/>
      <c r="BX1" s="165"/>
      <c r="BY1" s="165"/>
      <c r="BZ1" s="165"/>
      <c r="CA1" s="165"/>
      <c r="CB1" s="165"/>
      <c r="CC1" s="165"/>
      <c r="CD1" s="165"/>
      <c r="CE1" s="165"/>
      <c r="CF1" s="165"/>
      <c r="CG1" s="165"/>
      <c r="CH1" s="165"/>
      <c r="CI1" s="165"/>
      <c r="CJ1" s="165"/>
      <c r="CK1" s="165"/>
      <c r="CL1" s="165"/>
      <c r="CM1" s="165"/>
      <c r="CN1" s="165"/>
      <c r="CO1" s="165"/>
      <c r="CP1" s="165"/>
      <c r="CQ1" s="165"/>
      <c r="CR1" s="165"/>
      <c r="CS1" s="165"/>
      <c r="CT1" s="165"/>
      <c r="CU1" s="165"/>
      <c r="CV1" s="165"/>
      <c r="CW1" s="165"/>
      <c r="CX1" s="165"/>
      <c r="CY1" s="165"/>
      <c r="CZ1" s="165"/>
      <c r="DA1" s="165"/>
      <c r="DB1" s="165"/>
      <c r="DC1" s="165"/>
      <c r="DD1" s="165"/>
      <c r="DE1" s="165"/>
      <c r="DF1" s="165"/>
      <c r="DG1" s="165"/>
      <c r="DH1" s="165"/>
      <c r="DI1" s="165"/>
      <c r="DJ1" s="165"/>
      <c r="DK1" s="165"/>
      <c r="DL1" s="165"/>
      <c r="DM1" s="165"/>
      <c r="DN1" s="165"/>
      <c r="DO1" s="165"/>
      <c r="DP1" s="165"/>
      <c r="DQ1" s="165"/>
      <c r="DR1" s="165"/>
      <c r="DS1" s="165"/>
      <c r="DT1" s="165"/>
      <c r="DU1" s="165"/>
      <c r="DV1" s="165"/>
      <c r="DW1" s="165"/>
      <c r="DX1" s="165"/>
      <c r="DY1" s="165"/>
      <c r="DZ1" s="165"/>
      <c r="EA1" s="165"/>
      <c r="EB1" s="165"/>
      <c r="EC1" s="165"/>
      <c r="ED1" s="165"/>
      <c r="EE1" s="165"/>
      <c r="EF1" s="165"/>
      <c r="EG1" s="165"/>
      <c r="EH1" s="165"/>
      <c r="EI1" s="166"/>
      <c r="EL1" s="8"/>
    </row>
    <row r="2" spans="1:148" s="7" customFormat="1" ht="18.75" customHeight="1" x14ac:dyDescent="0.3">
      <c r="B2" s="177" t="s">
        <v>4</v>
      </c>
      <c r="C2" s="177" t="s">
        <v>5</v>
      </c>
      <c r="D2" s="177" t="s">
        <v>6</v>
      </c>
      <c r="E2" s="179" t="s">
        <v>174</v>
      </c>
      <c r="F2" s="179" t="s">
        <v>175</v>
      </c>
      <c r="G2" s="179" t="s">
        <v>176</v>
      </c>
      <c r="H2" s="181" t="s">
        <v>177</v>
      </c>
      <c r="I2" s="181" t="s">
        <v>178</v>
      </c>
      <c r="J2" s="181" t="s">
        <v>179</v>
      </c>
      <c r="K2" s="181" t="s">
        <v>180</v>
      </c>
      <c r="L2" s="181" t="s">
        <v>181</v>
      </c>
      <c r="M2" s="181" t="s">
        <v>1</v>
      </c>
      <c r="N2" s="181" t="s">
        <v>2</v>
      </c>
      <c r="O2" s="175" t="s">
        <v>182</v>
      </c>
      <c r="P2" s="172" t="s">
        <v>183</v>
      </c>
      <c r="Q2" s="172" t="s">
        <v>184</v>
      </c>
      <c r="R2" s="172" t="s">
        <v>185</v>
      </c>
      <c r="S2" s="172" t="s">
        <v>186</v>
      </c>
      <c r="T2" s="172" t="s">
        <v>187</v>
      </c>
      <c r="U2" s="172" t="s">
        <v>188</v>
      </c>
      <c r="V2" s="172" t="s">
        <v>189</v>
      </c>
      <c r="W2" s="172" t="s">
        <v>7</v>
      </c>
      <c r="X2" s="173" t="s">
        <v>190</v>
      </c>
      <c r="Y2" s="173" t="s">
        <v>191</v>
      </c>
      <c r="Z2" s="170" t="s">
        <v>192</v>
      </c>
      <c r="AA2" s="170"/>
      <c r="AB2" s="170"/>
      <c r="AC2" s="170"/>
      <c r="AD2" s="170"/>
      <c r="AE2" s="170"/>
      <c r="AF2" s="160" t="s">
        <v>193</v>
      </c>
      <c r="AG2" s="160" t="s">
        <v>194</v>
      </c>
      <c r="AH2" s="160" t="s">
        <v>195</v>
      </c>
      <c r="AI2" s="160" t="s">
        <v>196</v>
      </c>
      <c r="AJ2" s="160" t="s">
        <v>197</v>
      </c>
      <c r="AK2" s="160" t="s">
        <v>198</v>
      </c>
      <c r="AL2" s="160" t="s">
        <v>199</v>
      </c>
      <c r="AM2" s="160" t="s">
        <v>200</v>
      </c>
      <c r="AN2" s="160" t="s">
        <v>201</v>
      </c>
      <c r="AO2" s="156" t="s">
        <v>202</v>
      </c>
      <c r="AP2" s="156" t="s">
        <v>203</v>
      </c>
      <c r="AQ2" s="156" t="s">
        <v>204</v>
      </c>
      <c r="AR2" s="156" t="s">
        <v>205</v>
      </c>
      <c r="AS2" s="156" t="s">
        <v>206</v>
      </c>
      <c r="AT2" s="158" t="s">
        <v>207</v>
      </c>
      <c r="AU2" s="158" t="s">
        <v>208</v>
      </c>
      <c r="AV2" s="158" t="s">
        <v>209</v>
      </c>
      <c r="AW2" s="158" t="s">
        <v>210</v>
      </c>
      <c r="AX2" s="158" t="s">
        <v>211</v>
      </c>
      <c r="AY2" s="158" t="s">
        <v>212</v>
      </c>
      <c r="AZ2" s="155" t="s">
        <v>213</v>
      </c>
      <c r="BA2" s="155" t="s">
        <v>214</v>
      </c>
      <c r="BB2" s="155" t="s">
        <v>215</v>
      </c>
      <c r="BC2" s="155" t="s">
        <v>216</v>
      </c>
      <c r="BD2" s="146" t="s">
        <v>217</v>
      </c>
      <c r="BE2" s="139" t="s">
        <v>218</v>
      </c>
      <c r="BF2" s="141" t="s">
        <v>8</v>
      </c>
      <c r="BG2" s="141" t="s">
        <v>219</v>
      </c>
      <c r="BH2" s="141" t="s">
        <v>220</v>
      </c>
      <c r="BI2" s="143" t="s">
        <v>9</v>
      </c>
      <c r="BJ2" s="141" t="s">
        <v>221</v>
      </c>
      <c r="BK2" s="146" t="s">
        <v>222</v>
      </c>
      <c r="BL2" s="151" t="s">
        <v>223</v>
      </c>
      <c r="BM2" s="149" t="s">
        <v>11</v>
      </c>
      <c r="BN2" s="149" t="s">
        <v>224</v>
      </c>
      <c r="BO2" s="149" t="s">
        <v>10</v>
      </c>
      <c r="BP2" s="147" t="s">
        <v>12</v>
      </c>
      <c r="BQ2" s="149" t="s">
        <v>225</v>
      </c>
      <c r="BR2" s="146" t="s">
        <v>226</v>
      </c>
      <c r="BS2" s="139" t="s">
        <v>227</v>
      </c>
      <c r="BT2" s="141" t="s">
        <v>14</v>
      </c>
      <c r="BU2" s="141" t="s">
        <v>228</v>
      </c>
      <c r="BV2" s="141" t="s">
        <v>13</v>
      </c>
      <c r="BW2" s="143" t="s">
        <v>15</v>
      </c>
      <c r="BX2" s="141" t="s">
        <v>229</v>
      </c>
      <c r="BY2" s="146" t="s">
        <v>230</v>
      </c>
      <c r="BZ2" s="139" t="s">
        <v>231</v>
      </c>
      <c r="CA2" s="141" t="s">
        <v>17</v>
      </c>
      <c r="CB2" s="141" t="s">
        <v>232</v>
      </c>
      <c r="CC2" s="141" t="s">
        <v>16</v>
      </c>
      <c r="CD2" s="143" t="s">
        <v>18</v>
      </c>
      <c r="CE2" s="141" t="s">
        <v>233</v>
      </c>
      <c r="CF2" s="146" t="s">
        <v>234</v>
      </c>
      <c r="CG2" s="139" t="s">
        <v>235</v>
      </c>
      <c r="CH2" s="141" t="s">
        <v>20</v>
      </c>
      <c r="CI2" s="141" t="s">
        <v>236</v>
      </c>
      <c r="CJ2" s="141" t="s">
        <v>19</v>
      </c>
      <c r="CK2" s="143" t="s">
        <v>21</v>
      </c>
      <c r="CL2" s="141" t="s">
        <v>237</v>
      </c>
      <c r="CM2" s="139" t="s">
        <v>238</v>
      </c>
      <c r="CN2" s="139" t="s">
        <v>239</v>
      </c>
      <c r="CO2" s="141" t="s">
        <v>23</v>
      </c>
      <c r="CP2" s="141" t="s">
        <v>240</v>
      </c>
      <c r="CQ2" s="141" t="s">
        <v>22</v>
      </c>
      <c r="CR2" s="143" t="s">
        <v>24</v>
      </c>
      <c r="CS2" s="141" t="s">
        <v>241</v>
      </c>
      <c r="CT2" s="139" t="s">
        <v>242</v>
      </c>
      <c r="CU2" s="139" t="s">
        <v>243</v>
      </c>
      <c r="CV2" s="141" t="s">
        <v>26</v>
      </c>
      <c r="CW2" s="141" t="s">
        <v>244</v>
      </c>
      <c r="CX2" s="141" t="s">
        <v>25</v>
      </c>
      <c r="CY2" s="143" t="s">
        <v>27</v>
      </c>
      <c r="CZ2" s="141" t="s">
        <v>245</v>
      </c>
      <c r="DA2" s="139" t="s">
        <v>246</v>
      </c>
      <c r="DB2" s="139" t="s">
        <v>247</v>
      </c>
      <c r="DC2" s="141" t="s">
        <v>29</v>
      </c>
      <c r="DD2" s="141" t="s">
        <v>248</v>
      </c>
      <c r="DE2" s="141" t="s">
        <v>28</v>
      </c>
      <c r="DF2" s="143" t="s">
        <v>30</v>
      </c>
      <c r="DG2" s="141" t="s">
        <v>249</v>
      </c>
      <c r="DH2" s="139" t="s">
        <v>250</v>
      </c>
      <c r="DI2" s="139" t="s">
        <v>251</v>
      </c>
      <c r="DJ2" s="141" t="s">
        <v>32</v>
      </c>
      <c r="DK2" s="141" t="s">
        <v>252</v>
      </c>
      <c r="DL2" s="141" t="s">
        <v>31</v>
      </c>
      <c r="DM2" s="143" t="s">
        <v>33</v>
      </c>
      <c r="DN2" s="141" t="s">
        <v>253</v>
      </c>
      <c r="DO2" s="139" t="s">
        <v>254</v>
      </c>
      <c r="DP2" s="139" t="s">
        <v>255</v>
      </c>
      <c r="DQ2" s="141" t="s">
        <v>35</v>
      </c>
      <c r="DR2" s="141" t="s">
        <v>256</v>
      </c>
      <c r="DS2" s="141" t="s">
        <v>34</v>
      </c>
      <c r="DT2" s="143" t="s">
        <v>36</v>
      </c>
      <c r="DU2" s="141" t="s">
        <v>257</v>
      </c>
      <c r="DV2" s="139" t="s">
        <v>258</v>
      </c>
      <c r="DW2" s="139" t="s">
        <v>259</v>
      </c>
      <c r="DX2" s="141" t="s">
        <v>38</v>
      </c>
      <c r="DY2" s="141" t="s">
        <v>260</v>
      </c>
      <c r="DZ2" s="141" t="s">
        <v>37</v>
      </c>
      <c r="EA2" s="143" t="s">
        <v>39</v>
      </c>
      <c r="EB2" s="141" t="s">
        <v>261</v>
      </c>
      <c r="EC2" s="139" t="s">
        <v>262</v>
      </c>
      <c r="ED2" s="139" t="s">
        <v>263</v>
      </c>
      <c r="EE2" s="141" t="s">
        <v>41</v>
      </c>
      <c r="EF2" s="141" t="s">
        <v>264</v>
      </c>
      <c r="EG2" s="141" t="s">
        <v>40</v>
      </c>
      <c r="EH2" s="143" t="s">
        <v>42</v>
      </c>
      <c r="EI2" s="141" t="s">
        <v>265</v>
      </c>
      <c r="EL2" s="8"/>
    </row>
    <row r="3" spans="1:148" s="11" customFormat="1" ht="45.75" customHeight="1" x14ac:dyDescent="0.25">
      <c r="A3" s="9" t="s">
        <v>3</v>
      </c>
      <c r="B3" s="178"/>
      <c r="C3" s="178"/>
      <c r="D3" s="178"/>
      <c r="E3" s="180"/>
      <c r="F3" s="180"/>
      <c r="G3" s="180"/>
      <c r="H3" s="182"/>
      <c r="I3" s="182"/>
      <c r="J3" s="182"/>
      <c r="K3" s="182"/>
      <c r="L3" s="182"/>
      <c r="M3" s="182"/>
      <c r="N3" s="182"/>
      <c r="O3" s="176"/>
      <c r="P3" s="173"/>
      <c r="Q3" s="173"/>
      <c r="R3" s="173"/>
      <c r="S3" s="173"/>
      <c r="T3" s="173"/>
      <c r="U3" s="173"/>
      <c r="V3" s="173"/>
      <c r="W3" s="173"/>
      <c r="X3" s="174"/>
      <c r="Y3" s="174"/>
      <c r="Z3" s="10" t="s">
        <v>266</v>
      </c>
      <c r="AA3" s="10" t="s">
        <v>267</v>
      </c>
      <c r="AB3" s="10" t="s">
        <v>268</v>
      </c>
      <c r="AC3" s="10" t="s">
        <v>269</v>
      </c>
      <c r="AD3" s="10" t="s">
        <v>270</v>
      </c>
      <c r="AE3" s="10" t="s">
        <v>271</v>
      </c>
      <c r="AF3" s="161"/>
      <c r="AG3" s="161"/>
      <c r="AH3" s="161"/>
      <c r="AI3" s="161"/>
      <c r="AJ3" s="161"/>
      <c r="AK3" s="161"/>
      <c r="AL3" s="161"/>
      <c r="AM3" s="161"/>
      <c r="AN3" s="161"/>
      <c r="AO3" s="157"/>
      <c r="AP3" s="157"/>
      <c r="AQ3" s="157"/>
      <c r="AR3" s="157"/>
      <c r="AS3" s="157"/>
      <c r="AT3" s="159"/>
      <c r="AU3" s="159"/>
      <c r="AV3" s="159"/>
      <c r="AW3" s="159"/>
      <c r="AX3" s="159"/>
      <c r="AY3" s="159"/>
      <c r="AZ3" s="155"/>
      <c r="BA3" s="155"/>
      <c r="BB3" s="155"/>
      <c r="BC3" s="155"/>
      <c r="BD3" s="146"/>
      <c r="BE3" s="140"/>
      <c r="BF3" s="142"/>
      <c r="BG3" s="154"/>
      <c r="BH3" s="142"/>
      <c r="BI3" s="144"/>
      <c r="BJ3" s="142"/>
      <c r="BK3" s="146"/>
      <c r="BL3" s="152"/>
      <c r="BM3" s="153"/>
      <c r="BN3" s="153"/>
      <c r="BO3" s="153"/>
      <c r="BP3" s="148"/>
      <c r="BQ3" s="150"/>
      <c r="BR3" s="146"/>
      <c r="BS3" s="140"/>
      <c r="BT3" s="142"/>
      <c r="BU3" s="142"/>
      <c r="BV3" s="142"/>
      <c r="BW3" s="144"/>
      <c r="BX3" s="142"/>
      <c r="BY3" s="146"/>
      <c r="BZ3" s="140"/>
      <c r="CA3" s="142"/>
      <c r="CB3" s="142"/>
      <c r="CC3" s="142"/>
      <c r="CD3" s="144"/>
      <c r="CE3" s="142"/>
      <c r="CF3" s="146"/>
      <c r="CG3" s="140"/>
      <c r="CH3" s="142"/>
      <c r="CI3" s="142"/>
      <c r="CJ3" s="142"/>
      <c r="CK3" s="144"/>
      <c r="CL3" s="142"/>
      <c r="CM3" s="140"/>
      <c r="CN3" s="140"/>
      <c r="CO3" s="142"/>
      <c r="CP3" s="142"/>
      <c r="CQ3" s="142"/>
      <c r="CR3" s="144"/>
      <c r="CS3" s="142"/>
      <c r="CT3" s="140"/>
      <c r="CU3" s="140"/>
      <c r="CV3" s="142"/>
      <c r="CW3" s="142"/>
      <c r="CX3" s="142"/>
      <c r="CY3" s="144"/>
      <c r="CZ3" s="142"/>
      <c r="DA3" s="140"/>
      <c r="DB3" s="140"/>
      <c r="DC3" s="142"/>
      <c r="DD3" s="142"/>
      <c r="DE3" s="142"/>
      <c r="DF3" s="144"/>
      <c r="DG3" s="142"/>
      <c r="DH3" s="140"/>
      <c r="DI3" s="140"/>
      <c r="DJ3" s="142"/>
      <c r="DK3" s="142"/>
      <c r="DL3" s="142"/>
      <c r="DM3" s="144"/>
      <c r="DN3" s="142"/>
      <c r="DO3" s="140"/>
      <c r="DP3" s="140"/>
      <c r="DQ3" s="142"/>
      <c r="DR3" s="142"/>
      <c r="DS3" s="142"/>
      <c r="DT3" s="144"/>
      <c r="DU3" s="142"/>
      <c r="DV3" s="140"/>
      <c r="DW3" s="140"/>
      <c r="DX3" s="142"/>
      <c r="DY3" s="142"/>
      <c r="DZ3" s="142"/>
      <c r="EA3" s="144"/>
      <c r="EB3" s="142"/>
      <c r="EC3" s="145"/>
      <c r="ED3" s="140"/>
      <c r="EE3" s="142"/>
      <c r="EF3" s="142"/>
      <c r="EG3" s="142"/>
      <c r="EH3" s="144"/>
      <c r="EI3" s="142"/>
      <c r="EK3" s="12"/>
      <c r="EL3" s="13" t="s">
        <v>43</v>
      </c>
      <c r="EM3" s="13" t="s">
        <v>178</v>
      </c>
      <c r="EN3" s="13" t="s">
        <v>272</v>
      </c>
      <c r="EO3" s="13" t="s">
        <v>273</v>
      </c>
      <c r="EP3" s="13" t="s">
        <v>181</v>
      </c>
      <c r="EQ3" s="13" t="s">
        <v>1</v>
      </c>
      <c r="ER3" s="14" t="s">
        <v>2</v>
      </c>
    </row>
    <row r="4" spans="1:148" ht="409.5" x14ac:dyDescent="0.3">
      <c r="B4" s="16" t="s">
        <v>93</v>
      </c>
      <c r="C4" s="16" t="s">
        <v>137</v>
      </c>
      <c r="D4" s="16" t="s">
        <v>151</v>
      </c>
      <c r="E4" s="16" t="s">
        <v>161</v>
      </c>
      <c r="F4" s="16" t="s">
        <v>274</v>
      </c>
      <c r="G4" s="17" t="s">
        <v>1077</v>
      </c>
      <c r="H4" s="16" t="s">
        <v>66</v>
      </c>
      <c r="I4" s="16" t="s">
        <v>627</v>
      </c>
      <c r="J4" s="16" t="s">
        <v>628</v>
      </c>
      <c r="K4" s="16" t="s">
        <v>629</v>
      </c>
      <c r="L4" s="16" t="s">
        <v>1078</v>
      </c>
      <c r="M4" s="16" t="s">
        <v>96</v>
      </c>
      <c r="N4" s="16" t="s">
        <v>152</v>
      </c>
      <c r="O4" s="22">
        <v>82</v>
      </c>
      <c r="P4" s="21" t="s">
        <v>1079</v>
      </c>
      <c r="Q4" s="20" t="s">
        <v>282</v>
      </c>
      <c r="R4" s="19" t="s">
        <v>283</v>
      </c>
      <c r="S4" s="19" t="s">
        <v>1080</v>
      </c>
      <c r="T4" s="19" t="s">
        <v>308</v>
      </c>
      <c r="U4" s="19" t="s">
        <v>286</v>
      </c>
      <c r="V4" s="19">
        <v>0</v>
      </c>
      <c r="W4" s="19" t="s">
        <v>1081</v>
      </c>
      <c r="X4" s="20" t="s">
        <v>288</v>
      </c>
      <c r="Y4" s="21"/>
      <c r="Z4" s="21"/>
      <c r="AA4" s="21"/>
      <c r="AB4" s="21"/>
      <c r="AC4" s="21"/>
      <c r="AD4" s="21"/>
      <c r="AE4" s="21"/>
      <c r="AF4" s="21"/>
      <c r="AG4" s="21"/>
      <c r="AH4" s="22"/>
      <c r="AI4" s="22"/>
      <c r="AJ4" s="22"/>
      <c r="AK4" s="22"/>
      <c r="AL4" s="22"/>
      <c r="AM4" s="22"/>
      <c r="AN4" s="22"/>
      <c r="AO4" s="22"/>
      <c r="AP4" s="22"/>
      <c r="AQ4" s="22"/>
      <c r="AR4" s="23"/>
      <c r="AS4" s="22"/>
      <c r="AT4" s="22"/>
      <c r="AU4" s="22"/>
      <c r="AV4" s="190">
        <v>15</v>
      </c>
      <c r="AW4" s="190">
        <v>30</v>
      </c>
      <c r="AX4" s="190">
        <v>50</v>
      </c>
      <c r="AY4" s="190">
        <v>50</v>
      </c>
      <c r="AZ4" s="191"/>
      <c r="BA4" s="191"/>
      <c r="BB4" s="191"/>
      <c r="BC4" s="191"/>
      <c r="BD4" s="24"/>
      <c r="BE4" s="24"/>
      <c r="BF4" s="25"/>
      <c r="BG4" s="26">
        <f>IFERROR(BD4/AW4,0)</f>
        <v>0</v>
      </c>
      <c r="BH4" s="27">
        <f>IFERROR(BE4/AW4,0)</f>
        <v>0</v>
      </c>
      <c r="BI4" s="25" t="s">
        <v>49</v>
      </c>
      <c r="BJ4" s="25"/>
      <c r="BK4" s="24"/>
      <c r="BL4" s="24"/>
      <c r="BM4" s="25"/>
      <c r="BN4" s="27">
        <f>+IFERROR(BK4/AW4,0)</f>
        <v>0</v>
      </c>
      <c r="BO4" s="28">
        <f>+IF(BP4="SI",IFERROR((IF(BP4="SI",BL4,0)/AW4),"REVISAR"),BH4)</f>
        <v>0</v>
      </c>
      <c r="BP4" s="25" t="s">
        <v>49</v>
      </c>
      <c r="BQ4" s="29"/>
      <c r="BR4" s="30">
        <v>15</v>
      </c>
      <c r="BS4" s="24"/>
      <c r="BT4" s="25"/>
      <c r="BU4" s="27">
        <f>+IFERROR(BR4/AW4,0)</f>
        <v>0.5</v>
      </c>
      <c r="BV4" s="28">
        <f>+IF(BW4="SI",IFERROR((IF(BW4="SI",BS4,0)/AW4),"REVISAR"),BO4)</f>
        <v>0</v>
      </c>
      <c r="BW4" s="25" t="s">
        <v>50</v>
      </c>
      <c r="BX4" s="25" t="s">
        <v>1063</v>
      </c>
      <c r="BY4" s="24"/>
      <c r="BZ4" s="24"/>
      <c r="CA4" s="25" t="s">
        <v>100</v>
      </c>
      <c r="CB4" s="27">
        <f>+IFERROR(BY4/AW4,0)</f>
        <v>0</v>
      </c>
      <c r="CC4" s="28">
        <f>+IF(CD4="SI",IFERROR((IF(CD4="SI",BZ4,0)/AW4),"REVISAR"),BV4)</f>
        <v>0</v>
      </c>
      <c r="CD4" s="25" t="s">
        <v>50</v>
      </c>
      <c r="CE4" s="25" t="s">
        <v>1429</v>
      </c>
      <c r="CF4" s="24"/>
      <c r="CG4" s="24"/>
      <c r="CH4" s="25" t="s">
        <v>100</v>
      </c>
      <c r="CI4" s="27">
        <f>+IFERROR(CF4/AW4,0)</f>
        <v>0</v>
      </c>
      <c r="CJ4" s="28">
        <f>+IF(CK4="SI",IFERROR((IF(CK4="SI",CG4,0)/AW4),"REVISAR"),CC4)</f>
        <v>0</v>
      </c>
      <c r="CK4" s="25" t="s">
        <v>50</v>
      </c>
      <c r="CL4" s="25" t="s">
        <v>1430</v>
      </c>
      <c r="CM4" s="24">
        <v>10</v>
      </c>
      <c r="CN4" s="103">
        <v>12</v>
      </c>
      <c r="CO4" s="213" t="s">
        <v>1918</v>
      </c>
      <c r="CP4" s="27">
        <f>+IFERROR(CM4/AW4,0)</f>
        <v>0.33333333333333331</v>
      </c>
      <c r="CQ4" s="28">
        <f>+IF(CR4="SI",IFERROR((IF(CR4="SI",CN4,0)/AW4),"REVISAR"),CJ4)</f>
        <v>0.4</v>
      </c>
      <c r="CR4" s="214" t="s">
        <v>50</v>
      </c>
      <c r="CS4" s="214" t="s">
        <v>1552</v>
      </c>
      <c r="CT4" s="24">
        <v>10</v>
      </c>
      <c r="CU4" s="24">
        <v>12</v>
      </c>
      <c r="CV4" s="25" t="s">
        <v>100</v>
      </c>
      <c r="CW4" s="27">
        <f>+IFERROR(CT4/AW4,0)</f>
        <v>0.33333333333333331</v>
      </c>
      <c r="CX4" s="28">
        <f>+IF(CY4="SI",IFERROR((IF(CY4="SI",CU4,0)/AW4),"REVISAR"),CQ4)</f>
        <v>0.4</v>
      </c>
      <c r="CY4" s="25" t="s">
        <v>50</v>
      </c>
      <c r="CZ4" s="25" t="s">
        <v>1817</v>
      </c>
      <c r="DA4" s="24">
        <v>10</v>
      </c>
      <c r="DB4" s="24">
        <v>12</v>
      </c>
      <c r="DC4" s="25" t="s">
        <v>100</v>
      </c>
      <c r="DD4" s="27">
        <f>+IFERROR(DA4/AW4,0)</f>
        <v>0.33333333333333331</v>
      </c>
      <c r="DE4" s="28">
        <f>+IF(DF4="SI",IFERROR((IF(DF4="SI",DB4,0)/AW4),"REVISAR"),CX4)</f>
        <v>0.4</v>
      </c>
      <c r="DF4" s="25" t="s">
        <v>50</v>
      </c>
      <c r="DG4" s="25" t="s">
        <v>1818</v>
      </c>
      <c r="DH4" s="24">
        <v>10</v>
      </c>
      <c r="DI4" s="24">
        <v>12</v>
      </c>
      <c r="DJ4" s="25" t="s">
        <v>100</v>
      </c>
      <c r="DK4" s="27">
        <f>+IFERROR(DH4/AW4,0)</f>
        <v>0.33333333333333331</v>
      </c>
      <c r="DL4" s="28">
        <f>+IF(DM4="SI",IFERROR((IF(DM4="SI",DI4,0)/AW4),"REVISAR"),DE4)</f>
        <v>0.4</v>
      </c>
      <c r="DM4" s="25" t="s">
        <v>50</v>
      </c>
      <c r="DN4" s="25" t="s">
        <v>1819</v>
      </c>
      <c r="DO4" s="24">
        <v>10</v>
      </c>
      <c r="DP4" s="24"/>
      <c r="DQ4" s="25"/>
      <c r="DR4" s="27">
        <f>+IFERROR(DO4/AW4,0)</f>
        <v>0.33333333333333331</v>
      </c>
      <c r="DS4" s="28">
        <f>+IF(DT4="SI",IFERROR((IF(DT4="SI",DP4,0)/AW4),"REVISAR"),DL4)</f>
        <v>0.4</v>
      </c>
      <c r="DT4" s="25" t="s">
        <v>49</v>
      </c>
      <c r="DU4" s="25"/>
      <c r="DV4" s="24">
        <v>10</v>
      </c>
      <c r="DW4" s="24"/>
      <c r="DX4" s="25"/>
      <c r="DY4" s="27">
        <f>+IFERROR(DV4/AW4,0)</f>
        <v>0.33333333333333331</v>
      </c>
      <c r="DZ4" s="28">
        <f>+IF(EA4="SI",IFERROR((IF(EA4="SI",DW4,0)/AW4),"REVISAR"),DS4)</f>
        <v>0.4</v>
      </c>
      <c r="EA4" s="25" t="s">
        <v>49</v>
      </c>
      <c r="EB4" s="25"/>
      <c r="EC4" s="215">
        <v>30</v>
      </c>
      <c r="ED4" s="24"/>
      <c r="EE4" s="25"/>
      <c r="EF4" s="27">
        <f>+IFERROR(EC4/AW4,0)</f>
        <v>1</v>
      </c>
      <c r="EG4" s="28">
        <f>+IF(EH4="SI",IFERROR((IF(EH4="SI",ED4,0)/AW4),"REVISAR"),DZ4)</f>
        <v>0.4</v>
      </c>
      <c r="EH4" s="25" t="s">
        <v>49</v>
      </c>
      <c r="EI4" s="25"/>
      <c r="EJ4" s="32">
        <v>2025</v>
      </c>
    </row>
    <row r="5" spans="1:148" ht="409.5" x14ac:dyDescent="0.3">
      <c r="B5" s="16" t="s">
        <v>93</v>
      </c>
      <c r="C5" s="16" t="s">
        <v>137</v>
      </c>
      <c r="D5" s="16" t="s">
        <v>151</v>
      </c>
      <c r="E5" s="16" t="s">
        <v>161</v>
      </c>
      <c r="F5" s="16" t="s">
        <v>274</v>
      </c>
      <c r="G5" s="17" t="s">
        <v>1077</v>
      </c>
      <c r="H5" s="16" t="s">
        <v>66</v>
      </c>
      <c r="I5" s="16" t="s">
        <v>627</v>
      </c>
      <c r="J5" s="16" t="s">
        <v>628</v>
      </c>
      <c r="K5" s="16" t="s">
        <v>629</v>
      </c>
      <c r="L5" s="16" t="s">
        <v>1078</v>
      </c>
      <c r="M5" s="16" t="s">
        <v>96</v>
      </c>
      <c r="N5" s="16" t="s">
        <v>152</v>
      </c>
      <c r="O5" s="22">
        <v>83</v>
      </c>
      <c r="P5" s="21" t="s">
        <v>1082</v>
      </c>
      <c r="Q5" s="20" t="s">
        <v>282</v>
      </c>
      <c r="R5" s="19" t="s">
        <v>306</v>
      </c>
      <c r="S5" s="19" t="s">
        <v>1083</v>
      </c>
      <c r="T5" s="19" t="s">
        <v>308</v>
      </c>
      <c r="U5" s="19" t="s">
        <v>434</v>
      </c>
      <c r="V5" s="19">
        <v>0</v>
      </c>
      <c r="W5" s="19" t="s">
        <v>1084</v>
      </c>
      <c r="X5" s="20" t="s">
        <v>288</v>
      </c>
      <c r="Y5" s="21"/>
      <c r="Z5" s="21"/>
      <c r="AA5" s="21"/>
      <c r="AB5" s="21"/>
      <c r="AC5" s="21"/>
      <c r="AD5" s="21"/>
      <c r="AE5" s="21"/>
      <c r="AF5" s="21"/>
      <c r="AG5" s="21"/>
      <c r="AH5" s="22"/>
      <c r="AI5" s="22"/>
      <c r="AJ5" s="22"/>
      <c r="AK5" s="22"/>
      <c r="AL5" s="22"/>
      <c r="AM5" s="22"/>
      <c r="AN5" s="22"/>
      <c r="AO5" s="22"/>
      <c r="AP5" s="22"/>
      <c r="AQ5" s="22"/>
      <c r="AR5" s="23"/>
      <c r="AS5" s="22"/>
      <c r="AT5" s="22"/>
      <c r="AU5" s="22"/>
      <c r="AV5" s="190">
        <v>70</v>
      </c>
      <c r="AW5" s="190">
        <v>85</v>
      </c>
      <c r="AX5" s="190">
        <v>100</v>
      </c>
      <c r="AY5" s="190">
        <v>100</v>
      </c>
      <c r="AZ5" s="191"/>
      <c r="BA5" s="191"/>
      <c r="BB5" s="191"/>
      <c r="BC5" s="191"/>
      <c r="BD5" s="24"/>
      <c r="BE5" s="24"/>
      <c r="BF5" s="25"/>
      <c r="BG5" s="27">
        <f>IFERROR(BD5/AW5,0)</f>
        <v>0</v>
      </c>
      <c r="BH5" s="28">
        <f>+IF(BI5="SI",IFERROR((IF(BI5="SI",BE5,0)/AW5),"REVISAR"),0)</f>
        <v>0</v>
      </c>
      <c r="BI5" s="25" t="s">
        <v>49</v>
      </c>
      <c r="BJ5" s="25"/>
      <c r="BK5" s="24"/>
      <c r="BL5" s="24"/>
      <c r="BM5" s="25"/>
      <c r="BN5" s="27">
        <f>+IFERROR(BK5/AW5,0)</f>
        <v>0</v>
      </c>
      <c r="BO5" s="28">
        <f>+IF(BP5="SI",IFERROR((IF(BP5="SI",BL5,0)/AW5),"REVISAR"),BH5)</f>
        <v>0</v>
      </c>
      <c r="BP5" s="25" t="s">
        <v>49</v>
      </c>
      <c r="BQ5" s="29"/>
      <c r="BR5" s="30">
        <v>30</v>
      </c>
      <c r="BS5" s="24"/>
      <c r="BT5" s="25"/>
      <c r="BU5" s="27">
        <f>+IFERROR(BR5/AW5,0)</f>
        <v>0.35294117647058826</v>
      </c>
      <c r="BV5" s="28">
        <f>+IF(BW5="SI",IFERROR((IF(BW5="SI",BS5,0)/AW5),"REVISAR"),BO5)</f>
        <v>0</v>
      </c>
      <c r="BW5" s="25" t="s">
        <v>62</v>
      </c>
      <c r="BX5" s="25" t="s">
        <v>128</v>
      </c>
      <c r="BY5" s="24">
        <v>30</v>
      </c>
      <c r="BZ5" s="24"/>
      <c r="CA5" s="25" t="s">
        <v>100</v>
      </c>
      <c r="CB5" s="27">
        <f>+IFERROR(BY5/AW5,0)</f>
        <v>0.35294117647058826</v>
      </c>
      <c r="CC5" s="28">
        <f>+IF(CD5="SI",IFERROR((IF(CD5="SI",BZ5,0)/AW5),"REVISAR"),BV5)</f>
        <v>0</v>
      </c>
      <c r="CD5" s="25" t="s">
        <v>62</v>
      </c>
      <c r="CE5" s="25" t="s">
        <v>1533</v>
      </c>
      <c r="CF5" s="24">
        <v>30</v>
      </c>
      <c r="CG5" s="24"/>
      <c r="CH5" s="25" t="s">
        <v>100</v>
      </c>
      <c r="CI5" s="27">
        <f>+IFERROR(CF5/AW5,0)</f>
        <v>0.35294117647058826</v>
      </c>
      <c r="CJ5" s="28">
        <f>+IF(CK5="SI",IFERROR((IF(CK5="SI",CG5,0)/AW5),"REVISAR"),CC5)</f>
        <v>0</v>
      </c>
      <c r="CK5" s="25" t="s">
        <v>62</v>
      </c>
      <c r="CL5" s="25" t="s">
        <v>1534</v>
      </c>
      <c r="CM5" s="24">
        <v>40</v>
      </c>
      <c r="CN5" s="103">
        <v>39</v>
      </c>
      <c r="CO5" s="213" t="s">
        <v>1919</v>
      </c>
      <c r="CP5" s="27">
        <f>+IFERROR(CM5/AW5,0)</f>
        <v>0.47058823529411764</v>
      </c>
      <c r="CQ5" s="28">
        <f>+IF(CR5="SI",IFERROR((IF(CR5="SI",CN5,0)/AW5),"REVISAR"),CJ5)</f>
        <v>0.45882352941176469</v>
      </c>
      <c r="CR5" s="214" t="s">
        <v>50</v>
      </c>
      <c r="CS5" s="214" t="s">
        <v>1553</v>
      </c>
      <c r="CT5" s="24">
        <v>40</v>
      </c>
      <c r="CU5" s="24">
        <v>39</v>
      </c>
      <c r="CV5" s="25" t="s">
        <v>100</v>
      </c>
      <c r="CW5" s="27">
        <f>+IFERROR(CT5/AW5,0)</f>
        <v>0.47058823529411764</v>
      </c>
      <c r="CX5" s="28">
        <f>+IF(CY5="SI",IFERROR((IF(CY5="SI",CU5,0)/AW5),"REVISAR"),CQ5)</f>
        <v>0.45882352941176469</v>
      </c>
      <c r="CY5" s="25" t="s">
        <v>50</v>
      </c>
      <c r="CZ5" s="25" t="s">
        <v>1817</v>
      </c>
      <c r="DA5" s="24">
        <v>40</v>
      </c>
      <c r="DB5" s="24">
        <v>39</v>
      </c>
      <c r="DC5" s="25" t="s">
        <v>100</v>
      </c>
      <c r="DD5" s="27">
        <f>+IFERROR(DA5/AW5,0)</f>
        <v>0.47058823529411764</v>
      </c>
      <c r="DE5" s="28">
        <f>+IF(DF5="SI",IFERROR((IF(DF5="SI",DB5,0)/AW5),"REVISAR"),CX5)</f>
        <v>0.45882352941176469</v>
      </c>
      <c r="DF5" s="25" t="s">
        <v>50</v>
      </c>
      <c r="DG5" s="25" t="s">
        <v>1818</v>
      </c>
      <c r="DH5" s="24">
        <v>60</v>
      </c>
      <c r="DI5" s="24">
        <v>39</v>
      </c>
      <c r="DJ5" s="25" t="s">
        <v>1532</v>
      </c>
      <c r="DK5" s="27">
        <f>+IFERROR(DH5/AW5,0)</f>
        <v>0.70588235294117652</v>
      </c>
      <c r="DL5" s="28">
        <f>+IF(DM5="SI",IFERROR((IF(DM5="SI",DI5,0)/AW5),"REVISAR"),DE5)</f>
        <v>0.45882352941176469</v>
      </c>
      <c r="DM5" s="25" t="s">
        <v>62</v>
      </c>
      <c r="DN5" s="25" t="s">
        <v>1920</v>
      </c>
      <c r="DO5" s="24">
        <v>60</v>
      </c>
      <c r="DP5" s="24"/>
      <c r="DQ5" s="25"/>
      <c r="DR5" s="27">
        <f>+IFERROR(DO5/AW5,0)</f>
        <v>0.70588235294117652</v>
      </c>
      <c r="DS5" s="28">
        <f>+IF(DT5="SI",IFERROR((IF(DT5="SI",DP5,0)/AW5),"REVISAR"),DL5)</f>
        <v>0.45882352941176469</v>
      </c>
      <c r="DT5" s="25" t="s">
        <v>49</v>
      </c>
      <c r="DU5" s="25"/>
      <c r="DV5" s="24">
        <v>60</v>
      </c>
      <c r="DW5" s="24"/>
      <c r="DX5" s="25"/>
      <c r="DY5" s="27">
        <f>+IFERROR(DV5/AW5,0)</f>
        <v>0.70588235294117652</v>
      </c>
      <c r="DZ5" s="28">
        <f>+IF(EA5="SI",IFERROR((IF(EA5="SI",DW5,0)/AW5),"REVISAR"),DS5)</f>
        <v>0.45882352941176469</v>
      </c>
      <c r="EA5" s="25" t="s">
        <v>49</v>
      </c>
      <c r="EB5" s="25"/>
      <c r="EC5" s="215">
        <v>85</v>
      </c>
      <c r="ED5" s="24"/>
      <c r="EE5" s="25"/>
      <c r="EF5" s="27">
        <f>+IFERROR(EC5/AW5,0)</f>
        <v>1</v>
      </c>
      <c r="EG5" s="28">
        <f>+IF(EH5="SI",IFERROR((IF(EH5="SI",ED5,0)/AW5),"REVISAR"),DZ5)</f>
        <v>0.45882352941176469</v>
      </c>
      <c r="EH5" s="25" t="s">
        <v>49</v>
      </c>
      <c r="EI5" s="25"/>
      <c r="EJ5" s="32">
        <v>2025</v>
      </c>
    </row>
    <row r="6" spans="1:148" ht="409.5" x14ac:dyDescent="0.3">
      <c r="B6" s="16" t="s">
        <v>93</v>
      </c>
      <c r="C6" s="16" t="s">
        <v>137</v>
      </c>
      <c r="D6" s="16" t="s">
        <v>151</v>
      </c>
      <c r="E6" s="16" t="s">
        <v>161</v>
      </c>
      <c r="F6" s="16" t="s">
        <v>274</v>
      </c>
      <c r="G6" s="17" t="s">
        <v>1077</v>
      </c>
      <c r="H6" s="16" t="s">
        <v>66</v>
      </c>
      <c r="I6" s="16" t="s">
        <v>627</v>
      </c>
      <c r="J6" s="16" t="s">
        <v>628</v>
      </c>
      <c r="K6" s="16" t="s">
        <v>629</v>
      </c>
      <c r="L6" s="16" t="s">
        <v>1078</v>
      </c>
      <c r="M6" s="16" t="s">
        <v>96</v>
      </c>
      <c r="N6" s="16" t="s">
        <v>152</v>
      </c>
      <c r="O6" s="22">
        <v>138</v>
      </c>
      <c r="P6" s="21" t="s">
        <v>1085</v>
      </c>
      <c r="Q6" s="20" t="s">
        <v>282</v>
      </c>
      <c r="R6" s="19" t="s">
        <v>283</v>
      </c>
      <c r="S6" s="19" t="s">
        <v>1086</v>
      </c>
      <c r="T6" s="19" t="s">
        <v>308</v>
      </c>
      <c r="U6" s="19" t="s">
        <v>434</v>
      </c>
      <c r="V6" s="19">
        <v>0</v>
      </c>
      <c r="W6" s="19" t="s">
        <v>1081</v>
      </c>
      <c r="X6" s="20" t="s">
        <v>288</v>
      </c>
      <c r="Y6" s="21"/>
      <c r="Z6" s="21"/>
      <c r="AA6" s="21"/>
      <c r="AB6" s="21"/>
      <c r="AC6" s="21"/>
      <c r="AD6" s="21"/>
      <c r="AE6" s="21"/>
      <c r="AF6" s="21"/>
      <c r="AG6" s="21"/>
      <c r="AH6" s="22"/>
      <c r="AI6" s="22"/>
      <c r="AJ6" s="22"/>
      <c r="AK6" s="22"/>
      <c r="AL6" s="22"/>
      <c r="AM6" s="22"/>
      <c r="AN6" s="22"/>
      <c r="AO6" s="22"/>
      <c r="AP6" s="22"/>
      <c r="AQ6" s="22"/>
      <c r="AR6" s="23"/>
      <c r="AS6" s="22"/>
      <c r="AT6" s="22"/>
      <c r="AU6" s="22"/>
      <c r="AV6" s="190">
        <v>0</v>
      </c>
      <c r="AW6" s="190">
        <v>40</v>
      </c>
      <c r="AX6" s="190">
        <v>80</v>
      </c>
      <c r="AY6" s="190">
        <v>80</v>
      </c>
      <c r="AZ6" s="191"/>
      <c r="BA6" s="191"/>
      <c r="BB6" s="191"/>
      <c r="BC6" s="191"/>
      <c r="BD6" s="24"/>
      <c r="BE6" s="24"/>
      <c r="BF6" s="25"/>
      <c r="BG6" s="26">
        <f t="shared" ref="BG6" si="0">IFERROR(BD6/AW6,0)</f>
        <v>0</v>
      </c>
      <c r="BH6" s="27">
        <f t="shared" ref="BH6" si="1">IFERROR(BE6/AW6,0)</f>
        <v>0</v>
      </c>
      <c r="BI6" s="25" t="s">
        <v>49</v>
      </c>
      <c r="BJ6" s="25"/>
      <c r="BK6" s="24"/>
      <c r="BL6" s="24"/>
      <c r="BM6" s="25"/>
      <c r="BN6" s="27">
        <f t="shared" ref="BN6" si="2">+IFERROR(BK6/AW6,0)</f>
        <v>0</v>
      </c>
      <c r="BO6" s="28">
        <f t="shared" ref="BO6" si="3">+IF(BP6="SI",IFERROR((IF(BP6="SI",BL6,0)/AW6),"REVISAR"),BH6)</f>
        <v>0</v>
      </c>
      <c r="BP6" s="25" t="s">
        <v>49</v>
      </c>
      <c r="BQ6" s="29"/>
      <c r="BR6" s="30">
        <v>10</v>
      </c>
      <c r="BS6" s="24"/>
      <c r="BT6" s="25"/>
      <c r="BU6" s="27">
        <f t="shared" ref="BU6" si="4">+IFERROR(BR6/AW6,0)</f>
        <v>0.25</v>
      </c>
      <c r="BV6" s="28">
        <f t="shared" ref="BV6" si="5">+IF(BW6="SI",IFERROR((IF(BW6="SI",BS6,0)/AW6),"REVISAR"),BO6)</f>
        <v>0</v>
      </c>
      <c r="BW6" s="25" t="s">
        <v>62</v>
      </c>
      <c r="BX6" s="25" t="s">
        <v>128</v>
      </c>
      <c r="BY6" s="24">
        <v>10</v>
      </c>
      <c r="BZ6" s="24"/>
      <c r="CA6" s="25" t="s">
        <v>100</v>
      </c>
      <c r="CB6" s="27">
        <f t="shared" ref="CB6" si="6">+IFERROR(BY6/AW6,0)</f>
        <v>0.25</v>
      </c>
      <c r="CC6" s="28">
        <f t="shared" ref="CC6" si="7">+IF(CD6="SI",IFERROR((IF(CD6="SI",BZ6,0)/AW6),"REVISAR"),BV6)</f>
        <v>0</v>
      </c>
      <c r="CD6" s="25" t="s">
        <v>62</v>
      </c>
      <c r="CE6" s="25" t="s">
        <v>1533</v>
      </c>
      <c r="CF6" s="24">
        <v>10</v>
      </c>
      <c r="CG6" s="24"/>
      <c r="CH6" s="25" t="s">
        <v>100</v>
      </c>
      <c r="CI6" s="27">
        <f t="shared" ref="CI6" si="8">+IFERROR(CF6/AW6,0)</f>
        <v>0.25</v>
      </c>
      <c r="CJ6" s="28">
        <f t="shared" ref="CJ6" si="9">+IF(CK6="SI",IFERROR((IF(CK6="SI",CG6,0)/AW6),"REVISAR"),CC6)</f>
        <v>0</v>
      </c>
      <c r="CK6" s="25" t="s">
        <v>62</v>
      </c>
      <c r="CL6" s="25" t="s">
        <v>1534</v>
      </c>
      <c r="CM6" s="24">
        <v>20</v>
      </c>
      <c r="CN6" s="103">
        <v>29</v>
      </c>
      <c r="CO6" s="213" t="s">
        <v>1921</v>
      </c>
      <c r="CP6" s="27">
        <f t="shared" ref="CP6" si="10">+IFERROR(CM6/AW6,0)</f>
        <v>0.5</v>
      </c>
      <c r="CQ6" s="28">
        <f t="shared" ref="CQ6" si="11">+IF(CR6="SI",IFERROR((IF(CR6="SI",CN6,0)/AW6),"REVISAR"),CJ6)</f>
        <v>0.72499999999999998</v>
      </c>
      <c r="CR6" s="214" t="s">
        <v>50</v>
      </c>
      <c r="CS6" s="214" t="s">
        <v>1553</v>
      </c>
      <c r="CT6" s="24">
        <v>20</v>
      </c>
      <c r="CU6" s="24">
        <v>29</v>
      </c>
      <c r="CV6" s="25" t="s">
        <v>100</v>
      </c>
      <c r="CW6" s="27">
        <f t="shared" ref="CW6" si="12">+IFERROR(CT6/AW6,0)</f>
        <v>0.5</v>
      </c>
      <c r="CX6" s="28">
        <f t="shared" ref="CX6" si="13">+IF(CY6="SI",IFERROR((IF(CY6="SI",CU6,0)/AW6),"REVISAR"),CQ6)</f>
        <v>0.72499999999999998</v>
      </c>
      <c r="CY6" s="25" t="s">
        <v>50</v>
      </c>
      <c r="CZ6" s="25" t="s">
        <v>1817</v>
      </c>
      <c r="DA6" s="24">
        <v>20</v>
      </c>
      <c r="DB6" s="24">
        <v>29</v>
      </c>
      <c r="DC6" s="25" t="s">
        <v>100</v>
      </c>
      <c r="DD6" s="27">
        <f t="shared" ref="DD6" si="14">+IFERROR(DA6/AW6,0)</f>
        <v>0.5</v>
      </c>
      <c r="DE6" s="28">
        <f t="shared" ref="DE6" si="15">+IF(DF6="SI",IFERROR((IF(DF6="SI",DB6,0)/AW6),"REVISAR"),CX6)</f>
        <v>0.72499999999999998</v>
      </c>
      <c r="DF6" s="25" t="s">
        <v>50</v>
      </c>
      <c r="DG6" s="25" t="s">
        <v>1818</v>
      </c>
      <c r="DH6" s="24">
        <v>30</v>
      </c>
      <c r="DI6" s="24">
        <v>29</v>
      </c>
      <c r="DJ6" s="25" t="s">
        <v>1532</v>
      </c>
      <c r="DK6" s="27">
        <f t="shared" ref="DK6" si="16">+IFERROR(DH6/AW6,0)</f>
        <v>0.75</v>
      </c>
      <c r="DL6" s="28">
        <f t="shared" ref="DL6" si="17">+IF(DM6="SI",IFERROR((IF(DM6="SI",DI6,0)/AW6),"REVISAR"),DE6)</f>
        <v>0.72499999999999998</v>
      </c>
      <c r="DM6" s="25" t="s">
        <v>62</v>
      </c>
      <c r="DN6" s="25" t="s">
        <v>1920</v>
      </c>
      <c r="DO6" s="24">
        <v>30</v>
      </c>
      <c r="DP6" s="24"/>
      <c r="DQ6" s="25"/>
      <c r="DR6" s="27">
        <f t="shared" ref="DR6" si="18">+IFERROR(DO6/AW6,0)</f>
        <v>0.75</v>
      </c>
      <c r="DS6" s="28">
        <f t="shared" ref="DS6" si="19">+IF(DT6="SI",IFERROR((IF(DT6="SI",DP6,0)/AW6),"REVISAR"),DL6)</f>
        <v>0.72499999999999998</v>
      </c>
      <c r="DT6" s="25" t="s">
        <v>49</v>
      </c>
      <c r="DU6" s="25"/>
      <c r="DV6" s="24">
        <v>30</v>
      </c>
      <c r="DW6" s="24"/>
      <c r="DX6" s="25"/>
      <c r="DY6" s="27">
        <f t="shared" ref="DY6" si="20">+IFERROR(DV6/AW6,0)</f>
        <v>0.75</v>
      </c>
      <c r="DZ6" s="28">
        <f t="shared" ref="DZ6" si="21">+IF(EA6="SI",IFERROR((IF(EA6="SI",DW6,0)/AW6),"REVISAR"),DS6)</f>
        <v>0.72499999999999998</v>
      </c>
      <c r="EA6" s="25" t="s">
        <v>49</v>
      </c>
      <c r="EB6" s="25"/>
      <c r="EC6" s="215">
        <v>40</v>
      </c>
      <c r="ED6" s="24"/>
      <c r="EE6" s="25"/>
      <c r="EF6" s="27">
        <f t="shared" ref="EF6" si="22">+IFERROR(EC6/AW6,0)</f>
        <v>1</v>
      </c>
      <c r="EG6" s="28">
        <f t="shared" ref="EG6" si="23">+IF(EH6="SI",IFERROR((IF(EH6="SI",ED6,0)/AW6),"REVISAR"),DZ6)</f>
        <v>0.72499999999999998</v>
      </c>
      <c r="EH6" s="25" t="s">
        <v>49</v>
      </c>
      <c r="EI6" s="25"/>
      <c r="EJ6" s="32">
        <v>2025</v>
      </c>
    </row>
  </sheetData>
  <autoFilter ref="B2:EI6" xr:uid="{C226CF45-CC01-584E-9C76-28E7E57AFF86}">
    <filterColumn colId="24" showButton="0"/>
    <filterColumn colId="25" showButton="0"/>
    <filterColumn colId="26" showButton="0"/>
    <filterColumn colId="27" showButton="0"/>
    <filterColumn colId="28" showButton="0"/>
  </autoFilter>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4:BI6 BP4:BP6 BW4:BW6 CD4:CD6 CK4:CK6 CR4:CR6 CY4:CY6 DF4:DF6 DM4:DM6 DT4:DT6 EA4:EA6 EH4:EH6">
    <cfRule type="containsText" dxfId="14" priority="1" operator="containsText" text="Validación Preliminar">
      <formula>NOT(ISERROR(SEARCH("Validación Preliminar",BI4)))</formula>
    </cfRule>
    <cfRule type="containsText" dxfId="13" priority="2" operator="containsText" text="NO">
      <formula>NOT(ISERROR(SEARCH("NO",BI4)))</formula>
    </cfRule>
    <cfRule type="containsText" dxfId="12" priority="3" operator="containsText" text="Pendiente Validar">
      <formula>NOT(ISERROR(SEARCH("Pendiente Validar",BI4)))</formula>
    </cfRule>
    <cfRule type="containsText" dxfId="11" priority="4" operator="containsText" text="SI">
      <formula>NOT(ISERROR(SEARCH("SI",BI4)))</formula>
    </cfRule>
    <cfRule type="containsText" dxfId="10" priority="5" operator="containsText" text="Pendiente Validar">
      <formula>NOT(ISERROR(SEARCH("Pendiente Validar",BI4)))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DFFFF388-A1B5-1042-BBEF-64F836048033}"/>
    <dataValidation allowBlank="1" showInputMessage="1" showErrorMessage="1" promptTitle="Macrometa" prompt="Si el indicador hace parte del reporte de alguna &quot;Macrometa&quot; de Presidencia, seleccione la que corresponda de la lista desplegable." sqref="Y2" xr:uid="{58C60444-5866-9443-8ADC-B4F935298340}"/>
    <dataValidation allowBlank="1" showInputMessage="1" showErrorMessage="1" promptTitle="Medio de verificación" prompt="Documento que soporta el avance cuantitativo del indicador." sqref="W2:W3" xr:uid="{2360BCE7-EF5A-8B4F-8341-CE0E27FAEC76}"/>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8A0A050F-3585-8B41-BBB2-C26FC1AE0632}"/>
    <dataValidation allowBlank="1" showInputMessage="1" showErrorMessage="1" promptTitle="ID Indicador" prompt="Campo registrado por la OAPF." sqref="O2:O3" xr:uid="{834692C9-D806-7E4F-81C0-941C39C02FC3}"/>
    <dataValidation allowBlank="1" showInputMessage="1" showErrorMessage="1" promptTitle="MIPG" prompt="Seleccione de la lista desplegable la dimensión del Modelo Integrado de Planeación y Gestión (MIPG) a la cual se asocia el indicador." sqref="E2:E3" xr:uid="{0CA04B48-9EC7-E645-AC49-50BD70314794}"/>
    <dataValidation allowBlank="1" showInputMessage="1" showErrorMessage="1" promptTitle="CONPES (Número documento)" prompt="Diligencie el número del documento (s) CONPES asociados con el indicador." sqref="AR2:AR3" xr:uid="{E5643AC7-B083-734E-AE75-138332BBE20A}"/>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53D021C3-0548-6646-8BC8-9EE3E0668B5D}"/>
    <dataValidation allowBlank="1" showInputMessage="1" showErrorMessage="1" promptTitle="Derechos Humanos" prompt="Marque con &quot;X&quot; si el indicador se relaciona con algún componente del Plan Nacional de Educación en Derechos Humanos (PLANEDH)" sqref="AP2:AP3" xr:uid="{524BE29B-3E55-8B4B-A247-A0E17E9EBDD0}"/>
    <dataValidation allowBlank="1" showInputMessage="1" showErrorMessage="1" promptTitle="Iniciativas PPI" prompt="Marque con &quot;X&quot; si el indicador está asociado al cumplimiento de iniciativas planteadas en el Plan Plurianual de Inversión para 2024." sqref="AO2:AO3" xr:uid="{20B441FC-BC77-EC4C-856E-F90FDC874A0C}"/>
    <dataValidation allowBlank="1" showInputMessage="1" showErrorMessage="1" promptTitle="Discapacidad" prompt="Marque con &quot;X&quot; si el indicador responde a un compromiso del MEN en desarrollo de la Política de Discapacidad." sqref="AL2:AL3" xr:uid="{B0169FB7-3ADB-EC43-81D3-38395A6019A8}"/>
    <dataValidation allowBlank="1" showInputMessage="1" showErrorMessage="1" promptTitle="Víctimas" prompt="Marque con &quot;X&quot; si el indicador responde a un compromiso adquirido por el MEN en desarrollo de la Política de Víctimas." sqref="AJ2:AJ3" xr:uid="{F872BEB6-26DE-0347-9B13-F14F4BBED1E4}"/>
    <dataValidation allowBlank="1" showInputMessage="1" showErrorMessage="1" promptTitle="Equidad de la Mujer" prompt="Marque con &quot;X&quot; si el indicador responde la política de Equidad de la Mujer." sqref="AH2:AH3" xr:uid="{18C56C06-9416-2549-939C-9608DF879450}"/>
    <dataValidation allowBlank="1" showInputMessage="1" showErrorMessage="1" promptTitle="Otras mesas" prompt="Diligencie el nombre de otra instancia con Grupos Étnicos - Indígenas con compromisos asociados al indicador." sqref="AE3" xr:uid="{351843AD-963B-1C40-982F-C105FDC143D0}"/>
    <dataValidation allowBlank="1" showInputMessage="1" showErrorMessage="1" promptTitle="Periodicidad" prompt="Corresponde a la temporalidad con la cual se reporta el avance cuantitativo del indicador." sqref="U2:U3" xr:uid="{199EDE79-1B00-B748-9851-70540B8022F0}"/>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9C057191-AF79-4846-932C-D4EC1B25788E}"/>
    <dataValidation allowBlank="1" showInputMessage="1" showErrorMessage="1" promptTitle="Dias de rezago" prompt="Cantidad de días que se requiere para procesar la información y emitir el dato de avance cuantitativo después del cierre del periodo. " sqref="V2:V3" xr:uid="{78C455CF-EBF7-4846-B4C8-21F8310CDC97}"/>
    <dataValidation allowBlank="1" showInputMessage="1" showErrorMessage="1" promptTitle="Unidad de medida" prompt="Parámetro de referencia para determina la magnitud del indicador (Ej: número, porcentaje,...)" sqref="T2:T3" xr:uid="{D158D65F-F2BB-C04E-B622-BBB67451A4DA}"/>
    <dataValidation allowBlank="1" showInputMessage="1" showErrorMessage="1" promptTitle="Tipo de acumulación" prompt="Seleccione de la lista desplegable el tipo de acumulación:_x000a__x000a_• Mantenimiento (stock)_x000a_• Flujo _x000a_• Acumulado_x000a_• Capacidad_x000a_• Reducción" sqref="R2:R3" xr:uid="{EF7B62D7-EB76-6340-8FB1-AD84ADD9FD82}"/>
    <dataValidation allowBlank="1" showInputMessage="1" showErrorMessage="1" promptTitle="Fórmula de cálculo" prompt="Es la representación matemática del cálculo a realizar para obtener el dato de avance cuantitativo del indicador." sqref="S2:S3" xr:uid="{C7678924-1BE7-F449-93B5-49D07E6CA228}"/>
    <dataValidation allowBlank="1" showInputMessage="1" showErrorMessage="1" promptTitle="Estrategia" prompt="Registre la estrategia que permitirá alcanzar el eje estratégico. Debe coincidir con la hoja de acciones._x000a_" sqref="N2:N3" xr:uid="{23C2D193-572F-7E49-9D94-71579229CDD2}"/>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8FEFF0EE-7E30-2840-9803-C2C2FB423BE7}"/>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AB23B7B0-06EA-EB42-BF27-D0ED6294F280}"/>
    <dataValidation allowBlank="1" showInputMessage="1" showErrorMessage="1" promptTitle="Catalizador" prompt="Seleccione de la lista desplegable el catalizador al cual se asocia el indicador." sqref="K2:K3" xr:uid="{60C00EAB-9400-2042-9668-8A531D30CB79}"/>
    <dataValidation allowBlank="1" showInputMessage="1" showErrorMessage="1" promptTitle="Pilar" prompt="Seleccione de la lista desplegable el pilar de la transformación PND al cual se asocia el indicador. " sqref="J2:J3" xr:uid="{2A8451AB-A22E-FE45-89A8-0C18AC37A9CC}"/>
    <dataValidation allowBlank="1" showInputMessage="1" showErrorMessage="1" promptTitle="Transformación PND" prompt="Seleccione de la lista desplegable la transformación del Plan Nacional de Desarrollo (PND) a la cual se asocia el indicador." sqref="I2:I3" xr:uid="{99FD4034-62F6-E74F-B7A0-4D04316D04D4}"/>
    <dataValidation allowBlank="1" showInputMessage="1" showErrorMessage="1" promptTitle="Meta ODS" prompt="Seleccione de la lista desplegable la meta del Objetivo de Desarrollo Sostenible (ODS) al cual se asocia el indicador." sqref="H2:H3" xr:uid="{FFDE1583-6AEA-1D4A-A2AD-DE7519452D7C}"/>
    <dataValidation allowBlank="1" showInputMessage="1" showErrorMessage="1" promptTitle="Objetivo SIG" prompt="Seleccione de la lista desplegable el objetivo del Sistema Integrado de Gestión (SIG) al cual se asocia el indicador." sqref="F2:F3" xr:uid="{A0203C37-A240-9C49-8DD2-A58E82419460}"/>
    <dataValidation allowBlank="1" showInputMessage="1" showErrorMessage="1" promptTitle="Dependencia" prompt="Seleccione de la lista desplegable la dependencia responsable del indicador." sqref="D2:D3" xr:uid="{9B329270-BE69-D140-BF44-DD39C95EB0ED}"/>
    <dataValidation allowBlank="1" showInputMessage="1" showErrorMessage="1" promptTitle="Despacho o dirección " prompt="Seleccione de la lista desplegable el despacho o la dirección responsable del indicador." sqref="C2:C3" xr:uid="{44DF82BC-0B85-7A4F-9A54-EA6A8614E748}"/>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99447D68-84E4-1D47-B27A-133C1828108F}"/>
    <dataValidation allowBlank="1" showInputMessage="1" showErrorMessage="1" promptTitle="Otros" prompt="Seleccione de la lista a que otro compromiso responde el indicador formulado._x000a_" sqref="AS2" xr:uid="{0C4DDCF2-9EED-164B-A088-15CBC681E27F}"/>
    <dataValidation allowBlank="1" showInputMessage="1" showErrorMessage="1" promptTitle="Primer infancia" prompt="Marque con &quot;X&quot; si el indicador se enmarca en alguna de  las categorias de la política de Primera Infancia, Infancia y Adolescencia " sqref="AI2" xr:uid="{15F7934C-8E30-284D-95AC-7BEFBC104BCE}"/>
    <dataValidation allowBlank="1" showInputMessage="1" showErrorMessage="1" promptTitle="Participación Ciudadana" prompt="Marque con &quot;X&quot; si el indicador responde a alguna estrategia o actividad, en el marco de la política de Participación Ciudadana " sqref="AK2" xr:uid="{3F196C26-7813-474D-B844-65E27F0080BE}"/>
    <dataValidation allowBlank="1" showInputMessage="1" showErrorMessage="1" promptTitle="TIC" prompt="Marque con &quot;X&quot; si el indicador se asocia con la política de Tecnologías de la Información y las Comunicaciones" sqref="AM2" xr:uid="{328D6CA5-A621-B24B-AFA2-9E6E6A5DBAED}"/>
    <dataValidation allowBlank="1" showInputMessage="1" showErrorMessage="1" promptTitle="CTeI" prompt="Marque con &quot;X&quot; si el indicador se relaciona con algún componente de la política de Ciencia, Tecnología e Innovación " sqref="AN2:AN3" xr:uid="{B6183263-B74E-374C-BD6D-322CEF46AEAA}"/>
    <dataValidation allowBlank="1" showInputMessage="1" showErrorMessage="1" promptTitle="Étnicos - Rrom" prompt="Marque con &quot;X&quot; si el indicador responde a un compromiso adquirido por el MEN con una comunidad Rrom" sqref="AG2:AG3" xr:uid="{333642E9-DE17-FD42-B4A6-D4369C4A813A}"/>
    <dataValidation allowBlank="1" showInputMessage="1" showErrorMessage="1" promptTitle="Étnicos - NARP" prompt="Marque con &quot;X&quot; si el indicador responde a un compromiso adquirido por el MEN con una comunidad Negra, Afrocolombiana, Raizal y Palenquera" sqref="AF2:AF3" xr:uid="{3B6D4BFA-ABD9-B94E-BA4F-96C5A1A4FE61}"/>
    <dataValidation allowBlank="1" showInputMessage="1" showErrorMessage="1" promptTitle="Proceso SIG" prompt="Seleccione de la lista desplegable el proceso del SIG al cual se asocia el indicador" sqref="G2" xr:uid="{4ABC2409-0CDA-A24E-94BE-B4D058A73C78}"/>
    <dataValidation allowBlank="1" showInputMessage="1" showErrorMessage="1" promptTitle="CRIC" prompt="Registre el número del compromiso adquirido por el MEN con el Consejo Regional Indígena del Cauca que esté asociado al indicador." sqref="AB3" xr:uid="{33EC0AB6-E1D3-844F-B467-94CA58811D96}"/>
    <dataValidation allowBlank="1" showInputMessage="1" showErrorMessage="1" promptTitle="CRIHU" prompt="Registre el número del compromiso adquirido por el MEN con el Consejo Regional Indígena del Huila que esté asociado al indicador." sqref="AD3" xr:uid="{88FBBB98-17B6-B54B-9C41-76679EC6D487}"/>
    <dataValidation allowBlank="1" showInputMessage="1" showErrorMessage="1" promptTitle="CRIDEC" prompt="Registre el número del compromiso adquirido por el MEN con el Consejo Regional Indígena de Caldas que esté asociado al indicador._x000a_" sqref="AC3" xr:uid="{51B855C6-C51C-4D45-A25A-BE96EA457F65}"/>
    <dataValidation allowBlank="1" showInputMessage="1" showErrorMessage="1" promptTitle="MRA" prompt="Registre el número del compromiso adquirido por el MEN en la Mesa Regional Amazónica que esté asociado al indicador." sqref="AA3" xr:uid="{F9FA5AFE-9A99-D549-B7AC-127C46908CCF}"/>
    <dataValidation allowBlank="1" showInputMessage="1" showErrorMessage="1" promptTitle="MPC" prompt="Registre el número del compromiso adquirido por el MEN en la Mesa Permanente de Concertación indígena que esté asociado al indicador." sqref="Z3" xr:uid="{F8FD7990-7AEF-124F-8EFE-029BDAFBD004}"/>
    <dataValidation allowBlank="1" showInputMessage="1" showErrorMessage="1" promptTitle="Meta diciembre" prompt="Diligenciar el valor de la meta programada para la vigencia _x000a_" sqref="EC2" xr:uid="{C534108C-6692-DE42-8E9D-04862E7F90A3}"/>
    <dataValidation allowBlank="1" showInputMessage="1" showErrorMessage="1" promptTitle="Meta noviembre" prompt="Diligenciar el valor de la meta programada para el mes. _x000a_Debe ser registrado de manera acumulada de acuerdo con la periodicidad del indicador  " sqref="DV2" xr:uid="{2F66ED2F-0B2D-C449-BC03-66CA2B4C5F14}"/>
    <dataValidation allowBlank="1" showInputMessage="1" showErrorMessage="1" promptTitle="Meta octubre" prompt="Diligenciar el valor de la meta programada para el mes. _x000a_Debe ser registrado de manera acumulada de acuerdo con la periodicidad del indicador  " sqref="DO2" xr:uid="{2BD64F32-BA7A-094F-B05C-3EB5B035739B}"/>
    <dataValidation allowBlank="1" showInputMessage="1" showErrorMessage="1" promptTitle="Meta septiembre" prompt="Diligenciar el valor de la meta programada para el mes. _x000a_Debe ser registrado de manera acumulada de acuerdo con la periodicidad del indicador  " sqref="DH2" xr:uid="{85444B57-3E3F-6340-B70B-D07244DE126E}"/>
    <dataValidation allowBlank="1" showInputMessage="1" showErrorMessage="1" promptTitle="Meta agosto" prompt="Diligenciar el valor de la meta programada para el mes. _x000a_Debe ser registrado de manera acumulada de acuerdo con la periodicidad del indicador  " sqref="DA2" xr:uid="{FC23C264-6B00-5449-8B11-C6A5EF2EFE46}"/>
    <dataValidation allowBlank="1" showInputMessage="1" showErrorMessage="1" promptTitle="Meta julio" prompt="Diligenciar el valor de la meta programada para el mes. _x000a_Debe ser registrado de manera acumulada de acuerdo con la periodicidad del indicador  " sqref="CT2" xr:uid="{4C3F4E5D-C59B-F343-9273-EB96C5EE2C68}"/>
    <dataValidation allowBlank="1" showInputMessage="1" showErrorMessage="1" promptTitle="Meta junio" prompt="Diligenciar el valor de la meta programada para el mes. _x000a_Debe ser registrado de manera acumulada de acuerdo con la periodicidad del indicador  " sqref="CM2" xr:uid="{BDE6C0FD-618C-064A-8D94-71995162EB3E}"/>
    <dataValidation allowBlank="1" showInputMessage="1" showErrorMessage="1" promptTitle="Meta mayo" prompt="Diligenciar el valor de la meta programada para el mes. _x000a_Debe ser registrado de manera acumulada de acuerdo con la periodicidad del indicador  " sqref="CF2" xr:uid="{F7525747-0F43-E74A-B2FC-926D6E93BDE2}"/>
    <dataValidation allowBlank="1" showInputMessage="1" showErrorMessage="1" promptTitle="Meta abril" prompt="Diligenciar el valor de la meta programada para el mes. _x000a_Debe ser registrado de manera acumulada de acuerdo con la periodicidad del indicador  " sqref="BY2" xr:uid="{AB08E52A-357D-9C48-88BB-178AB4F8C091}"/>
    <dataValidation allowBlank="1" showInputMessage="1" showErrorMessage="1" promptTitle="Meta marzo" prompt="Diligenciar el valor de la meta programada para el mes. _x000a_Debe ser registrado de manera acumulada de acuerdo con la periodicidad del indicador  " sqref="BR2" xr:uid="{F853CC87-9E34-A44E-BF9E-AF899D2B920F}"/>
    <dataValidation allowBlank="1" showInputMessage="1" showErrorMessage="1" promptTitle="Meta febrero" prompt="Diligenciar el valor de la meta programada para el mes. _x000a_Debe ser registrado de manera acumulada de acuerdo con la periodicidad del indicador  " sqref="BK2" xr:uid="{85E459BA-FF32-A449-AFE7-DB229C4249CC}"/>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337F9307-B7B7-684E-841A-4DF5B4DDBA60}"/>
    <dataValidation allowBlank="1" showInputMessage="1" showErrorMessage="1" promptTitle="Avance 2025" prompt="Corresponde a la cantidad o resultado alcanzado del indicador para el año 2025" sqref="BB2:BC2" xr:uid="{AFD52DEA-8FA5-2D4A-846A-DB596F7D1C6D}"/>
    <dataValidation allowBlank="1" showInputMessage="1" showErrorMessage="1" promptTitle="Avance 2024" prompt="Corresponde a la cantidad o resultado alcanzado del indicador para el año 2024" sqref="BA2" xr:uid="{C6F5778D-2E25-9848-83D3-2150BA860B17}"/>
    <dataValidation allowBlank="1" showInputMessage="1" showErrorMessage="1" promptTitle="Avance 2023" prompt="Corresponde a la cantidad o resultado alcanzado del indicador para el año 2023" sqref="AZ2" xr:uid="{35A9CE60-8BB0-9141-B139-FF1CEF4982B9}"/>
    <dataValidation allowBlank="1" showInputMessage="1" showErrorMessage="1" promptTitle="Meta cuatrienio" prompt="Corresponde a la cantidad o resultado esperado del indicador para el cuatrienio" sqref="AY2" xr:uid="{E47C8827-DA12-F94A-971A-4FA16D129565}"/>
    <dataValidation allowBlank="1" showInputMessage="1" showErrorMessage="1" promptTitle="Meta 2026" prompt="Corresponde a la cantidad o resultado esperado del indicador para el año 2026" sqref="AX2" xr:uid="{E92E1631-9C41-1D4B-B72A-584A0385D555}"/>
    <dataValidation allowBlank="1" showInputMessage="1" showErrorMessage="1" promptTitle="Meta 2025" prompt="Corresponde a la cantidad o resultado esperado del indicador para el año 2025" sqref="AW2" xr:uid="{E51878BE-8C72-3648-A05C-9D3A82142760}"/>
    <dataValidation allowBlank="1" showInputMessage="1" showErrorMessage="1" promptTitle="Meta 2024" prompt="Corresponde a la cantidad o resultado esperado del indicador para el año 2024" sqref="AV2" xr:uid="{E9729588-16A8-A945-A280-F8049A079FA6}"/>
    <dataValidation allowBlank="1" showInputMessage="1" showErrorMessage="1" promptTitle="Meta 2023" prompt="Corresponde a la cantidad o resultado esperado del indicador para el año 2023" sqref="AU2" xr:uid="{462DA3B9-B10C-F64D-967D-D6DB26457485}"/>
    <dataValidation allowBlank="1" showInputMessage="1" showErrorMessage="1" promptTitle="Línea base" prompt="Corresponde al punto de partida o punto de referencia desde el cual se inicia la medición." sqref="AT2:AT3" xr:uid="{1C61D9C5-8D0E-2043-852C-EB4C8DBD0CDB}"/>
    <dataValidation allowBlank="1" showErrorMessage="1" promptTitle="Mín 300 máx 4000" prompt="Recuerda que debes escribir mínimo 300 caractateres y máximo 4000" sqref="EK3:EL3 DV5:DV6 DH5:DH6 DO5:DO6 CF4 BY4" xr:uid="{078CBFCE-F6EE-C149-B3D2-0030DF9C5393}"/>
    <dataValidation type="list" allowBlank="1" showInputMessage="1" showErrorMessage="1" sqref="D4:D6" xr:uid="{623B285C-4D9A-4CC4-9EB0-6CBD0AD4E00C}">
      <formula1>INDIRECT(EL4)</formula1>
    </dataValidation>
    <dataValidation type="list" allowBlank="1" showInputMessage="1" showErrorMessage="1" sqref="J4:L6 N4:N6" xr:uid="{A79B403A-7D9B-43F1-ADEC-90BAC2DF1F64}">
      <formula1>INDIRECT(EM4)</formula1>
    </dataValidation>
    <dataValidation type="list" allowBlank="1" showInputMessage="1" showErrorMessage="1" sqref="BW4:BW6 BP4:BP6 EA4:EA6 DT4:DT6 DM4:DM6 DF4:DF6 CY4:CY6 CR4:CR6 CK4:CK6 CD4:CD6 EH4:EH6 BI4:BI6" xr:uid="{8F5E16D9-88BD-4EFB-AC12-AE3A32461B5A}">
      <formula1>"SI,NO,Pendiente Validar,Validación Preliminar"</formula1>
    </dataValidation>
    <dataValidation type="list" allowBlank="1" showInputMessage="1" showErrorMessage="1" sqref="C4:C6" xr:uid="{EAE0A4A8-7630-41E5-B5F2-042D509F38C9}">
      <formula1>INDIRECT(B4)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37B26-6FD0-734F-9AEC-7A73C2B595AF}">
  <dimension ref="A1:ER5"/>
  <sheetViews>
    <sheetView topLeftCell="B1" workbookViewId="0">
      <selection activeCell="E2" sqref="E2:E3"/>
    </sheetView>
  </sheetViews>
  <sheetFormatPr baseColWidth="10" defaultColWidth="0" defaultRowHeight="18.75" x14ac:dyDescent="0.3"/>
  <cols>
    <col min="1" max="1" width="16.125" style="121" hidden="1" customWidth="1"/>
    <col min="2" max="2" width="24.5" style="121" customWidth="1"/>
    <col min="3" max="3" width="28.5" style="121" customWidth="1"/>
    <col min="4" max="4" width="29.375" style="121" customWidth="1"/>
    <col min="5" max="7" width="28.5" style="121" customWidth="1"/>
    <col min="8" max="8" width="21.5" style="121" customWidth="1"/>
    <col min="9" max="9" width="24.875" style="121" customWidth="1"/>
    <col min="10" max="10" width="29" style="121" customWidth="1"/>
    <col min="11" max="11" width="31" style="121" customWidth="1"/>
    <col min="12" max="12" width="25.875" style="121" customWidth="1"/>
    <col min="13" max="13" width="35.125" style="121" customWidth="1"/>
    <col min="14" max="14" width="32.875" style="121" customWidth="1"/>
    <col min="15" max="15" width="10.375" style="121" customWidth="1"/>
    <col min="16" max="16" width="36" style="124" customWidth="1"/>
    <col min="17" max="18" width="14.375" style="124" customWidth="1"/>
    <col min="19" max="19" width="21.5" style="124" customWidth="1"/>
    <col min="20" max="21" width="14.375" style="124" customWidth="1"/>
    <col min="22" max="22" width="13" style="124" customWidth="1"/>
    <col min="23" max="23" width="21.5" style="124" customWidth="1"/>
    <col min="24" max="24" width="11.5" style="121" customWidth="1"/>
    <col min="25" max="25" width="12.5" style="121" customWidth="1"/>
    <col min="26" max="31" width="17" style="121" hidden="1"/>
    <col min="32" max="32" width="20" style="121" hidden="1"/>
    <col min="33" max="43" width="14.375" style="121" hidden="1"/>
    <col min="44" max="44" width="14.375" style="125" hidden="1"/>
    <col min="45" max="45" width="14.375" style="121" hidden="1"/>
    <col min="46" max="46" width="16.375" style="125" customWidth="1"/>
    <col min="47" max="47" width="17.125" style="125" customWidth="1"/>
    <col min="48" max="48" width="17.625" style="125" customWidth="1"/>
    <col min="49" max="49" width="21" style="125" bestFit="1" customWidth="1"/>
    <col min="50" max="50" width="16.625" style="125" customWidth="1"/>
    <col min="51" max="51" width="22.5" style="125" bestFit="1" customWidth="1"/>
    <col min="52" max="52" width="14.375" style="121" hidden="1"/>
    <col min="53" max="53" width="6.375" style="121" hidden="1"/>
    <col min="54" max="55" width="12.125" style="121" hidden="1"/>
    <col min="56" max="57" width="14.125" style="121" customWidth="1"/>
    <col min="58" max="58" width="34.5" style="121" customWidth="1"/>
    <col min="59" max="62" width="14.125" style="121" customWidth="1"/>
    <col min="63" max="63" width="18" style="121" customWidth="1"/>
    <col min="64" max="64" width="19.375" style="121" customWidth="1"/>
    <col min="65" max="69" width="14.125" style="121" customWidth="1"/>
    <col min="70" max="70" width="18" style="121" customWidth="1"/>
    <col min="71" max="71" width="21.125" style="121" customWidth="1"/>
    <col min="72" max="76" width="14.125" style="121" customWidth="1"/>
    <col min="77" max="77" width="21.875" style="121" customWidth="1"/>
    <col min="78" max="83" width="14.125" style="121" customWidth="1"/>
    <col min="84" max="84" width="23.125" style="121" customWidth="1"/>
    <col min="85" max="90" width="14.125" style="121" customWidth="1"/>
    <col min="91" max="91" width="23.125" style="121" customWidth="1"/>
    <col min="92" max="97" width="14.125" style="121" customWidth="1"/>
    <col min="98" max="98" width="23.125" style="121" customWidth="1"/>
    <col min="99" max="104" width="14.125" style="121" customWidth="1"/>
    <col min="105" max="105" width="23.125" style="121" customWidth="1"/>
    <col min="106" max="111" width="14.125" style="121" customWidth="1"/>
    <col min="112" max="112" width="23.125" style="121" customWidth="1"/>
    <col min="113" max="118" width="14.125" style="121" customWidth="1"/>
    <col min="119" max="119" width="23.125" style="121" customWidth="1"/>
    <col min="120" max="125" width="14.125" style="121" customWidth="1"/>
    <col min="126" max="126" width="23.125" style="121" customWidth="1"/>
    <col min="127" max="132" width="14.125" style="121" customWidth="1"/>
    <col min="133" max="133" width="23.5" style="121" customWidth="1"/>
    <col min="134" max="137" width="14.125" style="121" customWidth="1"/>
    <col min="138" max="138" width="15.375" style="121" customWidth="1"/>
    <col min="139" max="139" width="34.625" style="121" customWidth="1"/>
    <col min="140" max="140" width="17.625" style="121" customWidth="1"/>
    <col min="141" max="141" width="11.875" style="121" hidden="1" customWidth="1"/>
    <col min="142" max="142" width="13.375" style="125" hidden="1" customWidth="1"/>
    <col min="143" max="143" width="16.875" style="121" hidden="1" customWidth="1"/>
    <col min="144" max="144" width="15.375" style="121" hidden="1" customWidth="1"/>
    <col min="145" max="145" width="18" style="121" hidden="1" customWidth="1"/>
    <col min="146" max="146" width="19.5" style="121" hidden="1" customWidth="1"/>
    <col min="147" max="147" width="13.5" style="121" hidden="1" customWidth="1"/>
    <col min="148" max="148" width="12.375" style="121" hidden="1" customWidth="1"/>
    <col min="149" max="16384" width="11.875" style="121" hidden="1"/>
  </cols>
  <sheetData>
    <row r="1" spans="1:148" s="7" customFormat="1" ht="30.75" customHeight="1" x14ac:dyDescent="0.3">
      <c r="B1" s="183" t="s">
        <v>0</v>
      </c>
      <c r="C1" s="183"/>
      <c r="D1" s="183"/>
      <c r="E1" s="184" t="s">
        <v>166</v>
      </c>
      <c r="F1" s="184"/>
      <c r="G1" s="184"/>
      <c r="H1" s="185" t="s">
        <v>167</v>
      </c>
      <c r="I1" s="186"/>
      <c r="J1" s="186"/>
      <c r="K1" s="186"/>
      <c r="L1" s="186"/>
      <c r="M1" s="186"/>
      <c r="N1" s="186"/>
      <c r="O1" s="167" t="s">
        <v>168</v>
      </c>
      <c r="P1" s="168"/>
      <c r="Q1" s="168"/>
      <c r="R1" s="168"/>
      <c r="S1" s="168"/>
      <c r="T1" s="168"/>
      <c r="U1" s="168"/>
      <c r="V1" s="168"/>
      <c r="W1" s="168"/>
      <c r="X1" s="168"/>
      <c r="Y1" s="169"/>
      <c r="Z1" s="170" t="s">
        <v>169</v>
      </c>
      <c r="AA1" s="170"/>
      <c r="AB1" s="170"/>
      <c r="AC1" s="170"/>
      <c r="AD1" s="170"/>
      <c r="AE1" s="170"/>
      <c r="AF1" s="170"/>
      <c r="AG1" s="170"/>
      <c r="AH1" s="170"/>
      <c r="AI1" s="170"/>
      <c r="AJ1" s="170"/>
      <c r="AK1" s="170"/>
      <c r="AL1" s="170"/>
      <c r="AM1" s="170"/>
      <c r="AN1" s="170"/>
      <c r="AO1" s="171" t="s">
        <v>170</v>
      </c>
      <c r="AP1" s="171"/>
      <c r="AQ1" s="171"/>
      <c r="AR1" s="171"/>
      <c r="AS1" s="171"/>
      <c r="AT1" s="162" t="s">
        <v>171</v>
      </c>
      <c r="AU1" s="162"/>
      <c r="AV1" s="162"/>
      <c r="AW1" s="162"/>
      <c r="AX1" s="162"/>
      <c r="AY1" s="162"/>
      <c r="AZ1" s="163" t="s">
        <v>172</v>
      </c>
      <c r="BA1" s="163"/>
      <c r="BB1" s="163"/>
      <c r="BC1" s="163"/>
      <c r="BD1" s="164" t="s">
        <v>173</v>
      </c>
      <c r="BE1" s="165"/>
      <c r="BF1" s="165"/>
      <c r="BG1" s="165"/>
      <c r="BH1" s="165"/>
      <c r="BI1" s="165"/>
      <c r="BJ1" s="165"/>
      <c r="BK1" s="165"/>
      <c r="BL1" s="165"/>
      <c r="BM1" s="165"/>
      <c r="BN1" s="165"/>
      <c r="BO1" s="165"/>
      <c r="BP1" s="165"/>
      <c r="BQ1" s="165"/>
      <c r="BR1" s="165"/>
      <c r="BS1" s="165"/>
      <c r="BT1" s="165"/>
      <c r="BU1" s="165"/>
      <c r="BV1" s="165"/>
      <c r="BW1" s="165"/>
      <c r="BX1" s="165"/>
      <c r="BY1" s="165"/>
      <c r="BZ1" s="165"/>
      <c r="CA1" s="165"/>
      <c r="CB1" s="165"/>
      <c r="CC1" s="165"/>
      <c r="CD1" s="165"/>
      <c r="CE1" s="165"/>
      <c r="CF1" s="165"/>
      <c r="CG1" s="165"/>
      <c r="CH1" s="165"/>
      <c r="CI1" s="165"/>
      <c r="CJ1" s="165"/>
      <c r="CK1" s="165"/>
      <c r="CL1" s="165"/>
      <c r="CM1" s="165"/>
      <c r="CN1" s="165"/>
      <c r="CO1" s="165"/>
      <c r="CP1" s="165"/>
      <c r="CQ1" s="165"/>
      <c r="CR1" s="165"/>
      <c r="CS1" s="165"/>
      <c r="CT1" s="165"/>
      <c r="CU1" s="165"/>
      <c r="CV1" s="165"/>
      <c r="CW1" s="165"/>
      <c r="CX1" s="165"/>
      <c r="CY1" s="165"/>
      <c r="CZ1" s="165"/>
      <c r="DA1" s="165"/>
      <c r="DB1" s="165"/>
      <c r="DC1" s="165"/>
      <c r="DD1" s="165"/>
      <c r="DE1" s="165"/>
      <c r="DF1" s="165"/>
      <c r="DG1" s="165"/>
      <c r="DH1" s="165"/>
      <c r="DI1" s="165"/>
      <c r="DJ1" s="165"/>
      <c r="DK1" s="165"/>
      <c r="DL1" s="165"/>
      <c r="DM1" s="165"/>
      <c r="DN1" s="165"/>
      <c r="DO1" s="165"/>
      <c r="DP1" s="165"/>
      <c r="DQ1" s="165"/>
      <c r="DR1" s="165"/>
      <c r="DS1" s="165"/>
      <c r="DT1" s="165"/>
      <c r="DU1" s="165"/>
      <c r="DV1" s="165"/>
      <c r="DW1" s="165"/>
      <c r="DX1" s="165"/>
      <c r="DY1" s="165"/>
      <c r="DZ1" s="165"/>
      <c r="EA1" s="165"/>
      <c r="EB1" s="165"/>
      <c r="EC1" s="165"/>
      <c r="ED1" s="165"/>
      <c r="EE1" s="165"/>
      <c r="EF1" s="165"/>
      <c r="EG1" s="165"/>
      <c r="EH1" s="165"/>
      <c r="EI1" s="166"/>
      <c r="EL1" s="8"/>
    </row>
    <row r="2" spans="1:148" s="7" customFormat="1" ht="18.75" customHeight="1" x14ac:dyDescent="0.3">
      <c r="B2" s="177" t="s">
        <v>4</v>
      </c>
      <c r="C2" s="177" t="s">
        <v>5</v>
      </c>
      <c r="D2" s="177" t="s">
        <v>6</v>
      </c>
      <c r="E2" s="179" t="s">
        <v>174</v>
      </c>
      <c r="F2" s="179" t="s">
        <v>175</v>
      </c>
      <c r="G2" s="179" t="s">
        <v>176</v>
      </c>
      <c r="H2" s="181" t="s">
        <v>177</v>
      </c>
      <c r="I2" s="181" t="s">
        <v>178</v>
      </c>
      <c r="J2" s="181" t="s">
        <v>179</v>
      </c>
      <c r="K2" s="181" t="s">
        <v>180</v>
      </c>
      <c r="L2" s="181" t="s">
        <v>181</v>
      </c>
      <c r="M2" s="181" t="s">
        <v>1</v>
      </c>
      <c r="N2" s="181" t="s">
        <v>2</v>
      </c>
      <c r="O2" s="175" t="s">
        <v>182</v>
      </c>
      <c r="P2" s="172" t="s">
        <v>183</v>
      </c>
      <c r="Q2" s="172" t="s">
        <v>184</v>
      </c>
      <c r="R2" s="172" t="s">
        <v>185</v>
      </c>
      <c r="S2" s="172" t="s">
        <v>186</v>
      </c>
      <c r="T2" s="172" t="s">
        <v>187</v>
      </c>
      <c r="U2" s="172" t="s">
        <v>188</v>
      </c>
      <c r="V2" s="172" t="s">
        <v>189</v>
      </c>
      <c r="W2" s="172" t="s">
        <v>7</v>
      </c>
      <c r="X2" s="173" t="s">
        <v>190</v>
      </c>
      <c r="Y2" s="173" t="s">
        <v>191</v>
      </c>
      <c r="Z2" s="170" t="s">
        <v>192</v>
      </c>
      <c r="AA2" s="170"/>
      <c r="AB2" s="170"/>
      <c r="AC2" s="170"/>
      <c r="AD2" s="170"/>
      <c r="AE2" s="170"/>
      <c r="AF2" s="160" t="s">
        <v>193</v>
      </c>
      <c r="AG2" s="160" t="s">
        <v>194</v>
      </c>
      <c r="AH2" s="160" t="s">
        <v>195</v>
      </c>
      <c r="AI2" s="160" t="s">
        <v>196</v>
      </c>
      <c r="AJ2" s="160" t="s">
        <v>197</v>
      </c>
      <c r="AK2" s="160" t="s">
        <v>198</v>
      </c>
      <c r="AL2" s="160" t="s">
        <v>199</v>
      </c>
      <c r="AM2" s="160" t="s">
        <v>200</v>
      </c>
      <c r="AN2" s="160" t="s">
        <v>201</v>
      </c>
      <c r="AO2" s="156" t="s">
        <v>202</v>
      </c>
      <c r="AP2" s="156" t="s">
        <v>203</v>
      </c>
      <c r="AQ2" s="156" t="s">
        <v>204</v>
      </c>
      <c r="AR2" s="156" t="s">
        <v>205</v>
      </c>
      <c r="AS2" s="156" t="s">
        <v>206</v>
      </c>
      <c r="AT2" s="158" t="s">
        <v>207</v>
      </c>
      <c r="AU2" s="158" t="s">
        <v>208</v>
      </c>
      <c r="AV2" s="158" t="s">
        <v>209</v>
      </c>
      <c r="AW2" s="158" t="s">
        <v>210</v>
      </c>
      <c r="AX2" s="158" t="s">
        <v>211</v>
      </c>
      <c r="AY2" s="158" t="s">
        <v>212</v>
      </c>
      <c r="AZ2" s="155" t="s">
        <v>213</v>
      </c>
      <c r="BA2" s="155" t="s">
        <v>214</v>
      </c>
      <c r="BB2" s="155" t="s">
        <v>215</v>
      </c>
      <c r="BC2" s="155" t="s">
        <v>216</v>
      </c>
      <c r="BD2" s="146" t="s">
        <v>217</v>
      </c>
      <c r="BE2" s="139" t="s">
        <v>218</v>
      </c>
      <c r="BF2" s="141" t="s">
        <v>8</v>
      </c>
      <c r="BG2" s="141" t="s">
        <v>219</v>
      </c>
      <c r="BH2" s="141" t="s">
        <v>220</v>
      </c>
      <c r="BI2" s="143" t="s">
        <v>9</v>
      </c>
      <c r="BJ2" s="141" t="s">
        <v>221</v>
      </c>
      <c r="BK2" s="146" t="s">
        <v>222</v>
      </c>
      <c r="BL2" s="151" t="s">
        <v>223</v>
      </c>
      <c r="BM2" s="149" t="s">
        <v>11</v>
      </c>
      <c r="BN2" s="149" t="s">
        <v>224</v>
      </c>
      <c r="BO2" s="149" t="s">
        <v>10</v>
      </c>
      <c r="BP2" s="147" t="s">
        <v>12</v>
      </c>
      <c r="BQ2" s="149" t="s">
        <v>225</v>
      </c>
      <c r="BR2" s="146" t="s">
        <v>226</v>
      </c>
      <c r="BS2" s="139" t="s">
        <v>227</v>
      </c>
      <c r="BT2" s="141" t="s">
        <v>14</v>
      </c>
      <c r="BU2" s="141" t="s">
        <v>228</v>
      </c>
      <c r="BV2" s="141" t="s">
        <v>13</v>
      </c>
      <c r="BW2" s="143" t="s">
        <v>15</v>
      </c>
      <c r="BX2" s="141" t="s">
        <v>229</v>
      </c>
      <c r="BY2" s="146" t="s">
        <v>230</v>
      </c>
      <c r="BZ2" s="139" t="s">
        <v>231</v>
      </c>
      <c r="CA2" s="141" t="s">
        <v>17</v>
      </c>
      <c r="CB2" s="141" t="s">
        <v>232</v>
      </c>
      <c r="CC2" s="141" t="s">
        <v>16</v>
      </c>
      <c r="CD2" s="143" t="s">
        <v>18</v>
      </c>
      <c r="CE2" s="141" t="s">
        <v>233</v>
      </c>
      <c r="CF2" s="146" t="s">
        <v>234</v>
      </c>
      <c r="CG2" s="139" t="s">
        <v>235</v>
      </c>
      <c r="CH2" s="141" t="s">
        <v>20</v>
      </c>
      <c r="CI2" s="141" t="s">
        <v>236</v>
      </c>
      <c r="CJ2" s="141" t="s">
        <v>19</v>
      </c>
      <c r="CK2" s="143" t="s">
        <v>21</v>
      </c>
      <c r="CL2" s="141" t="s">
        <v>237</v>
      </c>
      <c r="CM2" s="139" t="s">
        <v>238</v>
      </c>
      <c r="CN2" s="139" t="s">
        <v>239</v>
      </c>
      <c r="CO2" s="141" t="s">
        <v>23</v>
      </c>
      <c r="CP2" s="141" t="s">
        <v>240</v>
      </c>
      <c r="CQ2" s="141" t="s">
        <v>22</v>
      </c>
      <c r="CR2" s="143" t="s">
        <v>24</v>
      </c>
      <c r="CS2" s="141" t="s">
        <v>241</v>
      </c>
      <c r="CT2" s="139" t="s">
        <v>242</v>
      </c>
      <c r="CU2" s="139" t="s">
        <v>243</v>
      </c>
      <c r="CV2" s="141" t="s">
        <v>26</v>
      </c>
      <c r="CW2" s="141" t="s">
        <v>244</v>
      </c>
      <c r="CX2" s="141" t="s">
        <v>25</v>
      </c>
      <c r="CY2" s="143" t="s">
        <v>27</v>
      </c>
      <c r="CZ2" s="141" t="s">
        <v>245</v>
      </c>
      <c r="DA2" s="139" t="s">
        <v>246</v>
      </c>
      <c r="DB2" s="139" t="s">
        <v>247</v>
      </c>
      <c r="DC2" s="141" t="s">
        <v>29</v>
      </c>
      <c r="DD2" s="141" t="s">
        <v>248</v>
      </c>
      <c r="DE2" s="141" t="s">
        <v>28</v>
      </c>
      <c r="DF2" s="143" t="s">
        <v>30</v>
      </c>
      <c r="DG2" s="141" t="s">
        <v>249</v>
      </c>
      <c r="DH2" s="139" t="s">
        <v>250</v>
      </c>
      <c r="DI2" s="139" t="s">
        <v>251</v>
      </c>
      <c r="DJ2" s="141" t="s">
        <v>32</v>
      </c>
      <c r="DK2" s="141" t="s">
        <v>252</v>
      </c>
      <c r="DL2" s="141" t="s">
        <v>31</v>
      </c>
      <c r="DM2" s="143" t="s">
        <v>33</v>
      </c>
      <c r="DN2" s="141" t="s">
        <v>253</v>
      </c>
      <c r="DO2" s="139" t="s">
        <v>254</v>
      </c>
      <c r="DP2" s="139" t="s">
        <v>255</v>
      </c>
      <c r="DQ2" s="141" t="s">
        <v>35</v>
      </c>
      <c r="DR2" s="141" t="s">
        <v>256</v>
      </c>
      <c r="DS2" s="141" t="s">
        <v>34</v>
      </c>
      <c r="DT2" s="143" t="s">
        <v>36</v>
      </c>
      <c r="DU2" s="141" t="s">
        <v>257</v>
      </c>
      <c r="DV2" s="139" t="s">
        <v>258</v>
      </c>
      <c r="DW2" s="139" t="s">
        <v>259</v>
      </c>
      <c r="DX2" s="141" t="s">
        <v>38</v>
      </c>
      <c r="DY2" s="141" t="s">
        <v>260</v>
      </c>
      <c r="DZ2" s="141" t="s">
        <v>37</v>
      </c>
      <c r="EA2" s="143" t="s">
        <v>39</v>
      </c>
      <c r="EB2" s="141" t="s">
        <v>261</v>
      </c>
      <c r="EC2" s="139" t="s">
        <v>262</v>
      </c>
      <c r="ED2" s="139" t="s">
        <v>263</v>
      </c>
      <c r="EE2" s="141" t="s">
        <v>41</v>
      </c>
      <c r="EF2" s="141" t="s">
        <v>264</v>
      </c>
      <c r="EG2" s="141" t="s">
        <v>40</v>
      </c>
      <c r="EH2" s="143" t="s">
        <v>42</v>
      </c>
      <c r="EI2" s="141" t="s">
        <v>265</v>
      </c>
      <c r="EL2" s="8"/>
    </row>
    <row r="3" spans="1:148" s="11" customFormat="1" ht="45.75" customHeight="1" x14ac:dyDescent="0.25">
      <c r="A3" s="9" t="s">
        <v>3</v>
      </c>
      <c r="B3" s="178"/>
      <c r="C3" s="178"/>
      <c r="D3" s="178"/>
      <c r="E3" s="180"/>
      <c r="F3" s="180"/>
      <c r="G3" s="180"/>
      <c r="H3" s="182"/>
      <c r="I3" s="182"/>
      <c r="J3" s="182"/>
      <c r="K3" s="182"/>
      <c r="L3" s="182"/>
      <c r="M3" s="182"/>
      <c r="N3" s="182"/>
      <c r="O3" s="176"/>
      <c r="P3" s="173"/>
      <c r="Q3" s="173"/>
      <c r="R3" s="173"/>
      <c r="S3" s="173"/>
      <c r="T3" s="173"/>
      <c r="U3" s="173"/>
      <c r="V3" s="173"/>
      <c r="W3" s="173"/>
      <c r="X3" s="174"/>
      <c r="Y3" s="174"/>
      <c r="Z3" s="10" t="s">
        <v>266</v>
      </c>
      <c r="AA3" s="10" t="s">
        <v>267</v>
      </c>
      <c r="AB3" s="10" t="s">
        <v>268</v>
      </c>
      <c r="AC3" s="10" t="s">
        <v>269</v>
      </c>
      <c r="AD3" s="10" t="s">
        <v>270</v>
      </c>
      <c r="AE3" s="10" t="s">
        <v>271</v>
      </c>
      <c r="AF3" s="161"/>
      <c r="AG3" s="161"/>
      <c r="AH3" s="161"/>
      <c r="AI3" s="161"/>
      <c r="AJ3" s="161"/>
      <c r="AK3" s="161"/>
      <c r="AL3" s="161"/>
      <c r="AM3" s="161"/>
      <c r="AN3" s="161"/>
      <c r="AO3" s="157"/>
      <c r="AP3" s="157"/>
      <c r="AQ3" s="157"/>
      <c r="AR3" s="157"/>
      <c r="AS3" s="157"/>
      <c r="AT3" s="159"/>
      <c r="AU3" s="159"/>
      <c r="AV3" s="159"/>
      <c r="AW3" s="159"/>
      <c r="AX3" s="159"/>
      <c r="AY3" s="159"/>
      <c r="AZ3" s="155"/>
      <c r="BA3" s="155"/>
      <c r="BB3" s="155"/>
      <c r="BC3" s="155"/>
      <c r="BD3" s="146"/>
      <c r="BE3" s="140"/>
      <c r="BF3" s="142"/>
      <c r="BG3" s="154"/>
      <c r="BH3" s="142"/>
      <c r="BI3" s="144"/>
      <c r="BJ3" s="142"/>
      <c r="BK3" s="146"/>
      <c r="BL3" s="152"/>
      <c r="BM3" s="153"/>
      <c r="BN3" s="153"/>
      <c r="BO3" s="153"/>
      <c r="BP3" s="148"/>
      <c r="BQ3" s="150"/>
      <c r="BR3" s="146"/>
      <c r="BS3" s="140"/>
      <c r="BT3" s="142"/>
      <c r="BU3" s="142"/>
      <c r="BV3" s="142"/>
      <c r="BW3" s="144"/>
      <c r="BX3" s="142"/>
      <c r="BY3" s="146"/>
      <c r="BZ3" s="140"/>
      <c r="CA3" s="142"/>
      <c r="CB3" s="142"/>
      <c r="CC3" s="142"/>
      <c r="CD3" s="144"/>
      <c r="CE3" s="142"/>
      <c r="CF3" s="146"/>
      <c r="CG3" s="140"/>
      <c r="CH3" s="142"/>
      <c r="CI3" s="142"/>
      <c r="CJ3" s="142"/>
      <c r="CK3" s="144"/>
      <c r="CL3" s="142"/>
      <c r="CM3" s="140"/>
      <c r="CN3" s="140"/>
      <c r="CO3" s="142"/>
      <c r="CP3" s="142"/>
      <c r="CQ3" s="142"/>
      <c r="CR3" s="144"/>
      <c r="CS3" s="142"/>
      <c r="CT3" s="140"/>
      <c r="CU3" s="140"/>
      <c r="CV3" s="142"/>
      <c r="CW3" s="142"/>
      <c r="CX3" s="142"/>
      <c r="CY3" s="144"/>
      <c r="CZ3" s="142"/>
      <c r="DA3" s="140"/>
      <c r="DB3" s="140"/>
      <c r="DC3" s="142"/>
      <c r="DD3" s="142"/>
      <c r="DE3" s="142"/>
      <c r="DF3" s="144"/>
      <c r="DG3" s="142"/>
      <c r="DH3" s="140"/>
      <c r="DI3" s="140"/>
      <c r="DJ3" s="142"/>
      <c r="DK3" s="142"/>
      <c r="DL3" s="142"/>
      <c r="DM3" s="144"/>
      <c r="DN3" s="142"/>
      <c r="DO3" s="140"/>
      <c r="DP3" s="140"/>
      <c r="DQ3" s="142"/>
      <c r="DR3" s="142"/>
      <c r="DS3" s="142"/>
      <c r="DT3" s="144"/>
      <c r="DU3" s="142"/>
      <c r="DV3" s="140"/>
      <c r="DW3" s="140"/>
      <c r="DX3" s="142"/>
      <c r="DY3" s="142"/>
      <c r="DZ3" s="142"/>
      <c r="EA3" s="144"/>
      <c r="EB3" s="142"/>
      <c r="EC3" s="145"/>
      <c r="ED3" s="140"/>
      <c r="EE3" s="142"/>
      <c r="EF3" s="142"/>
      <c r="EG3" s="142"/>
      <c r="EH3" s="144"/>
      <c r="EI3" s="142"/>
      <c r="EK3" s="12"/>
      <c r="EL3" s="13" t="s">
        <v>43</v>
      </c>
      <c r="EM3" s="13" t="s">
        <v>178</v>
      </c>
      <c r="EN3" s="13" t="s">
        <v>272</v>
      </c>
      <c r="EO3" s="13" t="s">
        <v>273</v>
      </c>
      <c r="EP3" s="13" t="s">
        <v>181</v>
      </c>
      <c r="EQ3" s="13" t="s">
        <v>1</v>
      </c>
      <c r="ER3" s="14" t="s">
        <v>2</v>
      </c>
    </row>
    <row r="4" spans="1:148" ht="409.5" x14ac:dyDescent="0.3">
      <c r="B4" s="16" t="s">
        <v>93</v>
      </c>
      <c r="C4" s="16" t="s">
        <v>137</v>
      </c>
      <c r="D4" s="16" t="s">
        <v>140</v>
      </c>
      <c r="E4" s="16" t="s">
        <v>162</v>
      </c>
      <c r="F4" s="16" t="s">
        <v>864</v>
      </c>
      <c r="G4" s="17" t="s">
        <v>1022</v>
      </c>
      <c r="H4" s="16"/>
      <c r="I4" s="16" t="s">
        <v>277</v>
      </c>
      <c r="J4" s="16" t="s">
        <v>1023</v>
      </c>
      <c r="K4" s="16" t="s">
        <v>1023</v>
      </c>
      <c r="L4" s="16" t="s">
        <v>1024</v>
      </c>
      <c r="M4" s="16" t="s">
        <v>96</v>
      </c>
      <c r="N4" s="16" t="s">
        <v>110</v>
      </c>
      <c r="O4" s="22">
        <v>132</v>
      </c>
      <c r="P4" s="19" t="s">
        <v>1025</v>
      </c>
      <c r="Q4" s="20" t="s">
        <v>305</v>
      </c>
      <c r="R4" s="19" t="s">
        <v>283</v>
      </c>
      <c r="S4" s="19" t="s">
        <v>1026</v>
      </c>
      <c r="T4" s="19" t="s">
        <v>308</v>
      </c>
      <c r="U4" s="19" t="s">
        <v>434</v>
      </c>
      <c r="V4" s="19">
        <v>0</v>
      </c>
      <c r="W4" s="19" t="s">
        <v>1027</v>
      </c>
      <c r="X4" s="20" t="s">
        <v>288</v>
      </c>
      <c r="Y4" s="21"/>
      <c r="Z4" s="21"/>
      <c r="AA4" s="21"/>
      <c r="AB4" s="21"/>
      <c r="AC4" s="21"/>
      <c r="AD4" s="21"/>
      <c r="AE4" s="21"/>
      <c r="AF4" s="21"/>
      <c r="AG4" s="21"/>
      <c r="AH4" s="22"/>
      <c r="AI4" s="22"/>
      <c r="AJ4" s="22"/>
      <c r="AK4" s="22"/>
      <c r="AL4" s="22"/>
      <c r="AM4" s="22"/>
      <c r="AN4" s="22"/>
      <c r="AO4" s="22"/>
      <c r="AP4" s="22"/>
      <c r="AQ4" s="22"/>
      <c r="AR4" s="23"/>
      <c r="AS4" s="22"/>
      <c r="AT4" s="22">
        <v>0</v>
      </c>
      <c r="AU4" s="22">
        <v>0</v>
      </c>
      <c r="AV4" s="190">
        <v>0</v>
      </c>
      <c r="AW4" s="190">
        <v>100</v>
      </c>
      <c r="AX4" s="190">
        <v>100</v>
      </c>
      <c r="AY4" s="190">
        <v>100</v>
      </c>
      <c r="AZ4" s="191"/>
      <c r="BA4" s="191"/>
      <c r="BB4" s="191"/>
      <c r="BC4" s="191"/>
      <c r="BD4" s="24"/>
      <c r="BE4" s="24"/>
      <c r="BF4" s="25"/>
      <c r="BG4" s="26">
        <f>IFERROR(BD4/AW4,0)</f>
        <v>0</v>
      </c>
      <c r="BH4" s="27">
        <f>IFERROR(BE4/AW4,0)</f>
        <v>0</v>
      </c>
      <c r="BI4" s="25" t="s">
        <v>49</v>
      </c>
      <c r="BJ4" s="25"/>
      <c r="BK4" s="24"/>
      <c r="BL4" s="24"/>
      <c r="BM4" s="25"/>
      <c r="BN4" s="27">
        <f>+IFERROR(BK4/AW4,0)</f>
        <v>0</v>
      </c>
      <c r="BO4" s="28">
        <f>+IF(BP4="SI",IFERROR((IF(BP4="SI",BL4,0)/AW4),"REVISAR"),BH4)</f>
        <v>0</v>
      </c>
      <c r="BP4" s="25" t="s">
        <v>49</v>
      </c>
      <c r="BQ4" s="29"/>
      <c r="BR4" s="30">
        <v>25</v>
      </c>
      <c r="BS4" s="24">
        <v>25</v>
      </c>
      <c r="BT4" s="25" t="s">
        <v>1028</v>
      </c>
      <c r="BU4" s="27">
        <f>+IFERROR(BR4/AW4,0)</f>
        <v>0.25</v>
      </c>
      <c r="BV4" s="28">
        <f>+IF(BW4="SI",IFERROR((IF(BW4="SI",BS4,0)/AW4),"REVISAR"),BO4)</f>
        <v>0.25</v>
      </c>
      <c r="BW4" s="25" t="s">
        <v>50</v>
      </c>
      <c r="BX4" s="102" t="s">
        <v>1516</v>
      </c>
      <c r="BY4" s="24">
        <v>25</v>
      </c>
      <c r="BZ4" s="24">
        <v>25</v>
      </c>
      <c r="CA4" s="25" t="s">
        <v>100</v>
      </c>
      <c r="CB4" s="27">
        <f>+IFERROR(BY4/AW4,0)</f>
        <v>0.25</v>
      </c>
      <c r="CC4" s="28">
        <f>+IF(CD4="SI",IFERROR((IF(CD4="SI",BZ4,0)/AW4),"REVISAR"),BV4)</f>
        <v>0.25</v>
      </c>
      <c r="CD4" s="25" t="s">
        <v>50</v>
      </c>
      <c r="CE4" s="25" t="s">
        <v>1429</v>
      </c>
      <c r="CF4" s="24">
        <v>25</v>
      </c>
      <c r="CG4" s="24">
        <v>25</v>
      </c>
      <c r="CH4" s="25" t="s">
        <v>100</v>
      </c>
      <c r="CI4" s="27">
        <f>+IFERROR(CF4/AW4,0)</f>
        <v>0.25</v>
      </c>
      <c r="CJ4" s="28">
        <f>+IF(CK4="SI",IFERROR((IF(CK4="SI",CG4,0)/AW4),"REVISAR"),CC4)</f>
        <v>0.25</v>
      </c>
      <c r="CK4" s="25" t="s">
        <v>50</v>
      </c>
      <c r="CL4" s="25" t="s">
        <v>1430</v>
      </c>
      <c r="CM4" s="24">
        <v>50</v>
      </c>
      <c r="CN4" s="24">
        <v>50</v>
      </c>
      <c r="CO4" s="25" t="s">
        <v>1517</v>
      </c>
      <c r="CP4" s="27">
        <f>+IFERROR(CM4/AW4,0)</f>
        <v>0.5</v>
      </c>
      <c r="CQ4" s="28">
        <f>+IF(CR4="SI",IFERROR((IF(CR4="SI",CN4,0)/AW4),"REVISAR"),CJ4)</f>
        <v>0.5</v>
      </c>
      <c r="CR4" s="25" t="s">
        <v>50</v>
      </c>
      <c r="CS4" s="25" t="s">
        <v>1518</v>
      </c>
      <c r="CT4" s="24">
        <v>50</v>
      </c>
      <c r="CU4" s="24">
        <v>50</v>
      </c>
      <c r="CV4" s="25" t="s">
        <v>104</v>
      </c>
      <c r="CW4" s="27">
        <f>+IFERROR(CT4/AW4,0)</f>
        <v>0.5</v>
      </c>
      <c r="CX4" s="28">
        <f>+IF(CY4="SI",IFERROR((IF(CY4="SI",CU4,0)/AW4),"REVISAR"),CQ4)</f>
        <v>0.5</v>
      </c>
      <c r="CY4" s="25" t="s">
        <v>50</v>
      </c>
      <c r="CZ4" s="25" t="s">
        <v>1817</v>
      </c>
      <c r="DA4" s="24">
        <v>50</v>
      </c>
      <c r="DB4" s="24">
        <v>50</v>
      </c>
      <c r="DC4" s="25" t="s">
        <v>104</v>
      </c>
      <c r="DD4" s="27">
        <f>+IFERROR(DA4/AW4,0)</f>
        <v>0.5</v>
      </c>
      <c r="DE4" s="28">
        <f>+IF(DF4="SI",IFERROR((IF(DF4="SI",DB4,0)/AW4),"REVISAR"),CX4)</f>
        <v>0.5</v>
      </c>
      <c r="DF4" s="25" t="s">
        <v>50</v>
      </c>
      <c r="DG4" s="25" t="s">
        <v>1818</v>
      </c>
      <c r="DH4" s="24">
        <v>75</v>
      </c>
      <c r="DI4" s="24">
        <v>75</v>
      </c>
      <c r="DJ4" s="25" t="s">
        <v>1906</v>
      </c>
      <c r="DK4" s="27">
        <f>+IFERROR(DH4/AW4,0)</f>
        <v>0.75</v>
      </c>
      <c r="DL4" s="28">
        <f>+IF(DM4="SI",IFERROR((IF(DM4="SI",DI4,0)/AW4),"REVISAR"),DE4)</f>
        <v>0.75</v>
      </c>
      <c r="DM4" s="25" t="s">
        <v>50</v>
      </c>
      <c r="DN4" s="25" t="s">
        <v>1907</v>
      </c>
      <c r="DO4" s="24">
        <v>75</v>
      </c>
      <c r="DP4" s="24"/>
      <c r="DQ4" s="25"/>
      <c r="DR4" s="27">
        <f>+IFERROR(DO4/AW4,0)</f>
        <v>0.75</v>
      </c>
      <c r="DS4" s="28">
        <f>+IF(DT4="SI",IFERROR((IF(DT4="SI",DP4,0)/AW4),"REVISAR"),DL4)</f>
        <v>0.75</v>
      </c>
      <c r="DT4" s="25" t="s">
        <v>49</v>
      </c>
      <c r="DU4" s="25"/>
      <c r="DV4" s="24">
        <v>75</v>
      </c>
      <c r="DW4" s="24"/>
      <c r="DX4" s="25"/>
      <c r="DY4" s="27">
        <f>+IFERROR(DV4/AW4,0)</f>
        <v>0.75</v>
      </c>
      <c r="DZ4" s="28">
        <f>+IF(EA4="SI",IFERROR((IF(EA4="SI",DW4,0)/AW4),"REVISAR"),DS4)</f>
        <v>0.75</v>
      </c>
      <c r="EA4" s="25" t="s">
        <v>49</v>
      </c>
      <c r="EB4" s="25"/>
      <c r="EC4" s="31">
        <v>100</v>
      </c>
      <c r="ED4" s="24"/>
      <c r="EE4" s="25"/>
      <c r="EF4" s="27">
        <f>+IFERROR(EC4/AW4,0)</f>
        <v>1</v>
      </c>
      <c r="EG4" s="28">
        <f>+IF(EH4="SI",IFERROR((IF(EH4="SI",ED4,0)/AW4),"REVISAR"),DZ4)</f>
        <v>0.75</v>
      </c>
      <c r="EH4" s="25" t="s">
        <v>49</v>
      </c>
      <c r="EI4" s="25"/>
      <c r="EJ4" s="32">
        <v>2025</v>
      </c>
    </row>
    <row r="5" spans="1:148" ht="409.5" x14ac:dyDescent="0.3">
      <c r="B5" s="16" t="s">
        <v>93</v>
      </c>
      <c r="C5" s="16" t="s">
        <v>137</v>
      </c>
      <c r="D5" s="16" t="s">
        <v>140</v>
      </c>
      <c r="E5" s="16" t="s">
        <v>162</v>
      </c>
      <c r="F5" s="16" t="s">
        <v>864</v>
      </c>
      <c r="G5" s="17" t="s">
        <v>1022</v>
      </c>
      <c r="H5" s="16"/>
      <c r="I5" s="16" t="s">
        <v>627</v>
      </c>
      <c r="J5" s="16" t="s">
        <v>629</v>
      </c>
      <c r="K5" s="16" t="s">
        <v>629</v>
      </c>
      <c r="L5" s="16" t="s">
        <v>1029</v>
      </c>
      <c r="M5" s="16" t="s">
        <v>96</v>
      </c>
      <c r="N5" s="16" t="s">
        <v>110</v>
      </c>
      <c r="O5" s="22">
        <v>76</v>
      </c>
      <c r="P5" s="19" t="s">
        <v>1030</v>
      </c>
      <c r="Q5" s="20" t="s">
        <v>117</v>
      </c>
      <c r="R5" s="19" t="s">
        <v>593</v>
      </c>
      <c r="S5" s="19" t="s">
        <v>1031</v>
      </c>
      <c r="T5" s="19" t="s">
        <v>362</v>
      </c>
      <c r="U5" s="19" t="s">
        <v>434</v>
      </c>
      <c r="V5" s="19">
        <v>15</v>
      </c>
      <c r="W5" s="19" t="s">
        <v>1032</v>
      </c>
      <c r="X5" s="20" t="s">
        <v>288</v>
      </c>
      <c r="Y5" s="21"/>
      <c r="Z5" s="21"/>
      <c r="AA5" s="21"/>
      <c r="AB5" s="21"/>
      <c r="AC5" s="21"/>
      <c r="AD5" s="21"/>
      <c r="AE5" s="21"/>
      <c r="AF5" s="21"/>
      <c r="AG5" s="21"/>
      <c r="AH5" s="22"/>
      <c r="AI5" s="22"/>
      <c r="AJ5" s="22"/>
      <c r="AK5" s="22"/>
      <c r="AL5" s="22"/>
      <c r="AM5" s="22"/>
      <c r="AN5" s="22"/>
      <c r="AO5" s="22"/>
      <c r="AP5" s="22"/>
      <c r="AQ5" s="22"/>
      <c r="AR5" s="23"/>
      <c r="AS5" s="22"/>
      <c r="AT5" s="22">
        <v>0</v>
      </c>
      <c r="AU5" s="22">
        <v>0</v>
      </c>
      <c r="AV5" s="190">
        <v>90</v>
      </c>
      <c r="AW5" s="190">
        <v>90</v>
      </c>
      <c r="AX5" s="190">
        <v>90</v>
      </c>
      <c r="AY5" s="190">
        <v>90</v>
      </c>
      <c r="AZ5" s="191"/>
      <c r="BA5" s="191"/>
      <c r="BB5" s="191"/>
      <c r="BC5" s="191"/>
      <c r="BD5" s="24"/>
      <c r="BE5" s="24"/>
      <c r="BF5" s="25"/>
      <c r="BG5" s="27">
        <f>IFERROR(BD5/AW5,0)</f>
        <v>0</v>
      </c>
      <c r="BH5" s="28">
        <f>+IF(BI5="SI",IFERROR((IF(BI5="SI",BE5,0)/AW5),"REVISAR"),0)</f>
        <v>0</v>
      </c>
      <c r="BI5" s="25" t="s">
        <v>49</v>
      </c>
      <c r="BJ5" s="25"/>
      <c r="BK5" s="24"/>
      <c r="BL5" s="24"/>
      <c r="BM5" s="25"/>
      <c r="BN5" s="27">
        <f>+IFERROR(BK5/AW5,0)</f>
        <v>0</v>
      </c>
      <c r="BO5" s="28">
        <f>+IF(BP5="SI",IFERROR((IF(BP5="SI",BL5,0)/AW5),"REVISAR"),BH5)</f>
        <v>0</v>
      </c>
      <c r="BP5" s="25" t="s">
        <v>49</v>
      </c>
      <c r="BQ5" s="29"/>
      <c r="BR5" s="30">
        <v>15</v>
      </c>
      <c r="BS5" s="24">
        <v>16.38</v>
      </c>
      <c r="BT5" s="25" t="s">
        <v>1033</v>
      </c>
      <c r="BU5" s="27">
        <f>+IFERROR(BR5/AW5,0)</f>
        <v>0.16666666666666666</v>
      </c>
      <c r="BV5" s="28">
        <f>+IF(BW5="SI",IFERROR((IF(BW5="SI",BS5,0)/AW5),"REVISAR"),BO5)</f>
        <v>0.182</v>
      </c>
      <c r="BW5" s="25" t="s">
        <v>50</v>
      </c>
      <c r="BX5" s="138" t="s">
        <v>1519</v>
      </c>
      <c r="BY5" s="24">
        <v>15</v>
      </c>
      <c r="BZ5" s="24">
        <v>16.38</v>
      </c>
      <c r="CA5" s="25" t="s">
        <v>100</v>
      </c>
      <c r="CB5" s="27">
        <f>+IFERROR(BY5/AW5,0)</f>
        <v>0.16666666666666666</v>
      </c>
      <c r="CC5" s="28">
        <f>+IF(CD5="SI",IFERROR((IF(CD5="SI",BZ5,0)/AW5),"REVISAR"),BV5)</f>
        <v>0.182</v>
      </c>
      <c r="CD5" s="25" t="s">
        <v>50</v>
      </c>
      <c r="CE5" s="25" t="s">
        <v>1429</v>
      </c>
      <c r="CF5" s="24">
        <v>15</v>
      </c>
      <c r="CG5" s="24">
        <v>16.38</v>
      </c>
      <c r="CH5" s="25" t="s">
        <v>100</v>
      </c>
      <c r="CI5" s="27">
        <f>+IFERROR(CF5/AW5,0)</f>
        <v>0.16666666666666666</v>
      </c>
      <c r="CJ5" s="28">
        <f>+IF(CK5="SI",IFERROR((IF(CK5="SI",CG5,0)/AW5),"REVISAR"),CC5)</f>
        <v>0.182</v>
      </c>
      <c r="CK5" s="25" t="s">
        <v>50</v>
      </c>
      <c r="CL5" s="25" t="s">
        <v>1430</v>
      </c>
      <c r="CM5" s="24">
        <v>40</v>
      </c>
      <c r="CN5" s="24">
        <v>40</v>
      </c>
      <c r="CO5" s="25" t="s">
        <v>1520</v>
      </c>
      <c r="CP5" s="27">
        <f>+IFERROR(CM5/AW5,0)</f>
        <v>0.44444444444444442</v>
      </c>
      <c r="CQ5" s="28">
        <f>+IF(CR5="SI",IFERROR((IF(CR5="SI",CN5,0)/AW5),"REVISAR"),CJ5)</f>
        <v>0.44444444444444442</v>
      </c>
      <c r="CR5" s="25" t="s">
        <v>50</v>
      </c>
      <c r="CS5" s="25" t="s">
        <v>1518</v>
      </c>
      <c r="CT5" s="24">
        <v>40</v>
      </c>
      <c r="CU5" s="24">
        <v>40</v>
      </c>
      <c r="CV5" s="25" t="s">
        <v>100</v>
      </c>
      <c r="CW5" s="27">
        <f>+IFERROR(CT5/AW5,0)</f>
        <v>0.44444444444444442</v>
      </c>
      <c r="CX5" s="28">
        <f>+IF(CY5="SI",IFERROR((IF(CY5="SI",CU5,0)/AW5),"REVISAR"),CQ5)</f>
        <v>0.44444444444444442</v>
      </c>
      <c r="CY5" s="25" t="s">
        <v>50</v>
      </c>
      <c r="CZ5" s="25" t="s">
        <v>1817</v>
      </c>
      <c r="DA5" s="24">
        <v>40</v>
      </c>
      <c r="DB5" s="24">
        <v>40</v>
      </c>
      <c r="DC5" s="25" t="s">
        <v>100</v>
      </c>
      <c r="DD5" s="27">
        <f>+IFERROR(DA5/AW5,0)</f>
        <v>0.44444444444444442</v>
      </c>
      <c r="DE5" s="28">
        <f>+IF(DF5="SI",IFERROR((IF(DF5="SI",DB5,0)/AW5),"REVISAR"),CX5)</f>
        <v>0.44444444444444442</v>
      </c>
      <c r="DF5" s="25" t="s">
        <v>50</v>
      </c>
      <c r="DG5" s="25" t="s">
        <v>1818</v>
      </c>
      <c r="DH5" s="24">
        <v>65</v>
      </c>
      <c r="DI5" s="24">
        <v>65</v>
      </c>
      <c r="DJ5" s="25" t="s">
        <v>1908</v>
      </c>
      <c r="DK5" s="27">
        <f>+IFERROR(DH5/AW5,0)</f>
        <v>0.72222222222222221</v>
      </c>
      <c r="DL5" s="28">
        <f>+IF(DM5="SI",IFERROR((IF(DM5="SI",DI5,0)/AW5),"REVISAR"),DE5)</f>
        <v>0.72222222222222221</v>
      </c>
      <c r="DM5" s="25" t="s">
        <v>50</v>
      </c>
      <c r="DN5" s="25" t="s">
        <v>1907</v>
      </c>
      <c r="DO5" s="24">
        <v>65</v>
      </c>
      <c r="DP5" s="24"/>
      <c r="DQ5" s="25"/>
      <c r="DR5" s="27">
        <f>+IFERROR(DO5/AW5,0)</f>
        <v>0.72222222222222221</v>
      </c>
      <c r="DS5" s="28">
        <f>+IF(DT5="SI",IFERROR((IF(DT5="SI",DP5,0)/AW5),"REVISAR"),DL5)</f>
        <v>0.72222222222222221</v>
      </c>
      <c r="DT5" s="25" t="s">
        <v>49</v>
      </c>
      <c r="DU5" s="25"/>
      <c r="DV5" s="24">
        <v>65</v>
      </c>
      <c r="DW5" s="24"/>
      <c r="DX5" s="25"/>
      <c r="DY5" s="27">
        <f>+IFERROR(DV5/AW5,0)</f>
        <v>0.72222222222222221</v>
      </c>
      <c r="DZ5" s="28">
        <f>+IF(EA5="SI",IFERROR((IF(EA5="SI",DW5,0)/AW5),"REVISAR"),DS5)</f>
        <v>0.72222222222222221</v>
      </c>
      <c r="EA5" s="25" t="s">
        <v>49</v>
      </c>
      <c r="EB5" s="25"/>
      <c r="EC5" s="31">
        <v>90</v>
      </c>
      <c r="ED5" s="24"/>
      <c r="EE5" s="25"/>
      <c r="EF5" s="27">
        <f>+IFERROR(EC5/AW5,0)</f>
        <v>1</v>
      </c>
      <c r="EG5" s="28">
        <f>+IF(EH5="SI",IFERROR((IF(EH5="SI",ED5,0)/AW5),"REVISAR"),DZ5)</f>
        <v>0.72222222222222221</v>
      </c>
      <c r="EH5" s="25" t="s">
        <v>49</v>
      </c>
      <c r="EI5" s="25"/>
      <c r="EJ5" s="32">
        <v>2025</v>
      </c>
    </row>
  </sheetData>
  <autoFilter ref="B2:EI5" xr:uid="{52F37B26-6FD0-734F-9AEC-7A73C2B595AF}">
    <filterColumn colId="24" showButton="0"/>
    <filterColumn colId="25" showButton="0"/>
    <filterColumn colId="26" showButton="0"/>
    <filterColumn colId="27" showButton="0"/>
    <filterColumn colId="28" showButton="0"/>
  </autoFilter>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4:BI5 BP4:BP5 BW4:BW5 CD4:CD5 CK4:CK5 CR4:CR5 CY4:CY5 DF4:DF5 DM4:DM5 DT4:DT5 EA4:EA5 EH4:EH5">
    <cfRule type="containsText" dxfId="9" priority="1" operator="containsText" text="Validación Preliminar">
      <formula>NOT(ISERROR(SEARCH("Validación Preliminar",BI4)))</formula>
    </cfRule>
    <cfRule type="containsText" dxfId="8" priority="2" operator="containsText" text="NO">
      <formula>NOT(ISERROR(SEARCH("NO",BI4)))</formula>
    </cfRule>
    <cfRule type="containsText" dxfId="7" priority="3" operator="containsText" text="Pendiente Validar">
      <formula>NOT(ISERROR(SEARCH("Pendiente Validar",BI4)))</formula>
    </cfRule>
    <cfRule type="containsText" dxfId="6" priority="4" operator="containsText" text="SI">
      <formula>NOT(ISERROR(SEARCH("SI",BI4)))</formula>
    </cfRule>
    <cfRule type="containsText" dxfId="5" priority="5" operator="containsText" text="Pendiente Validar">
      <formula>NOT(ISERROR(SEARCH("Pendiente Validar",BI4)))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FD6B7C90-124F-7441-9ADE-154A701B6E02}"/>
    <dataValidation allowBlank="1" showInputMessage="1" showErrorMessage="1" promptTitle="Macrometa" prompt="Si el indicador hace parte del reporte de alguna &quot;Macrometa&quot; de Presidencia, seleccione la que corresponda de la lista desplegable." sqref="Y2" xr:uid="{EBBE6DB3-4847-6545-925B-008213BDBC7C}"/>
    <dataValidation allowBlank="1" showInputMessage="1" showErrorMessage="1" promptTitle="Medio de verificación" prompt="Documento que soporta el avance cuantitativo del indicador." sqref="W2:W3" xr:uid="{B9BA746D-4C33-0441-AAC3-77FC8E625D92}"/>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F2A7C7D4-5B38-6F40-B1F2-D15C7183038E}"/>
    <dataValidation allowBlank="1" showInputMessage="1" showErrorMessage="1" promptTitle="ID Indicador" prompt="Campo registrado por la OAPF." sqref="O2:O3" xr:uid="{FD354042-46DB-B842-AEA1-BD82BFFDEE3A}"/>
    <dataValidation allowBlank="1" showInputMessage="1" showErrorMessage="1" promptTitle="MIPG" prompt="Seleccione de la lista desplegable la dimensión del Modelo Integrado de Planeación y Gestión (MIPG) a la cual se asocia el indicador." sqref="E2:E3" xr:uid="{BB7945FF-D04B-8E44-A885-543D63C1A9DA}"/>
    <dataValidation allowBlank="1" showInputMessage="1" showErrorMessage="1" promptTitle="CONPES (Número documento)" prompt="Diligencie el número del documento (s) CONPES asociados con el indicador." sqref="AR2:AR3" xr:uid="{B4442AE0-121F-9649-BD6B-B4DB3E35D4C5}"/>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EF7665CA-E701-6648-BF91-18672F99D034}"/>
    <dataValidation allowBlank="1" showInputMessage="1" showErrorMessage="1" promptTitle="Derechos Humanos" prompt="Marque con &quot;X&quot; si el indicador se relaciona con algún componente del Plan Nacional de Educación en Derechos Humanos (PLANEDH)" sqref="AP2:AP3" xr:uid="{173136AD-C19F-1E4F-8C96-2F960AFF1FA7}"/>
    <dataValidation allowBlank="1" showInputMessage="1" showErrorMessage="1" promptTitle="Iniciativas PPI" prompt="Marque con &quot;X&quot; si el indicador está asociado al cumplimiento de iniciativas planteadas en el Plan Plurianual de Inversión para 2024." sqref="AO2:AO3" xr:uid="{8AB4AC07-CB6A-6D4B-B031-042A4C04E5C8}"/>
    <dataValidation allowBlank="1" showInputMessage="1" showErrorMessage="1" promptTitle="Discapacidad" prompt="Marque con &quot;X&quot; si el indicador responde a un compromiso del MEN en desarrollo de la Política de Discapacidad." sqref="AL2:AL3" xr:uid="{2DCC7248-1B09-3F46-8D5F-D93818692262}"/>
    <dataValidation allowBlank="1" showInputMessage="1" showErrorMessage="1" promptTitle="Víctimas" prompt="Marque con &quot;X&quot; si el indicador responde a un compromiso adquirido por el MEN en desarrollo de la Política de Víctimas." sqref="AJ2:AJ3" xr:uid="{6C5B40B2-8353-394C-9D6D-2C3AB53EECCF}"/>
    <dataValidation allowBlank="1" showInputMessage="1" showErrorMessage="1" promptTitle="Equidad de la Mujer" prompt="Marque con &quot;X&quot; si el indicador responde la política de Equidad de la Mujer." sqref="AH2:AH3" xr:uid="{54D08534-B527-B045-ACDB-0D73C1FB45F4}"/>
    <dataValidation allowBlank="1" showInputMessage="1" showErrorMessage="1" promptTitle="Otras mesas" prompt="Diligencie el nombre de otra instancia con Grupos Étnicos - Indígenas con compromisos asociados al indicador." sqref="AE3" xr:uid="{1C6AEC96-9EDC-BF4F-BAA7-C6085DA404A0}"/>
    <dataValidation allowBlank="1" showInputMessage="1" showErrorMessage="1" promptTitle="Periodicidad" prompt="Corresponde a la temporalidad con la cual se reporta el avance cuantitativo del indicador." sqref="U2:U3" xr:uid="{65EA2801-1585-2543-88F2-F6C1E19A84EC}"/>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33321CDA-8673-1047-B90F-32B1DC22D729}"/>
    <dataValidation allowBlank="1" showInputMessage="1" showErrorMessage="1" promptTitle="Dias de rezago" prompt="Cantidad de días que se requiere para procesar la información y emitir el dato de avance cuantitativo después del cierre del periodo. " sqref="V2:V3" xr:uid="{92F342CF-24F6-6F4F-BE16-A4CB6996A544}"/>
    <dataValidation allowBlank="1" showInputMessage="1" showErrorMessage="1" promptTitle="Unidad de medida" prompt="Parámetro de referencia para determina la magnitud del indicador (Ej: número, porcentaje,...)" sqref="T2:T3" xr:uid="{C8A56F32-693D-1246-8ED8-952CD42F87E5}"/>
    <dataValidation allowBlank="1" showInputMessage="1" showErrorMessage="1" promptTitle="Tipo de acumulación" prompt="Seleccione de la lista desplegable el tipo de acumulación:_x000a__x000a_• Mantenimiento (stock)_x000a_• Flujo _x000a_• Acumulado_x000a_• Capacidad_x000a_• Reducción" sqref="R2:R3" xr:uid="{7E058D50-33B9-914D-B7C3-C90EAE20F612}"/>
    <dataValidation allowBlank="1" showInputMessage="1" showErrorMessage="1" promptTitle="Fórmula de cálculo" prompt="Es la representación matemática del cálculo a realizar para obtener el dato de avance cuantitativo del indicador." sqref="S2:S3" xr:uid="{7EB51F12-727C-A34E-BC7F-4FE1F01729D7}"/>
    <dataValidation allowBlank="1" showInputMessage="1" showErrorMessage="1" promptTitle="Estrategia" prompt="Registre la estrategia que permitirá alcanzar el eje estratégico. Debe coincidir con la hoja de acciones._x000a_" sqref="N2:N3" xr:uid="{E4B0C018-E0E0-EF46-A913-917D14A97C64}"/>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15D43436-3D8E-624B-A05E-117F50FECC27}"/>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94A25EB1-11E0-1840-B8B8-9B2F2657A534}"/>
    <dataValidation allowBlank="1" showInputMessage="1" showErrorMessage="1" promptTitle="Catalizador" prompt="Seleccione de la lista desplegable el catalizador al cual se asocia el indicador." sqref="K2:K3" xr:uid="{B40E151F-0905-4644-9B99-6EC7C19CC3E8}"/>
    <dataValidation allowBlank="1" showInputMessage="1" showErrorMessage="1" promptTitle="Pilar" prompt="Seleccione de la lista desplegable el pilar de la transformación PND al cual se asocia el indicador. " sqref="J2:J3" xr:uid="{A5E64AF7-7ED2-7B41-8354-8476E780A48B}"/>
    <dataValidation allowBlank="1" showInputMessage="1" showErrorMessage="1" promptTitle="Transformación PND" prompt="Seleccione de la lista desplegable la transformación del Plan Nacional de Desarrollo (PND) a la cual se asocia el indicador." sqref="I2:I3" xr:uid="{33162534-B22D-3042-AF13-CE21C102AD2D}"/>
    <dataValidation allowBlank="1" showInputMessage="1" showErrorMessage="1" promptTitle="Meta ODS" prompt="Seleccione de la lista desplegable la meta del Objetivo de Desarrollo Sostenible (ODS) al cual se asocia el indicador." sqref="H2:H3" xr:uid="{FD7B533E-2998-5F4A-8197-0A3AB0A8784E}"/>
    <dataValidation allowBlank="1" showInputMessage="1" showErrorMessage="1" promptTitle="Objetivo SIG" prompt="Seleccione de la lista desplegable el objetivo del Sistema Integrado de Gestión (SIG) al cual se asocia el indicador." sqref="F2:F3" xr:uid="{35F2820E-2DB2-A141-8860-A321B70B5DDF}"/>
    <dataValidation allowBlank="1" showInputMessage="1" showErrorMessage="1" promptTitle="Dependencia" prompt="Seleccione de la lista desplegable la dependencia responsable del indicador." sqref="D2:D3" xr:uid="{1E3186D9-B14C-4846-AC18-A24B2A50C89E}"/>
    <dataValidation allowBlank="1" showInputMessage="1" showErrorMessage="1" promptTitle="Despacho o dirección " prompt="Seleccione de la lista desplegable el despacho o la dirección responsable del indicador." sqref="C2:C3" xr:uid="{42C3C31D-7EB3-FF4A-B9FD-3FA5D02338A7}"/>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4F3A0B5A-DD51-7346-B66C-4F8B0ACD63BC}"/>
    <dataValidation allowBlank="1" showInputMessage="1" showErrorMessage="1" promptTitle="Otros" prompt="Seleccione de la lista a que otro compromiso responde el indicador formulado._x000a_" sqref="AS2" xr:uid="{D780841E-080F-584F-89DD-2A7A5818BE60}"/>
    <dataValidation allowBlank="1" showInputMessage="1" showErrorMessage="1" promptTitle="Primer infancia" prompt="Marque con &quot;X&quot; si el indicador se enmarca en alguna de  las categorias de la política de Primera Infancia, Infancia y Adolescencia " sqref="AI2" xr:uid="{0D63BC9D-CBF9-5743-853E-690EB5C9A85D}"/>
    <dataValidation allowBlank="1" showInputMessage="1" showErrorMessage="1" promptTitle="Participación Ciudadana" prompt="Marque con &quot;X&quot; si el indicador responde a alguna estrategia o actividad, en el marco de la política de Participación Ciudadana " sqref="AK2" xr:uid="{680CD3B6-6962-7544-BECE-B2E5B01F2CCC}"/>
    <dataValidation allowBlank="1" showInputMessage="1" showErrorMessage="1" promptTitle="TIC" prompt="Marque con &quot;X&quot; si el indicador se asocia con la política de Tecnologías de la Información y las Comunicaciones" sqref="AM2" xr:uid="{48F5DA84-9F77-E54D-943F-DDA5600351BE}"/>
    <dataValidation allowBlank="1" showInputMessage="1" showErrorMessage="1" promptTitle="CTeI" prompt="Marque con &quot;X&quot; si el indicador se relaciona con algún componente de la política de Ciencia, Tecnología e Innovación " sqref="AN2:AN3" xr:uid="{9BE28608-F019-454B-9887-66DDC7171E29}"/>
    <dataValidation allowBlank="1" showInputMessage="1" showErrorMessage="1" promptTitle="Étnicos - Rrom" prompt="Marque con &quot;X&quot; si el indicador responde a un compromiso adquirido por el MEN con una comunidad Rrom" sqref="AG2:AG3" xr:uid="{4C9A0493-A6EF-1C48-9BBD-E47448CA45D2}"/>
    <dataValidation allowBlank="1" showInputMessage="1" showErrorMessage="1" promptTitle="Étnicos - NARP" prompt="Marque con &quot;X&quot; si el indicador responde a un compromiso adquirido por el MEN con una comunidad Negra, Afrocolombiana, Raizal y Palenquera" sqref="AF2:AF3" xr:uid="{B923B4BD-605E-B64B-A8EB-35F7F566762D}"/>
    <dataValidation allowBlank="1" showInputMessage="1" showErrorMessage="1" promptTitle="Proceso SIG" prompt="Seleccione de la lista desplegable el proceso del SIG al cual se asocia el indicador" sqref="G2" xr:uid="{C9194336-6892-A94F-B0EB-E4CA9DD904AD}"/>
    <dataValidation allowBlank="1" showInputMessage="1" showErrorMessage="1" promptTitle="CRIC" prompt="Registre el número del compromiso adquirido por el MEN con el Consejo Regional Indígena del Cauca que esté asociado al indicador." sqref="AB3" xr:uid="{F02BEC52-AC47-C444-A4C8-B0B569AE9090}"/>
    <dataValidation allowBlank="1" showInputMessage="1" showErrorMessage="1" promptTitle="CRIHU" prompt="Registre el número del compromiso adquirido por el MEN con el Consejo Regional Indígena del Huila que esté asociado al indicador." sqref="AD3" xr:uid="{D936B398-3EAD-5E42-A4E1-3191A94AE7BE}"/>
    <dataValidation allowBlank="1" showInputMessage="1" showErrorMessage="1" promptTitle="CRIDEC" prompt="Registre el número del compromiso adquirido por el MEN con el Consejo Regional Indígena de Caldas que esté asociado al indicador._x000a_" sqref="AC3" xr:uid="{D98DFA4F-C639-FA4A-A3ED-71724FCB0CEE}"/>
    <dataValidation allowBlank="1" showInputMessage="1" showErrorMessage="1" promptTitle="MRA" prompt="Registre el número del compromiso adquirido por el MEN en la Mesa Regional Amazónica que esté asociado al indicador." sqref="AA3" xr:uid="{B5A1E7F8-C9C6-F145-8032-F5ABF49741F2}"/>
    <dataValidation allowBlank="1" showInputMessage="1" showErrorMessage="1" promptTitle="MPC" prompt="Registre el número del compromiso adquirido por el MEN en la Mesa Permanente de Concertación indígena que esté asociado al indicador." sqref="Z3" xr:uid="{6808CB02-63ED-CE45-B2FC-CEE02823524D}"/>
    <dataValidation allowBlank="1" showInputMessage="1" showErrorMessage="1" promptTitle="Meta diciembre" prompt="Diligenciar el valor de la meta programada para la vigencia _x000a_" sqref="EC2" xr:uid="{0A07703F-3D6F-4E44-B3CF-D536EC474F7D}"/>
    <dataValidation allowBlank="1" showInputMessage="1" showErrorMessage="1" promptTitle="Meta noviembre" prompt="Diligenciar el valor de la meta programada para el mes. _x000a_Debe ser registrado de manera acumulada de acuerdo con la periodicidad del indicador  " sqref="DV2" xr:uid="{3A80C1B8-E971-D64C-9C23-DBFCE36C531E}"/>
    <dataValidation allowBlank="1" showInputMessage="1" showErrorMessage="1" promptTitle="Meta octubre" prompt="Diligenciar el valor de la meta programada para el mes. _x000a_Debe ser registrado de manera acumulada de acuerdo con la periodicidad del indicador  " sqref="DO2" xr:uid="{83188EDA-677D-1A44-829F-2DC81520D3BB}"/>
    <dataValidation allowBlank="1" showInputMessage="1" showErrorMessage="1" promptTitle="Meta septiembre" prompt="Diligenciar el valor de la meta programada para el mes. _x000a_Debe ser registrado de manera acumulada de acuerdo con la periodicidad del indicador  " sqref="DH2" xr:uid="{C3B2FBAD-D90C-FA45-9BD1-18C2073F24E8}"/>
    <dataValidation allowBlank="1" showInputMessage="1" showErrorMessage="1" promptTitle="Meta agosto" prompt="Diligenciar el valor de la meta programada para el mes. _x000a_Debe ser registrado de manera acumulada de acuerdo con la periodicidad del indicador  " sqref="DA2" xr:uid="{9D16F4F7-FD31-AE4D-9A09-8E0871EC2C80}"/>
    <dataValidation allowBlank="1" showInputMessage="1" showErrorMessage="1" promptTitle="Meta julio" prompt="Diligenciar el valor de la meta programada para el mes. _x000a_Debe ser registrado de manera acumulada de acuerdo con la periodicidad del indicador  " sqref="CT2" xr:uid="{ADA22448-9083-F244-AA96-4AD106BE6C86}"/>
    <dataValidation allowBlank="1" showInputMessage="1" showErrorMessage="1" promptTitle="Meta junio" prompt="Diligenciar el valor de la meta programada para el mes. _x000a_Debe ser registrado de manera acumulada de acuerdo con la periodicidad del indicador  " sqref="CM2" xr:uid="{8B82ADD4-514D-8540-AC69-FEDCBE901994}"/>
    <dataValidation allowBlank="1" showInputMessage="1" showErrorMessage="1" promptTitle="Meta mayo" prompt="Diligenciar el valor de la meta programada para el mes. _x000a_Debe ser registrado de manera acumulada de acuerdo con la periodicidad del indicador  " sqref="CF2" xr:uid="{936445AC-B2A0-3C4D-98D5-4606C5C47D0A}"/>
    <dataValidation allowBlank="1" showInputMessage="1" showErrorMessage="1" promptTitle="Meta abril" prompt="Diligenciar el valor de la meta programada para el mes. _x000a_Debe ser registrado de manera acumulada de acuerdo con la periodicidad del indicador  " sqref="BY2" xr:uid="{A83A6D58-56D4-364C-B434-12F08FD3EDD5}"/>
    <dataValidation allowBlank="1" showInputMessage="1" showErrorMessage="1" promptTitle="Meta marzo" prompt="Diligenciar el valor de la meta programada para el mes. _x000a_Debe ser registrado de manera acumulada de acuerdo con la periodicidad del indicador  " sqref="BR2" xr:uid="{88713EB3-B510-8243-A595-47D6032327AA}"/>
    <dataValidation allowBlank="1" showInputMessage="1" showErrorMessage="1" promptTitle="Meta febrero" prompt="Diligenciar el valor de la meta programada para el mes. _x000a_Debe ser registrado de manera acumulada de acuerdo con la periodicidad del indicador  " sqref="BK2" xr:uid="{23E71D0C-97E2-B343-AEA2-B186D0B37175}"/>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0A0CB253-ABEF-F845-AE1D-DB5DEC348556}"/>
    <dataValidation allowBlank="1" showInputMessage="1" showErrorMessage="1" promptTitle="Avance 2025" prompt="Corresponde a la cantidad o resultado alcanzado del indicador para el año 2025" sqref="BB2:BC2" xr:uid="{09965AD8-36CD-5D42-8697-201130917771}"/>
    <dataValidation allowBlank="1" showInputMessage="1" showErrorMessage="1" promptTitle="Avance 2024" prompt="Corresponde a la cantidad o resultado alcanzado del indicador para el año 2024" sqref="BA2" xr:uid="{E8C3CEBD-FE4A-204B-8895-1D3A8F7A6D16}"/>
    <dataValidation allowBlank="1" showInputMessage="1" showErrorMessage="1" promptTitle="Avance 2023" prompt="Corresponde a la cantidad o resultado alcanzado del indicador para el año 2023" sqref="AZ2" xr:uid="{4EDC045E-9C51-8F43-829D-672026449D0F}"/>
    <dataValidation allowBlank="1" showInputMessage="1" showErrorMessage="1" promptTitle="Meta cuatrienio" prompt="Corresponde a la cantidad o resultado esperado del indicador para el cuatrienio" sqref="AY2" xr:uid="{B0D9CEE6-F403-E843-B00C-6C247900822C}"/>
    <dataValidation allowBlank="1" showInputMessage="1" showErrorMessage="1" promptTitle="Meta 2026" prompt="Corresponde a la cantidad o resultado esperado del indicador para el año 2026" sqref="AX2" xr:uid="{CE28E237-98F6-D04D-A2E7-3C015AE74E2A}"/>
    <dataValidation allowBlank="1" showInputMessage="1" showErrorMessage="1" promptTitle="Meta 2025" prompt="Corresponde a la cantidad o resultado esperado del indicador para el año 2025" sqref="AW2" xr:uid="{A21FD9E9-4104-484C-AD67-0E94ECF2EE84}"/>
    <dataValidation allowBlank="1" showInputMessage="1" showErrorMessage="1" promptTitle="Meta 2024" prompt="Corresponde a la cantidad o resultado esperado del indicador para el año 2024" sqref="AV2" xr:uid="{748E9E69-CF75-6B40-83EB-42E66AF5A467}"/>
    <dataValidation allowBlank="1" showInputMessage="1" showErrorMessage="1" promptTitle="Meta 2023" prompt="Corresponde a la cantidad o resultado esperado del indicador para el año 2023" sqref="AU2" xr:uid="{566F6BD3-B7BD-FC47-8171-4132C6C1EB7A}"/>
    <dataValidation allowBlank="1" showInputMessage="1" showErrorMessage="1" promptTitle="Línea base" prompt="Corresponde al punto de partida o punto de referencia desde el cual se inicia la medición." sqref="AT2:AT3" xr:uid="{C11E5031-C564-3A40-9985-698C3C140127}"/>
    <dataValidation allowBlank="1" showErrorMessage="1" promptTitle="Mín 300 máx 4000" prompt="Recuerda que debes escribir mínimo 300 caractateres y máximo 4000" sqref="EK3:EL3 DV4:DV5 DO4:DO5 DH4:DH5 CT4:CT5 EC4:EC5 DA4:DA5 BY4:BY5 CF4:CF5" xr:uid="{630DDD2B-DD74-6142-9C83-0D6991B81AEA}"/>
    <dataValidation type="list" allowBlank="1" showInputMessage="1" showErrorMessage="1" sqref="BW4:BW5 BP4:BP5 EA4:EA5 DT4:DT5 DM4:DM5 DF4:DF5 CY4:CY5 CR4:CR5 CK4:CK5 CD4:CD5 EH4:EH5 BI4:BI5" xr:uid="{351E41AF-F1EC-417F-9451-4ABC8C8C503F}">
      <formula1>"SI,NO,Pendiente Validar,Validación Preliminar"</formula1>
    </dataValidation>
    <dataValidation type="list" allowBlank="1" showInputMessage="1" showErrorMessage="1" sqref="J4:L5 N4:N5" xr:uid="{E5CA21E8-E46A-4839-9F9D-042C3A0AD564}">
      <formula1>INDIRECT(EM4)</formula1>
    </dataValidation>
    <dataValidation type="list" allowBlank="1" showInputMessage="1" showErrorMessage="1" sqref="D4:D5" xr:uid="{7A298491-2369-49C4-9C20-CA74A3239C54}">
      <formula1>INDIRECT(EL4)</formula1>
    </dataValidation>
    <dataValidation type="list" allowBlank="1" showInputMessage="1" showErrorMessage="1" sqref="C4:C5" xr:uid="{BF97F364-0252-454A-9980-A353303AA444}">
      <formula1>INDIRECT(B4)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DCBC6-5CCF-724E-B9DE-D23E4BD7191C}">
  <dimension ref="A1:ER6"/>
  <sheetViews>
    <sheetView topLeftCell="B6" workbookViewId="0">
      <selection activeCell="E13" sqref="E13"/>
    </sheetView>
  </sheetViews>
  <sheetFormatPr baseColWidth="10" defaultColWidth="0" defaultRowHeight="18.75" x14ac:dyDescent="0.3"/>
  <cols>
    <col min="1" max="1" width="16.125" style="121" hidden="1" customWidth="1"/>
    <col min="2" max="2" width="24.5" style="121" customWidth="1"/>
    <col min="3" max="3" width="28.5" style="121" customWidth="1"/>
    <col min="4" max="4" width="29.375" style="121" customWidth="1"/>
    <col min="5" max="7" width="28.5" style="121" customWidth="1"/>
    <col min="8" max="8" width="21.5" style="121" customWidth="1"/>
    <col min="9" max="9" width="24.875" style="121" customWidth="1"/>
    <col min="10" max="10" width="29" style="121" customWidth="1"/>
    <col min="11" max="11" width="31" style="121" customWidth="1"/>
    <col min="12" max="12" width="25.875" style="121" customWidth="1"/>
    <col min="13" max="13" width="35.125" style="121" customWidth="1"/>
    <col min="14" max="14" width="32.875" style="121" customWidth="1"/>
    <col min="15" max="15" width="10.375" style="121" customWidth="1"/>
    <col min="16" max="16" width="36" style="124" customWidth="1"/>
    <col min="17" max="18" width="14.375" style="124" customWidth="1"/>
    <col min="19" max="19" width="21.5" style="124" customWidth="1"/>
    <col min="20" max="21" width="14.375" style="124" customWidth="1"/>
    <col min="22" max="22" width="13" style="124" customWidth="1"/>
    <col min="23" max="23" width="21.5" style="124" customWidth="1"/>
    <col min="24" max="24" width="11.5" style="121" customWidth="1"/>
    <col min="25" max="25" width="12.5" style="121" customWidth="1"/>
    <col min="26" max="31" width="17" style="121" hidden="1"/>
    <col min="32" max="32" width="20" style="121" hidden="1"/>
    <col min="33" max="43" width="14.375" style="121" hidden="1"/>
    <col min="44" max="44" width="14.375" style="125" hidden="1"/>
    <col min="45" max="45" width="14.375" style="121" hidden="1"/>
    <col min="46" max="46" width="16.375" style="125" customWidth="1"/>
    <col min="47" max="47" width="17.125" style="125" customWidth="1"/>
    <col min="48" max="48" width="17.625" style="125" customWidth="1"/>
    <col min="49" max="49" width="21" style="125" bestFit="1" customWidth="1"/>
    <col min="50" max="50" width="16.625" style="125" customWidth="1"/>
    <col min="51" max="51" width="22.5" style="125" bestFit="1" customWidth="1"/>
    <col min="52" max="52" width="14.375" style="121" hidden="1"/>
    <col min="53" max="53" width="6.375" style="121" hidden="1"/>
    <col min="54" max="55" width="12.125" style="121" hidden="1"/>
    <col min="56" max="57" width="14.125" style="121" customWidth="1"/>
    <col min="58" max="58" width="34.5" style="121" customWidth="1"/>
    <col min="59" max="62" width="14.125" style="121" customWidth="1"/>
    <col min="63" max="63" width="18" style="121" customWidth="1"/>
    <col min="64" max="64" width="19.375" style="121" customWidth="1"/>
    <col min="65" max="69" width="14.125" style="121" customWidth="1"/>
    <col min="70" max="70" width="18" style="121" customWidth="1"/>
    <col min="71" max="71" width="21.125" style="121" customWidth="1"/>
    <col min="72" max="76" width="14.125" style="121" customWidth="1"/>
    <col min="77" max="77" width="21.875" style="121" customWidth="1"/>
    <col min="78" max="83" width="14.125" style="121" customWidth="1"/>
    <col min="84" max="84" width="23.125" style="121" customWidth="1"/>
    <col min="85" max="90" width="14.125" style="121" customWidth="1"/>
    <col min="91" max="91" width="23.125" style="121" customWidth="1"/>
    <col min="92" max="97" width="14.125" style="121" customWidth="1"/>
    <col min="98" max="98" width="23.125" style="121" customWidth="1"/>
    <col min="99" max="104" width="14.125" style="121" customWidth="1"/>
    <col min="105" max="105" width="23.125" style="121" customWidth="1"/>
    <col min="106" max="111" width="14.125" style="121" customWidth="1"/>
    <col min="112" max="112" width="23.125" style="121" customWidth="1"/>
    <col min="113" max="118" width="14.125" style="121" customWidth="1"/>
    <col min="119" max="119" width="23.125" style="121" customWidth="1"/>
    <col min="120" max="125" width="14.125" style="121" customWidth="1"/>
    <col min="126" max="126" width="23.125" style="121" customWidth="1"/>
    <col min="127" max="132" width="14.125" style="121" customWidth="1"/>
    <col min="133" max="133" width="23.5" style="121" customWidth="1"/>
    <col min="134" max="137" width="14.125" style="121" customWidth="1"/>
    <col min="138" max="138" width="15.375" style="121" customWidth="1"/>
    <col min="139" max="139" width="34.625" style="121" customWidth="1"/>
    <col min="140" max="140" width="17.625" style="121" customWidth="1"/>
    <col min="141" max="141" width="11.875" style="121" hidden="1" customWidth="1"/>
    <col min="142" max="142" width="13.375" style="125" hidden="1" customWidth="1"/>
    <col min="143" max="143" width="16.875" style="121" hidden="1" customWidth="1"/>
    <col min="144" max="144" width="15.375" style="121" hidden="1" customWidth="1"/>
    <col min="145" max="145" width="18" style="121" hidden="1" customWidth="1"/>
    <col min="146" max="146" width="19.5" style="121" hidden="1" customWidth="1"/>
    <col min="147" max="147" width="13.5" style="121" hidden="1" customWidth="1"/>
    <col min="148" max="148" width="12.375" style="121" hidden="1" customWidth="1"/>
    <col min="149" max="16384" width="11.875" style="121" hidden="1"/>
  </cols>
  <sheetData>
    <row r="1" spans="1:148" s="7" customFormat="1" ht="30.75" customHeight="1" x14ac:dyDescent="0.3">
      <c r="B1" s="183" t="s">
        <v>0</v>
      </c>
      <c r="C1" s="183"/>
      <c r="D1" s="183"/>
      <c r="E1" s="184" t="s">
        <v>166</v>
      </c>
      <c r="F1" s="184"/>
      <c r="G1" s="184"/>
      <c r="H1" s="185" t="s">
        <v>167</v>
      </c>
      <c r="I1" s="186"/>
      <c r="J1" s="186"/>
      <c r="K1" s="186"/>
      <c r="L1" s="186"/>
      <c r="M1" s="186"/>
      <c r="N1" s="186"/>
      <c r="O1" s="167" t="s">
        <v>168</v>
      </c>
      <c r="P1" s="168"/>
      <c r="Q1" s="168"/>
      <c r="R1" s="168"/>
      <c r="S1" s="168"/>
      <c r="T1" s="168"/>
      <c r="U1" s="168"/>
      <c r="V1" s="168"/>
      <c r="W1" s="168"/>
      <c r="X1" s="168"/>
      <c r="Y1" s="169"/>
      <c r="Z1" s="170" t="s">
        <v>169</v>
      </c>
      <c r="AA1" s="170"/>
      <c r="AB1" s="170"/>
      <c r="AC1" s="170"/>
      <c r="AD1" s="170"/>
      <c r="AE1" s="170"/>
      <c r="AF1" s="170"/>
      <c r="AG1" s="170"/>
      <c r="AH1" s="170"/>
      <c r="AI1" s="170"/>
      <c r="AJ1" s="170"/>
      <c r="AK1" s="170"/>
      <c r="AL1" s="170"/>
      <c r="AM1" s="170"/>
      <c r="AN1" s="170"/>
      <c r="AO1" s="171" t="s">
        <v>170</v>
      </c>
      <c r="AP1" s="171"/>
      <c r="AQ1" s="171"/>
      <c r="AR1" s="171"/>
      <c r="AS1" s="171"/>
      <c r="AT1" s="162" t="s">
        <v>171</v>
      </c>
      <c r="AU1" s="162"/>
      <c r="AV1" s="162"/>
      <c r="AW1" s="162"/>
      <c r="AX1" s="162"/>
      <c r="AY1" s="162"/>
      <c r="AZ1" s="163" t="s">
        <v>172</v>
      </c>
      <c r="BA1" s="163"/>
      <c r="BB1" s="163"/>
      <c r="BC1" s="163"/>
      <c r="BD1" s="164" t="s">
        <v>173</v>
      </c>
      <c r="BE1" s="165"/>
      <c r="BF1" s="165"/>
      <c r="BG1" s="165"/>
      <c r="BH1" s="165"/>
      <c r="BI1" s="165"/>
      <c r="BJ1" s="165"/>
      <c r="BK1" s="165"/>
      <c r="BL1" s="165"/>
      <c r="BM1" s="165"/>
      <c r="BN1" s="165"/>
      <c r="BO1" s="165"/>
      <c r="BP1" s="165"/>
      <c r="BQ1" s="165"/>
      <c r="BR1" s="165"/>
      <c r="BS1" s="165"/>
      <c r="BT1" s="165"/>
      <c r="BU1" s="165"/>
      <c r="BV1" s="165"/>
      <c r="BW1" s="165"/>
      <c r="BX1" s="165"/>
      <c r="BY1" s="165"/>
      <c r="BZ1" s="165"/>
      <c r="CA1" s="165"/>
      <c r="CB1" s="165"/>
      <c r="CC1" s="165"/>
      <c r="CD1" s="165"/>
      <c r="CE1" s="165"/>
      <c r="CF1" s="165"/>
      <c r="CG1" s="165"/>
      <c r="CH1" s="165"/>
      <c r="CI1" s="165"/>
      <c r="CJ1" s="165"/>
      <c r="CK1" s="165"/>
      <c r="CL1" s="165"/>
      <c r="CM1" s="165"/>
      <c r="CN1" s="165"/>
      <c r="CO1" s="165"/>
      <c r="CP1" s="165"/>
      <c r="CQ1" s="165"/>
      <c r="CR1" s="165"/>
      <c r="CS1" s="165"/>
      <c r="CT1" s="165"/>
      <c r="CU1" s="165"/>
      <c r="CV1" s="165"/>
      <c r="CW1" s="165"/>
      <c r="CX1" s="165"/>
      <c r="CY1" s="165"/>
      <c r="CZ1" s="165"/>
      <c r="DA1" s="165"/>
      <c r="DB1" s="165"/>
      <c r="DC1" s="165"/>
      <c r="DD1" s="165"/>
      <c r="DE1" s="165"/>
      <c r="DF1" s="165"/>
      <c r="DG1" s="165"/>
      <c r="DH1" s="165"/>
      <c r="DI1" s="165"/>
      <c r="DJ1" s="165"/>
      <c r="DK1" s="165"/>
      <c r="DL1" s="165"/>
      <c r="DM1" s="165"/>
      <c r="DN1" s="165"/>
      <c r="DO1" s="165"/>
      <c r="DP1" s="165"/>
      <c r="DQ1" s="165"/>
      <c r="DR1" s="165"/>
      <c r="DS1" s="165"/>
      <c r="DT1" s="165"/>
      <c r="DU1" s="165"/>
      <c r="DV1" s="165"/>
      <c r="DW1" s="165"/>
      <c r="DX1" s="165"/>
      <c r="DY1" s="165"/>
      <c r="DZ1" s="165"/>
      <c r="EA1" s="165"/>
      <c r="EB1" s="165"/>
      <c r="EC1" s="165"/>
      <c r="ED1" s="165"/>
      <c r="EE1" s="165"/>
      <c r="EF1" s="165"/>
      <c r="EG1" s="165"/>
      <c r="EH1" s="165"/>
      <c r="EI1" s="166"/>
      <c r="EL1" s="8"/>
    </row>
    <row r="2" spans="1:148" s="7" customFormat="1" ht="18.75" customHeight="1" x14ac:dyDescent="0.3">
      <c r="B2" s="177" t="s">
        <v>4</v>
      </c>
      <c r="C2" s="177" t="s">
        <v>5</v>
      </c>
      <c r="D2" s="177" t="s">
        <v>6</v>
      </c>
      <c r="E2" s="179" t="s">
        <v>174</v>
      </c>
      <c r="F2" s="179" t="s">
        <v>175</v>
      </c>
      <c r="G2" s="179" t="s">
        <v>176</v>
      </c>
      <c r="H2" s="181" t="s">
        <v>177</v>
      </c>
      <c r="I2" s="181" t="s">
        <v>178</v>
      </c>
      <c r="J2" s="181" t="s">
        <v>179</v>
      </c>
      <c r="K2" s="181" t="s">
        <v>180</v>
      </c>
      <c r="L2" s="181" t="s">
        <v>181</v>
      </c>
      <c r="M2" s="181" t="s">
        <v>1</v>
      </c>
      <c r="N2" s="181" t="s">
        <v>2</v>
      </c>
      <c r="O2" s="175" t="s">
        <v>182</v>
      </c>
      <c r="P2" s="172" t="s">
        <v>183</v>
      </c>
      <c r="Q2" s="172" t="s">
        <v>184</v>
      </c>
      <c r="R2" s="172" t="s">
        <v>185</v>
      </c>
      <c r="S2" s="172" t="s">
        <v>186</v>
      </c>
      <c r="T2" s="172" t="s">
        <v>187</v>
      </c>
      <c r="U2" s="172" t="s">
        <v>188</v>
      </c>
      <c r="V2" s="172" t="s">
        <v>189</v>
      </c>
      <c r="W2" s="172" t="s">
        <v>7</v>
      </c>
      <c r="X2" s="173" t="s">
        <v>190</v>
      </c>
      <c r="Y2" s="173" t="s">
        <v>191</v>
      </c>
      <c r="Z2" s="170" t="s">
        <v>192</v>
      </c>
      <c r="AA2" s="170"/>
      <c r="AB2" s="170"/>
      <c r="AC2" s="170"/>
      <c r="AD2" s="170"/>
      <c r="AE2" s="170"/>
      <c r="AF2" s="160" t="s">
        <v>193</v>
      </c>
      <c r="AG2" s="160" t="s">
        <v>194</v>
      </c>
      <c r="AH2" s="160" t="s">
        <v>195</v>
      </c>
      <c r="AI2" s="160" t="s">
        <v>196</v>
      </c>
      <c r="AJ2" s="160" t="s">
        <v>197</v>
      </c>
      <c r="AK2" s="160" t="s">
        <v>198</v>
      </c>
      <c r="AL2" s="160" t="s">
        <v>199</v>
      </c>
      <c r="AM2" s="160" t="s">
        <v>200</v>
      </c>
      <c r="AN2" s="160" t="s">
        <v>201</v>
      </c>
      <c r="AO2" s="156" t="s">
        <v>202</v>
      </c>
      <c r="AP2" s="156" t="s">
        <v>203</v>
      </c>
      <c r="AQ2" s="156" t="s">
        <v>204</v>
      </c>
      <c r="AR2" s="156" t="s">
        <v>205</v>
      </c>
      <c r="AS2" s="156" t="s">
        <v>206</v>
      </c>
      <c r="AT2" s="158" t="s">
        <v>207</v>
      </c>
      <c r="AU2" s="158" t="s">
        <v>208</v>
      </c>
      <c r="AV2" s="158" t="s">
        <v>209</v>
      </c>
      <c r="AW2" s="158" t="s">
        <v>210</v>
      </c>
      <c r="AX2" s="158" t="s">
        <v>211</v>
      </c>
      <c r="AY2" s="158" t="s">
        <v>212</v>
      </c>
      <c r="AZ2" s="155" t="s">
        <v>213</v>
      </c>
      <c r="BA2" s="155" t="s">
        <v>214</v>
      </c>
      <c r="BB2" s="155" t="s">
        <v>215</v>
      </c>
      <c r="BC2" s="155" t="s">
        <v>216</v>
      </c>
      <c r="BD2" s="146" t="s">
        <v>217</v>
      </c>
      <c r="BE2" s="139" t="s">
        <v>218</v>
      </c>
      <c r="BF2" s="141" t="s">
        <v>8</v>
      </c>
      <c r="BG2" s="141" t="s">
        <v>219</v>
      </c>
      <c r="BH2" s="141" t="s">
        <v>220</v>
      </c>
      <c r="BI2" s="143" t="s">
        <v>9</v>
      </c>
      <c r="BJ2" s="141" t="s">
        <v>221</v>
      </c>
      <c r="BK2" s="146" t="s">
        <v>222</v>
      </c>
      <c r="BL2" s="151" t="s">
        <v>223</v>
      </c>
      <c r="BM2" s="149" t="s">
        <v>11</v>
      </c>
      <c r="BN2" s="149" t="s">
        <v>224</v>
      </c>
      <c r="BO2" s="149" t="s">
        <v>10</v>
      </c>
      <c r="BP2" s="147" t="s">
        <v>12</v>
      </c>
      <c r="BQ2" s="149" t="s">
        <v>225</v>
      </c>
      <c r="BR2" s="146" t="s">
        <v>226</v>
      </c>
      <c r="BS2" s="139" t="s">
        <v>227</v>
      </c>
      <c r="BT2" s="141" t="s">
        <v>14</v>
      </c>
      <c r="BU2" s="141" t="s">
        <v>228</v>
      </c>
      <c r="BV2" s="141" t="s">
        <v>13</v>
      </c>
      <c r="BW2" s="143" t="s">
        <v>15</v>
      </c>
      <c r="BX2" s="141" t="s">
        <v>229</v>
      </c>
      <c r="BY2" s="146" t="s">
        <v>230</v>
      </c>
      <c r="BZ2" s="139" t="s">
        <v>231</v>
      </c>
      <c r="CA2" s="141" t="s">
        <v>17</v>
      </c>
      <c r="CB2" s="141" t="s">
        <v>232</v>
      </c>
      <c r="CC2" s="141" t="s">
        <v>16</v>
      </c>
      <c r="CD2" s="143" t="s">
        <v>18</v>
      </c>
      <c r="CE2" s="141" t="s">
        <v>233</v>
      </c>
      <c r="CF2" s="146" t="s">
        <v>234</v>
      </c>
      <c r="CG2" s="139" t="s">
        <v>235</v>
      </c>
      <c r="CH2" s="141" t="s">
        <v>20</v>
      </c>
      <c r="CI2" s="141" t="s">
        <v>236</v>
      </c>
      <c r="CJ2" s="141" t="s">
        <v>19</v>
      </c>
      <c r="CK2" s="143" t="s">
        <v>21</v>
      </c>
      <c r="CL2" s="141" t="s">
        <v>237</v>
      </c>
      <c r="CM2" s="139" t="s">
        <v>238</v>
      </c>
      <c r="CN2" s="139" t="s">
        <v>239</v>
      </c>
      <c r="CO2" s="141" t="s">
        <v>23</v>
      </c>
      <c r="CP2" s="141" t="s">
        <v>240</v>
      </c>
      <c r="CQ2" s="141" t="s">
        <v>22</v>
      </c>
      <c r="CR2" s="143" t="s">
        <v>24</v>
      </c>
      <c r="CS2" s="141" t="s">
        <v>241</v>
      </c>
      <c r="CT2" s="139" t="s">
        <v>242</v>
      </c>
      <c r="CU2" s="139" t="s">
        <v>243</v>
      </c>
      <c r="CV2" s="141" t="s">
        <v>26</v>
      </c>
      <c r="CW2" s="141" t="s">
        <v>244</v>
      </c>
      <c r="CX2" s="141" t="s">
        <v>25</v>
      </c>
      <c r="CY2" s="143" t="s">
        <v>27</v>
      </c>
      <c r="CZ2" s="141" t="s">
        <v>245</v>
      </c>
      <c r="DA2" s="139" t="s">
        <v>246</v>
      </c>
      <c r="DB2" s="139" t="s">
        <v>247</v>
      </c>
      <c r="DC2" s="141" t="s">
        <v>29</v>
      </c>
      <c r="DD2" s="141" t="s">
        <v>248</v>
      </c>
      <c r="DE2" s="141" t="s">
        <v>28</v>
      </c>
      <c r="DF2" s="143" t="s">
        <v>30</v>
      </c>
      <c r="DG2" s="141" t="s">
        <v>249</v>
      </c>
      <c r="DH2" s="139" t="s">
        <v>250</v>
      </c>
      <c r="DI2" s="139" t="s">
        <v>251</v>
      </c>
      <c r="DJ2" s="141" t="s">
        <v>32</v>
      </c>
      <c r="DK2" s="141" t="s">
        <v>252</v>
      </c>
      <c r="DL2" s="141" t="s">
        <v>31</v>
      </c>
      <c r="DM2" s="143" t="s">
        <v>33</v>
      </c>
      <c r="DN2" s="141" t="s">
        <v>253</v>
      </c>
      <c r="DO2" s="139" t="s">
        <v>254</v>
      </c>
      <c r="DP2" s="139" t="s">
        <v>255</v>
      </c>
      <c r="DQ2" s="141" t="s">
        <v>35</v>
      </c>
      <c r="DR2" s="141" t="s">
        <v>256</v>
      </c>
      <c r="DS2" s="141" t="s">
        <v>34</v>
      </c>
      <c r="DT2" s="143" t="s">
        <v>36</v>
      </c>
      <c r="DU2" s="141" t="s">
        <v>257</v>
      </c>
      <c r="DV2" s="139" t="s">
        <v>258</v>
      </c>
      <c r="DW2" s="139" t="s">
        <v>259</v>
      </c>
      <c r="DX2" s="141" t="s">
        <v>38</v>
      </c>
      <c r="DY2" s="141" t="s">
        <v>260</v>
      </c>
      <c r="DZ2" s="141" t="s">
        <v>37</v>
      </c>
      <c r="EA2" s="143" t="s">
        <v>39</v>
      </c>
      <c r="EB2" s="141" t="s">
        <v>261</v>
      </c>
      <c r="EC2" s="139" t="s">
        <v>262</v>
      </c>
      <c r="ED2" s="139" t="s">
        <v>263</v>
      </c>
      <c r="EE2" s="141" t="s">
        <v>41</v>
      </c>
      <c r="EF2" s="141" t="s">
        <v>264</v>
      </c>
      <c r="EG2" s="141" t="s">
        <v>40</v>
      </c>
      <c r="EH2" s="143" t="s">
        <v>42</v>
      </c>
      <c r="EI2" s="141" t="s">
        <v>265</v>
      </c>
      <c r="EL2" s="8"/>
    </row>
    <row r="3" spans="1:148" s="11" customFormat="1" ht="45.75" customHeight="1" x14ac:dyDescent="0.25">
      <c r="A3" s="9" t="s">
        <v>3</v>
      </c>
      <c r="B3" s="178"/>
      <c r="C3" s="178"/>
      <c r="D3" s="178"/>
      <c r="E3" s="180"/>
      <c r="F3" s="180"/>
      <c r="G3" s="180"/>
      <c r="H3" s="182"/>
      <c r="I3" s="182"/>
      <c r="J3" s="182"/>
      <c r="K3" s="182"/>
      <c r="L3" s="182"/>
      <c r="M3" s="182"/>
      <c r="N3" s="182"/>
      <c r="O3" s="176"/>
      <c r="P3" s="173"/>
      <c r="Q3" s="173"/>
      <c r="R3" s="173"/>
      <c r="S3" s="173"/>
      <c r="T3" s="173"/>
      <c r="U3" s="173"/>
      <c r="V3" s="173"/>
      <c r="W3" s="173"/>
      <c r="X3" s="174"/>
      <c r="Y3" s="174"/>
      <c r="Z3" s="10" t="s">
        <v>266</v>
      </c>
      <c r="AA3" s="10" t="s">
        <v>267</v>
      </c>
      <c r="AB3" s="10" t="s">
        <v>268</v>
      </c>
      <c r="AC3" s="10" t="s">
        <v>269</v>
      </c>
      <c r="AD3" s="10" t="s">
        <v>270</v>
      </c>
      <c r="AE3" s="10" t="s">
        <v>271</v>
      </c>
      <c r="AF3" s="161"/>
      <c r="AG3" s="161"/>
      <c r="AH3" s="161"/>
      <c r="AI3" s="161"/>
      <c r="AJ3" s="161"/>
      <c r="AK3" s="161"/>
      <c r="AL3" s="161"/>
      <c r="AM3" s="161"/>
      <c r="AN3" s="161"/>
      <c r="AO3" s="157"/>
      <c r="AP3" s="157"/>
      <c r="AQ3" s="157"/>
      <c r="AR3" s="157"/>
      <c r="AS3" s="157"/>
      <c r="AT3" s="159"/>
      <c r="AU3" s="159"/>
      <c r="AV3" s="159"/>
      <c r="AW3" s="159"/>
      <c r="AX3" s="159"/>
      <c r="AY3" s="159"/>
      <c r="AZ3" s="155"/>
      <c r="BA3" s="155"/>
      <c r="BB3" s="155"/>
      <c r="BC3" s="155"/>
      <c r="BD3" s="146"/>
      <c r="BE3" s="140"/>
      <c r="BF3" s="142"/>
      <c r="BG3" s="154"/>
      <c r="BH3" s="142"/>
      <c r="BI3" s="144"/>
      <c r="BJ3" s="142"/>
      <c r="BK3" s="146"/>
      <c r="BL3" s="152"/>
      <c r="BM3" s="153"/>
      <c r="BN3" s="153"/>
      <c r="BO3" s="153"/>
      <c r="BP3" s="148"/>
      <c r="BQ3" s="150"/>
      <c r="BR3" s="146"/>
      <c r="BS3" s="140"/>
      <c r="BT3" s="142"/>
      <c r="BU3" s="142"/>
      <c r="BV3" s="142"/>
      <c r="BW3" s="144"/>
      <c r="BX3" s="142"/>
      <c r="BY3" s="146"/>
      <c r="BZ3" s="140"/>
      <c r="CA3" s="142"/>
      <c r="CB3" s="142"/>
      <c r="CC3" s="142"/>
      <c r="CD3" s="144"/>
      <c r="CE3" s="142"/>
      <c r="CF3" s="146"/>
      <c r="CG3" s="140"/>
      <c r="CH3" s="142"/>
      <c r="CI3" s="142"/>
      <c r="CJ3" s="142"/>
      <c r="CK3" s="144"/>
      <c r="CL3" s="142"/>
      <c r="CM3" s="140"/>
      <c r="CN3" s="140"/>
      <c r="CO3" s="142"/>
      <c r="CP3" s="142"/>
      <c r="CQ3" s="142"/>
      <c r="CR3" s="144"/>
      <c r="CS3" s="142"/>
      <c r="CT3" s="140"/>
      <c r="CU3" s="140"/>
      <c r="CV3" s="142"/>
      <c r="CW3" s="142"/>
      <c r="CX3" s="142"/>
      <c r="CY3" s="144"/>
      <c r="CZ3" s="142"/>
      <c r="DA3" s="140"/>
      <c r="DB3" s="140"/>
      <c r="DC3" s="142"/>
      <c r="DD3" s="142"/>
      <c r="DE3" s="142"/>
      <c r="DF3" s="144"/>
      <c r="DG3" s="142"/>
      <c r="DH3" s="140"/>
      <c r="DI3" s="140"/>
      <c r="DJ3" s="142"/>
      <c r="DK3" s="142"/>
      <c r="DL3" s="142"/>
      <c r="DM3" s="144"/>
      <c r="DN3" s="142"/>
      <c r="DO3" s="140"/>
      <c r="DP3" s="140"/>
      <c r="DQ3" s="142"/>
      <c r="DR3" s="142"/>
      <c r="DS3" s="142"/>
      <c r="DT3" s="144"/>
      <c r="DU3" s="142"/>
      <c r="DV3" s="140"/>
      <c r="DW3" s="140"/>
      <c r="DX3" s="142"/>
      <c r="DY3" s="142"/>
      <c r="DZ3" s="142"/>
      <c r="EA3" s="144"/>
      <c r="EB3" s="142"/>
      <c r="EC3" s="145"/>
      <c r="ED3" s="140"/>
      <c r="EE3" s="142"/>
      <c r="EF3" s="142"/>
      <c r="EG3" s="142"/>
      <c r="EH3" s="144"/>
      <c r="EI3" s="142"/>
      <c r="EK3" s="12"/>
      <c r="EL3" s="13" t="s">
        <v>43</v>
      </c>
      <c r="EM3" s="13" t="s">
        <v>178</v>
      </c>
      <c r="EN3" s="13" t="s">
        <v>272</v>
      </c>
      <c r="EO3" s="13" t="s">
        <v>273</v>
      </c>
      <c r="EP3" s="13" t="s">
        <v>181</v>
      </c>
      <c r="EQ3" s="13" t="s">
        <v>1</v>
      </c>
      <c r="ER3" s="14" t="s">
        <v>2</v>
      </c>
    </row>
    <row r="4" spans="1:148" ht="409.5" x14ac:dyDescent="0.3">
      <c r="B4" s="16" t="s">
        <v>93</v>
      </c>
      <c r="C4" s="16" t="s">
        <v>94</v>
      </c>
      <c r="D4" s="16" t="s">
        <v>120</v>
      </c>
      <c r="E4" s="16" t="s">
        <v>157</v>
      </c>
      <c r="F4" s="16" t="s">
        <v>936</v>
      </c>
      <c r="G4" s="17" t="s">
        <v>937</v>
      </c>
      <c r="H4" s="16"/>
      <c r="I4" s="16" t="s">
        <v>627</v>
      </c>
      <c r="J4" s="16" t="s">
        <v>628</v>
      </c>
      <c r="K4" s="16" t="s">
        <v>629</v>
      </c>
      <c r="L4" s="16" t="s">
        <v>938</v>
      </c>
      <c r="M4" s="16" t="s">
        <v>96</v>
      </c>
      <c r="N4" s="16" t="s">
        <v>116</v>
      </c>
      <c r="O4" s="22">
        <v>62</v>
      </c>
      <c r="P4" s="19" t="s">
        <v>939</v>
      </c>
      <c r="Q4" s="20" t="s">
        <v>282</v>
      </c>
      <c r="R4" s="19" t="s">
        <v>485</v>
      </c>
      <c r="S4" s="19" t="s">
        <v>940</v>
      </c>
      <c r="T4" s="19" t="s">
        <v>285</v>
      </c>
      <c r="U4" s="19" t="s">
        <v>286</v>
      </c>
      <c r="V4" s="19">
        <v>0</v>
      </c>
      <c r="W4" s="19" t="s">
        <v>121</v>
      </c>
      <c r="X4" s="20" t="s">
        <v>288</v>
      </c>
      <c r="Y4" s="21"/>
      <c r="Z4" s="21"/>
      <c r="AA4" s="21"/>
      <c r="AB4" s="21"/>
      <c r="AC4" s="21"/>
      <c r="AD4" s="21"/>
      <c r="AE4" s="21"/>
      <c r="AF4" s="21"/>
      <c r="AG4" s="21"/>
      <c r="AH4" s="22"/>
      <c r="AI4" s="22"/>
      <c r="AJ4" s="22"/>
      <c r="AK4" s="22" t="s">
        <v>48</v>
      </c>
      <c r="AL4" s="22"/>
      <c r="AM4" s="22"/>
      <c r="AN4" s="22"/>
      <c r="AO4" s="22"/>
      <c r="AP4" s="22"/>
      <c r="AQ4" s="22"/>
      <c r="AR4" s="23"/>
      <c r="AS4" s="22"/>
      <c r="AT4" s="207">
        <v>2</v>
      </c>
      <c r="AU4" s="190">
        <v>2</v>
      </c>
      <c r="AV4" s="190">
        <v>2</v>
      </c>
      <c r="AW4" s="190">
        <v>2</v>
      </c>
      <c r="AX4" s="190">
        <v>2</v>
      </c>
      <c r="AY4" s="190">
        <v>10</v>
      </c>
      <c r="AZ4" s="191"/>
      <c r="BA4" s="191"/>
      <c r="BB4" s="191"/>
      <c r="BC4" s="191"/>
      <c r="BD4" s="24">
        <v>0</v>
      </c>
      <c r="BE4" s="24"/>
      <c r="BF4" s="25"/>
      <c r="BG4" s="26">
        <f t="shared" ref="BG4:BG5" si="0">IFERROR(BD4/AW4,0)</f>
        <v>0</v>
      </c>
      <c r="BH4" s="27">
        <f t="shared" ref="BH4:BH5" si="1">IFERROR(BE4/AW4,0)</f>
        <v>0</v>
      </c>
      <c r="BI4" s="25" t="s">
        <v>49</v>
      </c>
      <c r="BJ4" s="25"/>
      <c r="BK4" s="24">
        <v>0</v>
      </c>
      <c r="BL4" s="24">
        <v>1</v>
      </c>
      <c r="BM4" s="25" t="s">
        <v>122</v>
      </c>
      <c r="BN4" s="27">
        <f t="shared" ref="BN4:BN5" si="2">+IFERROR(BK4/AW4,0)</f>
        <v>0</v>
      </c>
      <c r="BO4" s="28">
        <f t="shared" ref="BO4:BO5" si="3">+IF(BP4="SI",IFERROR((IF(BP4="SI",BL4,0)/AW4),"REVISAR"),BH4)</f>
        <v>0.5</v>
      </c>
      <c r="BP4" s="25" t="s">
        <v>50</v>
      </c>
      <c r="BQ4" s="29" t="s">
        <v>941</v>
      </c>
      <c r="BR4" s="30">
        <v>0</v>
      </c>
      <c r="BS4" s="24">
        <v>1</v>
      </c>
      <c r="BT4" s="25" t="s">
        <v>104</v>
      </c>
      <c r="BU4" s="27">
        <f t="shared" ref="BU4:BU5" si="4">+IFERROR(BR4/AW4,0)</f>
        <v>0</v>
      </c>
      <c r="BV4" s="28">
        <f t="shared" ref="BV4:BV5" si="5">+IF(BW4="SI",IFERROR((IF(BW4="SI",BS4,0)/AW4),"REVISAR"),BO4)</f>
        <v>0.5</v>
      </c>
      <c r="BW4" s="25" t="s">
        <v>50</v>
      </c>
      <c r="BX4" s="25" t="s">
        <v>942</v>
      </c>
      <c r="BY4" s="24">
        <v>0</v>
      </c>
      <c r="BZ4" s="24">
        <v>1</v>
      </c>
      <c r="CA4" s="25" t="s">
        <v>100</v>
      </c>
      <c r="CB4" s="27">
        <f t="shared" ref="CB4:CB5" si="6">+IFERROR(BY4/AW4,0)</f>
        <v>0</v>
      </c>
      <c r="CC4" s="28">
        <f t="shared" ref="CC4:CC5" si="7">+IF(CD4="SI",IFERROR((IF(CD4="SI",BZ4,0)/AW4),"REVISAR"),BV4)</f>
        <v>0.5</v>
      </c>
      <c r="CD4" s="25" t="s">
        <v>50</v>
      </c>
      <c r="CE4" s="25" t="s">
        <v>1467</v>
      </c>
      <c r="CF4" s="24">
        <v>0</v>
      </c>
      <c r="CG4" s="24">
        <v>1</v>
      </c>
      <c r="CH4" s="25" t="s">
        <v>104</v>
      </c>
      <c r="CI4" s="27">
        <f t="shared" ref="CI4:CI5" si="8">+IFERROR(CF4/AW4,0)</f>
        <v>0</v>
      </c>
      <c r="CJ4" s="28">
        <f t="shared" ref="CJ4:CJ5" si="9">+IF(CK4="SI",IFERROR((IF(CK4="SI",CG4,0)/AW4),"REVISAR"),CC4)</f>
        <v>0.5</v>
      </c>
      <c r="CK4" s="25" t="s">
        <v>50</v>
      </c>
      <c r="CL4" s="25" t="s">
        <v>1468</v>
      </c>
      <c r="CM4" s="24">
        <v>1</v>
      </c>
      <c r="CN4" s="24">
        <v>1</v>
      </c>
      <c r="CO4" s="25" t="s">
        <v>104</v>
      </c>
      <c r="CP4" s="27">
        <f t="shared" ref="CP4:CP5" si="10">+IFERROR(CM4/AW4,0)</f>
        <v>0.5</v>
      </c>
      <c r="CQ4" s="28">
        <f t="shared" ref="CQ4:CQ5" si="11">+IF(CR4="SI",IFERROR((IF(CR4="SI",CN4,0)/AW4),"REVISAR"),CJ4)</f>
        <v>0.5</v>
      </c>
      <c r="CR4" s="25" t="s">
        <v>50</v>
      </c>
      <c r="CS4" s="25" t="s">
        <v>1469</v>
      </c>
      <c r="CT4" s="24">
        <v>1</v>
      </c>
      <c r="CU4" s="24">
        <v>1</v>
      </c>
      <c r="CV4" s="25" t="s">
        <v>104</v>
      </c>
      <c r="CW4" s="27">
        <f t="shared" ref="CW4:CW5" si="12">+IFERROR(CT4/AW4,0)</f>
        <v>0.5</v>
      </c>
      <c r="CX4" s="28">
        <f t="shared" ref="CX4:CX5" si="13">+IF(CY4="SI",IFERROR((IF(CY4="SI",CU4,0)/AW4),"REVISAR"),CQ4)</f>
        <v>0.5</v>
      </c>
      <c r="CY4" s="25" t="s">
        <v>50</v>
      </c>
      <c r="CZ4" s="25" t="s">
        <v>1856</v>
      </c>
      <c r="DA4" s="24">
        <v>1</v>
      </c>
      <c r="DB4" s="24">
        <v>1</v>
      </c>
      <c r="DC4" s="25" t="s">
        <v>104</v>
      </c>
      <c r="DD4" s="27">
        <f t="shared" ref="DD4:DD5" si="14">+IFERROR(DA4/AW4,0)</f>
        <v>0.5</v>
      </c>
      <c r="DE4" s="28">
        <f t="shared" ref="DE4:DE5" si="15">+IF(DF4="SI",IFERROR((IF(DF4="SI",DB4,0)/AW4),"REVISAR"),CX4)</f>
        <v>0.5</v>
      </c>
      <c r="DF4" s="25" t="s">
        <v>50</v>
      </c>
      <c r="DG4" s="25" t="s">
        <v>1857</v>
      </c>
      <c r="DH4" s="24">
        <v>1</v>
      </c>
      <c r="DI4" s="24">
        <v>2</v>
      </c>
      <c r="DJ4" s="25" t="s">
        <v>1858</v>
      </c>
      <c r="DK4" s="27">
        <f t="shared" ref="DK4:DK5" si="16">+IFERROR(DH4/AW4,0)</f>
        <v>0.5</v>
      </c>
      <c r="DL4" s="28">
        <f t="shared" ref="DL4:DL5" si="17">+IF(DM4="SI",IFERROR((IF(DM4="SI",DI4,0)/AW4),"REVISAR"),DE4)</f>
        <v>1</v>
      </c>
      <c r="DM4" s="25" t="s">
        <v>50</v>
      </c>
      <c r="DN4" s="25" t="s">
        <v>1859</v>
      </c>
      <c r="DO4" s="24">
        <v>1</v>
      </c>
      <c r="DP4" s="24"/>
      <c r="DQ4" s="25"/>
      <c r="DR4" s="27">
        <f t="shared" ref="DR4:DR5" si="18">+IFERROR(DO4/AW4,0)</f>
        <v>0.5</v>
      </c>
      <c r="DS4" s="28">
        <f t="shared" ref="DS4:DS5" si="19">+IF(DT4="SI",IFERROR((IF(DT4="SI",DP4,0)/AW4),"REVISAR"),DL4)</f>
        <v>1</v>
      </c>
      <c r="DT4" s="25" t="s">
        <v>49</v>
      </c>
      <c r="DU4" s="25"/>
      <c r="DV4" s="24">
        <v>1</v>
      </c>
      <c r="DW4" s="24"/>
      <c r="DX4" s="25"/>
      <c r="DY4" s="27">
        <f t="shared" ref="DY4:DY5" si="20">+IFERROR(DV4/AW4,0)</f>
        <v>0.5</v>
      </c>
      <c r="DZ4" s="28">
        <f t="shared" ref="DZ4:DZ5" si="21">+IF(EA4="SI",IFERROR((IF(EA4="SI",DW4,0)/AW4),"REVISAR"),DS4)</f>
        <v>1</v>
      </c>
      <c r="EA4" s="25" t="s">
        <v>49</v>
      </c>
      <c r="EB4" s="25"/>
      <c r="EC4" s="31">
        <v>2</v>
      </c>
      <c r="ED4" s="24"/>
      <c r="EE4" s="25"/>
      <c r="EF4" s="27">
        <f t="shared" ref="EF4:EF5" si="22">+IFERROR(EC4/AW4,0)</f>
        <v>1</v>
      </c>
      <c r="EG4" s="28">
        <f t="shared" ref="EG4:EG5" si="23">+IF(EH4="SI",IFERROR((IF(EH4="SI",ED4,0)/AW4),"REVISAR"),DZ4)</f>
        <v>1</v>
      </c>
      <c r="EH4" s="25" t="s">
        <v>49</v>
      </c>
      <c r="EI4" s="25"/>
      <c r="EJ4" s="32">
        <v>2025</v>
      </c>
    </row>
    <row r="5" spans="1:148" ht="206.25" x14ac:dyDescent="0.3">
      <c r="B5" s="16" t="s">
        <v>93</v>
      </c>
      <c r="C5" s="16" t="s">
        <v>94</v>
      </c>
      <c r="D5" s="16" t="s">
        <v>120</v>
      </c>
      <c r="E5" s="16" t="s">
        <v>157</v>
      </c>
      <c r="F5" s="16" t="s">
        <v>936</v>
      </c>
      <c r="G5" s="17" t="s">
        <v>937</v>
      </c>
      <c r="H5" s="16"/>
      <c r="I5" s="16" t="s">
        <v>627</v>
      </c>
      <c r="J5" s="16" t="s">
        <v>628</v>
      </c>
      <c r="K5" s="16" t="s">
        <v>629</v>
      </c>
      <c r="L5" s="16" t="s">
        <v>938</v>
      </c>
      <c r="M5" s="16" t="s">
        <v>96</v>
      </c>
      <c r="N5" s="16" t="s">
        <v>116</v>
      </c>
      <c r="O5" s="22">
        <v>63</v>
      </c>
      <c r="P5" s="19" t="s">
        <v>943</v>
      </c>
      <c r="Q5" s="20" t="s">
        <v>282</v>
      </c>
      <c r="R5" s="19" t="s">
        <v>485</v>
      </c>
      <c r="S5" s="19" t="s">
        <v>944</v>
      </c>
      <c r="T5" s="19" t="s">
        <v>285</v>
      </c>
      <c r="U5" s="19" t="s">
        <v>293</v>
      </c>
      <c r="V5" s="19">
        <v>0</v>
      </c>
      <c r="W5" s="19" t="s">
        <v>124</v>
      </c>
      <c r="X5" s="20" t="s">
        <v>288</v>
      </c>
      <c r="Y5" s="21"/>
      <c r="Z5" s="21"/>
      <c r="AA5" s="21"/>
      <c r="AB5" s="21"/>
      <c r="AC5" s="21"/>
      <c r="AD5" s="21"/>
      <c r="AE5" s="21"/>
      <c r="AF5" s="21"/>
      <c r="AG5" s="21"/>
      <c r="AH5" s="22"/>
      <c r="AI5" s="22"/>
      <c r="AJ5" s="22"/>
      <c r="AK5" s="22" t="s">
        <v>48</v>
      </c>
      <c r="AL5" s="22"/>
      <c r="AM5" s="22"/>
      <c r="AN5" s="22"/>
      <c r="AO5" s="22"/>
      <c r="AP5" s="22"/>
      <c r="AQ5" s="22"/>
      <c r="AR5" s="23"/>
      <c r="AS5" s="22"/>
      <c r="AT5" s="207">
        <v>1</v>
      </c>
      <c r="AU5" s="190">
        <v>1</v>
      </c>
      <c r="AV5" s="190">
        <v>1</v>
      </c>
      <c r="AW5" s="190">
        <v>1</v>
      </c>
      <c r="AX5" s="190">
        <v>1</v>
      </c>
      <c r="AY5" s="190">
        <v>5</v>
      </c>
      <c r="AZ5" s="191"/>
      <c r="BA5" s="191"/>
      <c r="BB5" s="191"/>
      <c r="BC5" s="191"/>
      <c r="BD5" s="24">
        <v>0</v>
      </c>
      <c r="BE5" s="24"/>
      <c r="BF5" s="25"/>
      <c r="BG5" s="26">
        <f t="shared" si="0"/>
        <v>0</v>
      </c>
      <c r="BH5" s="27">
        <f t="shared" si="1"/>
        <v>0</v>
      </c>
      <c r="BI5" s="25" t="s">
        <v>49</v>
      </c>
      <c r="BJ5" s="25"/>
      <c r="BK5" s="24">
        <v>0</v>
      </c>
      <c r="BL5" s="24">
        <v>0</v>
      </c>
      <c r="BM5" s="25" t="s">
        <v>104</v>
      </c>
      <c r="BN5" s="27">
        <f t="shared" si="2"/>
        <v>0</v>
      </c>
      <c r="BO5" s="28">
        <f t="shared" si="3"/>
        <v>0</v>
      </c>
      <c r="BP5" s="25" t="s">
        <v>50</v>
      </c>
      <c r="BQ5" s="29" t="s">
        <v>103</v>
      </c>
      <c r="BR5" s="30">
        <v>0</v>
      </c>
      <c r="BS5" s="24"/>
      <c r="BT5" s="25" t="s">
        <v>104</v>
      </c>
      <c r="BU5" s="27">
        <f t="shared" si="4"/>
        <v>0</v>
      </c>
      <c r="BV5" s="28">
        <f t="shared" si="5"/>
        <v>0</v>
      </c>
      <c r="BW5" s="25" t="s">
        <v>50</v>
      </c>
      <c r="BX5" s="25" t="s">
        <v>105</v>
      </c>
      <c r="BY5" s="24">
        <v>0</v>
      </c>
      <c r="BZ5" s="24">
        <v>0</v>
      </c>
      <c r="CA5" s="25" t="s">
        <v>100</v>
      </c>
      <c r="CB5" s="27">
        <f t="shared" si="6"/>
        <v>0</v>
      </c>
      <c r="CC5" s="28">
        <f t="shared" si="7"/>
        <v>0</v>
      </c>
      <c r="CD5" s="25" t="s">
        <v>50</v>
      </c>
      <c r="CE5" s="25" t="s">
        <v>1467</v>
      </c>
      <c r="CF5" s="24">
        <v>0</v>
      </c>
      <c r="CG5" s="24">
        <v>0</v>
      </c>
      <c r="CH5" s="25" t="s">
        <v>104</v>
      </c>
      <c r="CI5" s="27">
        <f t="shared" si="8"/>
        <v>0</v>
      </c>
      <c r="CJ5" s="28">
        <f t="shared" si="9"/>
        <v>0</v>
      </c>
      <c r="CK5" s="25" t="s">
        <v>50</v>
      </c>
      <c r="CL5" s="25" t="s">
        <v>1468</v>
      </c>
      <c r="CM5" s="24">
        <v>0</v>
      </c>
      <c r="CN5" s="24">
        <v>0</v>
      </c>
      <c r="CO5" s="25" t="s">
        <v>104</v>
      </c>
      <c r="CP5" s="27">
        <f t="shared" si="10"/>
        <v>0</v>
      </c>
      <c r="CQ5" s="28">
        <f t="shared" si="11"/>
        <v>0</v>
      </c>
      <c r="CR5" s="25" t="s">
        <v>50</v>
      </c>
      <c r="CS5" s="25" t="s">
        <v>1469</v>
      </c>
      <c r="CT5" s="24">
        <v>0</v>
      </c>
      <c r="CU5" s="24"/>
      <c r="CV5" s="25" t="s">
        <v>104</v>
      </c>
      <c r="CW5" s="27">
        <f t="shared" si="12"/>
        <v>0</v>
      </c>
      <c r="CX5" s="28">
        <f t="shared" si="13"/>
        <v>0</v>
      </c>
      <c r="CY5" s="25" t="s">
        <v>50</v>
      </c>
      <c r="CZ5" s="25" t="s">
        <v>1856</v>
      </c>
      <c r="DA5" s="24">
        <v>0</v>
      </c>
      <c r="DB5" s="24">
        <v>0</v>
      </c>
      <c r="DC5" s="25" t="s">
        <v>104</v>
      </c>
      <c r="DD5" s="27">
        <f t="shared" si="14"/>
        <v>0</v>
      </c>
      <c r="DE5" s="28">
        <f t="shared" si="15"/>
        <v>0</v>
      </c>
      <c r="DF5" s="25" t="s">
        <v>50</v>
      </c>
      <c r="DG5" s="25" t="s">
        <v>1857</v>
      </c>
      <c r="DH5" s="24">
        <v>0</v>
      </c>
      <c r="DI5" s="24">
        <v>0</v>
      </c>
      <c r="DJ5" s="25" t="s">
        <v>104</v>
      </c>
      <c r="DK5" s="27">
        <f t="shared" si="16"/>
        <v>0</v>
      </c>
      <c r="DL5" s="28">
        <f t="shared" si="17"/>
        <v>0</v>
      </c>
      <c r="DM5" s="25" t="s">
        <v>50</v>
      </c>
      <c r="DN5" s="25" t="s">
        <v>1859</v>
      </c>
      <c r="DO5" s="24">
        <v>0</v>
      </c>
      <c r="DP5" s="24"/>
      <c r="DQ5" s="25"/>
      <c r="DR5" s="27">
        <f t="shared" si="18"/>
        <v>0</v>
      </c>
      <c r="DS5" s="28">
        <f t="shared" si="19"/>
        <v>0</v>
      </c>
      <c r="DT5" s="25" t="s">
        <v>49</v>
      </c>
      <c r="DU5" s="25"/>
      <c r="DV5" s="24">
        <v>0</v>
      </c>
      <c r="DW5" s="24"/>
      <c r="DX5" s="25"/>
      <c r="DY5" s="27">
        <f t="shared" si="20"/>
        <v>0</v>
      </c>
      <c r="DZ5" s="28">
        <f t="shared" si="21"/>
        <v>0</v>
      </c>
      <c r="EA5" s="25" t="s">
        <v>49</v>
      </c>
      <c r="EB5" s="25"/>
      <c r="EC5" s="31">
        <v>1</v>
      </c>
      <c r="ED5" s="24"/>
      <c r="EE5" s="25"/>
      <c r="EF5" s="27">
        <f t="shared" si="22"/>
        <v>1</v>
      </c>
      <c r="EG5" s="28">
        <f t="shared" si="23"/>
        <v>0</v>
      </c>
      <c r="EH5" s="25" t="s">
        <v>49</v>
      </c>
      <c r="EI5" s="25"/>
      <c r="EJ5" s="32">
        <v>2025</v>
      </c>
    </row>
    <row r="6" spans="1:148" ht="409.5" x14ac:dyDescent="0.3">
      <c r="B6" s="16" t="s">
        <v>93</v>
      </c>
      <c r="C6" s="16" t="s">
        <v>94</v>
      </c>
      <c r="D6" s="16" t="s">
        <v>120</v>
      </c>
      <c r="E6" s="16" t="s">
        <v>157</v>
      </c>
      <c r="F6" s="16" t="s">
        <v>936</v>
      </c>
      <c r="G6" s="17" t="s">
        <v>937</v>
      </c>
      <c r="H6" s="16"/>
      <c r="I6" s="16" t="s">
        <v>627</v>
      </c>
      <c r="J6" s="16" t="s">
        <v>628</v>
      </c>
      <c r="K6" s="16" t="s">
        <v>629</v>
      </c>
      <c r="L6" s="16" t="s">
        <v>938</v>
      </c>
      <c r="M6" s="16" t="s">
        <v>96</v>
      </c>
      <c r="N6" s="16" t="s">
        <v>116</v>
      </c>
      <c r="O6" s="22">
        <v>64</v>
      </c>
      <c r="P6" s="19" t="s">
        <v>945</v>
      </c>
      <c r="Q6" s="20" t="s">
        <v>282</v>
      </c>
      <c r="R6" s="19" t="s">
        <v>593</v>
      </c>
      <c r="S6" s="19" t="s">
        <v>946</v>
      </c>
      <c r="T6" s="19" t="s">
        <v>308</v>
      </c>
      <c r="U6" s="19" t="s">
        <v>286</v>
      </c>
      <c r="V6" s="19">
        <v>0</v>
      </c>
      <c r="W6" s="19" t="s">
        <v>125</v>
      </c>
      <c r="X6" s="20" t="s">
        <v>288</v>
      </c>
      <c r="Y6" s="21"/>
      <c r="Z6" s="21"/>
      <c r="AA6" s="21"/>
      <c r="AB6" s="21"/>
      <c r="AC6" s="21"/>
      <c r="AD6" s="21"/>
      <c r="AE6" s="21"/>
      <c r="AF6" s="21"/>
      <c r="AG6" s="21"/>
      <c r="AH6" s="22"/>
      <c r="AI6" s="22"/>
      <c r="AJ6" s="22"/>
      <c r="AK6" s="22" t="s">
        <v>48</v>
      </c>
      <c r="AL6" s="22"/>
      <c r="AM6" s="22"/>
      <c r="AN6" s="22"/>
      <c r="AO6" s="22"/>
      <c r="AP6" s="22"/>
      <c r="AQ6" s="22"/>
      <c r="AR6" s="23"/>
      <c r="AS6" s="22"/>
      <c r="AT6" s="207">
        <v>100</v>
      </c>
      <c r="AU6" s="190">
        <v>100</v>
      </c>
      <c r="AV6" s="190">
        <v>100</v>
      </c>
      <c r="AW6" s="190">
        <v>100</v>
      </c>
      <c r="AX6" s="190">
        <v>100</v>
      </c>
      <c r="AY6" s="190">
        <v>100</v>
      </c>
      <c r="AZ6" s="191"/>
      <c r="BA6" s="191"/>
      <c r="BB6" s="191"/>
      <c r="BC6" s="191"/>
      <c r="BD6" s="24">
        <v>0</v>
      </c>
      <c r="BE6" s="24"/>
      <c r="BF6" s="25"/>
      <c r="BG6" s="27">
        <f>IFERROR(BD6/AW6,0)</f>
        <v>0</v>
      </c>
      <c r="BH6" s="28">
        <f>+IF(BI6="SI",IFERROR((IF(BI6="SI",BE6,0)/AW6),"REVISAR"),0)</f>
        <v>0</v>
      </c>
      <c r="BI6" s="25" t="s">
        <v>49</v>
      </c>
      <c r="BJ6" s="25"/>
      <c r="BK6" s="24">
        <v>0</v>
      </c>
      <c r="BL6" s="24">
        <v>0</v>
      </c>
      <c r="BM6" s="25" t="s">
        <v>104</v>
      </c>
      <c r="BN6" s="27">
        <f>IFERROR(BK6/AW6,0)</f>
        <v>0</v>
      </c>
      <c r="BO6" s="28">
        <f>+IF(BP6="SI",IFERROR((IF(BP6="SI",BL6,0)/AW6),"REVISAR"),BH6)</f>
        <v>0</v>
      </c>
      <c r="BP6" s="25" t="s">
        <v>50</v>
      </c>
      <c r="BQ6" s="29" t="s">
        <v>103</v>
      </c>
      <c r="BR6" s="30">
        <v>0</v>
      </c>
      <c r="BS6" s="24"/>
      <c r="BT6" s="25" t="s">
        <v>104</v>
      </c>
      <c r="BU6" s="27">
        <f>IFERROR(BR6/AW6,0)</f>
        <v>0</v>
      </c>
      <c r="BV6" s="28">
        <f>+IF(BW6="SI",IFERROR((IF(BW6="SI",BS6,0)/AW6),"REVISAR"),BO6)</f>
        <v>0</v>
      </c>
      <c r="BW6" s="25" t="s">
        <v>50</v>
      </c>
      <c r="BX6" s="25" t="s">
        <v>105</v>
      </c>
      <c r="BY6" s="24">
        <v>0</v>
      </c>
      <c r="BZ6" s="24">
        <v>0</v>
      </c>
      <c r="CA6" s="25" t="s">
        <v>100</v>
      </c>
      <c r="CB6" s="27">
        <f>IFERROR(BY6/AW6,0)</f>
        <v>0</v>
      </c>
      <c r="CC6" s="28">
        <f>+IF(CD6="SI",IFERROR((IF(CD6="SI",BZ6,0)/AW6),"REVISAR"),BV6)</f>
        <v>0</v>
      </c>
      <c r="CD6" s="25" t="s">
        <v>50</v>
      </c>
      <c r="CE6" s="25" t="s">
        <v>1467</v>
      </c>
      <c r="CF6" s="24">
        <v>0</v>
      </c>
      <c r="CG6" s="24">
        <v>0</v>
      </c>
      <c r="CH6" s="25" t="s">
        <v>104</v>
      </c>
      <c r="CI6" s="27">
        <f>IFERROR(CF6/AW6,0)</f>
        <v>0</v>
      </c>
      <c r="CJ6" s="28">
        <f>+IF(CK6="SI",IFERROR((IF(CK6="SI",CG6,0)/AW6),"REVISAR"),CC6)</f>
        <v>0</v>
      </c>
      <c r="CK6" s="25" t="s">
        <v>50</v>
      </c>
      <c r="CL6" s="25" t="s">
        <v>1468</v>
      </c>
      <c r="CM6" s="24">
        <v>50</v>
      </c>
      <c r="CN6" s="24">
        <v>50</v>
      </c>
      <c r="CO6" s="25" t="s">
        <v>1470</v>
      </c>
      <c r="CP6" s="27">
        <f>IFERROR(CM6/AW6,0)</f>
        <v>0.5</v>
      </c>
      <c r="CQ6" s="28">
        <f>+IF(CR6="SI",IFERROR((IF(CR6="SI",CN6,0)/AW6),"REVISAR"),CJ6)</f>
        <v>0.5</v>
      </c>
      <c r="CR6" s="25" t="s">
        <v>50</v>
      </c>
      <c r="CS6" s="25" t="s">
        <v>1471</v>
      </c>
      <c r="CT6" s="24">
        <v>50</v>
      </c>
      <c r="CU6" s="24">
        <v>50</v>
      </c>
      <c r="CV6" s="25" t="s">
        <v>1860</v>
      </c>
      <c r="CW6" s="27">
        <f>IFERROR(CT6/AW6,0)</f>
        <v>0.5</v>
      </c>
      <c r="CX6" s="28">
        <f>+IF(CY6="SI",IFERROR((IF(CY6="SI",CU6,0)/AW6),"REVISAR"),CQ6)</f>
        <v>0.5</v>
      </c>
      <c r="CY6" s="25" t="s">
        <v>50</v>
      </c>
      <c r="CZ6" s="25" t="s">
        <v>1861</v>
      </c>
      <c r="DA6" s="24">
        <v>50</v>
      </c>
      <c r="DB6" s="24">
        <v>50</v>
      </c>
      <c r="DC6" s="25" t="s">
        <v>1862</v>
      </c>
      <c r="DD6" s="27">
        <f>IFERROR(DA6/AW6,0)</f>
        <v>0.5</v>
      </c>
      <c r="DE6" s="28">
        <f>+IF(DF6="SI",IFERROR((IF(DF6="SI",DB6,0)/AW6),"REVISAR"),CX6)</f>
        <v>0.5</v>
      </c>
      <c r="DF6" s="25" t="s">
        <v>50</v>
      </c>
      <c r="DG6" s="25" t="s">
        <v>1857</v>
      </c>
      <c r="DH6" s="24">
        <v>50</v>
      </c>
      <c r="DI6" s="24">
        <v>50</v>
      </c>
      <c r="DJ6" s="25" t="s">
        <v>1863</v>
      </c>
      <c r="DK6" s="27">
        <f>IFERROR(DH6/AW6,0)</f>
        <v>0.5</v>
      </c>
      <c r="DL6" s="28">
        <f>+IF(DM6="SI",IFERROR((IF(DM6="SI",DI6,0)/AW6),"REVISAR"),DE6)</f>
        <v>0.5</v>
      </c>
      <c r="DM6" s="25" t="s">
        <v>50</v>
      </c>
      <c r="DN6" s="25" t="s">
        <v>1864</v>
      </c>
      <c r="DO6" s="24">
        <v>50</v>
      </c>
      <c r="DP6" s="24"/>
      <c r="DQ6" s="25"/>
      <c r="DR6" s="27">
        <f>IFERROR(DO6/AW6,0)</f>
        <v>0.5</v>
      </c>
      <c r="DS6" s="28">
        <f>+IF(DT6="SI",IFERROR((IF(DT6="SI",DP6,0)/AW6),"REVISAR"),DL6)</f>
        <v>0.5</v>
      </c>
      <c r="DT6" s="25" t="s">
        <v>49</v>
      </c>
      <c r="DU6" s="25"/>
      <c r="DV6" s="24">
        <v>50</v>
      </c>
      <c r="DW6" s="24"/>
      <c r="DX6" s="25"/>
      <c r="DY6" s="27">
        <f>IFERROR(DV6/AW6,0)</f>
        <v>0.5</v>
      </c>
      <c r="DZ6" s="28">
        <f>+IF(EA6="SI",IFERROR((IF(EA6="SI",DW6,0)/AW6),"REVISAR"),DS6)</f>
        <v>0.5</v>
      </c>
      <c r="EA6" s="25" t="s">
        <v>49</v>
      </c>
      <c r="EB6" s="25"/>
      <c r="EC6" s="31">
        <v>100</v>
      </c>
      <c r="ED6" s="24"/>
      <c r="EE6" s="25"/>
      <c r="EF6" s="27">
        <f>IFERROR(EC6/AW6,0)</f>
        <v>1</v>
      </c>
      <c r="EG6" s="28">
        <f>+IF(EH6="SI",IFERROR((IF(EH6="SI",ED6,0)/AW6),"REVISAR"),DZ6)</f>
        <v>0.5</v>
      </c>
      <c r="EH6" s="25" t="s">
        <v>49</v>
      </c>
      <c r="EI6" s="25"/>
      <c r="EJ6" s="32">
        <v>2025</v>
      </c>
    </row>
  </sheetData>
  <autoFilter ref="E2:G6" xr:uid="{A10DCBC6-5CCF-724E-B9DE-D23E4BD7191C}"/>
  <mergeCells count="142">
    <mergeCell ref="Z1:AN1"/>
    <mergeCell ref="AO1:AS1"/>
    <mergeCell ref="AT1:AY1"/>
    <mergeCell ref="AZ1:BC1"/>
    <mergeCell ref="BD1:EI1"/>
    <mergeCell ref="Y2:Y3"/>
    <mergeCell ref="Z2:AE2"/>
    <mergeCell ref="EI2:EI3"/>
    <mergeCell ref="EC2:EC3"/>
    <mergeCell ref="ED2:ED3"/>
    <mergeCell ref="EE2:EE3"/>
    <mergeCell ref="EF2:EF3"/>
    <mergeCell ref="EG2:EG3"/>
    <mergeCell ref="EH2:EH3"/>
    <mergeCell ref="DW2:DW3"/>
    <mergeCell ref="DX2:DX3"/>
    <mergeCell ref="DY2:DY3"/>
    <mergeCell ref="DZ2:DZ3"/>
    <mergeCell ref="EA2:EA3"/>
    <mergeCell ref="EB2:EB3"/>
    <mergeCell ref="DQ2:DQ3"/>
    <mergeCell ref="DR2:DR3"/>
    <mergeCell ref="DS2:DS3"/>
    <mergeCell ref="DT2:DT3"/>
    <mergeCell ref="DU2:DU3"/>
    <mergeCell ref="DV2:DV3"/>
    <mergeCell ref="DK2:DK3"/>
    <mergeCell ref="DL2:DL3"/>
    <mergeCell ref="DM2:DM3"/>
    <mergeCell ref="DN2:DN3"/>
    <mergeCell ref="DO2:DO3"/>
    <mergeCell ref="DP2:DP3"/>
    <mergeCell ref="DE2:DE3"/>
    <mergeCell ref="DF2:DF3"/>
    <mergeCell ref="DG2:DG3"/>
    <mergeCell ref="DH2:DH3"/>
    <mergeCell ref="DI2:DI3"/>
    <mergeCell ref="DJ2:DJ3"/>
    <mergeCell ref="CY2:CY3"/>
    <mergeCell ref="CZ2:CZ3"/>
    <mergeCell ref="DA2:DA3"/>
    <mergeCell ref="DB2:DB3"/>
    <mergeCell ref="DC2:DC3"/>
    <mergeCell ref="DD2:DD3"/>
    <mergeCell ref="CS2:CS3"/>
    <mergeCell ref="CT2:CT3"/>
    <mergeCell ref="CU2:CU3"/>
    <mergeCell ref="CV2:CV3"/>
    <mergeCell ref="CW2:CW3"/>
    <mergeCell ref="CX2:CX3"/>
    <mergeCell ref="CM2:CM3"/>
    <mergeCell ref="CN2:CN3"/>
    <mergeCell ref="CO2:CO3"/>
    <mergeCell ref="CP2:CP3"/>
    <mergeCell ref="CQ2:CQ3"/>
    <mergeCell ref="CR2:CR3"/>
    <mergeCell ref="CG2:CG3"/>
    <mergeCell ref="CH2:CH3"/>
    <mergeCell ref="CI2:CI3"/>
    <mergeCell ref="CJ2:CJ3"/>
    <mergeCell ref="CK2:CK3"/>
    <mergeCell ref="CL2:CL3"/>
    <mergeCell ref="CA2:CA3"/>
    <mergeCell ref="CB2:CB3"/>
    <mergeCell ref="CC2:CC3"/>
    <mergeCell ref="CD2:CD3"/>
    <mergeCell ref="CE2:CE3"/>
    <mergeCell ref="CF2:CF3"/>
    <mergeCell ref="BU2:BU3"/>
    <mergeCell ref="BV2:BV3"/>
    <mergeCell ref="BW2:BW3"/>
    <mergeCell ref="BX2:BX3"/>
    <mergeCell ref="BY2:BY3"/>
    <mergeCell ref="BZ2:BZ3"/>
    <mergeCell ref="BO2:BO3"/>
    <mergeCell ref="BP2:BP3"/>
    <mergeCell ref="BQ2:BQ3"/>
    <mergeCell ref="BR2:BR3"/>
    <mergeCell ref="BS2:BS3"/>
    <mergeCell ref="BT2:BT3"/>
    <mergeCell ref="BI2:BI3"/>
    <mergeCell ref="BJ2:BJ3"/>
    <mergeCell ref="BK2:BK3"/>
    <mergeCell ref="BL2:BL3"/>
    <mergeCell ref="BM2:BM3"/>
    <mergeCell ref="BN2:BN3"/>
    <mergeCell ref="BC2:BC3"/>
    <mergeCell ref="BD2:BD3"/>
    <mergeCell ref="BE2:BE3"/>
    <mergeCell ref="BF2:BF3"/>
    <mergeCell ref="BG2:BG3"/>
    <mergeCell ref="BH2:BH3"/>
    <mergeCell ref="AW2:AW3"/>
    <mergeCell ref="AX2:AX3"/>
    <mergeCell ref="AY2:AY3"/>
    <mergeCell ref="AZ2:AZ3"/>
    <mergeCell ref="BA2:BA3"/>
    <mergeCell ref="BB2:BB3"/>
    <mergeCell ref="AQ2:AQ3"/>
    <mergeCell ref="AR2:AR3"/>
    <mergeCell ref="AS2:AS3"/>
    <mergeCell ref="AT2:AT3"/>
    <mergeCell ref="AU2:AU3"/>
    <mergeCell ref="AV2:AV3"/>
    <mergeCell ref="AK2:AK3"/>
    <mergeCell ref="AL2:AL3"/>
    <mergeCell ref="AM2:AM3"/>
    <mergeCell ref="AN2:AN3"/>
    <mergeCell ref="AO2:AO3"/>
    <mergeCell ref="AP2:AP3"/>
    <mergeCell ref="AF2:AF3"/>
    <mergeCell ref="AG2:AG3"/>
    <mergeCell ref="AH2:AH3"/>
    <mergeCell ref="AI2:AI3"/>
    <mergeCell ref="AJ2:AJ3"/>
    <mergeCell ref="T2:T3"/>
    <mergeCell ref="U2:U3"/>
    <mergeCell ref="V2:V3"/>
    <mergeCell ref="W2:W3"/>
    <mergeCell ref="X2:X3"/>
    <mergeCell ref="O1:Y1"/>
    <mergeCell ref="B2:B3"/>
    <mergeCell ref="C2:C3"/>
    <mergeCell ref="D2:D3"/>
    <mergeCell ref="E2:E3"/>
    <mergeCell ref="F2:F3"/>
    <mergeCell ref="G2:G3"/>
    <mergeCell ref="B1:D1"/>
    <mergeCell ref="E1:G1"/>
    <mergeCell ref="H1:N1"/>
    <mergeCell ref="N2:N3"/>
    <mergeCell ref="O2:O3"/>
    <mergeCell ref="P2:P3"/>
    <mergeCell ref="Q2:Q3"/>
    <mergeCell ref="R2:R3"/>
    <mergeCell ref="S2:S3"/>
    <mergeCell ref="H2:H3"/>
    <mergeCell ref="I2:I3"/>
    <mergeCell ref="J2:J3"/>
    <mergeCell ref="K2:K3"/>
    <mergeCell ref="L2:L3"/>
    <mergeCell ref="M2:M3"/>
  </mergeCells>
  <conditionalFormatting sqref="BI4:BI6 BP4:BP6 BW4:BW6 CD4:CD6 CK4:CK6 CR4:CR6 CY4:CY6 DF4:DF6 DM4:DM6 DT4:DT6 EA4:EA6 EH4:EH6">
    <cfRule type="containsText" dxfId="4" priority="1" operator="containsText" text="Validación Preliminar">
      <formula>NOT(ISERROR(SEARCH("Validación Preliminar",BI4)))</formula>
    </cfRule>
    <cfRule type="containsText" dxfId="3" priority="2" operator="containsText" text="NO">
      <formula>NOT(ISERROR(SEARCH("NO",BI4)))</formula>
    </cfRule>
    <cfRule type="containsText" dxfId="2" priority="3" operator="containsText" text="Pendiente Validar">
      <formula>NOT(ISERROR(SEARCH("Pendiente Validar",BI4)))</formula>
    </cfRule>
    <cfRule type="containsText" dxfId="1" priority="4" operator="containsText" text="SI">
      <formula>NOT(ISERROR(SEARCH("SI",BI4)))</formula>
    </cfRule>
    <cfRule type="containsText" dxfId="0" priority="5" operator="containsText" text="Pendiente Validar">
      <formula>NOT(ISERROR(SEARCH("Pendiente Validar",BI4)))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65D0285E-9DCC-7A45-86E0-3B0DF1B11019}"/>
    <dataValidation allowBlank="1" showInputMessage="1" showErrorMessage="1" promptTitle="Macrometa" prompt="Si el indicador hace parte del reporte de alguna &quot;Macrometa&quot; de Presidencia, seleccione la que corresponda de la lista desplegable." sqref="Y2" xr:uid="{BAC33E8A-2A64-544F-AD18-FA43AB4FF6BB}"/>
    <dataValidation allowBlank="1" showInputMessage="1" showErrorMessage="1" promptTitle="Medio de verificación" prompt="Documento que soporta el avance cuantitativo del indicador." sqref="W2:W3" xr:uid="{8A17D349-AB1A-DF4E-883E-D03CB3C4EB3F}"/>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95BEE699-3079-024B-82C1-26B41F8CD130}"/>
    <dataValidation allowBlank="1" showInputMessage="1" showErrorMessage="1" promptTitle="ID Indicador" prompt="Campo registrado por la OAPF." sqref="O2:O3" xr:uid="{950E2B74-DE97-9D44-81FF-E7E17125A121}"/>
    <dataValidation allowBlank="1" showInputMessage="1" showErrorMessage="1" promptTitle="MIPG" prompt="Seleccione de la lista desplegable la dimensión del Modelo Integrado de Planeación y Gestión (MIPG) a la cual se asocia el indicador." sqref="E2:E3" xr:uid="{6E397F12-1CEB-B241-AD03-896EA64C8A6B}"/>
    <dataValidation allowBlank="1" showInputMessage="1" showErrorMessage="1" promptTitle="CONPES (Número documento)" prompt="Diligencie el número del documento (s) CONPES asociados con el indicador." sqref="AR2:AR3" xr:uid="{16F46446-E95C-5F4C-A076-0D5B6507EFF7}"/>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04D069FD-D0B8-AD4B-9D47-AD08C897D244}"/>
    <dataValidation allowBlank="1" showInputMessage="1" showErrorMessage="1" promptTitle="Derechos Humanos" prompt="Marque con &quot;X&quot; si el indicador se relaciona con algún componente del Plan Nacional de Educación en Derechos Humanos (PLANEDH)" sqref="AP2:AP3" xr:uid="{FDD2AB25-C2AE-4F4A-9159-F58474022427}"/>
    <dataValidation allowBlank="1" showInputMessage="1" showErrorMessage="1" promptTitle="Iniciativas PPI" prompt="Marque con &quot;X&quot; si el indicador está asociado al cumplimiento de iniciativas planteadas en el Plan Plurianual de Inversión para 2024." sqref="AO2:AO3" xr:uid="{63FDB9F9-F751-EE4C-BFDC-35C18A62F828}"/>
    <dataValidation allowBlank="1" showInputMessage="1" showErrorMessage="1" promptTitle="Discapacidad" prompt="Marque con &quot;X&quot; si el indicador responde a un compromiso del MEN en desarrollo de la Política de Discapacidad." sqref="AL2:AL3" xr:uid="{ECD7234F-3C08-5748-8DBF-8A52DAE7B7E7}"/>
    <dataValidation allowBlank="1" showInputMessage="1" showErrorMessage="1" promptTitle="Víctimas" prompt="Marque con &quot;X&quot; si el indicador responde a un compromiso adquirido por el MEN en desarrollo de la Política de Víctimas." sqref="AJ2:AJ3" xr:uid="{1CB66B09-363F-0743-A1FE-03DD18FE889C}"/>
    <dataValidation allowBlank="1" showInputMessage="1" showErrorMessage="1" promptTitle="Equidad de la Mujer" prompt="Marque con &quot;X&quot; si el indicador responde la política de Equidad de la Mujer." sqref="AH2:AH3" xr:uid="{E85DBF03-BE53-8647-9E19-E602F78B04F0}"/>
    <dataValidation allowBlank="1" showInputMessage="1" showErrorMessage="1" promptTitle="Otras mesas" prompt="Diligencie el nombre de otra instancia con Grupos Étnicos - Indígenas con compromisos asociados al indicador." sqref="AE3" xr:uid="{5FC3AF5F-4D58-5144-B5FC-C8FC10050B43}"/>
    <dataValidation allowBlank="1" showInputMessage="1" showErrorMessage="1" promptTitle="Periodicidad" prompt="Corresponde a la temporalidad con la cual se reporta el avance cuantitativo del indicador." sqref="U2:U3" xr:uid="{8FCBA5A8-33ED-9142-817E-6F4C847F6B75}"/>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CB5ABEC8-7E36-F04F-9096-DADFF839BD9F}"/>
    <dataValidation allowBlank="1" showInputMessage="1" showErrorMessage="1" promptTitle="Dias de rezago" prompt="Cantidad de días que se requiere para procesar la información y emitir el dato de avance cuantitativo después del cierre del periodo. " sqref="V2:V3" xr:uid="{9C7B8F50-1313-FE45-89A0-3D0C44834FAC}"/>
    <dataValidation allowBlank="1" showInputMessage="1" showErrorMessage="1" promptTitle="Unidad de medida" prompt="Parámetro de referencia para determina la magnitud del indicador (Ej: número, porcentaje,...)" sqref="T2:T3" xr:uid="{456DC27D-862C-9A41-90B8-A1180E5DF113}"/>
    <dataValidation allowBlank="1" showInputMessage="1" showErrorMessage="1" promptTitle="Tipo de acumulación" prompt="Seleccione de la lista desplegable el tipo de acumulación:_x000a__x000a_• Mantenimiento (stock)_x000a_• Flujo _x000a_• Acumulado_x000a_• Capacidad_x000a_• Reducción" sqref="R2:R3" xr:uid="{9FC3E93D-337D-D64B-A61B-C80C55D9B251}"/>
    <dataValidation allowBlank="1" showInputMessage="1" showErrorMessage="1" promptTitle="Fórmula de cálculo" prompt="Es la representación matemática del cálculo a realizar para obtener el dato de avance cuantitativo del indicador." sqref="S2:S3" xr:uid="{3D263700-959B-B643-907C-FA53524E61E1}"/>
    <dataValidation allowBlank="1" showInputMessage="1" showErrorMessage="1" promptTitle="Estrategia" prompt="Registre la estrategia que permitirá alcanzar el eje estratégico. Debe coincidir con la hoja de acciones._x000a_" sqref="N2:N3" xr:uid="{4EB901F5-D20E-4D4B-A818-99844A5FCE4F}"/>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6963108B-4CD8-E349-96FC-EA917C83F129}"/>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58E529D8-407B-C445-B979-5643DB62CD7F}"/>
    <dataValidation allowBlank="1" showInputMessage="1" showErrorMessage="1" promptTitle="Catalizador" prompt="Seleccione de la lista desplegable el catalizador al cual se asocia el indicador." sqref="K2:K3" xr:uid="{AEFCD34E-22E2-0B43-B105-6493C161FD9A}"/>
    <dataValidation allowBlank="1" showInputMessage="1" showErrorMessage="1" promptTitle="Pilar" prompt="Seleccione de la lista desplegable el pilar de la transformación PND al cual se asocia el indicador. " sqref="J2:J3" xr:uid="{CE5135E2-7908-6A46-8800-1832A88E380E}"/>
    <dataValidation allowBlank="1" showInputMessage="1" showErrorMessage="1" promptTitle="Transformación PND" prompt="Seleccione de la lista desplegable la transformación del Plan Nacional de Desarrollo (PND) a la cual se asocia el indicador." sqref="I2:I3" xr:uid="{E06B6DE4-5666-DE4A-921D-743338F78103}"/>
    <dataValidation allowBlank="1" showInputMessage="1" showErrorMessage="1" promptTitle="Meta ODS" prompt="Seleccione de la lista desplegable la meta del Objetivo de Desarrollo Sostenible (ODS) al cual se asocia el indicador." sqref="H2:H3" xr:uid="{650867A4-2B27-4041-93CF-ED21D503DBE6}"/>
    <dataValidation allowBlank="1" showInputMessage="1" showErrorMessage="1" promptTitle="Objetivo SIG" prompt="Seleccione de la lista desplegable el objetivo del Sistema Integrado de Gestión (SIG) al cual se asocia el indicador." sqref="F2:F3" xr:uid="{A95F0DBF-4BDE-FB40-92DC-B40F0A0254C5}"/>
    <dataValidation allowBlank="1" showInputMessage="1" showErrorMessage="1" promptTitle="Dependencia" prompt="Seleccione de la lista desplegable la dependencia responsable del indicador." sqref="D2:D3" xr:uid="{C92452BA-9979-8C42-B4EA-8CE71885307D}"/>
    <dataValidation allowBlank="1" showInputMessage="1" showErrorMessage="1" promptTitle="Despacho o dirección " prompt="Seleccione de la lista desplegable el despacho o la dirección responsable del indicador." sqref="C2:C3" xr:uid="{1073C1B6-9C28-0241-816D-DF89E4B448BC}"/>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0453ED9D-DEA3-0E49-9779-2DC708CAAF78}"/>
    <dataValidation allowBlank="1" showInputMessage="1" showErrorMessage="1" promptTitle="Otros" prompt="Seleccione de la lista a que otro compromiso responde el indicador formulado._x000a_" sqref="AS2" xr:uid="{E9A87776-11E4-F44C-8F5C-A83D8F3711D3}"/>
    <dataValidation allowBlank="1" showInputMessage="1" showErrorMessage="1" promptTitle="Primer infancia" prompt="Marque con &quot;X&quot; si el indicador se enmarca en alguna de  las categorias de la política de Primera Infancia, Infancia y Adolescencia " sqref="AI2" xr:uid="{2E971B93-31D5-C64E-A02F-535CE1D00488}"/>
    <dataValidation allowBlank="1" showInputMessage="1" showErrorMessage="1" promptTitle="Participación Ciudadana" prompt="Marque con &quot;X&quot; si el indicador responde a alguna estrategia o actividad, en el marco de la política de Participación Ciudadana " sqref="AK2" xr:uid="{E8539CF5-C31C-1045-8DCD-DD54E5A6D7EF}"/>
    <dataValidation allowBlank="1" showInputMessage="1" showErrorMessage="1" promptTitle="TIC" prompt="Marque con &quot;X&quot; si el indicador se asocia con la política de Tecnologías de la Información y las Comunicaciones" sqref="AM2" xr:uid="{1AF2BF68-DD66-0C43-AB49-2A81CEF33EB2}"/>
    <dataValidation allowBlank="1" showInputMessage="1" showErrorMessage="1" promptTitle="CTeI" prompt="Marque con &quot;X&quot; si el indicador se relaciona con algún componente de la política de Ciencia, Tecnología e Innovación " sqref="AN2:AN3" xr:uid="{562EEDC1-E04F-404E-9D29-A741A28CF661}"/>
    <dataValidation allowBlank="1" showInputMessage="1" showErrorMessage="1" promptTitle="Étnicos - Rrom" prompt="Marque con &quot;X&quot; si el indicador responde a un compromiso adquirido por el MEN con una comunidad Rrom" sqref="AG2:AG3" xr:uid="{12C87ED8-B19F-BA4D-A704-DF33E1DA1AA0}"/>
    <dataValidation allowBlank="1" showInputMessage="1" showErrorMessage="1" promptTitle="Étnicos - NARP" prompt="Marque con &quot;X&quot; si el indicador responde a un compromiso adquirido por el MEN con una comunidad Negra, Afrocolombiana, Raizal y Palenquera" sqref="AF2:AF3" xr:uid="{57A44613-5F1D-7A41-B7B7-2D19461C94C2}"/>
    <dataValidation allowBlank="1" showInputMessage="1" showErrorMessage="1" promptTitle="Proceso SIG" prompt="Seleccione de la lista desplegable el proceso del SIG al cual se asocia el indicador" sqref="G2" xr:uid="{3845EB7E-BAE5-5447-92B5-BE13C2A8FB9F}"/>
    <dataValidation allowBlank="1" showInputMessage="1" showErrorMessage="1" promptTitle="CRIC" prompt="Registre el número del compromiso adquirido por el MEN con el Consejo Regional Indígena del Cauca que esté asociado al indicador." sqref="AB3" xr:uid="{5E155B3A-BB1A-324F-B402-4A155B2E1702}"/>
    <dataValidation allowBlank="1" showInputMessage="1" showErrorMessage="1" promptTitle="CRIHU" prompt="Registre el número del compromiso adquirido por el MEN con el Consejo Regional Indígena del Huila que esté asociado al indicador." sqref="AD3" xr:uid="{BD984C1C-9EEA-594E-8693-86AEB9194ABD}"/>
    <dataValidation allowBlank="1" showInputMessage="1" showErrorMessage="1" promptTitle="CRIDEC" prompt="Registre el número del compromiso adquirido por el MEN con el Consejo Regional Indígena de Caldas que esté asociado al indicador._x000a_" sqref="AC3" xr:uid="{8D88968C-EB94-B849-A668-EC69C4BDD77C}"/>
    <dataValidation allowBlank="1" showInputMessage="1" showErrorMessage="1" promptTitle="MRA" prompt="Registre el número del compromiso adquirido por el MEN en la Mesa Regional Amazónica que esté asociado al indicador." sqref="AA3" xr:uid="{23A5B22E-D00F-704C-8C78-CC06B6A52AD0}"/>
    <dataValidation allowBlank="1" showInputMessage="1" showErrorMessage="1" promptTitle="MPC" prompt="Registre el número del compromiso adquirido por el MEN en la Mesa Permanente de Concertación indígena que esté asociado al indicador." sqref="Z3" xr:uid="{303B77E7-0177-5D47-9147-8B303097EB11}"/>
    <dataValidation allowBlank="1" showInputMessage="1" showErrorMessage="1" promptTitle="Meta diciembre" prompt="Diligenciar el valor de la meta programada para la vigencia _x000a_" sqref="EC2" xr:uid="{903FD1D4-600E-7944-8B3C-BCB4A558AFB4}"/>
    <dataValidation allowBlank="1" showInputMessage="1" showErrorMessage="1" promptTitle="Meta noviembre" prompt="Diligenciar el valor de la meta programada para el mes. _x000a_Debe ser registrado de manera acumulada de acuerdo con la periodicidad del indicador  " sqref="DV2" xr:uid="{DB6D94D1-B33D-934C-AD39-2A00F9410D82}"/>
    <dataValidation allowBlank="1" showInputMessage="1" showErrorMessage="1" promptTitle="Meta octubre" prompt="Diligenciar el valor de la meta programada para el mes. _x000a_Debe ser registrado de manera acumulada de acuerdo con la periodicidad del indicador  " sqref="DO2" xr:uid="{025CEB68-D894-464C-B0FA-DE2A707E5C00}"/>
    <dataValidation allowBlank="1" showInputMessage="1" showErrorMessage="1" promptTitle="Meta septiembre" prompt="Diligenciar el valor de la meta programada para el mes. _x000a_Debe ser registrado de manera acumulada de acuerdo con la periodicidad del indicador  " sqref="DH2" xr:uid="{894A4560-C7B9-9549-AA15-540988CE7E98}"/>
    <dataValidation allowBlank="1" showInputMessage="1" showErrorMessage="1" promptTitle="Meta agosto" prompt="Diligenciar el valor de la meta programada para el mes. _x000a_Debe ser registrado de manera acumulada de acuerdo con la periodicidad del indicador  " sqref="DA2" xr:uid="{96BAE31A-324E-854B-8652-2BCBAC5ADBFD}"/>
    <dataValidation allowBlank="1" showInputMessage="1" showErrorMessage="1" promptTitle="Meta julio" prompt="Diligenciar el valor de la meta programada para el mes. _x000a_Debe ser registrado de manera acumulada de acuerdo con la periodicidad del indicador  " sqref="CT2" xr:uid="{F8EA33EA-7E7D-3141-AAE5-490E04CF8B6E}"/>
    <dataValidation allowBlank="1" showInputMessage="1" showErrorMessage="1" promptTitle="Meta junio" prompt="Diligenciar el valor de la meta programada para el mes. _x000a_Debe ser registrado de manera acumulada de acuerdo con la periodicidad del indicador  " sqref="CM2" xr:uid="{0F5D2C79-4C05-B24D-9228-B4D2232B076E}"/>
    <dataValidation allowBlank="1" showInputMessage="1" showErrorMessage="1" promptTitle="Meta mayo" prompt="Diligenciar el valor de la meta programada para el mes. _x000a_Debe ser registrado de manera acumulada de acuerdo con la periodicidad del indicador  " sqref="CF2" xr:uid="{D124AEB6-B07D-334E-B154-640EE9EC083A}"/>
    <dataValidation allowBlank="1" showInputMessage="1" showErrorMessage="1" promptTitle="Meta abril" prompt="Diligenciar el valor de la meta programada para el mes. _x000a_Debe ser registrado de manera acumulada de acuerdo con la periodicidad del indicador  " sqref="BY2" xr:uid="{E45FEA11-6F5A-0D48-9276-341D0B96E567}"/>
    <dataValidation allowBlank="1" showInputMessage="1" showErrorMessage="1" promptTitle="Meta marzo" prompt="Diligenciar el valor de la meta programada para el mes. _x000a_Debe ser registrado de manera acumulada de acuerdo con la periodicidad del indicador  " sqref="BR2" xr:uid="{C68684C4-BF7F-3148-8BCC-11E7F1268233}"/>
    <dataValidation allowBlank="1" showInputMessage="1" showErrorMessage="1" promptTitle="Meta febrero" prompt="Diligenciar el valor de la meta programada para el mes. _x000a_Debe ser registrado de manera acumulada de acuerdo con la periodicidad del indicador  " sqref="BK2" xr:uid="{A039409C-CED9-8E4D-AFC5-708C2F5046A0}"/>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78944F5A-C0AD-C14D-9E23-91A9D2B3A307}"/>
    <dataValidation allowBlank="1" showInputMessage="1" showErrorMessage="1" promptTitle="Avance 2025" prompt="Corresponde a la cantidad o resultado alcanzado del indicador para el año 2025" sqref="BB2:BC2" xr:uid="{2BAFCC37-D3F1-B745-9C71-96D1B4ED138B}"/>
    <dataValidation allowBlank="1" showInputMessage="1" showErrorMessage="1" promptTitle="Avance 2024" prompt="Corresponde a la cantidad o resultado alcanzado del indicador para el año 2024" sqref="BA2" xr:uid="{9E9FD8B3-DE98-FE43-887F-890935DDE8E5}"/>
    <dataValidation allowBlank="1" showInputMessage="1" showErrorMessage="1" promptTitle="Avance 2023" prompt="Corresponde a la cantidad o resultado alcanzado del indicador para el año 2023" sqref="AZ2" xr:uid="{4957F028-F40C-7B4C-B6F6-7A04C679B0B0}"/>
    <dataValidation allowBlank="1" showInputMessage="1" showErrorMessage="1" promptTitle="Meta cuatrienio" prompt="Corresponde a la cantidad o resultado esperado del indicador para el cuatrienio" sqref="AY2" xr:uid="{2ED27839-FA53-7B40-9C9D-F7FB4D38FD5B}"/>
    <dataValidation allowBlank="1" showInputMessage="1" showErrorMessage="1" promptTitle="Meta 2026" prompt="Corresponde a la cantidad o resultado esperado del indicador para el año 2026" sqref="AX2" xr:uid="{65D16D49-2308-ED4B-9C74-C4FC118DD210}"/>
    <dataValidation allowBlank="1" showInputMessage="1" showErrorMessage="1" promptTitle="Meta 2025" prompt="Corresponde a la cantidad o resultado esperado del indicador para el año 2025" sqref="AW2" xr:uid="{E98FB3CA-0588-5A4C-ABF1-0F20E3285F9E}"/>
    <dataValidation allowBlank="1" showInputMessage="1" showErrorMessage="1" promptTitle="Meta 2024" prompt="Corresponde a la cantidad o resultado esperado del indicador para el año 2024" sqref="AV2" xr:uid="{A660A99D-A3A6-5143-A9E1-FD5246BCD67E}"/>
    <dataValidation allowBlank="1" showInputMessage="1" showErrorMessage="1" promptTitle="Meta 2023" prompt="Corresponde a la cantidad o resultado esperado del indicador para el año 2023" sqref="AU2" xr:uid="{44B89D43-BCCC-0648-8A43-D05A0437437F}"/>
    <dataValidation allowBlank="1" showInputMessage="1" showErrorMessage="1" promptTitle="Línea base" prompt="Corresponde al punto de partida o punto de referencia desde el cual se inicia la medición." sqref="AT2:AT3" xr:uid="{E8401605-3EAF-B546-9333-F5C4C29BA9F9}"/>
    <dataValidation allowBlank="1" showErrorMessage="1" promptTitle="Mín 300 máx 4000" prompt="Recuerda que debes escribir mínimo 300 caractateres y máximo 4000" sqref="EK3:EL3 DV4:DV6 DO4:DO6 CM4:CM6 DH4:DH6 CT4:CT6 EC4:EC6 DA4:DA6 BY4:BY6 CF4:CF6" xr:uid="{A29AFE18-4BED-474D-9157-26F5D436AEB0}"/>
    <dataValidation type="list" allowBlank="1" showInputMessage="1" showErrorMessage="1" sqref="D4:D6" xr:uid="{A56A2D0C-0A5D-4633-852E-CA2AE662DB00}">
      <formula1>INDIRECT(EL4)</formula1>
    </dataValidation>
    <dataValidation type="list" allowBlank="1" showInputMessage="1" showErrorMessage="1" sqref="J4:L6 N4:N6" xr:uid="{00C1EAE7-4560-4B7A-A0FB-C5EC58C1720C}">
      <formula1>INDIRECT(EM4)</formula1>
    </dataValidation>
    <dataValidation type="list" allowBlank="1" showInputMessage="1" showErrorMessage="1" sqref="BW4:BW6 BP4:BP6 EA4:EA6 DT4:DT6 DM4:DM6 DF4:DF6 CY4:CY6 CR4:CR6 CK4:CK6 CD4:CD6 EH4:EH6 BI4:BI6" xr:uid="{B3F79BD7-3743-4E6E-81D8-937EB17B64A4}">
      <formula1>"SI,NO,Pendiente Validar,Validación Preliminar"</formula1>
    </dataValidation>
    <dataValidation type="list" allowBlank="1" showInputMessage="1" showErrorMessage="1" sqref="C4:C6" xr:uid="{602C03F6-6552-4004-904C-32FDFFE25621}">
      <formula1>INDIRECT(B4)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Indicadores</vt:lpstr>
      <vt:lpstr>Resumen | dimensiones</vt:lpstr>
      <vt:lpstr>Direccionamiento Estratégico.</vt:lpstr>
      <vt:lpstr>Gestión con valores para result</vt:lpstr>
      <vt:lpstr>Gestión del conocimiento</vt:lpstr>
      <vt:lpstr>Información y comunicación.</vt:lpstr>
      <vt:lpstr>Talento Humano.</vt:lpstr>
      <vt:lpstr>Todas las dimensiones.</vt:lpstr>
      <vt:lpstr>Control Interno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Alexander Reyes Doncel</dc:creator>
  <cp:lastModifiedBy>John Alexander Reyes Doncel</cp:lastModifiedBy>
  <dcterms:created xsi:type="dcterms:W3CDTF">2025-04-30T03:38:30Z</dcterms:created>
  <dcterms:modified xsi:type="dcterms:W3CDTF">2025-10-22T22:29:11Z</dcterms:modified>
</cp:coreProperties>
</file>