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667" documentId="8_{F15A0864-8E36-4596-A9F0-73B6258F0F83}" xr6:coauthVersionLast="47" xr6:coauthVersionMax="47" xr10:uidLastSave="{7108DCBF-1D34-46F1-B3B0-CEEC2B0BC392}"/>
  <bookViews>
    <workbookView xWindow="-120" yWindow="-120" windowWidth="20730" windowHeight="11040" tabRatio="696" firstSheet="1" activeTab="3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'!$C$10:$D$42</definedName>
    <definedName name="_xlnm._FilterDatabase" localSheetId="1" hidden="1">'Distritos y municipios certfica'!$A$10:$R$75</definedName>
    <definedName name="_xlnm._FilterDatabase" localSheetId="2" hidden="1">'Muncipios no certficados'!$A$7:$F$1051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8" l="1"/>
  <c r="E1050" i="9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D18" i="7" s="1"/>
  <c r="C18" i="7"/>
  <c r="E16" i="7" l="1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<sst xmlns="http://schemas.openxmlformats.org/spreadsheetml/2006/main" count="2287" uniqueCount="1112">
  <si>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</si>
  <si>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</si>
  <si>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</si>
  <si>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</si>
  <si>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</si>
  <si>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</si>
  <si>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</si>
  <si>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</si>
  <si>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</si>
  <si>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</si>
  <si>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</si>
  <si>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</si>
  <si>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</si>
  <si>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</si>
  <si>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</si>
  <si>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</si>
  <si>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</si>
  <si>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</si>
  <si>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</si>
  <si>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</si>
  <si>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</si>
  <si>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</si>
  <si>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</si>
  <si>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</si>
  <si>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</si>
  <si>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</si>
  <si>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</si>
  <si>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</si>
  <si>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</si>
  <si>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</si>
  <si>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</si>
  <si>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</si>
  <si>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</si>
  <si>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</si>
  <si>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</si>
  <si>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</si>
  <si>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</si>
  <si>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</si>
  <si>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</si>
  <si>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</si>
  <si>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</si>
  <si>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</si>
  <si>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</si>
  <si>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</si>
  <si>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</si>
  <si>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</si>
  <si>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</si>
  <si>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</si>
  <si>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</si>
  <si>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</si>
  <si>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</si>
  <si>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</si>
  <si>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</si>
  <si>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</si>
  <si>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</si>
  <si>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</si>
  <si>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</si>
  <si>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</si>
  <si>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</si>
  <si>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</si>
  <si>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</si>
  <si>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</si>
  <si>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</si>
  <si>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</si>
  <si>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</si>
  <si>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</si>
  <si>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</si>
  <si>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</si>
  <si>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</si>
  <si>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</si>
  <si>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</si>
  <si>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</si>
  <si>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</si>
  <si>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</si>
  <si>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</si>
  <si>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</si>
  <si>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</si>
  <si>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</si>
  <si>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</si>
  <si>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</si>
  <si>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</si>
  <si>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</si>
  <si>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</si>
  <si>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</si>
  <si>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</si>
  <si>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</si>
  <si>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</si>
  <si>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</si>
  <si>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</si>
  <si>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</si>
  <si>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</si>
  <si>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</si>
  <si>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</si>
  <si>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</si>
  <si>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</si>
  <si>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</si>
  <si>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</si>
  <si>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</si>
  <si>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</si>
  <si>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</si>
  <si>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</si>
  <si>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</si>
  <si>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</si>
  <si>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</si>
  <si>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</si>
  <si>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</si>
  <si>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</si>
  <si>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</si>
  <si>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</si>
  <si>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</si>
  <si>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</si>
  <si>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</si>
  <si>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</si>
  <si>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</si>
  <si>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</si>
  <si>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</si>
  <si>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</si>
  <si>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</si>
  <si>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</si>
  <si>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</si>
  <si>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</si>
  <si>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</si>
  <si>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</si>
  <si>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</si>
  <si>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</si>
  <si>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</si>
  <si>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</si>
  <si>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</si>
  <si>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</si>
  <si>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</si>
  <si>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</si>
  <si>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</si>
  <si>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</si>
  <si>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</si>
  <si>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</si>
  <si>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</si>
  <si>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</si>
  <si>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</si>
  <si>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</si>
  <si>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</si>
  <si>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</si>
  <si>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</si>
  <si>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</si>
  <si>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</si>
  <si>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</si>
  <si>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</si>
  <si>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</si>
  <si>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</si>
  <si>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</si>
  <si>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</si>
  <si>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</si>
  <si>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</si>
  <si>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</si>
  <si>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</si>
  <si>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</si>
  <si>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</si>
  <si>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</si>
  <si>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</si>
  <si>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</si>
  <si>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</si>
  <si>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</si>
  <si>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</si>
  <si>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</si>
  <si>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</si>
  <si>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</si>
  <si>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</si>
  <si>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</si>
  <si>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</si>
  <si>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</si>
  <si>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</si>
  <si>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</si>
  <si>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</si>
  <si>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</si>
  <si>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</si>
  <si>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</si>
  <si>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</si>
  <si>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</si>
  <si>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</si>
  <si>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</si>
  <si>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</si>
  <si>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</si>
  <si>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</si>
  <si>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</si>
  <si>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</si>
  <si>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</si>
  <si>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</si>
  <si>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</si>
  <si>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</si>
  <si>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</si>
  <si>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</si>
  <si>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</si>
  <si>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</si>
  <si>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</si>
  <si>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</si>
  <si>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</si>
  <si>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</si>
  <si>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</si>
  <si>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</si>
  <si>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</si>
  <si>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</si>
  <si>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</si>
  <si>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</si>
  <si>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</si>
  <si>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</si>
  <si>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</si>
  <si>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</si>
  <si>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</si>
  <si>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</si>
  <si>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</si>
  <si>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</si>
  <si>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</si>
  <si>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</si>
  <si>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</si>
  <si>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</si>
  <si>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</si>
  <si>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</si>
  <si>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</si>
  <si>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</si>
  <si>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</si>
  <si>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</si>
  <si>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</si>
  <si>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</si>
  <si>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</si>
  <si>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</si>
  <si>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</si>
  <si>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</si>
  <si>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</si>
  <si>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</si>
  <si>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</si>
  <si>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</si>
  <si>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</si>
  <si>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</si>
  <si>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</si>
  <si>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</si>
  <si>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</si>
  <si>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</si>
  <si>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</si>
  <si>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</si>
  <si>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</si>
  <si>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</si>
  <si>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</si>
  <si>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</si>
  <si>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</si>
  <si>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</si>
  <si>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</si>
  <si>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</si>
  <si>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</si>
  <si>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</si>
  <si>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</si>
  <si>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</si>
  <si>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</si>
  <si>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</si>
  <si>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</si>
  <si>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</si>
  <si>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</si>
  <si>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</si>
  <si>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</si>
  <si>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</si>
  <si>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</si>
  <si>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</si>
  <si>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</si>
  <si>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</si>
  <si>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</si>
  <si>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</si>
  <si>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</si>
  <si>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</si>
  <si>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</si>
  <si>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</si>
  <si>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</si>
  <si>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</si>
  <si>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</si>
  <si>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</si>
  <si>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</si>
  <si>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</si>
  <si>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</si>
  <si>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</si>
  <si>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</si>
  <si>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</si>
  <si>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</si>
  <si>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</si>
  <si>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</si>
  <si>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</si>
  <si>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</si>
  <si>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</si>
  <si>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</si>
  <si>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</si>
  <si>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</si>
  <si>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</si>
  <si>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</si>
  <si>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</si>
  <si>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</si>
  <si>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</si>
  <si>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</si>
  <si>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</si>
  <si>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</si>
  <si>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</si>
  <si>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</si>
  <si>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</si>
  <si>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</si>
  <si>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</si>
  <si>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</si>
  <si>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</si>
  <si>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</si>
  <si>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</si>
  <si>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</si>
  <si>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</si>
  <si>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</si>
  <si>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</si>
  <si>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</si>
  <si>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</si>
  <si>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</si>
  <si>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</si>
  <si>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</si>
  <si>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</si>
  <si>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</si>
  <si>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</si>
  <si>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</si>
  <si>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</si>
  <si>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</si>
  <si>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</si>
  <si>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</si>
  <si>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</si>
  <si>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</si>
  <si>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</si>
  <si>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</si>
  <si>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</si>
  <si>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</si>
  <si>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</si>
  <si>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</si>
  <si>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</si>
  <si>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</si>
  <si>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</si>
  <si>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</si>
  <si>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</si>
  <si>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</si>
  <si>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</si>
  <si>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</si>
  <si>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</si>
  <si>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</si>
  <si>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</si>
  <si>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</si>
  <si>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</si>
  <si>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</si>
  <si>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</si>
  <si>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</si>
  <si>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</si>
  <si>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</si>
  <si>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</si>
  <si>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</si>
  <si>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</si>
  <si>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</si>
  <si>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</si>
  <si>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</si>
  <si>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</si>
  <si>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</si>
  <si>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</si>
  <si>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</si>
  <si>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</si>
  <si>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</si>
  <si>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</si>
  <si>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</si>
  <si>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</si>
  <si>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</si>
  <si>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</si>
  <si>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</si>
  <si>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</si>
  <si>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</si>
  <si>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</si>
  <si>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</si>
  <si>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</si>
  <si>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</si>
  <si>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</si>
  <si>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</si>
  <si>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</si>
  <si>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</si>
  <si>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</si>
  <si>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</si>
  <si>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</si>
  <si>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</si>
  <si>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</si>
  <si>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</si>
  <si>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</si>
  <si>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</si>
  <si>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</si>
  <si>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</si>
  <si>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</si>
  <si>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</si>
  <si>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</si>
  <si>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</si>
  <si>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</si>
  <si>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</si>
  <si>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</si>
  <si>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</si>
  <si>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</si>
  <si>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</si>
  <si>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</si>
  <si>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</si>
  <si>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</si>
  <si>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</si>
  <si>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</si>
  <si>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</si>
  <si>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</si>
  <si>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</si>
  <si>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</si>
  <si>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</si>
  <si>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</si>
  <si>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</si>
  <si>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</si>
  <si>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</si>
  <si>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</si>
  <si>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</si>
  <si>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</si>
  <si>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</si>
  <si>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</si>
  <si>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</si>
  <si>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</si>
  <si>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</si>
  <si>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</si>
  <si>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</si>
  <si>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</si>
  <si>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</si>
  <si>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</si>
  <si>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</si>
  <si>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</si>
  <si>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</si>
  <si>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</si>
  <si>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</si>
  <si>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</si>
  <si>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</si>
  <si>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</si>
  <si>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</si>
  <si>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</si>
  <si>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</si>
  <si>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</si>
  <si>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</si>
  <si>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</si>
  <si>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</si>
  <si>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</si>
  <si>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</si>
  <si>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</si>
  <si>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</si>
  <si>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</si>
  <si>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</si>
  <si>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</si>
  <si>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</si>
  <si>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</si>
  <si>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</si>
  <si>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</si>
  <si>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</si>
  <si>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</si>
  <si>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</si>
  <si>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</si>
  <si>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</si>
  <si>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</si>
  <si>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</si>
  <si>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</si>
  <si>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</si>
  <si>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</si>
  <si>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</si>
  <si>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</si>
  <si>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</si>
  <si>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</si>
  <si>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</si>
  <si>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</si>
  <si>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</si>
  <si>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</si>
  <si>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</si>
  <si>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</si>
  <si>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</si>
  <si>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</si>
  <si>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</si>
  <si>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</si>
  <si>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</si>
  <si>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</si>
  <si>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</si>
  <si>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</si>
  <si>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</si>
  <si>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</si>
  <si>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</si>
  <si>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</si>
  <si>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</si>
  <si>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</si>
  <si>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</si>
  <si>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</si>
  <si>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</si>
  <si>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</si>
  <si>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</si>
  <si>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</si>
  <si>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</si>
  <si>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</si>
  <si>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</si>
  <si>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</si>
  <si>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</si>
  <si>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</si>
  <si>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</si>
  <si>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</si>
  <si>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</si>
  <si>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</si>
  <si>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</si>
  <si>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</si>
  <si>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</si>
  <si>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</si>
  <si>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</si>
  <si>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</si>
  <si>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</si>
  <si>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</si>
  <si>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</si>
  <si>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</si>
  <si>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</si>
  <si>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</si>
  <si>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</si>
  <si>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</si>
  <si>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</si>
  <si>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</si>
  <si>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</si>
  <si>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</si>
  <si>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</si>
  <si>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</si>
  <si>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</si>
  <si>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</si>
  <si>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</si>
  <si>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</si>
  <si>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</si>
  <si>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</si>
  <si>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</si>
  <si>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</si>
  <si>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</si>
  <si>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</si>
  <si>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</si>
  <si>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</si>
  <si>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</si>
  <si>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</si>
  <si>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</si>
  <si>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</si>
  <si>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</si>
  <si>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</si>
  <si>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</si>
  <si>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</si>
  <si>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</si>
  <si>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</si>
  <si>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</si>
  <si>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</si>
  <si>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</si>
  <si>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</si>
  <si>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</si>
  <si>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</si>
  <si>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</si>
  <si>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</si>
  <si>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</si>
  <si>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</si>
  <si>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</si>
  <si>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</si>
  <si>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</si>
  <si>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</si>
  <si>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</si>
  <si>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</si>
  <si>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</si>
  <si>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</si>
  <si>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</si>
  <si>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</si>
  <si>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</si>
  <si>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</si>
  <si>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</si>
  <si>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</si>
  <si>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</si>
  <si>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</si>
  <si>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</si>
  <si>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</si>
  <si>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</si>
  <si>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</si>
  <si>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</si>
  <si>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</si>
  <si>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</si>
  <si>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</si>
  <si>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</si>
  <si>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</si>
  <si>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</si>
  <si>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</si>
  <si>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</si>
  <si>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</si>
  <si>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</si>
  <si>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</si>
  <si>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</si>
  <si>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</si>
  <si>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</si>
  <si>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</si>
  <si>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</si>
  <si>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</si>
  <si>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</si>
  <si>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</si>
  <si>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</si>
  <si>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</si>
  <si>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</si>
  <si>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</si>
  <si>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</si>
  <si>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</si>
  <si>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</si>
  <si>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</si>
  <si>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</si>
  <si>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</si>
  <si>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</si>
  <si>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</si>
  <si>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</si>
  <si>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</si>
  <si>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</si>
  <si>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</si>
  <si>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</si>
  <si>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</si>
  <si>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</si>
  <si>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</si>
  <si>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</si>
  <si>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</si>
  <si>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</si>
  <si>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</si>
  <si>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</si>
  <si>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</si>
  <si>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</si>
  <si>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</si>
  <si>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</si>
  <si>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</si>
  <si>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</si>
  <si>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</si>
  <si>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</si>
  <si>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</si>
  <si>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</si>
  <si>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</si>
  <si>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</si>
  <si>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</si>
  <si>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</si>
  <si>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</si>
  <si>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</si>
  <si>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</si>
  <si>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</si>
  <si>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</si>
  <si>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</si>
  <si>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</si>
  <si>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</si>
  <si>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</si>
  <si>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</si>
  <si>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</si>
  <si>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</si>
  <si>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</si>
  <si>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</si>
  <si>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</si>
  <si>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</si>
  <si>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</si>
  <si>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</si>
  <si>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</si>
  <si>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</si>
  <si>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</si>
  <si>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</si>
  <si>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</si>
  <si>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</si>
  <si>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</si>
  <si>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</si>
  <si>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</si>
  <si>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</si>
  <si>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</si>
  <si>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</si>
  <si>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</si>
  <si>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</si>
  <si>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</si>
  <si>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</si>
  <si>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</si>
  <si>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</si>
  <si>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</si>
  <si>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</si>
  <si>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</si>
  <si>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</si>
  <si>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</si>
  <si>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</si>
  <si>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</si>
  <si>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</si>
  <si>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</si>
  <si>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</si>
  <si>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</si>
  <si>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</si>
  <si>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</si>
  <si>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</si>
  <si>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</si>
  <si>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</si>
  <si>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</si>
  <si>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</si>
  <si>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</si>
  <si>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</si>
  <si>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</si>
  <si>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</si>
  <si>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</si>
  <si>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</si>
  <si>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</si>
  <si>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</si>
  <si>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</si>
  <si>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</si>
  <si>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</si>
  <si>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</si>
  <si>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</si>
  <si>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</si>
  <si>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</si>
  <si>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</si>
  <si>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</si>
  <si>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</si>
  <si>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</si>
  <si>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</si>
  <si>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</si>
  <si>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</si>
  <si>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</si>
  <si>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</si>
  <si>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</si>
  <si>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</si>
  <si>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</si>
  <si>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</si>
  <si>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</si>
  <si>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</si>
  <si>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</si>
  <si>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</si>
  <si>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</si>
  <si>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</si>
  <si>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</si>
  <si>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</si>
  <si>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</si>
  <si>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</si>
  <si>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</si>
  <si>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</si>
  <si>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</si>
  <si>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</si>
  <si>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</si>
  <si>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</si>
  <si>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</si>
  <si>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</si>
  <si>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</si>
  <si>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</si>
  <si>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</si>
  <si>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</si>
  <si>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</si>
  <si>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</si>
  <si>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</si>
  <si>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</si>
  <si>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</si>
  <si>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</si>
  <si>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</si>
  <si>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</si>
  <si>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</si>
  <si>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</si>
  <si>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</si>
  <si>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</si>
  <si>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</si>
  <si>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</si>
  <si>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</si>
  <si>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</si>
  <si>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</si>
  <si>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</si>
  <si>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</si>
  <si>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</si>
  <si>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</si>
  <si>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</si>
  <si>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</si>
  <si>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</si>
  <si>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</si>
  <si>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</si>
  <si>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</si>
  <si>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</si>
  <si>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</si>
  <si>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</si>
  <si>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</si>
  <si>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</si>
  <si>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</si>
  <si>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</si>
  <si>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</si>
  <si>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</si>
  <si>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</si>
  <si>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</si>
  <si>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</si>
  <si>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</si>
  <si>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</si>
  <si>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</si>
  <si>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</si>
  <si>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</si>
  <si>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</si>
  <si>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</si>
  <si>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</si>
  <si>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</si>
  <si>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</si>
  <si>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</si>
  <si>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</si>
  <si>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</si>
  <si>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</si>
  <si>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</si>
  <si>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</si>
  <si>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</si>
  <si>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</si>
  <si>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</si>
  <si>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</si>
  <si>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</si>
  <si>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</si>
  <si>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</si>
  <si>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</si>
  <si>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</si>
  <si>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</si>
  <si>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</si>
  <si>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</si>
  <si>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</si>
  <si>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</si>
  <si>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</si>
  <si>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</si>
  <si>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</si>
  <si>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</si>
  <si>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</si>
  <si>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</si>
  <si>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</si>
  <si>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</si>
  <si>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</si>
  <si>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</si>
  <si>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</si>
  <si>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</si>
  <si>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</si>
  <si>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</si>
  <si>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</si>
  <si>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</si>
  <si>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</si>
  <si>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</si>
  <si>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</si>
  <si>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</si>
  <si>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</si>
  <si>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</si>
  <si>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</si>
  <si>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</si>
  <si>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</si>
  <si>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</si>
  <si>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</si>
  <si>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</si>
  <si>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</si>
  <si>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</si>
  <si>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</si>
  <si>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</si>
  <si>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</si>
  <si>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</si>
  <si>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</si>
  <si>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</si>
  <si>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</si>
  <si>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</si>
  <si>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</si>
  <si>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</si>
  <si>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</si>
  <si>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</si>
  <si>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</si>
  <si>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</si>
  <si>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</si>
  <si>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</si>
  <si>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</si>
  <si>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</si>
  <si>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</si>
  <si>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</si>
  <si>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</si>
  <si>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</si>
  <si>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</si>
  <si>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</si>
  <si>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</si>
  <si>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</si>
  <si>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</si>
  <si>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</si>
  <si>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</si>
  <si>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</si>
  <si>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</si>
  <si>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</si>
  <si>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</si>
  <si>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</si>
  <si>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</si>
  <si>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</si>
  <si>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</si>
  <si>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</si>
  <si>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</si>
  <si>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</si>
  <si>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</si>
  <si>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</si>
  <si>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</si>
  <si>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</si>
  <si>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</si>
  <si>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</si>
  <si>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</si>
  <si>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</si>
  <si>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</si>
  <si>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</si>
  <si>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</si>
  <si>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</si>
  <si>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</si>
  <si>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</si>
  <si>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</si>
  <si>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</si>
  <si>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</si>
  <si>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</si>
  <si>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</si>
  <si>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</si>
  <si>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</si>
  <si>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</si>
  <si>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</si>
  <si>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</si>
  <si>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</si>
  <si>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</si>
  <si>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</si>
  <si>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</si>
  <si>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</si>
  <si>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</si>
  <si>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</si>
  <si>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</si>
  <si>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</si>
  <si>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</si>
  <si>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</si>
  <si>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</si>
  <si>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</si>
  <si>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</si>
  <si>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</si>
  <si>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</si>
  <si>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</si>
  <si>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</si>
  <si>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</si>
  <si>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</si>
  <si>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</si>
  <si>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</si>
  <si>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</si>
  <si>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</si>
  <si>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</si>
  <si>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</si>
  <si>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</si>
  <si>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</si>
  <si>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</si>
  <si>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</si>
  <si>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</si>
  <si>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</si>
  <si>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</si>
  <si>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</si>
  <si>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</si>
  <si>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</si>
  <si>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</si>
  <si>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</si>
  <si>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</si>
  <si>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</si>
  <si>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</si>
  <si>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</si>
  <si>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</si>
  <si>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</si>
  <si>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</si>
  <si>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</si>
  <si>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</si>
  <si>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</si>
  <si>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</si>
  <si>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</si>
  <si>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</si>
  <si>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</si>
  <si>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</si>
  <si>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</si>
  <si>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</si>
  <si>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</si>
  <si>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</si>
  <si>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</si>
  <si>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</si>
  <si>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</si>
  <si>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</si>
  <si>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</si>
  <si>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</si>
  <si>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</si>
  <si>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</si>
  <si>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</si>
  <si>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</si>
  <si>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</si>
  <si>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</si>
  <si>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</si>
  <si>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</si>
  <si>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</si>
  <si>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</si>
  <si>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</si>
  <si>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</si>
  <si>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</si>
  <si>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</si>
  <si>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</si>
  <si>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</si>
  <si>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</si>
  <si>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</si>
  <si>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</si>
  <si>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</si>
  <si>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</si>
  <si>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</si>
  <si>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</si>
  <si>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</si>
  <si>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</si>
  <si>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</si>
  <si>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</si>
  <si>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</si>
  <si>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</si>
  <si>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</si>
  <si>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</si>
  <si>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</si>
  <si>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</si>
  <si>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</si>
  <si>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</si>
  <si>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</si>
  <si>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</si>
  <si>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</si>
  <si>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</si>
  <si>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</si>
  <si>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</si>
  <si>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</si>
  <si>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</si>
  <si>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</si>
  <si>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</si>
  <si>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</si>
  <si>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</si>
  <si>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</si>
  <si>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</si>
  <si>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</si>
  <si>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</si>
  <si>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</si>
  <si>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</si>
  <si>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</si>
  <si>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</si>
  <si>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</si>
  <si>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</si>
  <si>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</si>
  <si>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</si>
  <si>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</si>
  <si>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</si>
  <si>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</si>
  <si>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</si>
  <si>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</si>
  <si>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</si>
  <si>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</si>
  <si>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</si>
  <si>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</si>
  <si>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</si>
  <si>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</si>
  <si>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</si>
  <si>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</si>
  <si>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</si>
  <si>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</si>
  <si>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</si>
  <si>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</si>
  <si>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</si>
  <si>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</si>
  <si>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</si>
  <si>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</si>
  <si>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</si>
  <si>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</si>
  <si>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</si>
  <si>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</si>
  <si>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</si>
  <si>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</si>
  <si>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</si>
  <si>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</si>
  <si>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</si>
  <si>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</si>
  <si>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</si>
  <si>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</si>
  <si>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</si>
  <si>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</si>
  <si>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</si>
  <si>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</si>
  <si>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</si>
  <si>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</si>
  <si>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</si>
  <si>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</si>
  <si>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</si>
  <si>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</si>
  <si>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</si>
  <si>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</si>
  <si>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</si>
  <si>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</si>
  <si>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</si>
  <si>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</si>
  <si>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</si>
  <si>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</si>
  <si>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</si>
  <si>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</si>
  <si>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</si>
  <si>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</si>
  <si>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</si>
  <si>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</si>
  <si>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</si>
  <si>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</si>
  <si>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</si>
  <si>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</si>
  <si>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</si>
  <si>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</si>
  <si>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</si>
  <si>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</si>
  <si>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</si>
  <si>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</si>
  <si>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</si>
  <si>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</si>
  <si>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</si>
  <si>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</si>
  <si>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</si>
  <si>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</si>
  <si>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</si>
  <si>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</si>
  <si>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</si>
  <si>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</si>
  <si>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</si>
  <si>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</si>
  <si>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</si>
  <si>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</si>
  <si>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</si>
  <si>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</si>
  <si>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</si>
  <si>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</si>
  <si>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</si>
  <si>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</si>
  <si>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</si>
  <si>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</si>
  <si>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</si>
  <si>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RESUMEN GIRO -  PAC JULIO 2025</t>
  </si>
  <si>
    <t>DEPARTAMENTOS -  PAC JULIO - 2025</t>
  </si>
  <si>
    <t>DISTRITOS Y MUNICIPIOS CERTIFICADOS  -  PAC JULIO - 2025</t>
  </si>
  <si>
    <t>MUNICIPIOS  NO CERTIFICADOS -  2025 CALIDAD MATRÍCULA- JULIO (1/12)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</si>
</sst>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6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3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4" fontId="4" fillId="0" borderId="101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5" xfId="4518" applyNumberFormat="1" applyFont="1" applyFill="1" applyBorder="1" applyAlignment="1">
      <alignment horizontal="center" vertical="center" wrapText="1"/>
    </xf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6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pane xSplit="2" ySplit="10" topLeftCell="F28" activePane="bottomRight" state="frozen"/>
      <selection pane="topRight" activeCell="C1" sqref="C1"/>
      <selection pane="bottomLeft" activeCell="A11" sqref="A11"/>
      <selection pane="bottomRight" activeCell="I42" sqref="I42"/>
    </sheetView>
  </sheetViews>
  <sheetFormatPr defaultColWidth="0" defaultRowHeight="12.75" zero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8">
      <c r="A1" s="141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43"/>
    </row>
    <row r="2" spans="1:14" ht="18">
      <c r="A2" s="141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43"/>
    </row>
    <row r="3" spans="1:14" ht="1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1:14" ht="15.75">
      <c r="A4" s="156" t="s">
        <v>1105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ht="15.75">
      <c r="A5" s="156" t="s">
        <v>1109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5.75" customHeight="1">
      <c r="A7" s="49"/>
      <c r="B7" s="49"/>
      <c r="C7" s="153" t="s">
        <v>2</v>
      </c>
      <c r="D7" s="153"/>
      <c r="E7" s="153"/>
      <c r="F7" s="153"/>
      <c r="G7" s="153"/>
      <c r="H7" s="153"/>
      <c r="I7" s="153"/>
      <c r="J7" s="153"/>
      <c r="K7" s="153"/>
      <c r="L7" s="149" t="s">
        <v>1098</v>
      </c>
      <c r="M7" s="147" t="s">
        <v>1099</v>
      </c>
      <c r="N7" s="145" t="s">
        <v>4</v>
      </c>
    </row>
    <row r="8" spans="1:14" s="11" customFormat="1" ht="51.75" customHeight="1">
      <c r="A8" s="155" t="s">
        <v>5</v>
      </c>
      <c r="B8" s="155" t="s">
        <v>6</v>
      </c>
      <c r="C8" s="151" t="s">
        <v>7</v>
      </c>
      <c r="D8" s="151"/>
      <c r="E8" s="151"/>
      <c r="F8" s="152" t="s">
        <v>8</v>
      </c>
      <c r="G8" s="152"/>
      <c r="H8" s="152"/>
      <c r="I8" s="152"/>
      <c r="J8" s="152"/>
      <c r="K8" s="154" t="s">
        <v>9</v>
      </c>
      <c r="L8" s="150"/>
      <c r="M8" s="147"/>
      <c r="N8" s="145"/>
    </row>
    <row r="9" spans="1:14" ht="41.25" customHeight="1">
      <c r="A9" s="155"/>
      <c r="B9" s="155"/>
      <c r="C9" s="123" t="s">
        <v>1096</v>
      </c>
      <c r="D9" s="123" t="s">
        <v>1097</v>
      </c>
      <c r="E9" s="123" t="s">
        <v>10</v>
      </c>
      <c r="F9" s="125" t="s">
        <v>11</v>
      </c>
      <c r="G9" s="125" t="s">
        <v>12</v>
      </c>
      <c r="H9" s="125" t="s">
        <v>13</v>
      </c>
      <c r="I9" s="144" t="s">
        <v>1094</v>
      </c>
      <c r="J9" s="124" t="s">
        <v>14</v>
      </c>
      <c r="K9" s="154"/>
      <c r="L9" s="150"/>
      <c r="M9" s="148"/>
      <c r="N9" s="145"/>
    </row>
    <row r="10" spans="1:14" ht="17.4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>
      <c r="A11" s="58">
        <v>91</v>
      </c>
      <c r="B11" s="52" t="s">
        <v>26</v>
      </c>
      <c r="C11" s="108">
        <v>7506678483</v>
      </c>
      <c r="D11" s="108">
        <v>864641181</v>
      </c>
      <c r="E11" s="108">
        <f t="shared" ref="E11:E42" si="0">SUM(C11:D11)</f>
        <v>8371319664</v>
      </c>
      <c r="F11" s="51"/>
      <c r="G11" s="51"/>
      <c r="H11" s="53">
        <f t="shared" ref="H11" si="1">SUM(F11:G11)</f>
        <v>0</v>
      </c>
      <c r="I11" s="51">
        <v>346798062</v>
      </c>
      <c r="J11" s="76">
        <f>+H11+I11</f>
        <v>346798062</v>
      </c>
      <c r="K11" s="76">
        <f>+J11+E11</f>
        <v>8718117726</v>
      </c>
      <c r="L11" s="53">
        <v>0</v>
      </c>
      <c r="M11" s="76">
        <f>+K11+L11</f>
        <v>8718117726</v>
      </c>
      <c r="N11" s="52"/>
    </row>
    <row r="12" spans="1:14">
      <c r="A12" s="58">
        <v>5</v>
      </c>
      <c r="B12" s="52" t="s">
        <v>27</v>
      </c>
      <c r="C12" s="108">
        <v>179809448046</v>
      </c>
      <c r="D12" s="108">
        <v>9699760235</v>
      </c>
      <c r="E12" s="108">
        <f t="shared" si="0"/>
        <v>189509208281</v>
      </c>
      <c r="F12" s="51"/>
      <c r="G12" s="51"/>
      <c r="H12" s="53">
        <f t="shared" ref="H12:H42" si="2">SUM(F12:G12)</f>
        <v>0</v>
      </c>
      <c r="I12" s="51">
        <v>9829110873</v>
      </c>
      <c r="J12" s="76">
        <f t="shared" ref="J12:J41" si="3">+H12+I12</f>
        <v>9829110873</v>
      </c>
      <c r="K12" s="76">
        <f t="shared" ref="K12:K42" si="4">+J12+E12</f>
        <v>199338319154</v>
      </c>
      <c r="L12" s="53">
        <v>4674791963</v>
      </c>
      <c r="M12" s="76">
        <f t="shared" ref="M12:M42" si="5">+K12+L12</f>
        <v>204013111117</v>
      </c>
      <c r="N12" s="52"/>
    </row>
    <row r="13" spans="1:14">
      <c r="A13" s="58">
        <v>81</v>
      </c>
      <c r="B13" s="52" t="s">
        <v>28</v>
      </c>
      <c r="C13" s="108">
        <v>29622186868</v>
      </c>
      <c r="D13" s="108">
        <v>237035608</v>
      </c>
      <c r="E13" s="108">
        <f t="shared" si="0"/>
        <v>29859222476</v>
      </c>
      <c r="F13" s="51"/>
      <c r="G13" s="51"/>
      <c r="H13" s="53">
        <f t="shared" si="2"/>
        <v>0</v>
      </c>
      <c r="I13" s="51">
        <v>1530034645</v>
      </c>
      <c r="J13" s="76">
        <f t="shared" si="3"/>
        <v>1530034645</v>
      </c>
      <c r="K13" s="76">
        <f t="shared" si="4"/>
        <v>31389257121</v>
      </c>
      <c r="L13" s="53">
        <v>46935988</v>
      </c>
      <c r="M13" s="76">
        <f t="shared" si="5"/>
        <v>31436193109</v>
      </c>
      <c r="N13" s="52"/>
    </row>
    <row r="14" spans="1:14">
      <c r="A14" s="58">
        <v>8</v>
      </c>
      <c r="B14" s="52" t="s">
        <v>29</v>
      </c>
      <c r="C14" s="108">
        <v>45223136856</v>
      </c>
      <c r="D14" s="108">
        <v>480086523</v>
      </c>
      <c r="E14" s="108">
        <f t="shared" si="0"/>
        <v>45703223379</v>
      </c>
      <c r="F14" s="51"/>
      <c r="G14" s="51"/>
      <c r="H14" s="53">
        <f t="shared" si="2"/>
        <v>0</v>
      </c>
      <c r="I14" s="51">
        <v>2408721638</v>
      </c>
      <c r="J14" s="76">
        <f t="shared" si="3"/>
        <v>2408721638</v>
      </c>
      <c r="K14" s="76">
        <f t="shared" si="4"/>
        <v>48111945017</v>
      </c>
      <c r="L14" s="53">
        <v>1430585392</v>
      </c>
      <c r="M14" s="76">
        <f t="shared" si="5"/>
        <v>49542530409</v>
      </c>
      <c r="N14" s="52"/>
    </row>
    <row r="15" spans="1:14">
      <c r="A15" s="58">
        <v>13</v>
      </c>
      <c r="B15" s="52" t="s">
        <v>30</v>
      </c>
      <c r="C15" s="108">
        <v>98769632684</v>
      </c>
      <c r="D15" s="108">
        <v>1160435443</v>
      </c>
      <c r="E15" s="108">
        <f t="shared" si="0"/>
        <v>99930068127</v>
      </c>
      <c r="F15" s="51"/>
      <c r="G15" s="51"/>
      <c r="H15" s="53">
        <f t="shared" si="2"/>
        <v>0</v>
      </c>
      <c r="I15" s="51">
        <v>5208198668</v>
      </c>
      <c r="J15" s="76">
        <f t="shared" si="3"/>
        <v>5208198668</v>
      </c>
      <c r="K15" s="76">
        <f t="shared" si="4"/>
        <v>105138266795</v>
      </c>
      <c r="L15" s="53">
        <v>1261522797</v>
      </c>
      <c r="M15" s="76">
        <f t="shared" si="5"/>
        <v>106399789592</v>
      </c>
      <c r="N15" s="52"/>
    </row>
    <row r="16" spans="1:14">
      <c r="A16" s="58">
        <v>15</v>
      </c>
      <c r="B16" s="52" t="s">
        <v>31</v>
      </c>
      <c r="C16" s="108">
        <v>89024987047</v>
      </c>
      <c r="D16" s="108">
        <v>0</v>
      </c>
      <c r="E16" s="108">
        <f t="shared" si="0"/>
        <v>89024987047</v>
      </c>
      <c r="F16" s="51"/>
      <c r="G16" s="51"/>
      <c r="H16" s="53">
        <f t="shared" si="2"/>
        <v>0</v>
      </c>
      <c r="I16" s="51">
        <v>4591591707</v>
      </c>
      <c r="J16" s="76">
        <f t="shared" si="3"/>
        <v>4591591707</v>
      </c>
      <c r="K16" s="76">
        <f t="shared" si="4"/>
        <v>93616578754</v>
      </c>
      <c r="L16" s="53">
        <v>2296691571</v>
      </c>
      <c r="M16" s="76">
        <f t="shared" si="5"/>
        <v>95913270325</v>
      </c>
      <c r="N16" s="52"/>
    </row>
    <row r="17" spans="1:14">
      <c r="A17" s="58">
        <v>17</v>
      </c>
      <c r="B17" s="52" t="s">
        <v>32</v>
      </c>
      <c r="C17" s="108">
        <v>47214651782</v>
      </c>
      <c r="D17" s="108">
        <v>1361915202</v>
      </c>
      <c r="E17" s="108">
        <f t="shared" si="0"/>
        <v>48576566984</v>
      </c>
      <c r="F17" s="51"/>
      <c r="G17" s="51"/>
      <c r="H17" s="53">
        <f t="shared" si="2"/>
        <v>0</v>
      </c>
      <c r="I17" s="51">
        <v>2591836292</v>
      </c>
      <c r="J17" s="76">
        <f t="shared" si="3"/>
        <v>2591836292</v>
      </c>
      <c r="K17" s="76">
        <f t="shared" si="4"/>
        <v>51168403276</v>
      </c>
      <c r="L17" s="53">
        <v>0</v>
      </c>
      <c r="M17" s="76">
        <f t="shared" si="5"/>
        <v>51168403276</v>
      </c>
      <c r="N17" s="52"/>
    </row>
    <row r="18" spans="1:14">
      <c r="A18" s="58">
        <v>18</v>
      </c>
      <c r="B18" s="52" t="s">
        <v>33</v>
      </c>
      <c r="C18" s="108">
        <v>30931822651</v>
      </c>
      <c r="D18" s="108">
        <v>233065568</v>
      </c>
      <c r="E18" s="108">
        <f t="shared" si="0"/>
        <v>31164888219</v>
      </c>
      <c r="F18" s="51"/>
      <c r="G18" s="51"/>
      <c r="H18" s="53">
        <f t="shared" si="2"/>
        <v>0</v>
      </c>
      <c r="I18" s="51">
        <v>1587963401</v>
      </c>
      <c r="J18" s="76">
        <f t="shared" si="3"/>
        <v>1587963401</v>
      </c>
      <c r="K18" s="76">
        <f t="shared" si="4"/>
        <v>32752851620</v>
      </c>
      <c r="L18" s="53">
        <v>0</v>
      </c>
      <c r="M18" s="76">
        <f t="shared" si="5"/>
        <v>32752851620</v>
      </c>
      <c r="N18" s="52"/>
    </row>
    <row r="19" spans="1:14">
      <c r="A19" s="58">
        <v>85</v>
      </c>
      <c r="B19" s="52" t="s">
        <v>34</v>
      </c>
      <c r="C19" s="108">
        <v>23886487441</v>
      </c>
      <c r="D19" s="108">
        <v>1288129387</v>
      </c>
      <c r="E19" s="108">
        <f t="shared" si="0"/>
        <v>25174616828</v>
      </c>
      <c r="F19" s="51"/>
      <c r="G19" s="51"/>
      <c r="H19" s="53">
        <f t="shared" si="2"/>
        <v>0</v>
      </c>
      <c r="I19" s="51">
        <v>1256136643</v>
      </c>
      <c r="J19" s="76">
        <f t="shared" si="3"/>
        <v>1256136643</v>
      </c>
      <c r="K19" s="76">
        <f t="shared" si="4"/>
        <v>26430753471</v>
      </c>
      <c r="L19" s="53">
        <v>74331036</v>
      </c>
      <c r="M19" s="76">
        <f t="shared" si="5"/>
        <v>26505084507</v>
      </c>
      <c r="N19" s="52"/>
    </row>
    <row r="20" spans="1:14">
      <c r="A20" s="58">
        <v>19</v>
      </c>
      <c r="B20" s="52" t="s">
        <v>35</v>
      </c>
      <c r="C20" s="108">
        <v>107601923676</v>
      </c>
      <c r="D20" s="108">
        <v>19911311747</v>
      </c>
      <c r="E20" s="108">
        <f t="shared" si="0"/>
        <v>127513235423</v>
      </c>
      <c r="F20" s="51"/>
      <c r="G20" s="51"/>
      <c r="H20" s="53">
        <f t="shared" si="2"/>
        <v>0</v>
      </c>
      <c r="I20" s="51">
        <v>5588380574</v>
      </c>
      <c r="J20" s="76">
        <f t="shared" si="3"/>
        <v>5588380574</v>
      </c>
      <c r="K20" s="76">
        <f t="shared" si="4"/>
        <v>133101615997</v>
      </c>
      <c r="L20" s="53">
        <v>1127260546</v>
      </c>
      <c r="M20" s="76">
        <f t="shared" si="5"/>
        <v>134228876543</v>
      </c>
      <c r="N20" s="52"/>
    </row>
    <row r="21" spans="1:14">
      <c r="A21" s="58">
        <v>20</v>
      </c>
      <c r="B21" s="52" t="s">
        <v>36</v>
      </c>
      <c r="C21" s="108">
        <v>61581495683</v>
      </c>
      <c r="D21" s="108">
        <v>3103659056</v>
      </c>
      <c r="E21" s="108">
        <f t="shared" si="0"/>
        <v>64685154739</v>
      </c>
      <c r="F21" s="51"/>
      <c r="G21" s="51"/>
      <c r="H21" s="53">
        <f t="shared" si="2"/>
        <v>0</v>
      </c>
      <c r="I21" s="51">
        <v>3194439827</v>
      </c>
      <c r="J21" s="76">
        <f t="shared" si="3"/>
        <v>3194439827</v>
      </c>
      <c r="K21" s="76">
        <f t="shared" si="4"/>
        <v>67879594566</v>
      </c>
      <c r="L21" s="53">
        <v>300686750</v>
      </c>
      <c r="M21" s="76">
        <f t="shared" si="5"/>
        <v>68180281316</v>
      </c>
      <c r="N21" s="52"/>
    </row>
    <row r="22" spans="1:14">
      <c r="A22" s="58">
        <v>27</v>
      </c>
      <c r="B22" s="52" t="s">
        <v>37</v>
      </c>
      <c r="C22" s="108">
        <v>3183513943</v>
      </c>
      <c r="D22" s="108">
        <v>1489010497</v>
      </c>
      <c r="E22" s="108">
        <f t="shared" si="0"/>
        <v>4672524440</v>
      </c>
      <c r="F22" s="51"/>
      <c r="G22" s="51"/>
      <c r="H22" s="53">
        <f t="shared" si="2"/>
        <v>0</v>
      </c>
      <c r="I22" s="51">
        <v>2054596677</v>
      </c>
      <c r="J22" s="76">
        <f t="shared" si="3"/>
        <v>2054596677</v>
      </c>
      <c r="K22" s="76">
        <f t="shared" si="4"/>
        <v>6727121117</v>
      </c>
      <c r="L22" s="53">
        <v>750827320</v>
      </c>
      <c r="M22" s="76">
        <f t="shared" si="5"/>
        <v>7477948437</v>
      </c>
      <c r="N22" s="52"/>
    </row>
    <row r="23" spans="1:14">
      <c r="A23" s="58">
        <v>23</v>
      </c>
      <c r="B23" s="50" t="s">
        <v>38</v>
      </c>
      <c r="C23" s="108">
        <v>109109557523</v>
      </c>
      <c r="D23" s="108">
        <v>856047910</v>
      </c>
      <c r="E23" s="108">
        <f t="shared" si="0"/>
        <v>109965605433</v>
      </c>
      <c r="F23" s="51"/>
      <c r="G23" s="51"/>
      <c r="H23" s="53">
        <f t="shared" si="2"/>
        <v>0</v>
      </c>
      <c r="I23" s="51">
        <v>5716086298</v>
      </c>
      <c r="J23" s="76">
        <f t="shared" si="3"/>
        <v>5716086298</v>
      </c>
      <c r="K23" s="76">
        <f t="shared" si="4"/>
        <v>115681691731</v>
      </c>
      <c r="L23" s="53">
        <v>670314771</v>
      </c>
      <c r="M23" s="76">
        <f t="shared" si="5"/>
        <v>116352006502</v>
      </c>
      <c r="N23" s="52"/>
    </row>
    <row r="24" spans="1:14">
      <c r="A24" s="58">
        <v>25</v>
      </c>
      <c r="B24" s="52" t="s">
        <v>39</v>
      </c>
      <c r="C24" s="108">
        <v>115277156199</v>
      </c>
      <c r="D24" s="108">
        <v>0</v>
      </c>
      <c r="E24" s="108">
        <f t="shared" si="0"/>
        <v>115277156199</v>
      </c>
      <c r="F24" s="51"/>
      <c r="G24" s="51"/>
      <c r="H24" s="53">
        <f t="shared" si="2"/>
        <v>0</v>
      </c>
      <c r="I24" s="51">
        <v>6216072721</v>
      </c>
      <c r="J24" s="76">
        <f t="shared" si="3"/>
        <v>6216072721</v>
      </c>
      <c r="K24" s="76">
        <f t="shared" si="4"/>
        <v>121493228920</v>
      </c>
      <c r="L24" s="53">
        <v>4451601921</v>
      </c>
      <c r="M24" s="76">
        <f t="shared" si="5"/>
        <v>125944830841</v>
      </c>
      <c r="N24" s="52"/>
    </row>
    <row r="25" spans="1:14">
      <c r="A25" s="58">
        <v>94</v>
      </c>
      <c r="B25" s="52" t="s">
        <v>40</v>
      </c>
      <c r="C25" s="108">
        <v>4619350002</v>
      </c>
      <c r="D25" s="108">
        <v>2818076309</v>
      </c>
      <c r="E25" s="108">
        <f t="shared" si="0"/>
        <v>7437426311</v>
      </c>
      <c r="F25" s="51"/>
      <c r="G25" s="51"/>
      <c r="H25" s="53">
        <f t="shared" si="2"/>
        <v>0</v>
      </c>
      <c r="I25" s="51">
        <v>191838472</v>
      </c>
      <c r="J25" s="76">
        <f t="shared" si="3"/>
        <v>191838472</v>
      </c>
      <c r="K25" s="76">
        <f t="shared" si="4"/>
        <v>7629264783</v>
      </c>
      <c r="L25" s="53">
        <v>22406988</v>
      </c>
      <c r="M25" s="76">
        <f t="shared" si="5"/>
        <v>7651671771</v>
      </c>
      <c r="N25" s="52"/>
    </row>
    <row r="26" spans="1:14">
      <c r="A26" s="58">
        <v>95</v>
      </c>
      <c r="B26" s="52" t="s">
        <v>41</v>
      </c>
      <c r="C26" s="108">
        <v>9903419163</v>
      </c>
      <c r="D26" s="108">
        <v>848456976</v>
      </c>
      <c r="E26" s="108">
        <f t="shared" si="0"/>
        <v>10751876139</v>
      </c>
      <c r="F26" s="51"/>
      <c r="G26" s="51"/>
      <c r="H26" s="53">
        <f t="shared" si="2"/>
        <v>0</v>
      </c>
      <c r="I26" s="51">
        <v>471001660</v>
      </c>
      <c r="J26" s="76">
        <f t="shared" si="3"/>
        <v>471001660</v>
      </c>
      <c r="K26" s="76">
        <f t="shared" si="4"/>
        <v>11222877799</v>
      </c>
      <c r="L26" s="53">
        <v>0</v>
      </c>
      <c r="M26" s="76">
        <f t="shared" si="5"/>
        <v>11222877799</v>
      </c>
      <c r="N26" s="52"/>
    </row>
    <row r="27" spans="1:14">
      <c r="A27" s="58">
        <v>41</v>
      </c>
      <c r="B27" s="52" t="s">
        <v>42</v>
      </c>
      <c r="C27" s="108">
        <v>66465809391</v>
      </c>
      <c r="D27" s="108">
        <v>0</v>
      </c>
      <c r="E27" s="108">
        <f t="shared" si="0"/>
        <v>66465809391</v>
      </c>
      <c r="F27" s="51"/>
      <c r="G27" s="51"/>
      <c r="H27" s="53">
        <f t="shared" si="2"/>
        <v>0</v>
      </c>
      <c r="I27" s="51">
        <v>3492996568</v>
      </c>
      <c r="J27" s="76">
        <f t="shared" si="3"/>
        <v>3492996568</v>
      </c>
      <c r="K27" s="76">
        <f t="shared" si="4"/>
        <v>69958805959</v>
      </c>
      <c r="L27" s="53">
        <v>622377943</v>
      </c>
      <c r="M27" s="76">
        <f t="shared" si="5"/>
        <v>70581183902</v>
      </c>
      <c r="N27" s="52"/>
    </row>
    <row r="28" spans="1:14">
      <c r="A28" s="58">
        <v>44</v>
      </c>
      <c r="B28" s="55" t="s">
        <v>43</v>
      </c>
      <c r="C28" s="108">
        <v>34857541157</v>
      </c>
      <c r="D28" s="108">
        <v>3993047196</v>
      </c>
      <c r="E28" s="108">
        <f t="shared" si="0"/>
        <v>38850588353</v>
      </c>
      <c r="F28" s="51"/>
      <c r="G28" s="51"/>
      <c r="H28" s="53">
        <f t="shared" si="2"/>
        <v>0</v>
      </c>
      <c r="I28" s="51">
        <v>1758414922</v>
      </c>
      <c r="J28" s="76">
        <f t="shared" si="3"/>
        <v>1758414922</v>
      </c>
      <c r="K28" s="76">
        <f t="shared" si="4"/>
        <v>40609003275</v>
      </c>
      <c r="L28" s="53">
        <v>207023575</v>
      </c>
      <c r="M28" s="76">
        <f t="shared" si="5"/>
        <v>40816026850</v>
      </c>
      <c r="N28" s="52"/>
    </row>
    <row r="29" spans="1:14">
      <c r="A29" s="113">
        <v>47</v>
      </c>
      <c r="B29" s="55" t="s">
        <v>44</v>
      </c>
      <c r="C29" s="108">
        <v>81555831762</v>
      </c>
      <c r="D29" s="108">
        <v>9459204324</v>
      </c>
      <c r="E29" s="115">
        <f t="shared" si="0"/>
        <v>91015036086</v>
      </c>
      <c r="F29" s="118"/>
      <c r="G29" s="118"/>
      <c r="H29" s="116">
        <f t="shared" si="2"/>
        <v>0</v>
      </c>
      <c r="I29" s="51">
        <v>4137002833</v>
      </c>
      <c r="J29" s="117">
        <f t="shared" si="3"/>
        <v>4137002833</v>
      </c>
      <c r="K29" s="117">
        <f t="shared" si="4"/>
        <v>95152038919</v>
      </c>
      <c r="L29" s="53">
        <v>605659651</v>
      </c>
      <c r="M29" s="117">
        <f t="shared" si="5"/>
        <v>95757698570</v>
      </c>
      <c r="N29" s="109"/>
    </row>
    <row r="30" spans="1:14">
      <c r="A30" s="58">
        <v>50</v>
      </c>
      <c r="B30" s="52" t="s">
        <v>45</v>
      </c>
      <c r="C30" s="108">
        <v>39124857666</v>
      </c>
      <c r="D30" s="108">
        <v>2690288054</v>
      </c>
      <c r="E30" s="108">
        <f t="shared" si="0"/>
        <v>41815145720</v>
      </c>
      <c r="F30" s="51"/>
      <c r="G30" s="51"/>
      <c r="H30" s="53">
        <f t="shared" si="2"/>
        <v>0</v>
      </c>
      <c r="I30" s="51">
        <v>2102902477</v>
      </c>
      <c r="J30" s="76">
        <f t="shared" si="3"/>
        <v>2102902477</v>
      </c>
      <c r="K30" s="76">
        <f t="shared" si="4"/>
        <v>43918048197</v>
      </c>
      <c r="L30" s="53">
        <v>355094813</v>
      </c>
      <c r="M30" s="76">
        <f t="shared" si="5"/>
        <v>44273143010</v>
      </c>
      <c r="N30" s="52"/>
    </row>
    <row r="31" spans="1:14">
      <c r="A31" s="58">
        <v>52</v>
      </c>
      <c r="B31" s="55" t="s">
        <v>46</v>
      </c>
      <c r="C31" s="108">
        <v>93037823124</v>
      </c>
      <c r="D31" s="108">
        <v>0</v>
      </c>
      <c r="E31" s="108">
        <f t="shared" si="0"/>
        <v>93037823124</v>
      </c>
      <c r="F31" s="51"/>
      <c r="G31" s="51"/>
      <c r="H31" s="53">
        <f t="shared" si="2"/>
        <v>0</v>
      </c>
      <c r="I31" s="51">
        <v>4541469406</v>
      </c>
      <c r="J31" s="76">
        <f t="shared" si="3"/>
        <v>4541469406</v>
      </c>
      <c r="K31" s="76">
        <f t="shared" si="4"/>
        <v>97579292530</v>
      </c>
      <c r="L31" s="53">
        <v>1229420553</v>
      </c>
      <c r="M31" s="76">
        <f t="shared" si="5"/>
        <v>98808713083</v>
      </c>
      <c r="N31" s="52"/>
    </row>
    <row r="32" spans="1:14">
      <c r="A32" s="58">
        <v>54</v>
      </c>
      <c r="B32" s="55" t="s">
        <v>47</v>
      </c>
      <c r="C32" s="108">
        <v>73806876228</v>
      </c>
      <c r="D32" s="108">
        <v>0</v>
      </c>
      <c r="E32" s="108">
        <f t="shared" si="0"/>
        <v>73806876228</v>
      </c>
      <c r="F32" s="51"/>
      <c r="G32" s="51"/>
      <c r="H32" s="53">
        <f t="shared" si="2"/>
        <v>0</v>
      </c>
      <c r="I32" s="51">
        <v>3825119598</v>
      </c>
      <c r="J32" s="76">
        <f t="shared" si="3"/>
        <v>3825119598</v>
      </c>
      <c r="K32" s="76">
        <f t="shared" si="4"/>
        <v>77631995826</v>
      </c>
      <c r="L32" s="53">
        <v>1363272852</v>
      </c>
      <c r="M32" s="76">
        <f t="shared" si="5"/>
        <v>78995268678</v>
      </c>
      <c r="N32" s="52"/>
    </row>
    <row r="33" spans="1:14">
      <c r="A33" s="58">
        <v>86</v>
      </c>
      <c r="B33" s="52" t="s">
        <v>48</v>
      </c>
      <c r="C33" s="108">
        <v>39930501783</v>
      </c>
      <c r="D33" s="108">
        <v>1413516963</v>
      </c>
      <c r="E33" s="108">
        <f t="shared" si="0"/>
        <v>41344018746</v>
      </c>
      <c r="F33" s="51"/>
      <c r="G33" s="51"/>
      <c r="H33" s="53">
        <f t="shared" si="2"/>
        <v>0</v>
      </c>
      <c r="I33" s="51">
        <v>2005921094</v>
      </c>
      <c r="J33" s="76">
        <f t="shared" si="3"/>
        <v>2005921094</v>
      </c>
      <c r="K33" s="76">
        <f t="shared" si="4"/>
        <v>43349939840</v>
      </c>
      <c r="L33" s="53">
        <v>141455769</v>
      </c>
      <c r="M33" s="76">
        <f t="shared" si="5"/>
        <v>43491395609</v>
      </c>
      <c r="N33" s="52"/>
    </row>
    <row r="34" spans="1:14">
      <c r="A34" s="58">
        <v>63</v>
      </c>
      <c r="B34" s="52" t="s">
        <v>49</v>
      </c>
      <c r="C34" s="108">
        <v>22493952487</v>
      </c>
      <c r="D34" s="108">
        <v>126779844</v>
      </c>
      <c r="E34" s="108">
        <f t="shared" si="0"/>
        <v>22620732331</v>
      </c>
      <c r="F34" s="51"/>
      <c r="G34" s="51"/>
      <c r="H34" s="53">
        <f t="shared" si="2"/>
        <v>0</v>
      </c>
      <c r="I34" s="51">
        <v>1188396048</v>
      </c>
      <c r="J34" s="76">
        <f t="shared" si="3"/>
        <v>1188396048</v>
      </c>
      <c r="K34" s="76">
        <f t="shared" si="4"/>
        <v>23809128379</v>
      </c>
      <c r="L34" s="53">
        <v>0</v>
      </c>
      <c r="M34" s="76">
        <f t="shared" si="5"/>
        <v>23809128379</v>
      </c>
      <c r="N34" s="52"/>
    </row>
    <row r="35" spans="1:14">
      <c r="A35" s="58">
        <v>66</v>
      </c>
      <c r="B35" s="52" t="s">
        <v>50</v>
      </c>
      <c r="C35" s="108">
        <v>24476343721</v>
      </c>
      <c r="D35" s="108">
        <v>0</v>
      </c>
      <c r="E35" s="108">
        <f t="shared" si="0"/>
        <v>24476343721</v>
      </c>
      <c r="F35" s="51"/>
      <c r="G35" s="51"/>
      <c r="H35" s="53">
        <f t="shared" si="2"/>
        <v>0</v>
      </c>
      <c r="I35" s="51">
        <v>1257412990</v>
      </c>
      <c r="J35" s="76">
        <f t="shared" si="3"/>
        <v>1257412990</v>
      </c>
      <c r="K35" s="76">
        <f t="shared" si="4"/>
        <v>25733756711</v>
      </c>
      <c r="L35" s="53">
        <v>652350330</v>
      </c>
      <c r="M35" s="76">
        <f t="shared" si="5"/>
        <v>26386107041</v>
      </c>
      <c r="N35" s="52"/>
    </row>
    <row r="36" spans="1:14">
      <c r="A36" s="58">
        <v>88</v>
      </c>
      <c r="B36" s="52" t="s">
        <v>51</v>
      </c>
      <c r="C36" s="108">
        <v>3636910136</v>
      </c>
      <c r="D36" s="108">
        <v>319581093</v>
      </c>
      <c r="E36" s="108">
        <f t="shared" si="0"/>
        <v>3956491229</v>
      </c>
      <c r="F36" s="51"/>
      <c r="G36" s="51"/>
      <c r="H36" s="53">
        <f t="shared" si="2"/>
        <v>0</v>
      </c>
      <c r="I36" s="51">
        <v>180964670</v>
      </c>
      <c r="J36" s="76">
        <f t="shared" si="3"/>
        <v>180964670</v>
      </c>
      <c r="K36" s="76">
        <f t="shared" si="4"/>
        <v>4137455899</v>
      </c>
      <c r="L36" s="53">
        <v>108021554</v>
      </c>
      <c r="M36" s="76">
        <f t="shared" si="5"/>
        <v>4245477453</v>
      </c>
      <c r="N36" s="52"/>
    </row>
    <row r="37" spans="1:14">
      <c r="A37" s="58">
        <v>68</v>
      </c>
      <c r="B37" s="52" t="s">
        <v>52</v>
      </c>
      <c r="C37" s="108">
        <v>88347981804</v>
      </c>
      <c r="D37" s="108">
        <v>0</v>
      </c>
      <c r="E37" s="108">
        <f t="shared" si="0"/>
        <v>88347981804</v>
      </c>
      <c r="F37" s="51"/>
      <c r="G37" s="51"/>
      <c r="H37" s="53">
        <f t="shared" si="2"/>
        <v>0</v>
      </c>
      <c r="I37" s="51">
        <v>4451395096</v>
      </c>
      <c r="J37" s="76">
        <f t="shared" si="3"/>
        <v>4451395096</v>
      </c>
      <c r="K37" s="76">
        <f t="shared" si="4"/>
        <v>92799376900</v>
      </c>
      <c r="L37" s="53">
        <v>2052483043</v>
      </c>
      <c r="M37" s="76">
        <f t="shared" si="5"/>
        <v>94851859943</v>
      </c>
      <c r="N37" s="52"/>
    </row>
    <row r="38" spans="1:14">
      <c r="A38" s="58">
        <v>70</v>
      </c>
      <c r="B38" s="52" t="s">
        <v>53</v>
      </c>
      <c r="C38" s="108">
        <v>68435738472</v>
      </c>
      <c r="D38" s="108">
        <v>0</v>
      </c>
      <c r="E38" s="108">
        <f t="shared" si="0"/>
        <v>68435738472</v>
      </c>
      <c r="F38" s="51"/>
      <c r="G38" s="51"/>
      <c r="H38" s="53">
        <f t="shared" si="2"/>
        <v>0</v>
      </c>
      <c r="I38" s="51">
        <v>3499349059</v>
      </c>
      <c r="J38" s="76">
        <f t="shared" si="3"/>
        <v>3499349059</v>
      </c>
      <c r="K38" s="76">
        <f t="shared" si="4"/>
        <v>71935087531</v>
      </c>
      <c r="L38" s="53">
        <v>0</v>
      </c>
      <c r="M38" s="76">
        <f t="shared" si="5"/>
        <v>71935087531</v>
      </c>
      <c r="N38" s="59"/>
    </row>
    <row r="39" spans="1:14">
      <c r="A39" s="58">
        <v>73</v>
      </c>
      <c r="B39" s="52" t="s">
        <v>54</v>
      </c>
      <c r="C39" s="108">
        <v>78936383500</v>
      </c>
      <c r="D39" s="108">
        <v>0</v>
      </c>
      <c r="E39" s="108">
        <f t="shared" si="0"/>
        <v>78936383500</v>
      </c>
      <c r="F39" s="51"/>
      <c r="G39" s="51"/>
      <c r="H39" s="53">
        <f t="shared" si="2"/>
        <v>0</v>
      </c>
      <c r="I39" s="51">
        <v>4019793549</v>
      </c>
      <c r="J39" s="76">
        <f t="shared" si="3"/>
        <v>4019793549</v>
      </c>
      <c r="K39" s="76">
        <f t="shared" si="4"/>
        <v>82956177049</v>
      </c>
      <c r="L39" s="53">
        <v>4097590133</v>
      </c>
      <c r="M39" s="76">
        <f t="shared" si="5"/>
        <v>87053767182</v>
      </c>
      <c r="N39" s="52"/>
    </row>
    <row r="40" spans="1:14">
      <c r="A40" s="58">
        <v>76</v>
      </c>
      <c r="B40" s="55" t="s">
        <v>55</v>
      </c>
      <c r="C40" s="108">
        <v>66798980065</v>
      </c>
      <c r="D40" s="108">
        <v>0</v>
      </c>
      <c r="E40" s="108">
        <f t="shared" si="0"/>
        <v>66798980065</v>
      </c>
      <c r="F40" s="51"/>
      <c r="G40" s="51"/>
      <c r="H40" s="53">
        <f t="shared" si="2"/>
        <v>0</v>
      </c>
      <c r="I40" s="51">
        <v>3246014335</v>
      </c>
      <c r="J40" s="76">
        <f t="shared" si="3"/>
        <v>3246014335</v>
      </c>
      <c r="K40" s="76">
        <f t="shared" si="4"/>
        <v>70044994400</v>
      </c>
      <c r="L40" s="53">
        <v>4559937187</v>
      </c>
      <c r="M40" s="76">
        <f t="shared" si="5"/>
        <v>74604931587</v>
      </c>
      <c r="N40" s="52"/>
    </row>
    <row r="41" spans="1:14">
      <c r="A41" s="58">
        <v>97</v>
      </c>
      <c r="B41" s="52" t="s">
        <v>56</v>
      </c>
      <c r="C41" s="108">
        <v>4391218701</v>
      </c>
      <c r="D41" s="108">
        <v>1008139194</v>
      </c>
      <c r="E41" s="108">
        <f t="shared" si="0"/>
        <v>5399357895</v>
      </c>
      <c r="F41" s="51"/>
      <c r="G41" s="51"/>
      <c r="H41" s="53">
        <f t="shared" si="2"/>
        <v>0</v>
      </c>
      <c r="I41" s="51">
        <v>168456582</v>
      </c>
      <c r="J41" s="76">
        <f t="shared" si="3"/>
        <v>168456582</v>
      </c>
      <c r="K41" s="76">
        <f t="shared" si="4"/>
        <v>5567814477</v>
      </c>
      <c r="L41" s="53">
        <v>11650254</v>
      </c>
      <c r="M41" s="76">
        <f t="shared" si="5"/>
        <v>5579464731</v>
      </c>
      <c r="N41" s="52"/>
    </row>
    <row r="42" spans="1:14">
      <c r="A42" s="58">
        <v>99</v>
      </c>
      <c r="B42" s="52" t="s">
        <v>57</v>
      </c>
      <c r="C42" s="108">
        <v>6104169289</v>
      </c>
      <c r="D42" s="108">
        <v>1812964045</v>
      </c>
      <c r="E42" s="108">
        <f t="shared" si="0"/>
        <v>7917133334</v>
      </c>
      <c r="F42" s="51"/>
      <c r="G42" s="51"/>
      <c r="H42" s="53">
        <f t="shared" si="2"/>
        <v>0</v>
      </c>
      <c r="I42" s="51">
        <v>289065564</v>
      </c>
      <c r="J42" s="76">
        <f>+H42+I42</f>
        <v>289065564</v>
      </c>
      <c r="K42" s="76">
        <f t="shared" si="4"/>
        <v>8206198898</v>
      </c>
      <c r="L42" s="53">
        <v>58001550</v>
      </c>
      <c r="M42" s="76">
        <f t="shared" si="5"/>
        <v>8264200448</v>
      </c>
      <c r="N42" s="52"/>
    </row>
    <row r="43" spans="1:14" ht="13.5" thickBot="1">
      <c r="A43" s="10"/>
      <c r="B43" s="10"/>
      <c r="G43" s="51"/>
      <c r="M43" s="10"/>
    </row>
    <row r="44" spans="1:14" s="93" customFormat="1" ht="27.75" customHeight="1" thickBot="1">
      <c r="B44" s="94" t="s">
        <v>58</v>
      </c>
      <c r="C44" s="95">
        <f>SUM(C11:C42)</f>
        <v>1755666367333</v>
      </c>
      <c r="D44" s="95">
        <f t="shared" ref="D44:M44" si="6">SUM(D11:D42)</f>
        <v>65175152355</v>
      </c>
      <c r="E44" s="95">
        <f t="shared" si="6"/>
        <v>1820841519688</v>
      </c>
      <c r="F44" s="95">
        <f t="shared" si="6"/>
        <v>0</v>
      </c>
      <c r="G44" s="95">
        <f t="shared" si="6"/>
        <v>0</v>
      </c>
      <c r="H44" s="95">
        <f t="shared" si="6"/>
        <v>0</v>
      </c>
      <c r="I44" s="95">
        <f t="shared" si="6"/>
        <v>92947482949</v>
      </c>
      <c r="J44" s="95">
        <f t="shared" si="6"/>
        <v>92947482949</v>
      </c>
      <c r="K44" s="95">
        <f t="shared" si="6"/>
        <v>1913789002637</v>
      </c>
      <c r="L44" s="95">
        <f t="shared" si="6"/>
        <v>33172296250</v>
      </c>
      <c r="M44" s="95">
        <f t="shared" si="6"/>
        <v>1946961298887</v>
      </c>
    </row>
    <row r="45" spans="1:14">
      <c r="B45" s="111" t="s">
        <v>1093</v>
      </c>
    </row>
    <row r="46" spans="1:14">
      <c r="B46" s="5"/>
      <c r="M46" s="37"/>
    </row>
    <row r="47" spans="1:14">
      <c r="B47" s="38"/>
      <c r="M47" s="37"/>
    </row>
    <row r="48" spans="1:14" hidden="1">
      <c r="M48" s="37"/>
    </row>
    <row r="49" spans="13:13" hidden="1">
      <c r="M49" s="37"/>
    </row>
    <row r="90" spans="9:9" hidden="1">
      <c r="I90" s="12">
        <f>+M11+'Departamentos '!L44</f>
        <v>41890413976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zoomScale="70" zoomScaleNormal="70" workbookViewId="0">
      <pane xSplit="2" ySplit="10" topLeftCell="E11" activePane="bottomRight" state="frozen"/>
      <selection pane="topRight" activeCell="C1" sqref="C1"/>
      <selection pane="bottomLeft" activeCell="A11" sqref="A11"/>
      <selection pane="bottomRight" activeCell="J9" sqref="J9"/>
    </sheetView>
  </sheetViews>
  <sheetFormatPr defaultColWidth="0" defaultRowHeight="12.75" zeroHeight="1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16384" width="11.42578125" style="6" hidden="1"/>
  </cols>
  <sheetData>
    <row r="1" spans="1:15" ht="15" customHeight="1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 ht="18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ht="15.75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>
      <c r="A4" s="156" t="s">
        <v>1105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5" ht="15.75">
      <c r="A5" s="156" t="s">
        <v>1110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5" ht="15.75" thickBot="1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3"/>
    </row>
    <row r="7" spans="1:15" ht="17.100000000000001" customHeight="1">
      <c r="A7" s="167" t="s">
        <v>59</v>
      </c>
      <c r="B7" s="165" t="s">
        <v>60</v>
      </c>
      <c r="C7" s="159" t="s">
        <v>61</v>
      </c>
      <c r="D7" s="160"/>
      <c r="E7" s="160"/>
      <c r="F7" s="160"/>
      <c r="G7" s="160"/>
      <c r="H7" s="160"/>
      <c r="I7" s="160"/>
      <c r="J7" s="160"/>
      <c r="K7" s="161"/>
      <c r="L7" s="169" t="s">
        <v>1100</v>
      </c>
      <c r="M7" s="149" t="s">
        <v>1098</v>
      </c>
      <c r="N7" s="147" t="s">
        <v>1099</v>
      </c>
      <c r="O7" s="157" t="s">
        <v>4</v>
      </c>
    </row>
    <row r="8" spans="1:15" ht="47.45" customHeight="1">
      <c r="A8" s="168"/>
      <c r="B8" s="166"/>
      <c r="C8" s="162" t="s">
        <v>7</v>
      </c>
      <c r="D8" s="163"/>
      <c r="E8" s="164"/>
      <c r="F8" s="152" t="s">
        <v>8</v>
      </c>
      <c r="G8" s="152"/>
      <c r="H8" s="152"/>
      <c r="I8" s="152"/>
      <c r="J8" s="152"/>
      <c r="K8" s="154" t="s">
        <v>62</v>
      </c>
      <c r="L8" s="170"/>
      <c r="M8" s="150"/>
      <c r="N8" s="147"/>
      <c r="O8" s="158"/>
    </row>
    <row r="9" spans="1:15" ht="38.1" customHeight="1">
      <c r="A9" s="168"/>
      <c r="B9" s="166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4" t="s">
        <v>1095</v>
      </c>
      <c r="J9" s="124" t="s">
        <v>14</v>
      </c>
      <c r="K9" s="154"/>
      <c r="L9" s="171"/>
      <c r="M9" s="150"/>
      <c r="N9" s="148"/>
      <c r="O9" s="158"/>
    </row>
    <row r="10" spans="1:15" ht="24" customHeight="1">
      <c r="A10" s="168"/>
      <c r="B10" s="166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6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234842509725</v>
      </c>
      <c r="D11" s="108">
        <v>28795300548</v>
      </c>
      <c r="E11" s="51">
        <f>SUM(C11:D11)</f>
        <v>263637810273</v>
      </c>
      <c r="F11" s="51"/>
      <c r="G11" s="51"/>
      <c r="H11" s="53">
        <f t="shared" ref="H11" si="0">SUM(F11:G11)</f>
        <v>0</v>
      </c>
      <c r="I11" s="51">
        <v>17648982249</v>
      </c>
      <c r="J11" s="53">
        <f>+H11+I11</f>
        <v>17648982249</v>
      </c>
      <c r="K11" s="91">
        <f>+J11+E11</f>
        <v>281286792522</v>
      </c>
      <c r="L11" s="87">
        <v>4615306240</v>
      </c>
      <c r="M11" s="131">
        <v>5221188632</v>
      </c>
      <c r="N11" s="127">
        <f>SUM(K11:M11)</f>
        <v>291123287394</v>
      </c>
      <c r="O11" s="69"/>
    </row>
    <row r="12" spans="1:15">
      <c r="A12" s="78">
        <v>8001</v>
      </c>
      <c r="B12" s="80" t="s">
        <v>66</v>
      </c>
      <c r="C12" s="108">
        <v>72271795793</v>
      </c>
      <c r="D12" s="108">
        <v>6903755800</v>
      </c>
      <c r="E12" s="51">
        <f t="shared" ref="E12:E75" si="1">SUM(C12:D12)</f>
        <v>79175551593</v>
      </c>
      <c r="F12" s="51"/>
      <c r="G12" s="51"/>
      <c r="H12" s="53">
        <f t="shared" ref="H12:H75" si="2">SUM(F12:G12)</f>
        <v>0</v>
      </c>
      <c r="I12" s="51">
        <v>3964514368</v>
      </c>
      <c r="J12" s="53">
        <f t="shared" ref="J12:J75" si="3">+H12+I12</f>
        <v>3964514368</v>
      </c>
      <c r="K12" s="91">
        <f t="shared" ref="K12:K75" si="4">+J12+E12</f>
        <v>83140065961</v>
      </c>
      <c r="L12" s="87">
        <v>1270133056</v>
      </c>
      <c r="M12" s="131">
        <v>0</v>
      </c>
      <c r="N12" s="127">
        <f t="shared" ref="N12:N75" si="5">SUM(K12:M12)</f>
        <v>84410199017</v>
      </c>
      <c r="O12" s="69"/>
    </row>
    <row r="13" spans="1:15">
      <c r="A13" s="78">
        <v>13001</v>
      </c>
      <c r="B13" s="80" t="s">
        <v>67</v>
      </c>
      <c r="C13" s="108">
        <v>56307987666</v>
      </c>
      <c r="D13" s="108">
        <v>8938158573</v>
      </c>
      <c r="E13" s="51">
        <f t="shared" si="1"/>
        <v>65246146239</v>
      </c>
      <c r="F13" s="51"/>
      <c r="G13" s="51"/>
      <c r="H13" s="53">
        <f t="shared" si="2"/>
        <v>0</v>
      </c>
      <c r="I13" s="51">
        <v>2789791186</v>
      </c>
      <c r="J13" s="53">
        <f t="shared" si="3"/>
        <v>2789791186</v>
      </c>
      <c r="K13" s="91">
        <f t="shared" si="4"/>
        <v>68035937425</v>
      </c>
      <c r="L13" s="87">
        <v>1148173931</v>
      </c>
      <c r="M13" s="131">
        <v>0</v>
      </c>
      <c r="N13" s="127">
        <f t="shared" si="5"/>
        <v>69184111356</v>
      </c>
      <c r="O13" s="69"/>
    </row>
    <row r="14" spans="1:15">
      <c r="A14" s="78">
        <v>47001</v>
      </c>
      <c r="B14" s="80" t="s">
        <v>68</v>
      </c>
      <c r="C14" s="108">
        <v>36909271103</v>
      </c>
      <c r="D14" s="108">
        <v>1365237449</v>
      </c>
      <c r="E14" s="51">
        <f t="shared" si="1"/>
        <v>38274508552</v>
      </c>
      <c r="F14" s="51"/>
      <c r="G14" s="51"/>
      <c r="H14" s="53">
        <f t="shared" si="2"/>
        <v>0</v>
      </c>
      <c r="I14" s="51">
        <v>1782104096</v>
      </c>
      <c r="J14" s="53">
        <f t="shared" si="3"/>
        <v>1782104096</v>
      </c>
      <c r="K14" s="91">
        <f t="shared" si="4"/>
        <v>40056612648</v>
      </c>
      <c r="L14" s="87">
        <v>704085120</v>
      </c>
      <c r="M14" s="131">
        <v>0</v>
      </c>
      <c r="N14" s="127">
        <f t="shared" si="5"/>
        <v>40760697768</v>
      </c>
      <c r="O14" s="69"/>
    </row>
    <row r="15" spans="1:15" ht="38.25">
      <c r="A15" s="78">
        <v>76109</v>
      </c>
      <c r="B15" s="80" t="s">
        <v>69</v>
      </c>
      <c r="C15" s="108">
        <v>22318493361</v>
      </c>
      <c r="D15" s="108">
        <v>1243328520</v>
      </c>
      <c r="E15" s="51">
        <f t="shared" si="1"/>
        <v>23561821881</v>
      </c>
      <c r="F15" s="51"/>
      <c r="G15" s="51"/>
      <c r="H15" s="53">
        <f t="shared" si="2"/>
        <v>0</v>
      </c>
      <c r="I15" s="51">
        <v>1156705116</v>
      </c>
      <c r="J15" s="53">
        <f t="shared" si="3"/>
        <v>1156705116</v>
      </c>
      <c r="K15" s="91">
        <f t="shared" si="4"/>
        <v>24718526997</v>
      </c>
      <c r="L15" s="87">
        <v>0</v>
      </c>
      <c r="M15" s="131">
        <v>0</v>
      </c>
      <c r="N15" s="127">
        <f t="shared" si="5"/>
        <v>24718526997</v>
      </c>
      <c r="O15" s="61" t="s">
        <v>1106</v>
      </c>
    </row>
    <row r="16" spans="1:15">
      <c r="A16" s="78">
        <v>5045</v>
      </c>
      <c r="B16" s="80" t="s">
        <v>70</v>
      </c>
      <c r="C16" s="108">
        <v>9251840190</v>
      </c>
      <c r="D16" s="108">
        <v>617240067</v>
      </c>
      <c r="E16" s="51">
        <f t="shared" si="1"/>
        <v>9869080257</v>
      </c>
      <c r="F16" s="51"/>
      <c r="G16" s="51"/>
      <c r="H16" s="53">
        <f t="shared" si="2"/>
        <v>0</v>
      </c>
      <c r="I16" s="51">
        <v>522934672</v>
      </c>
      <c r="J16" s="53">
        <f t="shared" si="3"/>
        <v>522934672</v>
      </c>
      <c r="K16" s="91">
        <f t="shared" si="4"/>
        <v>10392014929</v>
      </c>
      <c r="L16" s="87">
        <v>196446421</v>
      </c>
      <c r="M16" s="131">
        <v>0</v>
      </c>
      <c r="N16" s="127">
        <f t="shared" si="5"/>
        <v>10588461350</v>
      </c>
      <c r="O16" s="69"/>
    </row>
    <row r="17" spans="1:15">
      <c r="A17" s="78">
        <v>63001</v>
      </c>
      <c r="B17" s="80" t="s">
        <v>71</v>
      </c>
      <c r="C17" s="108">
        <v>19352781360</v>
      </c>
      <c r="D17" s="108">
        <v>0</v>
      </c>
      <c r="E17" s="51">
        <f t="shared" si="1"/>
        <v>19352781360</v>
      </c>
      <c r="F17" s="51"/>
      <c r="G17" s="51"/>
      <c r="H17" s="53">
        <f t="shared" si="2"/>
        <v>0</v>
      </c>
      <c r="I17" s="51">
        <v>1013355006</v>
      </c>
      <c r="J17" s="53">
        <f t="shared" si="3"/>
        <v>1013355006</v>
      </c>
      <c r="K17" s="91">
        <f t="shared" si="4"/>
        <v>20366136366</v>
      </c>
      <c r="L17" s="87">
        <v>222631128</v>
      </c>
      <c r="M17" s="131">
        <v>0</v>
      </c>
      <c r="N17" s="127">
        <f t="shared" si="5"/>
        <v>20588767494</v>
      </c>
      <c r="O17" s="69"/>
    </row>
    <row r="18" spans="1:15">
      <c r="A18" s="78">
        <v>68081</v>
      </c>
      <c r="B18" s="80" t="s">
        <v>72</v>
      </c>
      <c r="C18" s="108">
        <v>14714974611</v>
      </c>
      <c r="D18" s="108">
        <v>567276173</v>
      </c>
      <c r="E18" s="51">
        <f t="shared" si="1"/>
        <v>15282250784</v>
      </c>
      <c r="F18" s="51"/>
      <c r="G18" s="51"/>
      <c r="H18" s="53">
        <f t="shared" si="2"/>
        <v>0</v>
      </c>
      <c r="I18" s="51">
        <v>780746861</v>
      </c>
      <c r="J18" s="53">
        <f t="shared" si="3"/>
        <v>780746861</v>
      </c>
      <c r="K18" s="91">
        <f t="shared" si="4"/>
        <v>16062997645</v>
      </c>
      <c r="L18" s="87">
        <v>297924587</v>
      </c>
      <c r="M18" s="131">
        <v>0</v>
      </c>
      <c r="N18" s="127">
        <f t="shared" si="5"/>
        <v>16360922232</v>
      </c>
      <c r="O18" s="69"/>
    </row>
    <row r="19" spans="1:15">
      <c r="A19" s="78">
        <v>5088</v>
      </c>
      <c r="B19" s="81" t="s">
        <v>73</v>
      </c>
      <c r="C19" s="108">
        <v>19107756894</v>
      </c>
      <c r="D19" s="108">
        <v>2467021989</v>
      </c>
      <c r="E19" s="51">
        <f t="shared" si="1"/>
        <v>21574778883</v>
      </c>
      <c r="F19" s="51"/>
      <c r="G19" s="51"/>
      <c r="H19" s="53">
        <f t="shared" si="2"/>
        <v>0</v>
      </c>
      <c r="I19" s="51">
        <v>1048947434</v>
      </c>
      <c r="J19" s="53">
        <f t="shared" si="3"/>
        <v>1048947434</v>
      </c>
      <c r="K19" s="91">
        <f t="shared" si="4"/>
        <v>22623726317</v>
      </c>
      <c r="L19" s="87">
        <v>350557579</v>
      </c>
      <c r="M19" s="131">
        <v>0</v>
      </c>
      <c r="N19" s="127">
        <f t="shared" si="5"/>
        <v>22974283896</v>
      </c>
      <c r="O19" s="69"/>
    </row>
    <row r="20" spans="1:15">
      <c r="A20" s="78">
        <v>68001</v>
      </c>
      <c r="B20" s="80" t="s">
        <v>74</v>
      </c>
      <c r="C20" s="108">
        <v>30784824543</v>
      </c>
      <c r="D20" s="108">
        <v>1271431965</v>
      </c>
      <c r="E20" s="51">
        <f t="shared" si="1"/>
        <v>32056256508</v>
      </c>
      <c r="F20" s="51"/>
      <c r="G20" s="51"/>
      <c r="H20" s="53">
        <f t="shared" si="2"/>
        <v>0</v>
      </c>
      <c r="I20" s="51">
        <v>1666444701</v>
      </c>
      <c r="J20" s="53">
        <f t="shared" si="3"/>
        <v>1666444701</v>
      </c>
      <c r="K20" s="91">
        <f t="shared" si="4"/>
        <v>33722701209</v>
      </c>
      <c r="L20" s="87">
        <v>492825360</v>
      </c>
      <c r="M20" s="131">
        <v>0</v>
      </c>
      <c r="N20" s="127">
        <f t="shared" si="5"/>
        <v>34215526569</v>
      </c>
      <c r="O20" s="69"/>
    </row>
    <row r="21" spans="1:15">
      <c r="A21" s="78">
        <v>76111</v>
      </c>
      <c r="B21" s="80" t="s">
        <v>75</v>
      </c>
      <c r="C21" s="108">
        <v>7367375981</v>
      </c>
      <c r="D21" s="108">
        <v>0</v>
      </c>
      <c r="E21" s="51">
        <f t="shared" si="1"/>
        <v>7367375981</v>
      </c>
      <c r="F21" s="51"/>
      <c r="G21" s="51"/>
      <c r="H21" s="53">
        <f t="shared" si="2"/>
        <v>0</v>
      </c>
      <c r="I21" s="51">
        <v>379175601</v>
      </c>
      <c r="J21" s="53">
        <f t="shared" si="3"/>
        <v>379175601</v>
      </c>
      <c r="K21" s="91">
        <f t="shared" si="4"/>
        <v>7746551582</v>
      </c>
      <c r="L21" s="87">
        <v>84333496</v>
      </c>
      <c r="M21" s="131">
        <v>0</v>
      </c>
      <c r="N21" s="127">
        <f t="shared" si="5"/>
        <v>7830885078</v>
      </c>
      <c r="O21" s="69"/>
    </row>
    <row r="22" spans="1:15">
      <c r="A22" s="78">
        <v>76001</v>
      </c>
      <c r="B22" s="80" t="s">
        <v>76</v>
      </c>
      <c r="C22" s="108">
        <v>71684626345</v>
      </c>
      <c r="D22" s="108">
        <v>12140162294</v>
      </c>
      <c r="E22" s="51">
        <f t="shared" si="1"/>
        <v>83824788639</v>
      </c>
      <c r="F22" s="51"/>
      <c r="G22" s="51"/>
      <c r="H22" s="53">
        <f t="shared" si="2"/>
        <v>0</v>
      </c>
      <c r="I22" s="51">
        <v>3578954554</v>
      </c>
      <c r="J22" s="53">
        <f t="shared" si="3"/>
        <v>3578954554</v>
      </c>
      <c r="K22" s="91">
        <f t="shared" si="4"/>
        <v>87403743193</v>
      </c>
      <c r="L22" s="87">
        <v>1099397675</v>
      </c>
      <c r="M22" s="131">
        <v>0</v>
      </c>
      <c r="N22" s="127">
        <f t="shared" si="5"/>
        <v>88503140868</v>
      </c>
      <c r="O22" s="69"/>
    </row>
    <row r="23" spans="1:15">
      <c r="A23" s="78">
        <v>76147</v>
      </c>
      <c r="B23" s="80" t="s">
        <v>77</v>
      </c>
      <c r="C23" s="108">
        <v>7522132150</v>
      </c>
      <c r="D23" s="108">
        <v>0</v>
      </c>
      <c r="E23" s="51">
        <f t="shared" si="1"/>
        <v>7522132150</v>
      </c>
      <c r="F23" s="51"/>
      <c r="G23" s="51"/>
      <c r="H23" s="53">
        <f t="shared" si="2"/>
        <v>0</v>
      </c>
      <c r="I23" s="51">
        <v>389768687</v>
      </c>
      <c r="J23" s="53">
        <f t="shared" si="3"/>
        <v>389768687</v>
      </c>
      <c r="K23" s="91">
        <f t="shared" si="4"/>
        <v>7911900837</v>
      </c>
      <c r="L23" s="87">
        <v>98346285</v>
      </c>
      <c r="M23" s="131">
        <v>0</v>
      </c>
      <c r="N23" s="127">
        <f t="shared" si="5"/>
        <v>8010247122</v>
      </c>
      <c r="O23" s="69"/>
    </row>
    <row r="24" spans="1:15">
      <c r="A24" s="78">
        <v>25175</v>
      </c>
      <c r="B24" s="82" t="s">
        <v>78</v>
      </c>
      <c r="C24" s="108">
        <v>6822416004</v>
      </c>
      <c r="D24" s="108">
        <v>0</v>
      </c>
      <c r="E24" s="51">
        <f t="shared" si="1"/>
        <v>6822416004</v>
      </c>
      <c r="F24" s="51"/>
      <c r="G24" s="51"/>
      <c r="H24" s="53">
        <f t="shared" si="2"/>
        <v>0</v>
      </c>
      <c r="I24" s="51">
        <v>378492093</v>
      </c>
      <c r="J24" s="53">
        <f t="shared" si="3"/>
        <v>378492093</v>
      </c>
      <c r="K24" s="91">
        <f t="shared" si="4"/>
        <v>7200908097</v>
      </c>
      <c r="L24" s="87">
        <v>106289155</v>
      </c>
      <c r="M24" s="131">
        <v>0</v>
      </c>
      <c r="N24" s="127">
        <f t="shared" si="5"/>
        <v>7307197252</v>
      </c>
      <c r="O24" s="71"/>
    </row>
    <row r="25" spans="1:15">
      <c r="A25" s="78">
        <v>47189</v>
      </c>
      <c r="B25" s="83" t="s">
        <v>79</v>
      </c>
      <c r="C25" s="108">
        <v>11355592778</v>
      </c>
      <c r="D25" s="108">
        <v>58263998</v>
      </c>
      <c r="E25" s="51">
        <f t="shared" si="1"/>
        <v>11413856776</v>
      </c>
      <c r="F25" s="51"/>
      <c r="G25" s="51"/>
      <c r="H25" s="53">
        <f t="shared" si="2"/>
        <v>0</v>
      </c>
      <c r="I25" s="51">
        <v>562749539</v>
      </c>
      <c r="J25" s="53">
        <f t="shared" si="3"/>
        <v>562749539</v>
      </c>
      <c r="K25" s="91">
        <f t="shared" si="4"/>
        <v>11976606315</v>
      </c>
      <c r="L25" s="87">
        <v>229256525</v>
      </c>
      <c r="M25" s="131">
        <v>0</v>
      </c>
      <c r="N25" s="127">
        <f t="shared" si="5"/>
        <v>12205862840</v>
      </c>
      <c r="O25" s="69"/>
    </row>
    <row r="26" spans="1:15">
      <c r="A26" s="78">
        <v>54001</v>
      </c>
      <c r="B26" s="83" t="s">
        <v>80</v>
      </c>
      <c r="C26" s="108">
        <v>44729453390</v>
      </c>
      <c r="D26" s="108">
        <v>2991551215</v>
      </c>
      <c r="E26" s="51">
        <f t="shared" si="1"/>
        <v>47721004605</v>
      </c>
      <c r="F26" s="51"/>
      <c r="G26" s="51"/>
      <c r="H26" s="53">
        <f t="shared" si="2"/>
        <v>0</v>
      </c>
      <c r="I26" s="51">
        <v>2468549773</v>
      </c>
      <c r="J26" s="53">
        <f t="shared" si="3"/>
        <v>2468549773</v>
      </c>
      <c r="K26" s="91">
        <f t="shared" si="4"/>
        <v>50189554378</v>
      </c>
      <c r="L26" s="87">
        <v>888911467</v>
      </c>
      <c r="M26" s="131">
        <v>0</v>
      </c>
      <c r="N26" s="127">
        <f t="shared" si="5"/>
        <v>51078465845</v>
      </c>
      <c r="O26" s="69"/>
    </row>
    <row r="27" spans="1:15">
      <c r="A27" s="78">
        <v>66170</v>
      </c>
      <c r="B27" s="80" t="s">
        <v>81</v>
      </c>
      <c r="C27" s="108">
        <v>11712232117</v>
      </c>
      <c r="D27" s="108">
        <v>395731769</v>
      </c>
      <c r="E27" s="51">
        <f t="shared" si="1"/>
        <v>12107963886</v>
      </c>
      <c r="F27" s="51"/>
      <c r="G27" s="51"/>
      <c r="H27" s="53">
        <f t="shared" si="2"/>
        <v>0</v>
      </c>
      <c r="I27" s="51">
        <v>654431659</v>
      </c>
      <c r="J27" s="53">
        <f t="shared" si="3"/>
        <v>654431659</v>
      </c>
      <c r="K27" s="91">
        <f t="shared" si="4"/>
        <v>12762395545</v>
      </c>
      <c r="L27" s="87">
        <v>169614869</v>
      </c>
      <c r="M27" s="131">
        <v>0</v>
      </c>
      <c r="N27" s="127">
        <f t="shared" si="5"/>
        <v>12932010414</v>
      </c>
      <c r="O27" s="69"/>
    </row>
    <row r="28" spans="1:15">
      <c r="A28" s="78">
        <v>15238</v>
      </c>
      <c r="B28" s="80" t="s">
        <v>82</v>
      </c>
      <c r="C28" s="108">
        <v>9210645853</v>
      </c>
      <c r="D28" s="108">
        <v>50402756</v>
      </c>
      <c r="E28" s="51">
        <f t="shared" si="1"/>
        <v>9261048609</v>
      </c>
      <c r="F28" s="51"/>
      <c r="G28" s="51"/>
      <c r="H28" s="53">
        <f t="shared" si="2"/>
        <v>0</v>
      </c>
      <c r="I28" s="51">
        <v>462573650</v>
      </c>
      <c r="J28" s="53">
        <f t="shared" si="3"/>
        <v>462573650</v>
      </c>
      <c r="K28" s="91">
        <f t="shared" si="4"/>
        <v>9723622259</v>
      </c>
      <c r="L28" s="87">
        <v>107193153</v>
      </c>
      <c r="M28" s="131">
        <v>0</v>
      </c>
      <c r="N28" s="127">
        <f t="shared" si="5"/>
        <v>9830815412</v>
      </c>
      <c r="O28" s="69"/>
    </row>
    <row r="29" spans="1:15">
      <c r="A29" s="78">
        <v>5266</v>
      </c>
      <c r="B29" s="80" t="s">
        <v>83</v>
      </c>
      <c r="C29" s="108">
        <v>7520652028</v>
      </c>
      <c r="D29" s="108">
        <v>349090067</v>
      </c>
      <c r="E29" s="51">
        <f>SUM(C29:D29)</f>
        <v>7869742095</v>
      </c>
      <c r="F29" s="51"/>
      <c r="G29" s="51"/>
      <c r="H29" s="53">
        <f t="shared" si="2"/>
        <v>0</v>
      </c>
      <c r="I29" s="51">
        <v>859223356</v>
      </c>
      <c r="J29" s="53">
        <f t="shared" si="3"/>
        <v>859223356</v>
      </c>
      <c r="K29" s="91">
        <f t="shared" si="4"/>
        <v>8728965451</v>
      </c>
      <c r="L29" s="87">
        <v>98322601</v>
      </c>
      <c r="M29" s="131">
        <v>0</v>
      </c>
      <c r="N29" s="127">
        <f t="shared" si="5"/>
        <v>8827288052</v>
      </c>
      <c r="O29" s="69"/>
    </row>
    <row r="30" spans="1:15">
      <c r="A30" s="78">
        <v>25269</v>
      </c>
      <c r="B30" s="80" t="s">
        <v>84</v>
      </c>
      <c r="C30" s="108">
        <v>7887905093</v>
      </c>
      <c r="D30" s="108">
        <v>0</v>
      </c>
      <c r="E30" s="51">
        <f t="shared" si="1"/>
        <v>7887905093</v>
      </c>
      <c r="F30" s="51"/>
      <c r="G30" s="51"/>
      <c r="H30" s="53">
        <f t="shared" si="2"/>
        <v>0</v>
      </c>
      <c r="I30" s="51">
        <v>425620844</v>
      </c>
      <c r="J30" s="53">
        <f t="shared" si="3"/>
        <v>425620844</v>
      </c>
      <c r="K30" s="91">
        <f t="shared" si="4"/>
        <v>8313525937</v>
      </c>
      <c r="L30" s="87">
        <v>122117448</v>
      </c>
      <c r="M30" s="131">
        <v>0</v>
      </c>
      <c r="N30" s="127">
        <f t="shared" si="5"/>
        <v>8435643385</v>
      </c>
      <c r="O30" s="71"/>
    </row>
    <row r="31" spans="1:15">
      <c r="A31" s="78">
        <v>18001</v>
      </c>
      <c r="B31" s="80" t="s">
        <v>85</v>
      </c>
      <c r="C31" s="108">
        <v>14183722277</v>
      </c>
      <c r="D31" s="108">
        <v>622429440</v>
      </c>
      <c r="E31" s="51">
        <f t="shared" si="1"/>
        <v>14806151717</v>
      </c>
      <c r="F31" s="51"/>
      <c r="G31" s="51"/>
      <c r="H31" s="53">
        <f t="shared" si="2"/>
        <v>0</v>
      </c>
      <c r="I31" s="51">
        <v>753370488</v>
      </c>
      <c r="J31" s="53">
        <f t="shared" si="3"/>
        <v>753370488</v>
      </c>
      <c r="K31" s="91">
        <f t="shared" si="4"/>
        <v>15559522205</v>
      </c>
      <c r="L31" s="87">
        <v>219286104</v>
      </c>
      <c r="M31" s="131">
        <v>0</v>
      </c>
      <c r="N31" s="127">
        <f t="shared" si="5"/>
        <v>15778808309</v>
      </c>
      <c r="O31" s="69"/>
    </row>
    <row r="32" spans="1:15">
      <c r="A32" s="78">
        <v>68276</v>
      </c>
      <c r="B32" s="80" t="s">
        <v>86</v>
      </c>
      <c r="C32" s="108">
        <v>13356296317</v>
      </c>
      <c r="D32" s="108">
        <v>129127611</v>
      </c>
      <c r="E32" s="51">
        <f t="shared" si="1"/>
        <v>13485423928</v>
      </c>
      <c r="F32" s="51"/>
      <c r="G32" s="51"/>
      <c r="H32" s="53">
        <f t="shared" si="2"/>
        <v>0</v>
      </c>
      <c r="I32" s="51">
        <v>749352487</v>
      </c>
      <c r="J32" s="53">
        <f t="shared" si="3"/>
        <v>749352487</v>
      </c>
      <c r="K32" s="91">
        <f t="shared" si="4"/>
        <v>14234776415</v>
      </c>
      <c r="L32" s="87">
        <v>198011323</v>
      </c>
      <c r="M32" s="131">
        <v>0</v>
      </c>
      <c r="N32" s="127">
        <f t="shared" si="5"/>
        <v>14432787738</v>
      </c>
      <c r="O32" s="69"/>
    </row>
    <row r="33" spans="1:15">
      <c r="A33" s="78">
        <v>25286</v>
      </c>
      <c r="B33" s="80" t="s">
        <v>87</v>
      </c>
      <c r="C33" s="108">
        <v>3886056548</v>
      </c>
      <c r="D33" s="108">
        <v>332490130</v>
      </c>
      <c r="E33" s="51">
        <f t="shared" si="1"/>
        <v>4218546678</v>
      </c>
      <c r="F33" s="51"/>
      <c r="G33" s="51"/>
      <c r="H33" s="53">
        <f t="shared" si="2"/>
        <v>0</v>
      </c>
      <c r="I33" s="51">
        <v>216097993</v>
      </c>
      <c r="J33" s="53">
        <f t="shared" si="3"/>
        <v>216097993</v>
      </c>
      <c r="K33" s="91">
        <f t="shared" si="4"/>
        <v>4434644671</v>
      </c>
      <c r="L33" s="87">
        <v>66389961</v>
      </c>
      <c r="M33" s="131">
        <v>0</v>
      </c>
      <c r="N33" s="127">
        <f t="shared" si="5"/>
        <v>4501034632</v>
      </c>
      <c r="O33" s="69"/>
    </row>
    <row r="34" spans="1:15">
      <c r="A34" s="78">
        <v>25290</v>
      </c>
      <c r="B34" s="80" t="s">
        <v>88</v>
      </c>
      <c r="C34" s="108">
        <v>8392432484</v>
      </c>
      <c r="D34" s="108">
        <v>103131429</v>
      </c>
      <c r="E34" s="51">
        <f t="shared" si="1"/>
        <v>8495563913</v>
      </c>
      <c r="F34" s="51"/>
      <c r="G34" s="51"/>
      <c r="H34" s="53">
        <f t="shared" si="2"/>
        <v>0</v>
      </c>
      <c r="I34" s="51">
        <v>460690420</v>
      </c>
      <c r="J34" s="53">
        <f t="shared" si="3"/>
        <v>460690420</v>
      </c>
      <c r="K34" s="91">
        <f t="shared" si="4"/>
        <v>8956254333</v>
      </c>
      <c r="L34" s="87">
        <v>114460861</v>
      </c>
      <c r="M34" s="131">
        <v>0</v>
      </c>
      <c r="N34" s="127">
        <f t="shared" si="5"/>
        <v>9070715194</v>
      </c>
      <c r="O34" s="69"/>
    </row>
    <row r="35" spans="1:15">
      <c r="A35" s="78">
        <v>25307</v>
      </c>
      <c r="B35" s="80" t="s">
        <v>89</v>
      </c>
      <c r="C35" s="108">
        <v>5520288627</v>
      </c>
      <c r="D35" s="108">
        <v>14486358</v>
      </c>
      <c r="E35" s="51">
        <f t="shared" si="1"/>
        <v>5534774985</v>
      </c>
      <c r="F35" s="51"/>
      <c r="G35" s="51"/>
      <c r="H35" s="53">
        <f t="shared" si="2"/>
        <v>0</v>
      </c>
      <c r="I35" s="51">
        <v>288945040</v>
      </c>
      <c r="J35" s="53">
        <f t="shared" si="3"/>
        <v>288945040</v>
      </c>
      <c r="K35" s="91">
        <f t="shared" si="4"/>
        <v>5823720025</v>
      </c>
      <c r="L35" s="87">
        <v>70434480</v>
      </c>
      <c r="M35" s="131">
        <v>0</v>
      </c>
      <c r="N35" s="127">
        <f t="shared" si="5"/>
        <v>5894154505</v>
      </c>
      <c r="O35" s="69"/>
    </row>
    <row r="36" spans="1:15">
      <c r="A36" s="78">
        <v>68307</v>
      </c>
      <c r="B36" s="80" t="s">
        <v>90</v>
      </c>
      <c r="C36" s="108">
        <v>10323157571</v>
      </c>
      <c r="D36" s="108">
        <v>1315634076</v>
      </c>
      <c r="E36" s="51">
        <f t="shared" si="1"/>
        <v>11638791647</v>
      </c>
      <c r="F36" s="51"/>
      <c r="G36" s="51"/>
      <c r="H36" s="53">
        <f t="shared" si="2"/>
        <v>0</v>
      </c>
      <c r="I36" s="51">
        <v>564704352</v>
      </c>
      <c r="J36" s="53">
        <f t="shared" si="3"/>
        <v>564704352</v>
      </c>
      <c r="K36" s="91">
        <f t="shared" si="4"/>
        <v>12203495999</v>
      </c>
      <c r="L36" s="87">
        <v>173923941</v>
      </c>
      <c r="M36" s="131">
        <v>0</v>
      </c>
      <c r="N36" s="127">
        <f t="shared" si="5"/>
        <v>12377419940</v>
      </c>
      <c r="O36" s="69"/>
    </row>
    <row r="37" spans="1:15">
      <c r="A37" s="78">
        <v>73001</v>
      </c>
      <c r="B37" s="80" t="s">
        <v>91</v>
      </c>
      <c r="C37" s="108">
        <v>36277030266</v>
      </c>
      <c r="D37" s="108">
        <v>1055984025</v>
      </c>
      <c r="E37" s="51">
        <f t="shared" si="1"/>
        <v>37333014291</v>
      </c>
      <c r="F37" s="51"/>
      <c r="G37" s="51"/>
      <c r="H37" s="53">
        <f t="shared" si="2"/>
        <v>0</v>
      </c>
      <c r="I37" s="51">
        <v>1958366409</v>
      </c>
      <c r="J37" s="53">
        <f t="shared" si="3"/>
        <v>1958366409</v>
      </c>
      <c r="K37" s="91">
        <f t="shared" si="4"/>
        <v>39291380700</v>
      </c>
      <c r="L37" s="87">
        <v>470520635</v>
      </c>
      <c r="M37" s="131">
        <v>0</v>
      </c>
      <c r="N37" s="127">
        <f t="shared" si="5"/>
        <v>39761901335</v>
      </c>
      <c r="O37" s="72"/>
    </row>
    <row r="38" spans="1:15">
      <c r="A38" s="78">
        <v>52356</v>
      </c>
      <c r="B38" s="84" t="s">
        <v>92</v>
      </c>
      <c r="C38" s="108">
        <v>10348810659</v>
      </c>
      <c r="D38" s="108">
        <v>152353214</v>
      </c>
      <c r="E38" s="51">
        <f t="shared" si="1"/>
        <v>10501163873</v>
      </c>
      <c r="F38" s="51"/>
      <c r="G38" s="51"/>
      <c r="H38" s="53">
        <f t="shared" si="2"/>
        <v>0</v>
      </c>
      <c r="I38" s="51">
        <v>555117544</v>
      </c>
      <c r="J38" s="53">
        <f t="shared" si="3"/>
        <v>555117544</v>
      </c>
      <c r="K38" s="91">
        <f t="shared" si="4"/>
        <v>11056281417</v>
      </c>
      <c r="L38" s="87">
        <v>155875672</v>
      </c>
      <c r="M38" s="131">
        <v>0</v>
      </c>
      <c r="N38" s="127">
        <f t="shared" si="5"/>
        <v>11212157089</v>
      </c>
      <c r="O38" s="70"/>
    </row>
    <row r="39" spans="1:15" ht="15" customHeight="1">
      <c r="A39" s="78">
        <v>5360</v>
      </c>
      <c r="B39" s="80" t="s">
        <v>93</v>
      </c>
      <c r="C39" s="108">
        <v>12872111385</v>
      </c>
      <c r="D39" s="108">
        <v>419046334</v>
      </c>
      <c r="E39" s="51">
        <f t="shared" si="1"/>
        <v>13291157719</v>
      </c>
      <c r="F39" s="51"/>
      <c r="G39" s="51"/>
      <c r="H39" s="53">
        <f t="shared" si="2"/>
        <v>0</v>
      </c>
      <c r="I39" s="51">
        <v>738472070</v>
      </c>
      <c r="J39" s="53">
        <f t="shared" si="3"/>
        <v>738472070</v>
      </c>
      <c r="K39" s="91">
        <f t="shared" si="4"/>
        <v>14029629789</v>
      </c>
      <c r="L39" s="87">
        <v>192331320</v>
      </c>
      <c r="M39" s="131">
        <v>0</v>
      </c>
      <c r="N39" s="127">
        <f t="shared" si="5"/>
        <v>14221961109</v>
      </c>
      <c r="O39" s="69"/>
    </row>
    <row r="40" spans="1:15">
      <c r="A40" s="78">
        <v>76364</v>
      </c>
      <c r="B40" s="84" t="s">
        <v>94</v>
      </c>
      <c r="C40" s="108">
        <v>8342001076</v>
      </c>
      <c r="D40" s="108">
        <v>0</v>
      </c>
      <c r="E40" s="51">
        <f t="shared" si="1"/>
        <v>8342001076</v>
      </c>
      <c r="F40" s="51"/>
      <c r="G40" s="51"/>
      <c r="H40" s="53">
        <f t="shared" si="2"/>
        <v>0</v>
      </c>
      <c r="I40" s="51">
        <v>420379257</v>
      </c>
      <c r="J40" s="53">
        <f t="shared" si="3"/>
        <v>420379257</v>
      </c>
      <c r="K40" s="91">
        <f t="shared" si="4"/>
        <v>8762380333</v>
      </c>
      <c r="L40" s="87">
        <v>128280656</v>
      </c>
      <c r="M40" s="131">
        <v>0</v>
      </c>
      <c r="N40" s="127">
        <f t="shared" si="5"/>
        <v>8890660989</v>
      </c>
      <c r="O40" s="69"/>
    </row>
    <row r="41" spans="1:15">
      <c r="A41" s="78">
        <v>5380</v>
      </c>
      <c r="B41" s="84" t="s">
        <v>95</v>
      </c>
      <c r="C41" s="108">
        <v>2553851446</v>
      </c>
      <c r="D41" s="108">
        <v>60237489</v>
      </c>
      <c r="E41" s="51">
        <f t="shared" si="1"/>
        <v>2614088935</v>
      </c>
      <c r="F41" s="51"/>
      <c r="G41" s="51"/>
      <c r="H41" s="53">
        <f t="shared" si="2"/>
        <v>0</v>
      </c>
      <c r="I41" s="51">
        <v>146336824</v>
      </c>
      <c r="J41" s="53">
        <f t="shared" ref="J41" si="6">+H41+I41</f>
        <v>146336824</v>
      </c>
      <c r="K41" s="91">
        <f t="shared" ref="K41" si="7">+J41+E41</f>
        <v>2760425759</v>
      </c>
      <c r="L41" s="87">
        <v>37228847</v>
      </c>
      <c r="M41" s="131">
        <v>0</v>
      </c>
      <c r="N41" s="127">
        <f t="shared" si="5"/>
        <v>2797654606</v>
      </c>
      <c r="O41" s="69"/>
    </row>
    <row r="42" spans="1:15">
      <c r="A42" s="78">
        <v>23417</v>
      </c>
      <c r="B42" s="80" t="s">
        <v>96</v>
      </c>
      <c r="C42" s="108">
        <v>13858301392</v>
      </c>
      <c r="D42" s="108">
        <v>0</v>
      </c>
      <c r="E42" s="51">
        <f t="shared" si="1"/>
        <v>13858301392</v>
      </c>
      <c r="F42" s="51"/>
      <c r="G42" s="51"/>
      <c r="H42" s="53">
        <f t="shared" si="2"/>
        <v>0</v>
      </c>
      <c r="I42" s="51">
        <v>678999740</v>
      </c>
      <c r="J42" s="53">
        <f t="shared" si="3"/>
        <v>678999740</v>
      </c>
      <c r="K42" s="91">
        <f t="shared" si="4"/>
        <v>14537301132</v>
      </c>
      <c r="L42" s="87">
        <v>229514427</v>
      </c>
      <c r="M42" s="131">
        <v>0</v>
      </c>
      <c r="N42" s="127">
        <f t="shared" si="5"/>
        <v>14766815559</v>
      </c>
      <c r="O42" s="70"/>
    </row>
    <row r="43" spans="1:15">
      <c r="A43" s="78">
        <v>13430</v>
      </c>
      <c r="B43" s="80" t="s">
        <v>97</v>
      </c>
      <c r="C43" s="108">
        <v>11885622321</v>
      </c>
      <c r="D43" s="108">
        <v>0</v>
      </c>
      <c r="E43" s="51">
        <f t="shared" si="1"/>
        <v>11885622321</v>
      </c>
      <c r="F43" s="51"/>
      <c r="G43" s="51"/>
      <c r="H43" s="53">
        <f t="shared" si="2"/>
        <v>0</v>
      </c>
      <c r="I43" s="51">
        <v>632909828</v>
      </c>
      <c r="J43" s="53">
        <f t="shared" si="3"/>
        <v>632909828</v>
      </c>
      <c r="K43" s="91">
        <f t="shared" si="4"/>
        <v>12518532149</v>
      </c>
      <c r="L43" s="87">
        <v>235831848</v>
      </c>
      <c r="M43" s="131">
        <v>0</v>
      </c>
      <c r="N43" s="127">
        <f t="shared" si="5"/>
        <v>12754363997</v>
      </c>
      <c r="O43" s="69"/>
    </row>
    <row r="44" spans="1:15">
      <c r="A44" s="78">
        <v>44430</v>
      </c>
      <c r="B44" s="80" t="s">
        <v>98</v>
      </c>
      <c r="C44" s="108">
        <v>15998384246</v>
      </c>
      <c r="D44" s="108">
        <v>5805919632</v>
      </c>
      <c r="E44" s="51">
        <f t="shared" si="1"/>
        <v>21804303878</v>
      </c>
      <c r="F44" s="51"/>
      <c r="G44" s="51"/>
      <c r="H44" s="53">
        <f t="shared" si="2"/>
        <v>0</v>
      </c>
      <c r="I44" s="51">
        <v>834070216</v>
      </c>
      <c r="J44" s="53">
        <f t="shared" si="3"/>
        <v>834070216</v>
      </c>
      <c r="K44" s="91">
        <f t="shared" si="4"/>
        <v>22638374094</v>
      </c>
      <c r="L44" s="87">
        <v>844255243</v>
      </c>
      <c r="M44" s="131">
        <v>0</v>
      </c>
      <c r="N44" s="127">
        <f t="shared" si="5"/>
        <v>23482629337</v>
      </c>
      <c r="O44" s="69"/>
    </row>
    <row r="45" spans="1:15">
      <c r="A45" s="78">
        <v>8433</v>
      </c>
      <c r="B45" s="82" t="s">
        <v>99</v>
      </c>
      <c r="C45" s="108">
        <v>6470801126</v>
      </c>
      <c r="D45" s="108">
        <v>1841487104</v>
      </c>
      <c r="E45" s="51">
        <f t="shared" si="1"/>
        <v>8312288230</v>
      </c>
      <c r="F45" s="51"/>
      <c r="G45" s="51"/>
      <c r="H45" s="53">
        <f t="shared" si="2"/>
        <v>0</v>
      </c>
      <c r="I45" s="51">
        <v>348570909</v>
      </c>
      <c r="J45" s="53">
        <f t="shared" si="3"/>
        <v>348570909</v>
      </c>
      <c r="K45" s="91">
        <f t="shared" si="4"/>
        <v>8660859139</v>
      </c>
      <c r="L45" s="87">
        <v>116102763</v>
      </c>
      <c r="M45" s="131">
        <v>0</v>
      </c>
      <c r="N45" s="127">
        <f t="shared" si="5"/>
        <v>8776961902</v>
      </c>
      <c r="O45" s="72"/>
    </row>
    <row r="46" spans="1:15">
      <c r="A46" s="78">
        <v>17001</v>
      </c>
      <c r="B46" s="80" t="s">
        <v>100</v>
      </c>
      <c r="C46" s="108">
        <v>22518175237</v>
      </c>
      <c r="D46" s="108">
        <v>249787346</v>
      </c>
      <c r="E46" s="51">
        <f t="shared" si="1"/>
        <v>22767962583</v>
      </c>
      <c r="F46" s="51"/>
      <c r="G46" s="51"/>
      <c r="H46" s="53">
        <f t="shared" si="2"/>
        <v>0</v>
      </c>
      <c r="I46" s="51">
        <v>1177163060</v>
      </c>
      <c r="J46" s="53">
        <f t="shared" si="3"/>
        <v>1177163060</v>
      </c>
      <c r="K46" s="91">
        <f t="shared" si="4"/>
        <v>23945125643</v>
      </c>
      <c r="L46" s="87">
        <v>236829416</v>
      </c>
      <c r="M46" s="131">
        <v>0</v>
      </c>
      <c r="N46" s="127">
        <f t="shared" si="5"/>
        <v>24181955059</v>
      </c>
      <c r="O46" s="69"/>
    </row>
    <row r="47" spans="1:15">
      <c r="A47" s="78">
        <v>5001</v>
      </c>
      <c r="B47" s="80" t="s">
        <v>101</v>
      </c>
      <c r="C47" s="108">
        <v>118467222193</v>
      </c>
      <c r="D47" s="108">
        <v>7220746550</v>
      </c>
      <c r="E47" s="51">
        <f t="shared" si="1"/>
        <v>125687968743</v>
      </c>
      <c r="F47" s="51"/>
      <c r="G47" s="51"/>
      <c r="H47" s="53">
        <f t="shared" si="2"/>
        <v>0</v>
      </c>
      <c r="I47" s="51">
        <v>6742423871</v>
      </c>
      <c r="J47" s="53">
        <f t="shared" si="3"/>
        <v>6742423871</v>
      </c>
      <c r="K47" s="91">
        <f t="shared" si="4"/>
        <v>132430392614</v>
      </c>
      <c r="L47" s="87">
        <v>1957076480</v>
      </c>
      <c r="M47" s="131">
        <v>0</v>
      </c>
      <c r="N47" s="127">
        <f t="shared" si="5"/>
        <v>134387469094</v>
      </c>
      <c r="O47" s="69"/>
    </row>
    <row r="48" spans="1:15">
      <c r="A48" s="78">
        <v>23001</v>
      </c>
      <c r="B48" s="80" t="s">
        <v>102</v>
      </c>
      <c r="C48" s="108">
        <v>38566317529</v>
      </c>
      <c r="D48" s="108">
        <v>1075502610</v>
      </c>
      <c r="E48" s="51">
        <f t="shared" si="1"/>
        <v>39641820139</v>
      </c>
      <c r="F48" s="51"/>
      <c r="G48" s="51"/>
      <c r="H48" s="53">
        <f t="shared" si="2"/>
        <v>0</v>
      </c>
      <c r="I48" s="51">
        <v>1988152691</v>
      </c>
      <c r="J48" s="53">
        <f t="shared" si="3"/>
        <v>1988152691</v>
      </c>
      <c r="K48" s="91">
        <f t="shared" si="4"/>
        <v>41629972830</v>
      </c>
      <c r="L48" s="87">
        <v>602098731</v>
      </c>
      <c r="M48" s="131">
        <v>0</v>
      </c>
      <c r="N48" s="127">
        <f t="shared" si="5"/>
        <v>42232071561</v>
      </c>
      <c r="O48" s="69"/>
    </row>
    <row r="49" spans="1:15">
      <c r="A49" s="78">
        <v>25473</v>
      </c>
      <c r="B49" s="82" t="s">
        <v>103</v>
      </c>
      <c r="C49" s="108">
        <v>5764512376</v>
      </c>
      <c r="D49" s="108">
        <v>591333482</v>
      </c>
      <c r="E49" s="51">
        <f t="shared" si="1"/>
        <v>6355845858</v>
      </c>
      <c r="F49" s="51"/>
      <c r="G49" s="51"/>
      <c r="H49" s="53">
        <f t="shared" si="2"/>
        <v>0</v>
      </c>
      <c r="I49" s="51">
        <v>314201159</v>
      </c>
      <c r="J49" s="53">
        <f t="shared" si="3"/>
        <v>314201159</v>
      </c>
      <c r="K49" s="91">
        <f t="shared" si="4"/>
        <v>6670047017</v>
      </c>
      <c r="L49" s="87">
        <v>114101312</v>
      </c>
      <c r="M49" s="131">
        <v>0</v>
      </c>
      <c r="N49" s="127">
        <f t="shared" si="5"/>
        <v>6784148329</v>
      </c>
      <c r="O49" s="69"/>
    </row>
    <row r="50" spans="1:15">
      <c r="A50" s="78">
        <v>41001</v>
      </c>
      <c r="B50" s="80" t="s">
        <v>104</v>
      </c>
      <c r="C50" s="108">
        <v>27303907537</v>
      </c>
      <c r="D50" s="108">
        <v>0</v>
      </c>
      <c r="E50" s="51">
        <f t="shared" si="1"/>
        <v>27303907537</v>
      </c>
      <c r="F50" s="51"/>
      <c r="G50" s="51"/>
      <c r="H50" s="53">
        <f t="shared" si="2"/>
        <v>0</v>
      </c>
      <c r="I50" s="51">
        <v>1402078821</v>
      </c>
      <c r="J50" s="53">
        <f t="shared" si="3"/>
        <v>1402078821</v>
      </c>
      <c r="K50" s="91">
        <f t="shared" si="4"/>
        <v>28705986358</v>
      </c>
      <c r="L50" s="87">
        <v>316718939</v>
      </c>
      <c r="M50" s="131">
        <v>0</v>
      </c>
      <c r="N50" s="127">
        <f t="shared" si="5"/>
        <v>29022705297</v>
      </c>
      <c r="O50" s="69"/>
    </row>
    <row r="51" spans="1:15">
      <c r="A51" s="78">
        <v>76520</v>
      </c>
      <c r="B51" s="80" t="s">
        <v>105</v>
      </c>
      <c r="C51" s="108">
        <v>18483532679</v>
      </c>
      <c r="D51" s="108">
        <v>0</v>
      </c>
      <c r="E51" s="51">
        <f t="shared" si="1"/>
        <v>18483532679</v>
      </c>
      <c r="F51" s="51"/>
      <c r="G51" s="51"/>
      <c r="H51" s="53">
        <f t="shared" si="2"/>
        <v>0</v>
      </c>
      <c r="I51" s="51">
        <v>970060884</v>
      </c>
      <c r="J51" s="53">
        <f t="shared" si="3"/>
        <v>970060884</v>
      </c>
      <c r="K51" s="91">
        <f t="shared" si="4"/>
        <v>19453593563</v>
      </c>
      <c r="L51" s="87">
        <v>248783885</v>
      </c>
      <c r="M51" s="131">
        <v>0</v>
      </c>
      <c r="N51" s="127">
        <f t="shared" si="5"/>
        <v>19702377448</v>
      </c>
      <c r="O51" s="69"/>
    </row>
    <row r="52" spans="1:15">
      <c r="A52" s="78">
        <v>52001</v>
      </c>
      <c r="B52" s="80" t="s">
        <v>106</v>
      </c>
      <c r="C52" s="108">
        <v>27802269939</v>
      </c>
      <c r="D52" s="108">
        <v>648186134</v>
      </c>
      <c r="E52" s="51">
        <f t="shared" si="1"/>
        <v>28450456073</v>
      </c>
      <c r="F52" s="51"/>
      <c r="G52" s="51"/>
      <c r="H52" s="53">
        <f t="shared" si="2"/>
        <v>0</v>
      </c>
      <c r="I52" s="51">
        <v>1448287585</v>
      </c>
      <c r="J52" s="53">
        <f t="shared" si="3"/>
        <v>1448287585</v>
      </c>
      <c r="K52" s="91">
        <f t="shared" si="4"/>
        <v>29898743658</v>
      </c>
      <c r="L52" s="87">
        <v>315169813</v>
      </c>
      <c r="M52" s="131">
        <v>0</v>
      </c>
      <c r="N52" s="127">
        <f t="shared" si="5"/>
        <v>30213913471</v>
      </c>
      <c r="O52" s="69"/>
    </row>
    <row r="53" spans="1:15">
      <c r="A53" s="78">
        <v>66001</v>
      </c>
      <c r="B53" s="80" t="s">
        <v>107</v>
      </c>
      <c r="C53" s="108">
        <v>31288225884</v>
      </c>
      <c r="D53" s="108">
        <v>1261098720</v>
      </c>
      <c r="E53" s="51">
        <f t="shared" si="1"/>
        <v>32549324604</v>
      </c>
      <c r="F53" s="51"/>
      <c r="G53" s="51"/>
      <c r="H53" s="53">
        <f t="shared" si="2"/>
        <v>0</v>
      </c>
      <c r="I53" s="51">
        <v>1733876016</v>
      </c>
      <c r="J53" s="53">
        <f t="shared" si="3"/>
        <v>1733876016</v>
      </c>
      <c r="K53" s="91">
        <f t="shared" si="4"/>
        <v>34283200620</v>
      </c>
      <c r="L53" s="87">
        <v>403439035</v>
      </c>
      <c r="M53" s="131">
        <v>0</v>
      </c>
      <c r="N53" s="127">
        <f t="shared" si="5"/>
        <v>34686639655</v>
      </c>
      <c r="O53" s="69"/>
    </row>
    <row r="54" spans="1:15">
      <c r="A54" s="78">
        <v>68547</v>
      </c>
      <c r="B54" s="80" t="s">
        <v>108</v>
      </c>
      <c r="C54" s="108">
        <v>12841474035</v>
      </c>
      <c r="D54" s="108">
        <v>566264972</v>
      </c>
      <c r="E54" s="51">
        <f t="shared" si="1"/>
        <v>13407739007</v>
      </c>
      <c r="F54" s="51"/>
      <c r="G54" s="51"/>
      <c r="H54" s="53">
        <f t="shared" si="2"/>
        <v>0</v>
      </c>
      <c r="I54" s="51">
        <v>666794752</v>
      </c>
      <c r="J54" s="53">
        <f t="shared" si="3"/>
        <v>666794752</v>
      </c>
      <c r="K54" s="91">
        <f t="shared" si="4"/>
        <v>14074533759</v>
      </c>
      <c r="L54" s="87">
        <v>193933184</v>
      </c>
      <c r="M54" s="131">
        <v>0</v>
      </c>
      <c r="N54" s="127">
        <f t="shared" si="5"/>
        <v>14268466943</v>
      </c>
      <c r="O54" s="69"/>
    </row>
    <row r="55" spans="1:15">
      <c r="A55" s="78">
        <v>41551</v>
      </c>
      <c r="B55" s="80" t="s">
        <v>109</v>
      </c>
      <c r="C55" s="108">
        <v>11954758015</v>
      </c>
      <c r="D55" s="108">
        <v>303798883</v>
      </c>
      <c r="E55" s="51">
        <f t="shared" si="1"/>
        <v>12258556898</v>
      </c>
      <c r="F55" s="51"/>
      <c r="G55" s="51"/>
      <c r="H55" s="53">
        <f t="shared" si="2"/>
        <v>0</v>
      </c>
      <c r="I55" s="51">
        <v>654755586</v>
      </c>
      <c r="J55" s="53">
        <f t="shared" si="3"/>
        <v>654755586</v>
      </c>
      <c r="K55" s="91">
        <f t="shared" si="4"/>
        <v>12913312484</v>
      </c>
      <c r="L55" s="87">
        <v>214038984</v>
      </c>
      <c r="M55" s="131">
        <v>0</v>
      </c>
      <c r="N55" s="127">
        <f t="shared" si="5"/>
        <v>13127351468</v>
      </c>
      <c r="O55" s="69"/>
    </row>
    <row r="56" spans="1:15">
      <c r="A56" s="78">
        <v>19001</v>
      </c>
      <c r="B56" s="80" t="s">
        <v>110</v>
      </c>
      <c r="C56" s="108">
        <v>19161936448</v>
      </c>
      <c r="D56" s="108">
        <v>1560601248</v>
      </c>
      <c r="E56" s="51">
        <f t="shared" si="1"/>
        <v>20722537696</v>
      </c>
      <c r="F56" s="51"/>
      <c r="G56" s="51"/>
      <c r="H56" s="53">
        <f t="shared" si="2"/>
        <v>0</v>
      </c>
      <c r="I56" s="51">
        <v>1001376838</v>
      </c>
      <c r="J56" s="53">
        <f t="shared" si="3"/>
        <v>1001376838</v>
      </c>
      <c r="K56" s="91">
        <f t="shared" si="4"/>
        <v>21723914534</v>
      </c>
      <c r="L56" s="87">
        <v>285223688</v>
      </c>
      <c r="M56" s="131">
        <v>0</v>
      </c>
      <c r="N56" s="127">
        <f t="shared" si="5"/>
        <v>22009138222</v>
      </c>
      <c r="O56" s="69"/>
    </row>
    <row r="57" spans="1:15">
      <c r="A57" s="78">
        <v>27001</v>
      </c>
      <c r="B57" s="80" t="s">
        <v>111</v>
      </c>
      <c r="C57" s="108">
        <v>14789658160</v>
      </c>
      <c r="D57" s="108">
        <v>878197220</v>
      </c>
      <c r="E57" s="51">
        <f t="shared" si="1"/>
        <v>15667855380</v>
      </c>
      <c r="F57" s="51"/>
      <c r="G57" s="51"/>
      <c r="H57" s="53">
        <f t="shared" si="2"/>
        <v>0</v>
      </c>
      <c r="I57" s="51">
        <v>792710644</v>
      </c>
      <c r="J57" s="53">
        <f t="shared" si="3"/>
        <v>792710644</v>
      </c>
      <c r="K57" s="91">
        <f t="shared" si="4"/>
        <v>16460566024</v>
      </c>
      <c r="L57" s="87">
        <v>636546400</v>
      </c>
      <c r="M57" s="131">
        <v>0</v>
      </c>
      <c r="N57" s="127">
        <f t="shared" si="5"/>
        <v>17097112424</v>
      </c>
      <c r="O57" s="71"/>
    </row>
    <row r="58" spans="1:15">
      <c r="A58" s="78">
        <v>44001</v>
      </c>
      <c r="B58" s="82" t="s">
        <v>112</v>
      </c>
      <c r="C58" s="108">
        <v>19071173386</v>
      </c>
      <c r="D58" s="108">
        <v>3447703932</v>
      </c>
      <c r="E58" s="51">
        <f t="shared" si="1"/>
        <v>22518877318</v>
      </c>
      <c r="F58" s="51"/>
      <c r="G58" s="51"/>
      <c r="H58" s="53">
        <f t="shared" si="2"/>
        <v>0</v>
      </c>
      <c r="I58" s="51">
        <v>966490297</v>
      </c>
      <c r="J58" s="53">
        <f t="shared" si="3"/>
        <v>966490297</v>
      </c>
      <c r="K58" s="91">
        <f t="shared" si="4"/>
        <v>23485367615</v>
      </c>
      <c r="L58" s="87">
        <v>581041275</v>
      </c>
      <c r="M58" s="131">
        <v>0</v>
      </c>
      <c r="N58" s="127">
        <f t="shared" si="5"/>
        <v>24066408890</v>
      </c>
      <c r="O58" s="71"/>
    </row>
    <row r="59" spans="1:15">
      <c r="A59" s="78">
        <v>5615</v>
      </c>
      <c r="B59" s="82" t="s">
        <v>113</v>
      </c>
      <c r="C59" s="108">
        <v>7635151613</v>
      </c>
      <c r="D59" s="108">
        <v>221291234</v>
      </c>
      <c r="E59" s="51">
        <f t="shared" si="1"/>
        <v>7856442847</v>
      </c>
      <c r="F59" s="51"/>
      <c r="G59" s="51"/>
      <c r="H59" s="53">
        <f t="shared" si="2"/>
        <v>0</v>
      </c>
      <c r="I59" s="51">
        <v>441404817</v>
      </c>
      <c r="J59" s="53">
        <f t="shared" si="3"/>
        <v>441404817</v>
      </c>
      <c r="K59" s="91">
        <f t="shared" si="4"/>
        <v>8297847664</v>
      </c>
      <c r="L59" s="87">
        <v>111191009</v>
      </c>
      <c r="M59" s="131">
        <v>0</v>
      </c>
      <c r="N59" s="127">
        <f t="shared" si="5"/>
        <v>8409038673</v>
      </c>
      <c r="O59" s="71"/>
    </row>
    <row r="60" spans="1:15">
      <c r="A60" s="78">
        <v>5631</v>
      </c>
      <c r="B60" s="80" t="s">
        <v>114</v>
      </c>
      <c r="C60" s="108">
        <v>2933241901</v>
      </c>
      <c r="D60" s="108">
        <v>113454659</v>
      </c>
      <c r="E60" s="51">
        <f t="shared" si="1"/>
        <v>3046696560</v>
      </c>
      <c r="F60" s="51"/>
      <c r="G60" s="51"/>
      <c r="H60" s="53">
        <f t="shared" si="2"/>
        <v>0</v>
      </c>
      <c r="I60" s="51">
        <v>166897055</v>
      </c>
      <c r="J60" s="53">
        <f t="shared" si="3"/>
        <v>166897055</v>
      </c>
      <c r="K60" s="91">
        <f t="shared" si="4"/>
        <v>3213593615</v>
      </c>
      <c r="L60" s="87">
        <v>51318098</v>
      </c>
      <c r="M60" s="131">
        <v>0</v>
      </c>
      <c r="N60" s="127">
        <f t="shared" si="5"/>
        <v>3264911713</v>
      </c>
      <c r="O60" s="69"/>
    </row>
    <row r="61" spans="1:15">
      <c r="A61" s="78">
        <v>23660</v>
      </c>
      <c r="B61" s="80" t="s">
        <v>115</v>
      </c>
      <c r="C61" s="108">
        <v>9863990762</v>
      </c>
      <c r="D61" s="108">
        <v>157563151</v>
      </c>
      <c r="E61" s="51">
        <f t="shared" si="1"/>
        <v>10021553913</v>
      </c>
      <c r="F61" s="51"/>
      <c r="G61" s="51"/>
      <c r="H61" s="53">
        <f t="shared" si="2"/>
        <v>0</v>
      </c>
      <c r="I61" s="51">
        <v>533318991</v>
      </c>
      <c r="J61" s="53">
        <f t="shared" si="3"/>
        <v>533318991</v>
      </c>
      <c r="K61" s="91">
        <f t="shared" si="4"/>
        <v>10554872904</v>
      </c>
      <c r="L61" s="87">
        <v>179896573</v>
      </c>
      <c r="M61" s="131">
        <v>0</v>
      </c>
      <c r="N61" s="127">
        <f t="shared" si="5"/>
        <v>10734769477</v>
      </c>
      <c r="O61" s="69"/>
    </row>
    <row r="62" spans="1:15">
      <c r="A62" s="78">
        <v>70001</v>
      </c>
      <c r="B62" s="80" t="s">
        <v>116</v>
      </c>
      <c r="C62" s="108">
        <v>23229558965</v>
      </c>
      <c r="D62" s="108">
        <v>0</v>
      </c>
      <c r="E62" s="51">
        <f t="shared" si="1"/>
        <v>23229558965</v>
      </c>
      <c r="F62" s="51"/>
      <c r="G62" s="51"/>
      <c r="H62" s="53">
        <f t="shared" si="2"/>
        <v>0</v>
      </c>
      <c r="I62" s="51">
        <v>1177229022</v>
      </c>
      <c r="J62" s="53">
        <f t="shared" si="3"/>
        <v>1177229022</v>
      </c>
      <c r="K62" s="91">
        <f t="shared" si="4"/>
        <v>24406787987</v>
      </c>
      <c r="L62" s="87">
        <v>357196203</v>
      </c>
      <c r="M62" s="131">
        <v>0</v>
      </c>
      <c r="N62" s="127">
        <f t="shared" si="5"/>
        <v>24763984190</v>
      </c>
      <c r="O62" s="69"/>
    </row>
    <row r="63" spans="1:15">
      <c r="A63" s="78">
        <v>25754</v>
      </c>
      <c r="B63" s="80" t="s">
        <v>117</v>
      </c>
      <c r="C63" s="108">
        <v>22438395143</v>
      </c>
      <c r="D63" s="108">
        <v>7291233576</v>
      </c>
      <c r="E63" s="51">
        <f t="shared" si="1"/>
        <v>29729628719</v>
      </c>
      <c r="F63" s="51"/>
      <c r="G63" s="51"/>
      <c r="H63" s="53">
        <f t="shared" si="2"/>
        <v>0</v>
      </c>
      <c r="I63" s="51">
        <v>1276521414</v>
      </c>
      <c r="J63" s="53">
        <f t="shared" si="3"/>
        <v>1276521414</v>
      </c>
      <c r="K63" s="91">
        <f t="shared" si="4"/>
        <v>31006150133</v>
      </c>
      <c r="L63" s="87">
        <v>468087648</v>
      </c>
      <c r="M63" s="131">
        <v>0</v>
      </c>
      <c r="N63" s="127">
        <f t="shared" si="5"/>
        <v>31474237781</v>
      </c>
      <c r="O63" s="71"/>
    </row>
    <row r="64" spans="1:15">
      <c r="A64" s="78">
        <v>15759</v>
      </c>
      <c r="B64" s="80" t="s">
        <v>118</v>
      </c>
      <c r="C64" s="108">
        <v>9021028058</v>
      </c>
      <c r="D64" s="108">
        <v>311874944</v>
      </c>
      <c r="E64" s="51">
        <f t="shared" si="1"/>
        <v>9332903002</v>
      </c>
      <c r="F64" s="51"/>
      <c r="G64" s="51"/>
      <c r="H64" s="53">
        <f t="shared" si="2"/>
        <v>0</v>
      </c>
      <c r="I64" s="51">
        <v>501628168</v>
      </c>
      <c r="J64" s="53">
        <f t="shared" si="3"/>
        <v>501628168</v>
      </c>
      <c r="K64" s="91">
        <f t="shared" si="4"/>
        <v>9834531170</v>
      </c>
      <c r="L64" s="87">
        <v>122090805</v>
      </c>
      <c r="M64" s="131">
        <v>0</v>
      </c>
      <c r="N64" s="127">
        <f t="shared" si="5"/>
        <v>9956621975</v>
      </c>
      <c r="O64" s="71"/>
    </row>
    <row r="65" spans="1:15">
      <c r="A65" s="78">
        <v>8758</v>
      </c>
      <c r="B65" s="80" t="s">
        <v>119</v>
      </c>
      <c r="C65" s="108">
        <v>21520110326</v>
      </c>
      <c r="D65" s="108">
        <v>7629091128</v>
      </c>
      <c r="E65" s="51">
        <f t="shared" si="1"/>
        <v>29149201454</v>
      </c>
      <c r="F65" s="51"/>
      <c r="G65" s="51"/>
      <c r="H65" s="53">
        <f t="shared" si="2"/>
        <v>0</v>
      </c>
      <c r="I65" s="51">
        <v>1106090133</v>
      </c>
      <c r="J65" s="53">
        <f t="shared" si="3"/>
        <v>1106090133</v>
      </c>
      <c r="K65" s="91">
        <f t="shared" si="4"/>
        <v>30255291587</v>
      </c>
      <c r="L65" s="87">
        <v>366826656</v>
      </c>
      <c r="M65" s="131">
        <v>0</v>
      </c>
      <c r="N65" s="127">
        <f t="shared" si="5"/>
        <v>30622118243</v>
      </c>
      <c r="O65" s="71"/>
    </row>
    <row r="66" spans="1:15">
      <c r="A66" s="78">
        <v>76834</v>
      </c>
      <c r="B66" s="80" t="s">
        <v>120</v>
      </c>
      <c r="C66" s="108">
        <v>11439242168</v>
      </c>
      <c r="D66" s="108">
        <v>0</v>
      </c>
      <c r="E66" s="51">
        <f t="shared" si="1"/>
        <v>11439242168</v>
      </c>
      <c r="F66" s="51"/>
      <c r="G66" s="51"/>
      <c r="H66" s="53">
        <f t="shared" si="2"/>
        <v>0</v>
      </c>
      <c r="I66" s="51">
        <v>576788852</v>
      </c>
      <c r="J66" s="53">
        <f t="shared" si="3"/>
        <v>576788852</v>
      </c>
      <c r="K66" s="91">
        <f t="shared" si="4"/>
        <v>12016031020</v>
      </c>
      <c r="L66" s="87">
        <v>139335693</v>
      </c>
      <c r="M66" s="131">
        <v>0</v>
      </c>
      <c r="N66" s="127">
        <f t="shared" si="5"/>
        <v>12155366713</v>
      </c>
      <c r="O66" s="71"/>
    </row>
    <row r="67" spans="1:15">
      <c r="A67" s="78">
        <v>52835</v>
      </c>
      <c r="B67" s="80" t="s">
        <v>121</v>
      </c>
      <c r="C67" s="108">
        <v>16866163964</v>
      </c>
      <c r="D67" s="108">
        <v>1848831719</v>
      </c>
      <c r="E67" s="51">
        <f t="shared" si="1"/>
        <v>18714995683</v>
      </c>
      <c r="F67" s="51"/>
      <c r="G67" s="51"/>
      <c r="H67" s="53">
        <f t="shared" si="2"/>
        <v>0</v>
      </c>
      <c r="I67" s="51">
        <v>903623777</v>
      </c>
      <c r="J67" s="53">
        <f t="shared" si="3"/>
        <v>903623777</v>
      </c>
      <c r="K67" s="91">
        <f t="shared" si="4"/>
        <v>19618619460</v>
      </c>
      <c r="L67" s="87">
        <v>387258565</v>
      </c>
      <c r="M67" s="131">
        <v>0</v>
      </c>
      <c r="N67" s="127">
        <f t="shared" si="5"/>
        <v>20005878025</v>
      </c>
      <c r="O67" s="71"/>
    </row>
    <row r="68" spans="1:15">
      <c r="A68" s="78">
        <v>15001</v>
      </c>
      <c r="B68" s="80" t="s">
        <v>122</v>
      </c>
      <c r="C68" s="108">
        <v>10223379226</v>
      </c>
      <c r="D68" s="108">
        <v>378321744</v>
      </c>
      <c r="E68" s="51">
        <f t="shared" si="1"/>
        <v>10601700970</v>
      </c>
      <c r="F68" s="51"/>
      <c r="G68" s="51"/>
      <c r="H68" s="53">
        <f t="shared" si="2"/>
        <v>0</v>
      </c>
      <c r="I68" s="51">
        <v>536250479</v>
      </c>
      <c r="J68" s="53">
        <f t="shared" si="3"/>
        <v>536250479</v>
      </c>
      <c r="K68" s="91">
        <f t="shared" si="4"/>
        <v>11137951449</v>
      </c>
      <c r="L68" s="87">
        <v>131690616</v>
      </c>
      <c r="M68" s="131">
        <v>0</v>
      </c>
      <c r="N68" s="127">
        <f t="shared" si="5"/>
        <v>11269642065</v>
      </c>
      <c r="O68" s="72"/>
    </row>
    <row r="69" spans="1:15" ht="25.5">
      <c r="A69" s="119">
        <v>5837</v>
      </c>
      <c r="B69" s="120" t="s">
        <v>123</v>
      </c>
      <c r="C69" s="108">
        <v>14584021389</v>
      </c>
      <c r="D69" s="108">
        <v>1453594552</v>
      </c>
      <c r="E69" s="121">
        <f t="shared" si="1"/>
        <v>16037615941</v>
      </c>
      <c r="F69" s="121"/>
      <c r="G69" s="121"/>
      <c r="H69" s="114">
        <f t="shared" si="2"/>
        <v>0</v>
      </c>
      <c r="I69" s="51">
        <v>797508313</v>
      </c>
      <c r="J69" s="114">
        <f t="shared" si="3"/>
        <v>797508313</v>
      </c>
      <c r="K69" s="122">
        <f t="shared" si="4"/>
        <v>16835124254</v>
      </c>
      <c r="L69" s="87">
        <v>0</v>
      </c>
      <c r="M69" s="131">
        <v>0</v>
      </c>
      <c r="N69" s="128">
        <f t="shared" si="5"/>
        <v>16835124254</v>
      </c>
      <c r="O69" s="109" t="s">
        <v>1101</v>
      </c>
    </row>
    <row r="70" spans="1:15">
      <c r="A70" s="78">
        <v>44847</v>
      </c>
      <c r="B70" s="80" t="s">
        <v>124</v>
      </c>
      <c r="C70" s="108">
        <v>8615614625</v>
      </c>
      <c r="D70" s="108">
        <v>13627550658</v>
      </c>
      <c r="E70" s="51">
        <f t="shared" si="1"/>
        <v>22243165283</v>
      </c>
      <c r="F70" s="51"/>
      <c r="G70" s="51"/>
      <c r="H70" s="53">
        <f t="shared" si="2"/>
        <v>0</v>
      </c>
      <c r="I70" s="51">
        <v>426967263</v>
      </c>
      <c r="J70" s="53">
        <f t="shared" si="3"/>
        <v>426967263</v>
      </c>
      <c r="K70" s="91">
        <f t="shared" si="4"/>
        <v>22670132546</v>
      </c>
      <c r="L70" s="87">
        <v>1516859509</v>
      </c>
      <c r="M70" s="131">
        <v>0</v>
      </c>
      <c r="N70" s="127">
        <f t="shared" si="5"/>
        <v>24186992055</v>
      </c>
      <c r="O70" s="71"/>
    </row>
    <row r="71" spans="1:15">
      <c r="A71" s="78">
        <v>20001</v>
      </c>
      <c r="B71" s="80" t="s">
        <v>125</v>
      </c>
      <c r="C71" s="108">
        <v>28732790407</v>
      </c>
      <c r="D71" s="108">
        <v>2321330793</v>
      </c>
      <c r="E71" s="51">
        <f t="shared" si="1"/>
        <v>31054121200</v>
      </c>
      <c r="F71" s="51"/>
      <c r="G71" s="51"/>
      <c r="H71" s="53">
        <f t="shared" si="2"/>
        <v>0</v>
      </c>
      <c r="I71" s="51">
        <v>1492679404</v>
      </c>
      <c r="J71" s="53">
        <f t="shared" si="3"/>
        <v>1492679404</v>
      </c>
      <c r="K71" s="91">
        <f t="shared" si="4"/>
        <v>32546800604</v>
      </c>
      <c r="L71" s="87">
        <v>621402027</v>
      </c>
      <c r="M71" s="131">
        <v>0</v>
      </c>
      <c r="N71" s="127">
        <f t="shared" si="5"/>
        <v>33168202631</v>
      </c>
      <c r="O71" s="71"/>
    </row>
    <row r="72" spans="1:15">
      <c r="A72" s="78">
        <v>50001</v>
      </c>
      <c r="B72" s="80" t="s">
        <v>126</v>
      </c>
      <c r="C72" s="108">
        <v>29895873295</v>
      </c>
      <c r="D72" s="108">
        <v>2041502526</v>
      </c>
      <c r="E72" s="51">
        <f t="shared" si="1"/>
        <v>31937375821</v>
      </c>
      <c r="F72" s="51"/>
      <c r="G72" s="51"/>
      <c r="H72" s="53">
        <f t="shared" si="2"/>
        <v>0</v>
      </c>
      <c r="I72" s="51">
        <v>1636133118</v>
      </c>
      <c r="J72" s="53">
        <f t="shared" si="3"/>
        <v>1636133118</v>
      </c>
      <c r="K72" s="91">
        <f t="shared" si="4"/>
        <v>33573508939</v>
      </c>
      <c r="L72" s="87">
        <v>495668475</v>
      </c>
      <c r="M72" s="131">
        <v>0</v>
      </c>
      <c r="N72" s="127">
        <f t="shared" si="5"/>
        <v>34069177414</v>
      </c>
      <c r="O72" s="72"/>
    </row>
    <row r="73" spans="1:15">
      <c r="A73" s="78">
        <v>85001</v>
      </c>
      <c r="B73" s="80" t="s">
        <v>127</v>
      </c>
      <c r="C73" s="108">
        <v>13741719135</v>
      </c>
      <c r="D73" s="108">
        <v>225363874</v>
      </c>
      <c r="E73" s="51">
        <f t="shared" si="1"/>
        <v>13967083009</v>
      </c>
      <c r="F73" s="51"/>
      <c r="G73" s="51"/>
      <c r="H73" s="53">
        <f t="shared" si="2"/>
        <v>0</v>
      </c>
      <c r="I73" s="51">
        <v>738244168</v>
      </c>
      <c r="J73" s="53">
        <f t="shared" si="3"/>
        <v>738244168</v>
      </c>
      <c r="K73" s="91">
        <f t="shared" si="4"/>
        <v>14705327177</v>
      </c>
      <c r="L73" s="87">
        <v>251652419</v>
      </c>
      <c r="M73" s="131">
        <v>0</v>
      </c>
      <c r="N73" s="127">
        <f t="shared" si="5"/>
        <v>14956979596</v>
      </c>
      <c r="O73" s="69"/>
    </row>
    <row r="74" spans="1:15">
      <c r="A74" s="78">
        <v>76892</v>
      </c>
      <c r="B74" s="80" t="s">
        <v>128</v>
      </c>
      <c r="C74" s="108">
        <v>7103892328</v>
      </c>
      <c r="D74" s="108">
        <v>88061896</v>
      </c>
      <c r="E74" s="51">
        <f t="shared" si="1"/>
        <v>7191954224</v>
      </c>
      <c r="F74" s="51"/>
      <c r="G74" s="51"/>
      <c r="H74" s="53">
        <f t="shared" si="2"/>
        <v>0</v>
      </c>
      <c r="I74" s="51">
        <v>386479390</v>
      </c>
      <c r="J74" s="53">
        <f t="shared" si="3"/>
        <v>386479390</v>
      </c>
      <c r="K74" s="91">
        <f t="shared" si="4"/>
        <v>7578433614</v>
      </c>
      <c r="L74" s="87">
        <v>98310716</v>
      </c>
      <c r="M74" s="131">
        <v>0</v>
      </c>
      <c r="N74" s="127">
        <f t="shared" si="5"/>
        <v>7676744330</v>
      </c>
      <c r="O74" s="72"/>
    </row>
    <row r="75" spans="1:15" ht="13.5" thickBot="1">
      <c r="A75" s="79">
        <v>25899</v>
      </c>
      <c r="B75" s="85" t="s">
        <v>129</v>
      </c>
      <c r="C75" s="108">
        <v>7351458766</v>
      </c>
      <c r="D75" s="108">
        <v>0</v>
      </c>
      <c r="E75" s="57">
        <f t="shared" si="1"/>
        <v>7351458766</v>
      </c>
      <c r="F75" s="51"/>
      <c r="G75" s="51"/>
      <c r="H75" s="56">
        <f t="shared" si="2"/>
        <v>0</v>
      </c>
      <c r="I75" s="51">
        <v>401962123</v>
      </c>
      <c r="J75" s="56">
        <f t="shared" si="3"/>
        <v>401962123</v>
      </c>
      <c r="K75" s="92">
        <f t="shared" si="4"/>
        <v>7753420889</v>
      </c>
      <c r="L75" s="87">
        <v>110660016</v>
      </c>
      <c r="M75" s="131">
        <v>0</v>
      </c>
      <c r="N75" s="129">
        <f t="shared" si="5"/>
        <v>7864080905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30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1489152930215</v>
      </c>
      <c r="D77" s="32">
        <f t="shared" ref="D77:N77" si="8">SUM(D11:D75)</f>
        <v>135518567576</v>
      </c>
      <c r="E77" s="32">
        <f t="shared" si="8"/>
        <v>1624671497791</v>
      </c>
      <c r="F77" s="32">
        <f t="shared" si="8"/>
        <v>0</v>
      </c>
      <c r="G77" s="32">
        <f t="shared" si="8"/>
        <v>0</v>
      </c>
      <c r="H77" s="32">
        <f t="shared" si="8"/>
        <v>0</v>
      </c>
      <c r="I77" s="32">
        <f t="shared" si="8"/>
        <v>84838547713</v>
      </c>
      <c r="J77" s="32">
        <f t="shared" si="8"/>
        <v>84838547713</v>
      </c>
      <c r="K77" s="32">
        <f t="shared" si="8"/>
        <v>1709510045504</v>
      </c>
      <c r="L77" s="32">
        <f t="shared" si="8"/>
        <v>27068760347</v>
      </c>
      <c r="M77" s="32">
        <f t="shared" si="8"/>
        <v>5221188632</v>
      </c>
      <c r="N77" s="32">
        <f t="shared" si="8"/>
        <v>1741799994483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41" activePane="bottomLeft" state="frozen"/>
      <selection pane="bottomLeft" activeCell="E1044" sqref="E1044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3" t="s">
        <v>0</v>
      </c>
      <c r="B1" s="134"/>
      <c r="C1" s="134"/>
      <c r="D1" s="134"/>
      <c r="E1" s="135"/>
      <c r="F1" s="136"/>
    </row>
    <row r="2" spans="1:6">
      <c r="A2" s="133" t="s">
        <v>1</v>
      </c>
      <c r="B2" s="134"/>
      <c r="C2" s="134"/>
      <c r="D2" s="134"/>
      <c r="E2" s="135"/>
      <c r="F2" s="136"/>
    </row>
    <row r="3" spans="1:6">
      <c r="A3" s="16"/>
      <c r="B3" s="14"/>
      <c r="C3" s="14"/>
      <c r="D3" s="14"/>
      <c r="E3" s="45"/>
    </row>
    <row r="4" spans="1:6">
      <c r="A4" s="172" t="s">
        <v>1105</v>
      </c>
      <c r="B4" s="172"/>
      <c r="C4" s="172"/>
      <c r="D4" s="172"/>
      <c r="E4" s="172"/>
      <c r="F4" s="172"/>
    </row>
    <row r="5" spans="1:6">
      <c r="A5" s="172" t="s">
        <v>1111</v>
      </c>
      <c r="B5" s="172"/>
      <c r="C5" s="172"/>
      <c r="D5" s="172"/>
      <c r="E5" s="172"/>
      <c r="F5" s="172"/>
    </row>
    <row r="6" spans="1:6" ht="13.5" thickBot="1">
      <c r="B6" s="2"/>
      <c r="C6" s="2"/>
      <c r="D6" s="2"/>
      <c r="E6" s="9"/>
    </row>
    <row r="7" spans="1:6" ht="54.75" customHeight="1" thickBot="1">
      <c r="A7" s="137" t="s">
        <v>5</v>
      </c>
      <c r="B7" s="138" t="s">
        <v>6</v>
      </c>
      <c r="C7" s="138" t="s">
        <v>130</v>
      </c>
      <c r="D7" s="138" t="s">
        <v>131</v>
      </c>
      <c r="E7" s="139" t="s">
        <v>1102</v>
      </c>
      <c r="F7" s="140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>
        <v>23615904</v>
      </c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>
        <v>2581746</v>
      </c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>
        <v>6068311</v>
      </c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>
        <v>26974744</v>
      </c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>
        <v>40363341</v>
      </c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>
        <v>52428201</v>
      </c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>
        <v>6882146</v>
      </c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>
        <v>16846494</v>
      </c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>
        <v>31135243</v>
      </c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>
        <v>36509375</v>
      </c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>
        <v>9966074</v>
      </c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>
        <v>129000744</v>
      </c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>
        <v>10163607</v>
      </c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>
        <v>2384093</v>
      </c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>
        <v>39701468</v>
      </c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>
        <v>9600889</v>
      </c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>
        <v>11184999</v>
      </c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>
        <v>23518519</v>
      </c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>
        <v>26134361</v>
      </c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>
        <v>11632755</v>
      </c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>
        <v>15895205</v>
      </c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>
        <v>88303273</v>
      </c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>
        <v>12189778</v>
      </c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>
        <v>65784314</v>
      </c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>
        <v>13933303</v>
      </c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>
        <v>27492025</v>
      </c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>
        <v>5241857</v>
      </c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>
        <v>4098217</v>
      </c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>
        <v>112130717</v>
      </c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>
        <v>68668163</v>
      </c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>
        <v>3254679</v>
      </c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>
        <v>194854987</v>
      </c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>
        <v>125922448</v>
      </c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>
        <v>11433328</v>
      </c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>
        <v>26145790</v>
      </c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>
        <v>5946639</v>
      </c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>
        <v>19605319</v>
      </c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>
        <v>70087926</v>
      </c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>
        <v>72367612</v>
      </c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>
        <v>20136127</v>
      </c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>
        <v>10943711</v>
      </c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>
        <v>146504405</v>
      </c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>
        <v>9684702</v>
      </c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>
        <v>20113752</v>
      </c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>
        <v>52431317</v>
      </c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>
        <v>9636141</v>
      </c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>
        <v>40376176</v>
      </c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>
        <v>8685597</v>
      </c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>
        <v>15377912</v>
      </c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>
        <v>8605590</v>
      </c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>
        <v>49208531</v>
      </c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>
        <v>10731965</v>
      </c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>
        <v>5916526</v>
      </c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>
        <v>5560473</v>
      </c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>
        <v>41531556</v>
      </c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>
        <v>15294917</v>
      </c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>
        <v>11068991</v>
      </c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>
        <v>59683869</v>
      </c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>
        <v>9801901</v>
      </c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>
        <v>25761360</v>
      </c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>
        <v>11705913</v>
      </c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>
        <v>13077963</v>
      </c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>
        <v>72909295</v>
      </c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>
        <v>6680552</v>
      </c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>
        <v>28927737</v>
      </c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>
        <v>49260399</v>
      </c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>
        <v>10728455</v>
      </c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>
        <v>210196640</v>
      </c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>
        <v>98794507</v>
      </c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>
        <v>4106375</v>
      </c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>
        <v>24196614</v>
      </c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>
        <v>14260176</v>
      </c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>
        <v>8898616</v>
      </c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>
        <v>43973767</v>
      </c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>
        <v>15462540</v>
      </c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>
        <v>31685525</v>
      </c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>
        <v>80725781</v>
      </c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>
        <v>17558460</v>
      </c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>
        <v>15757754</v>
      </c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>
        <v>17728790</v>
      </c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>
        <v>12285418</v>
      </c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>
        <v>23776492</v>
      </c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>
        <v>8275497</v>
      </c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>
        <v>19613169</v>
      </c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>
        <v>4437920</v>
      </c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>
        <v>84312050</v>
      </c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>
        <v>22007023</v>
      </c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>
        <v>33353175</v>
      </c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>
        <v>140499404</v>
      </c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>
        <v>17663339</v>
      </c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>
        <v>28587527</v>
      </c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>
        <v>27309370</v>
      </c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>
        <v>19578194</v>
      </c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>
        <v>45818531</v>
      </c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>
        <v>17463788</v>
      </c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>
        <v>46220101</v>
      </c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>
        <v>70212089</v>
      </c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>
        <v>47786659</v>
      </c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>
        <v>20699887</v>
      </c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>
        <v>19632604</v>
      </c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>
        <v>58280663</v>
      </c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>
        <v>6395165</v>
      </c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>
        <v>9102695</v>
      </c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>
        <v>8956925</v>
      </c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>
        <v>10760202</v>
      </c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>
        <v>57920498</v>
      </c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>
        <v>26506746</v>
      </c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>
        <v>4531833</v>
      </c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>
        <v>26643755</v>
      </c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>
        <v>8867249</v>
      </c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>
        <v>46722502</v>
      </c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>
        <v>10325346</v>
      </c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>
        <v>56772950</v>
      </c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>
        <v>27643562</v>
      </c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>
        <v>39369601</v>
      </c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>
        <v>88679915</v>
      </c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>
        <v>90973564</v>
      </c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>
        <v>61463101</v>
      </c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>
        <v>33674217</v>
      </c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>
        <v>87148188</v>
      </c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>
        <v>28636319</v>
      </c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>
        <v>56201051</v>
      </c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>
        <v>45812784</v>
      </c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>
        <v>48224106</v>
      </c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>
        <v>8313455</v>
      </c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>
        <v>23494755</v>
      </c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>
        <v>45586915</v>
      </c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>
        <v>39822523</v>
      </c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>
        <v>56832613</v>
      </c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>
        <v>59839352</v>
      </c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>
        <v>141648080</v>
      </c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>
        <v>27773801</v>
      </c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>
        <v>31871274</v>
      </c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>
        <v>21089028</v>
      </c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>
        <v>18734936</v>
      </c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>
        <v>12436518</v>
      </c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>
        <v>99455633</v>
      </c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>
        <v>36386639</v>
      </c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>
        <v>21457535</v>
      </c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>
        <v>123926827</v>
      </c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>
        <v>23155678</v>
      </c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>
        <v>59125722</v>
      </c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>
        <v>76676428</v>
      </c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>
        <v>22343992</v>
      </c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>
        <v>36472821</v>
      </c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>
        <v>35879504</v>
      </c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>
        <v>66660425</v>
      </c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>
        <v>208234368</v>
      </c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>
        <v>14241128</v>
      </c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>
        <v>23499175</v>
      </c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>
        <v>48632425</v>
      </c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>
        <v>57984673</v>
      </c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>
        <v>25269465</v>
      </c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>
        <v>150583328</v>
      </c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>
        <v>61581972</v>
      </c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>
        <v>105403305</v>
      </c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>
        <v>72299581</v>
      </c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>
        <v>46144008</v>
      </c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>
        <v>93868632</v>
      </c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>
        <v>13236115</v>
      </c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>
        <v>26284096</v>
      </c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>
        <v>15569437</v>
      </c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>
        <v>41073639</v>
      </c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>
        <v>29012501</v>
      </c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>
        <v>123752832</v>
      </c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>
        <v>36917548</v>
      </c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>
        <v>85784385</v>
      </c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>
        <v>58687205</v>
      </c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>
        <v>82331285</v>
      </c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>
        <v>46589125</v>
      </c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>
        <v>81468715</v>
      </c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>
        <v>108428419</v>
      </c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>
        <v>44507250</v>
      </c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>
        <v>16506032</v>
      </c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>
        <v>31193551</v>
      </c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>
        <v>93179248</v>
      </c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>
        <v>109893977</v>
      </c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>
        <v>47717277</v>
      </c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>
        <v>49898969</v>
      </c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>
        <v>33353666</v>
      </c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>
        <v>1368549</v>
      </c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>
        <v>20124154</v>
      </c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>
        <v>6826988</v>
      </c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>
        <v>9568510</v>
      </c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>
        <v>1680704</v>
      </c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>
        <v>1805741</v>
      </c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>
        <v>7373285</v>
      </c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>
        <v>6001849</v>
      </c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>
        <v>3160020</v>
      </c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>
        <v>5848511</v>
      </c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>
        <v>1160424</v>
      </c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>
        <v>3390065</v>
      </c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>
        <v>4519536</v>
      </c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>
        <v>3648393</v>
      </c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>
        <v>3693825</v>
      </c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>
        <v>62942870</v>
      </c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>
        <v>6092192</v>
      </c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>
        <v>21970257</v>
      </c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>
        <v>8828573</v>
      </c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>
        <v>4627521</v>
      </c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>
        <v>5878755</v>
      </c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>
        <v>10857613</v>
      </c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>
        <v>3554372</v>
      </c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>
        <v>3403642</v>
      </c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>
        <v>4620503</v>
      </c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>
        <v>24915256</v>
      </c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>
        <v>5748831</v>
      </c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>
        <v>2051474</v>
      </c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>
        <v>5181683</v>
      </c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>
        <v>2586588</v>
      </c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>
        <v>8165756</v>
      </c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>
        <v>3886817</v>
      </c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>
        <v>5240419</v>
      </c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>
        <v>4073590</v>
      </c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>
        <v>4171422</v>
      </c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>
        <v>6733116</v>
      </c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>
        <v>16269949</v>
      </c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>
        <v>1789249</v>
      </c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>
        <v>10328772</v>
      </c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>
        <v>2835954</v>
      </c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>
        <v>7296594</v>
      </c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>
        <v>2226943</v>
      </c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>
        <v>8998394</v>
      </c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>
        <v>8130977</v>
      </c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>
        <v>6049139</v>
      </c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>
        <v>2515888</v>
      </c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>
        <v>1291521</v>
      </c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>
        <v>3219855</v>
      </c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>
        <v>17942592</v>
      </c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>
        <v>4120261</v>
      </c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>
        <v>8707552</v>
      </c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>
        <v>8962936</v>
      </c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>
        <v>7960603</v>
      </c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>
        <v>7095615</v>
      </c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>
        <v>24161061</v>
      </c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>
        <v>6863453</v>
      </c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>
        <v>13238832</v>
      </c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>
        <v>12894902</v>
      </c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>
        <v>7479878</v>
      </c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>
        <v>3035628</v>
      </c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>
        <v>14259859</v>
      </c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>
        <v>1840902</v>
      </c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>
        <v>4421037</v>
      </c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>
        <v>35119677</v>
      </c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>
        <v>2871399</v>
      </c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>
        <v>2623265</v>
      </c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>
        <v>12068228</v>
      </c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>
        <v>6686439</v>
      </c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>
        <v>3834326</v>
      </c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>
        <v>9879643</v>
      </c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>
        <v>3465591</v>
      </c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>
        <v>68458488</v>
      </c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>
        <v>9895806</v>
      </c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>
        <v>11467992</v>
      </c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>
        <v>10474717</v>
      </c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>
        <v>2350171</v>
      </c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>
        <v>16626020</v>
      </c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>
        <v>5531330</v>
      </c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>
        <v>26907395</v>
      </c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>
        <v>2058545</v>
      </c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>
        <v>5133164</v>
      </c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>
        <v>6256461</v>
      </c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>
        <v>6114492</v>
      </c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>
        <v>4691873</v>
      </c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>
        <v>11714684</v>
      </c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>
        <v>8826819</v>
      </c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>
        <v>4326283</v>
      </c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>
        <v>9901737</v>
      </c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>
        <v>4717886</v>
      </c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>
        <v>2782570</v>
      </c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>
        <v>1491451</v>
      </c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>
        <v>11838239</v>
      </c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>
        <v>10437972</v>
      </c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>
        <v>16487652</v>
      </c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>
        <v>12651138</v>
      </c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>
        <v>2603708</v>
      </c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>
        <v>4507895</v>
      </c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>
        <v>11338297</v>
      </c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>
        <v>12310385</v>
      </c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>
        <v>2503778</v>
      </c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>
        <v>7628913</v>
      </c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>
        <v>2939875</v>
      </c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>
        <v>8346951</v>
      </c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>
        <v>3276655</v>
      </c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>
        <v>11430442</v>
      </c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>
        <v>11842973</v>
      </c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>
        <v>4374930</v>
      </c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>
        <v>5835099</v>
      </c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>
        <v>13402147</v>
      </c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>
        <v>7929958</v>
      </c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>
        <v>5497152</v>
      </c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>
        <v>7353300</v>
      </c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>
        <v>2999335</v>
      </c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>
        <v>11152462</v>
      </c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>
        <v>16143605</v>
      </c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>
        <v>2526963</v>
      </c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>
        <v>9555788</v>
      </c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>
        <v>17531659</v>
      </c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>
        <v>2647061</v>
      </c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>
        <v>7072157</v>
      </c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>
        <v>26003769</v>
      </c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>
        <v>37685116</v>
      </c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>
        <v>11917341</v>
      </c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>
        <v>13544750</v>
      </c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>
        <v>45791139</v>
      </c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>
        <v>8814137</v>
      </c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>
        <v>82937059</v>
      </c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>
        <v>6397875</v>
      </c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>
        <v>19775526</v>
      </c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>
        <v>15105498</v>
      </c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>
        <v>19297484</v>
      </c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>
        <v>1972748</v>
      </c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>
        <v>25918156</v>
      </c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>
        <v>9491704</v>
      </c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>
        <v>14832517</v>
      </c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>
        <v>16634339</v>
      </c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>
        <v>24749305</v>
      </c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>
        <v>66020699</v>
      </c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>
        <v>11246072</v>
      </c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>
        <v>17336933</v>
      </c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>
        <v>27275181</v>
      </c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>
        <v>6514671</v>
      </c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>
        <v>36783204</v>
      </c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>
        <v>12038569</v>
      </c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>
        <v>46630897</v>
      </c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>
        <v>13220912</v>
      </c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>
        <v>8103946</v>
      </c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>
        <v>21089292</v>
      </c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>
        <v>80505593</v>
      </c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>
        <v>17045700</v>
      </c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>
        <v>36190664</v>
      </c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>
        <v>24205178</v>
      </c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>
        <v>30994270</v>
      </c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>
        <v>25965391</v>
      </c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>
        <v>6020888</v>
      </c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>
        <v>60999945</v>
      </c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>
        <v>29926857</v>
      </c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>
        <v>136992501</v>
      </c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>
        <v>32090417</v>
      </c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>
        <v>13481037</v>
      </c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>
        <v>12082831</v>
      </c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>
        <v>25057335</v>
      </c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>
        <v>51360223</v>
      </c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>
        <v>34582381</v>
      </c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>
        <v>50876897</v>
      </c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>
        <v>40196758</v>
      </c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>
        <v>68528926</v>
      </c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>
        <v>105424120</v>
      </c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>
        <v>59239128</v>
      </c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>
        <v>39083946</v>
      </c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>
        <v>79258417</v>
      </c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>
        <v>7167825</v>
      </c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>
        <v>19677148</v>
      </c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>
        <v>131809583</v>
      </c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>
        <v>53605527</v>
      </c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>
        <v>27476423</v>
      </c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>
        <v>15267580</v>
      </c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>
        <v>20231570</v>
      </c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>
        <v>70468485</v>
      </c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>
        <v>24333126</v>
      </c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>
        <v>34430141</v>
      </c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>
        <v>67477202</v>
      </c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>
        <v>9606050</v>
      </c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>
        <v>92164644</v>
      </c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>
        <v>57611519</v>
      </c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>
        <v>17508037</v>
      </c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>
        <v>61033190</v>
      </c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>
        <v>42135139</v>
      </c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>
        <v>28466380</v>
      </c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>
        <v>11790238</v>
      </c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>
        <v>8436367</v>
      </c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>
        <v>157778920</v>
      </c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>
        <v>10981308</v>
      </c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>
        <v>51624744</v>
      </c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>
        <v>11435792</v>
      </c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>
        <v>46790059</v>
      </c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>
        <v>8705380</v>
      </c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>
        <v>42878667</v>
      </c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>
        <v>114854747</v>
      </c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>
        <v>61128661</v>
      </c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>
        <v>41147969</v>
      </c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>
        <v>20806510</v>
      </c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>
        <v>154006640</v>
      </c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>
        <v>154269467</v>
      </c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>
        <v>60331824</v>
      </c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>
        <v>66799732</v>
      </c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>
        <v>94271168</v>
      </c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>
        <v>95499268</v>
      </c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>
        <v>62748177</v>
      </c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>
        <v>88763080</v>
      </c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>
        <v>68414970</v>
      </c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>
        <v>99673149</v>
      </c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>
        <v>21370597</v>
      </c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>
        <v>6969935</v>
      </c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>
        <v>31698384</v>
      </c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>
        <v>106170024</v>
      </c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>
        <v>27948750</v>
      </c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>
        <v>34374555</v>
      </c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>
        <v>46328461</v>
      </c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>
        <v>126924553</v>
      </c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>
        <v>32564093</v>
      </c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>
        <v>59775264</v>
      </c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>
        <v>41342091</v>
      </c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>
        <v>40210826</v>
      </c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>
        <v>60417397</v>
      </c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>
        <v>40795025</v>
      </c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>
        <v>151221900</v>
      </c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>
        <v>62401303</v>
      </c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>
        <v>81579176</v>
      </c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>
        <v>153351539</v>
      </c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>
        <v>29214892</v>
      </c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>
        <v>93641736</v>
      </c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>
        <v>131069427</v>
      </c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>
        <v>31425954</v>
      </c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>
        <v>35979735</v>
      </c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>
        <v>71867007</v>
      </c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>
        <v>32792288</v>
      </c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>
        <v>175369629</v>
      </c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>
        <v>111073832</v>
      </c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>
        <v>145864617</v>
      </c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>
        <v>86322941</v>
      </c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>
        <v>96144364</v>
      </c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>
        <v>147449025</v>
      </c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>
        <v>36394437</v>
      </c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>
        <v>175813756</v>
      </c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>
        <v>66350813</v>
      </c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>
        <v>99823228</v>
      </c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>
        <v>52558753</v>
      </c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>
        <v>42758575</v>
      </c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>
        <v>86640915</v>
      </c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>
        <v>366318597</v>
      </c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>
        <v>183521376</v>
      </c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>
        <v>116324228</v>
      </c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>
        <v>9013182</v>
      </c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>
        <v>6698046</v>
      </c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>
        <v>20560511</v>
      </c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>
        <v>15358912</v>
      </c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>
        <v>14481304</v>
      </c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>
        <v>2183914</v>
      </c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>
        <v>3020775</v>
      </c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>
        <v>10859958</v>
      </c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>
        <v>6312763</v>
      </c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>
        <v>7209663</v>
      </c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>
        <v>54692415</v>
      </c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>
        <v>17609652</v>
      </c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>
        <v>19858916</v>
      </c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>
        <v>9731965</v>
      </c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>
        <v>3847567</v>
      </c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>
        <v>11450580</v>
      </c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>
        <v>12739197</v>
      </c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>
        <v>25222389</v>
      </c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>
        <v>25911865</v>
      </c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>
        <v>20135327</v>
      </c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>
        <v>12494467</v>
      </c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>
        <v>24950836</v>
      </c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>
        <v>6600727</v>
      </c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>
        <v>22315359</v>
      </c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>
        <v>13901122</v>
      </c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>
        <v>9402789</v>
      </c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>
        <v>11783765</v>
      </c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>
        <v>5851339</v>
      </c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>
        <v>16878356</v>
      </c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>
        <v>12134031</v>
      </c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>
        <v>3145500</v>
      </c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>
        <v>9440872</v>
      </c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>
        <v>21568684</v>
      </c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>
        <v>25841200</v>
      </c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>
        <v>20582730</v>
      </c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>
        <v>3490075</v>
      </c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>
        <v>7163821</v>
      </c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>
        <v>5950411</v>
      </c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>
        <v>6575867</v>
      </c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>
        <v>5431926</v>
      </c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>
        <v>3044825</v>
      </c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>
        <v>6237175</v>
      </c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>
        <v>21136516</v>
      </c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>
        <v>29878734</v>
      </c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>
        <v>12995766</v>
      </c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>
        <v>8969182</v>
      </c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>
        <v>21761655</v>
      </c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>
        <v>17588720</v>
      </c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>
        <v>7657008</v>
      </c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>
        <v>97659184</v>
      </c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>
        <v>3012033</v>
      </c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>
        <v>15163893</v>
      </c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>
        <v>1858843</v>
      </c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>
        <v>17614355</v>
      </c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>
        <v>7540118</v>
      </c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>
        <v>3706960</v>
      </c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>
        <v>7449516</v>
      </c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>
        <v>5600476</v>
      </c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>
        <v>30363270</v>
      </c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>
        <v>6141799</v>
      </c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>
        <v>6447961</v>
      </c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>
        <v>15807685</v>
      </c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>
        <v>14712699</v>
      </c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>
        <v>20844086</v>
      </c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>
        <v>3071763</v>
      </c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>
        <v>6213248</v>
      </c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>
        <v>9414931</v>
      </c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>
        <v>7772493</v>
      </c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>
        <v>9944211</v>
      </c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>
        <v>9868332</v>
      </c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>
        <v>11105089</v>
      </c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>
        <v>10857781</v>
      </c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>
        <v>4107103</v>
      </c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>
        <v>10763982</v>
      </c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>
        <v>12017549</v>
      </c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>
        <v>14606895</v>
      </c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>
        <v>15720843</v>
      </c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>
        <v>31027295</v>
      </c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>
        <v>24250144</v>
      </c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>
        <v>13658385</v>
      </c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>
        <v>26484724</v>
      </c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>
        <v>14187223</v>
      </c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>
        <v>18294221</v>
      </c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>
        <v>7205685</v>
      </c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>
        <v>7575256</v>
      </c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>
        <v>8175623</v>
      </c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>
        <v>19991229</v>
      </c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>
        <v>13294816</v>
      </c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>
        <v>8315531</v>
      </c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>
        <v>21234074</v>
      </c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>
        <v>5409186</v>
      </c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>
        <v>2978122</v>
      </c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>
        <v>13969904</v>
      </c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>
        <v>62216862</v>
      </c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>
        <v>5432752</v>
      </c>
      <c r="F535" s="60">
        <v>0</v>
      </c>
      <c r="G535" s="173"/>
      <c r="H535" s="174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>
        <v>14722469</v>
      </c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>
        <v>8683520</v>
      </c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>
        <v>49754750</v>
      </c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>
        <v>9211040</v>
      </c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>
        <v>4402527</v>
      </c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>
        <v>10409306</v>
      </c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>
        <v>4463563</v>
      </c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>
        <v>1981115</v>
      </c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>
        <v>21322712</v>
      </c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>
        <v>28500707</v>
      </c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>
        <v>20265458</v>
      </c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>
        <v>25557069</v>
      </c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>
        <v>5230510</v>
      </c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>
        <v>37063772</v>
      </c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>
        <v>194847883</v>
      </c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>
        <v>18582371</v>
      </c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>
        <v>97448615</v>
      </c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>
        <v>30265817</v>
      </c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>
        <v>95177441</v>
      </c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>
        <v>96287605</v>
      </c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>
        <v>20158185</v>
      </c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>
        <v>78140093</v>
      </c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>
        <v>16859068</v>
      </c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>
        <v>51883033</v>
      </c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>
        <v>34373998</v>
      </c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>
        <v>83621345</v>
      </c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>
        <v>202388949</v>
      </c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>
        <v>19585589</v>
      </c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>
        <v>79667976</v>
      </c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>
        <v>33387058</v>
      </c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>
        <v>64698242</v>
      </c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>
        <v>44589661</v>
      </c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>
        <v>27106633</v>
      </c>
      <c r="F568" s="60">
        <v>0</v>
      </c>
    </row>
    <row r="569" spans="1:6" s="18" customFormat="1" ht="13.5" customHeight="1">
      <c r="A569" s="62" t="s">
        <v>1103</v>
      </c>
      <c r="B569" s="63" t="s">
        <v>37</v>
      </c>
      <c r="C569" s="63" t="s">
        <v>1104</v>
      </c>
      <c r="D569" s="64">
        <v>9016717661</v>
      </c>
      <c r="E569" s="87">
        <v>103492977</v>
      </c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>
        <v>33542029</v>
      </c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>
        <v>22676051</v>
      </c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>
        <v>32525583</v>
      </c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>
        <v>159875040</v>
      </c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>
        <v>9973938</v>
      </c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>
        <v>10351628</v>
      </c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>
        <v>90504679</v>
      </c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>
        <v>47841688</v>
      </c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>
        <v>22517927</v>
      </c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>
        <v>60984493</v>
      </c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>
        <v>15642076</v>
      </c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>
        <v>25803298</v>
      </c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>
        <v>44050248</v>
      </c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>
        <v>4226564</v>
      </c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>
        <v>10660886</v>
      </c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>
        <v>42661141</v>
      </c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>
        <v>13396975</v>
      </c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>
        <v>4855491</v>
      </c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>
        <v>112947747</v>
      </c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>
        <v>44548080</v>
      </c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>
        <v>29568593</v>
      </c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>
        <v>15302994</v>
      </c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>
        <v>20306812</v>
      </c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>
        <v>43559735</v>
      </c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>
        <v>22548346</v>
      </c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>
        <v>108749829</v>
      </c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>
        <v>12504698</v>
      </c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>
        <v>19988038</v>
      </c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>
        <v>9703537</v>
      </c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>
        <v>37154825</v>
      </c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>
        <v>24211951</v>
      </c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>
        <v>24381105</v>
      </c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>
        <v>30703200</v>
      </c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>
        <v>24749615</v>
      </c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>
        <v>48753855</v>
      </c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>
        <v>21517099</v>
      </c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>
        <v>40079681</v>
      </c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>
        <v>27341395</v>
      </c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>
        <v>16227225</v>
      </c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>
        <v>18386161</v>
      </c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>
        <v>10199181</v>
      </c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>
        <v>31600481</v>
      </c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>
        <v>10030489</v>
      </c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>
        <v>9477307</v>
      </c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>
        <v>74730655</v>
      </c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>
        <v>96300295</v>
      </c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>
        <v>116548072</v>
      </c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>
        <v>27789212</v>
      </c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>
        <v>12796432</v>
      </c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>
        <v>83529780</v>
      </c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>
        <v>51182921</v>
      </c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>
        <v>6941319</v>
      </c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>
        <v>711384261</v>
      </c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>
        <v>103358372</v>
      </c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>
        <v>19789952</v>
      </c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>
        <v>38484519</v>
      </c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>
        <v>37250672</v>
      </c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>
        <v>78364061</v>
      </c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>
        <v>112362077</v>
      </c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>
        <v>21343551</v>
      </c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>
        <v>71406940</v>
      </c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>
        <v>24377016</v>
      </c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>
        <v>185130957</v>
      </c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>
        <v>40336213</v>
      </c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>
        <v>63782357</v>
      </c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>
        <v>166530764</v>
      </c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>
        <v>80126317</v>
      </c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>
        <v>108671857</v>
      </c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>
        <v>23524456</v>
      </c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>
        <v>55772237</v>
      </c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>
        <v>80564701</v>
      </c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>
        <v>155089772</v>
      </c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>
        <v>80192749</v>
      </c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>
        <v>15492993</v>
      </c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>
        <v>68301727</v>
      </c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>
        <v>19152216</v>
      </c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>
        <v>81204595</v>
      </c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>
        <v>31777647</v>
      </c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>
        <v>74536709</v>
      </c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>
        <v>32532509</v>
      </c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>
        <v>75204307</v>
      </c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>
        <v>45531650</v>
      </c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>
        <v>34142602</v>
      </c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>
        <v>185689613</v>
      </c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>
        <v>96391785</v>
      </c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>
        <v>12612658</v>
      </c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>
        <v>13160777</v>
      </c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>
        <v>18396265</v>
      </c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>
        <v>7729481</v>
      </c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>
        <v>31310392</v>
      </c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>
        <v>2453798</v>
      </c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>
        <v>15712711</v>
      </c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>
        <v>5865412</v>
      </c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>
        <v>19306865</v>
      </c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>
        <v>119518092</v>
      </c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>
        <v>15764338</v>
      </c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>
        <v>26379773</v>
      </c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>
        <v>22555032</v>
      </c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>
        <v>53069120</v>
      </c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>
        <v>36400668</v>
      </c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>
        <v>22897190</v>
      </c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>
        <v>30132204</v>
      </c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>
        <v>182371656</v>
      </c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>
        <v>59428705</v>
      </c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>
        <v>19222706</v>
      </c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>
        <v>27868987</v>
      </c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>
        <v>22895378</v>
      </c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>
        <v>20629151</v>
      </c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>
        <v>13262908</v>
      </c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>
        <v>2910545</v>
      </c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>
        <v>34712167</v>
      </c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>
        <v>37800402</v>
      </c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>
        <v>9819439</v>
      </c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>
        <v>10458586</v>
      </c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>
        <v>7254572</v>
      </c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>
        <v>10955780</v>
      </c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>
        <v>182344680</v>
      </c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>
        <v>6657612</v>
      </c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>
        <v>26471718</v>
      </c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>
        <v>8976978</v>
      </c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>
        <v>10361961</v>
      </c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>
        <v>5541167</v>
      </c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>
        <v>19161118</v>
      </c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>
        <v>11316608</v>
      </c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>
        <v>49425425</v>
      </c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>
        <v>13725270</v>
      </c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>
        <v>16555970</v>
      </c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>
        <v>85496619</v>
      </c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>
        <v>6381010</v>
      </c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>
        <v>10091231</v>
      </c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>
        <v>20612419</v>
      </c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>
        <v>15339043</v>
      </c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>
        <v>9226522</v>
      </c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>
        <v>21145710</v>
      </c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>
        <v>11724900</v>
      </c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>
        <v>8090803</v>
      </c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>
        <v>11307748</v>
      </c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>
        <v>8126887</v>
      </c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>
        <v>21030348</v>
      </c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>
        <v>13739660</v>
      </c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>
        <v>7210528</v>
      </c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>
        <v>34759010</v>
      </c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>
        <v>37073729</v>
      </c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>
        <v>15737643</v>
      </c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>
        <v>9085384</v>
      </c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>
        <v>14007966</v>
      </c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>
        <v>52689977</v>
      </c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>
        <v>10947416</v>
      </c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>
        <v>33178662</v>
      </c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>
        <v>4916963</v>
      </c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>
        <v>97123551</v>
      </c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>
        <v>7258295</v>
      </c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>
        <v>23603816</v>
      </c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>
        <v>19108002</v>
      </c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>
        <v>15721449</v>
      </c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>
        <v>7158610</v>
      </c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>
        <v>10010664</v>
      </c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>
        <v>25101666</v>
      </c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>
        <v>64856289</v>
      </c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>
        <v>38179875</v>
      </c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>
        <v>42142253</v>
      </c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>
        <v>22852394</v>
      </c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>
        <v>11767590</v>
      </c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>
        <v>24786283</v>
      </c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>
        <v>17751469</v>
      </c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>
        <v>8123306</v>
      </c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>
        <v>45331754</v>
      </c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>
        <v>17519573</v>
      </c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>
        <v>8478372</v>
      </c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>
        <v>21856410</v>
      </c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>
        <v>13732765</v>
      </c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>
        <v>52678991</v>
      </c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>
        <v>11289906</v>
      </c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>
        <v>70200297</v>
      </c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>
        <v>16801772</v>
      </c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>
        <v>11552094</v>
      </c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>
        <v>11853493</v>
      </c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>
        <v>4750963</v>
      </c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>
        <v>17973182</v>
      </c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>
        <v>27028808</v>
      </c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>
        <v>23436453</v>
      </c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>
        <v>56210582</v>
      </c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>
        <v>14327427</v>
      </c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>
        <v>8606928</v>
      </c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>
        <v>38276027</v>
      </c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>
        <v>104544840</v>
      </c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>
        <v>59615784</v>
      </c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>
        <v>8623648</v>
      </c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>
        <v>36618394</v>
      </c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>
        <v>5904589</v>
      </c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>
        <v>8087090</v>
      </c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>
        <v>31074113</v>
      </c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>
        <v>16925353</v>
      </c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>
        <v>81487360</v>
      </c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>
        <v>6888874</v>
      </c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>
        <v>5913451</v>
      </c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>
        <v>167442603</v>
      </c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>
        <v>48133931</v>
      </c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>
        <v>8342761</v>
      </c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>
        <v>15891136</v>
      </c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>
        <v>8810617</v>
      </c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>
        <v>14554643</v>
      </c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>
        <v>29328861</v>
      </c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>
        <v>14537752</v>
      </c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>
        <v>4369290</v>
      </c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>
        <v>71035647</v>
      </c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>
        <v>9278230</v>
      </c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>
        <v>55818509</v>
      </c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>
        <v>253622589</v>
      </c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>
        <v>40045123</v>
      </c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>
        <v>11216686</v>
      </c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>
        <v>118888036</v>
      </c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>
        <v>3560008</v>
      </c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>
        <v>67484397</v>
      </c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>
        <v>23921109</v>
      </c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>
        <v>6927932</v>
      </c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>
        <v>11814241</v>
      </c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>
        <v>8094263</v>
      </c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>
        <v>37726528</v>
      </c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>
        <v>45257397</v>
      </c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>
        <v>6459434</v>
      </c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>
        <v>31645067</v>
      </c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>
        <v>5835181</v>
      </c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>
        <v>11866124</v>
      </c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>
        <v>6266033</v>
      </c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>
        <v>31139535</v>
      </c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>
        <v>14648480</v>
      </c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>
        <v>9367784</v>
      </c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>
        <v>32649897</v>
      </c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>
        <v>21363467</v>
      </c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>
        <v>52202941</v>
      </c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>
        <v>89151817</v>
      </c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>
        <v>40578291</v>
      </c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>
        <v>72316145</v>
      </c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>
        <v>14516874</v>
      </c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>
        <v>1906036</v>
      </c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>
        <v>4457857</v>
      </c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>
        <v>15125943</v>
      </c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>
        <v>28655294</v>
      </c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>
        <v>10944946</v>
      </c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>
        <v>10483436</v>
      </c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>
        <v>18331470</v>
      </c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>
        <v>2135841</v>
      </c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>
        <v>2907282</v>
      </c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>
        <v>6917303</v>
      </c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>
        <v>7192921</v>
      </c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>
        <v>2551443</v>
      </c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>
        <v>11093206</v>
      </c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>
        <v>16401265</v>
      </c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>
        <v>3059087</v>
      </c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>
        <v>3355657</v>
      </c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>
        <v>4340742</v>
      </c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>
        <v>51925064</v>
      </c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>
        <v>7295756</v>
      </c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>
        <v>4513929</v>
      </c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>
        <v>4017126</v>
      </c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>
        <v>9113678</v>
      </c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>
        <v>16006485</v>
      </c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>
        <v>41915447</v>
      </c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>
        <v>2020910</v>
      </c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>
        <v>8788235</v>
      </c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>
        <v>26508599</v>
      </c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>
        <v>2335615</v>
      </c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>
        <v>4935232</v>
      </c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>
        <v>8796986</v>
      </c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>
        <v>4301867</v>
      </c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>
        <v>6755320</v>
      </c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>
        <v>7418068</v>
      </c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>
        <v>6903751</v>
      </c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>
        <v>3161616</v>
      </c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>
        <v>3298959</v>
      </c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>
        <v>6594746</v>
      </c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>
        <v>2951731</v>
      </c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>
        <v>3824548</v>
      </c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>
        <v>3258765</v>
      </c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>
        <v>8453924</v>
      </c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>
        <v>16040048</v>
      </c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>
        <v>3496550</v>
      </c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>
        <v>50409288</v>
      </c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>
        <v>27107679</v>
      </c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>
        <v>3493917</v>
      </c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>
        <v>30800263</v>
      </c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>
        <v>9349945</v>
      </c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>
        <v>21792048</v>
      </c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>
        <v>4713609</v>
      </c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>
        <v>6292290</v>
      </c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>
        <v>17308012</v>
      </c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>
        <v>6189878</v>
      </c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>
        <v>1899804</v>
      </c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>
        <v>3922903</v>
      </c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>
        <v>7205650</v>
      </c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>
        <v>4470223</v>
      </c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>
        <v>21657485</v>
      </c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>
        <v>13927432</v>
      </c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>
        <v>90839631</v>
      </c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>
        <v>43828799</v>
      </c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>
        <v>70031219</v>
      </c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>
        <v>12645577</v>
      </c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>
        <v>2391426</v>
      </c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>
        <v>59024714</v>
      </c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>
        <v>3074725</v>
      </c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>
        <v>5472048</v>
      </c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>
        <v>3125359</v>
      </c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>
        <v>62607459</v>
      </c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>
        <v>3265931</v>
      </c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>
        <v>5826132</v>
      </c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>
        <v>16815858</v>
      </c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>
        <v>30324547</v>
      </c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>
        <v>14914353</v>
      </c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>
        <v>7524206</v>
      </c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>
        <v>5590441</v>
      </c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>
        <v>10110601</v>
      </c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>
        <v>6568930</v>
      </c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>
        <v>22830865</v>
      </c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>
        <v>1919291</v>
      </c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>
        <v>7560657</v>
      </c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>
        <v>10389379</v>
      </c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>
        <v>22121312</v>
      </c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>
        <v>29648843</v>
      </c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>
        <v>32053849</v>
      </c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>
        <v>102055029</v>
      </c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>
        <v>38754576</v>
      </c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>
        <v>16253563</v>
      </c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>
        <v>25372095</v>
      </c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>
        <v>45412211</v>
      </c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>
        <v>58158678</v>
      </c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>
        <v>28861165</v>
      </c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>
        <v>45891405</v>
      </c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>
        <v>137743617</v>
      </c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>
        <v>26374452</v>
      </c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>
        <v>47380112</v>
      </c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>
        <v>43949304</v>
      </c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>
        <v>133823449</v>
      </c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>
        <v>59255187</v>
      </c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>
        <v>23853801</v>
      </c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>
        <v>131383453</v>
      </c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>
        <v>155755616</v>
      </c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>
        <v>46872409</v>
      </c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>
        <v>56945772</v>
      </c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>
        <v>65508635</v>
      </c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>
        <v>62816577</v>
      </c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>
        <v>53494937</v>
      </c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>
        <v>5257704</v>
      </c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>
        <v>10220853</v>
      </c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>
        <v>6639678</v>
      </c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>
        <v>17771690</v>
      </c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>
        <v>17128706</v>
      </c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>
        <v>50719663</v>
      </c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>
        <v>24888584</v>
      </c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>
        <v>10645770</v>
      </c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>
        <v>8531914</v>
      </c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>
        <v>92561968</v>
      </c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>
        <v>10105278</v>
      </c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>
        <v>55844796</v>
      </c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>
        <v>11670204</v>
      </c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>
        <v>11858400</v>
      </c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>
        <v>60827733</v>
      </c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>
        <v>13027840</v>
      </c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>
        <v>22143939</v>
      </c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>
        <v>44323802</v>
      </c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>
        <v>36557315</v>
      </c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>
        <v>9265749</v>
      </c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>
        <v>23090437</v>
      </c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>
        <v>18239079</v>
      </c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>
        <v>21411630</v>
      </c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>
        <v>49849589</v>
      </c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>
        <v>47563517</v>
      </c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>
        <v>36339137</v>
      </c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>
        <v>4385623</v>
      </c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>
        <v>23140211</v>
      </c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>
        <v>55358551</v>
      </c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>
        <v>11762805</v>
      </c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>
        <v>7095572</v>
      </c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>
        <v>76574093</v>
      </c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>
        <v>12761619</v>
      </c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>
        <v>26840108</v>
      </c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>
        <v>52158369</v>
      </c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>
        <v>7784768</v>
      </c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>
        <v>45674495</v>
      </c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>
        <v>16674664</v>
      </c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>
        <v>25885149</v>
      </c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>
        <v>17761085</v>
      </c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>
        <v>8124252</v>
      </c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>
        <v>4605077</v>
      </c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>
        <v>7217936</v>
      </c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>
        <v>18442459</v>
      </c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>
        <v>12434560</v>
      </c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>
        <v>6244008</v>
      </c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>
        <v>15056778</v>
      </c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>
        <v>16330358</v>
      </c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>
        <v>20221490</v>
      </c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>
        <v>6918567</v>
      </c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>
        <v>19541314</v>
      </c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>
        <v>23036597</v>
      </c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>
        <v>22525763</v>
      </c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>
        <v>18202017</v>
      </c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>
        <v>107436785</v>
      </c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>
        <v>46691128</v>
      </c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>
        <v>10136179</v>
      </c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>
        <v>7795095</v>
      </c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>
        <v>44618276</v>
      </c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>
        <v>14723115</v>
      </c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>
        <v>52405819</v>
      </c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>
        <v>23832684</v>
      </c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>
        <v>31693497</v>
      </c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>
        <v>14071325</v>
      </c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>
        <v>30985712</v>
      </c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>
        <v>11147010</v>
      </c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>
        <v>10675079</v>
      </c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>
        <v>54554774</v>
      </c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>
        <v>20595049</v>
      </c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>
        <v>15474758</v>
      </c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>
        <v>30689664</v>
      </c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>
        <v>15819459</v>
      </c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>
        <v>36600839</v>
      </c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>
        <v>15688577</v>
      </c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>
        <v>23327138</v>
      </c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>
        <v>4987581</v>
      </c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>
        <v>8352176</v>
      </c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>
        <v>11060122</v>
      </c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>
        <v>15987921</v>
      </c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>
        <v>40885299</v>
      </c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>
        <v>206096216</v>
      </c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>
        <v>137227916</v>
      </c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>
        <v>8024123</v>
      </c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>
        <v>57247629</v>
      </c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>
        <v>7736557</v>
      </c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>
        <v>126886635</v>
      </c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>
        <v>157853776</v>
      </c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>
        <v>58347979</v>
      </c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>
        <v>2973755</v>
      </c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>
        <v>40173983</v>
      </c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>
        <v>2132176</v>
      </c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>
        <v>28099893</v>
      </c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>
        <v>24466063</v>
      </c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>
        <v>17768069</v>
      </c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>
        <v>27309863</v>
      </c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>
        <v>90050413</v>
      </c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>
        <v>25699669</v>
      </c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>
        <v>1578672</v>
      </c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>
        <v>4725421</v>
      </c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>
        <v>3384633</v>
      </c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>
        <v>12897527</v>
      </c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>
        <v>15617240</v>
      </c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>
        <v>45701399</v>
      </c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>
        <v>29985402</v>
      </c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>
        <v>62694970</v>
      </c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>
        <v>85712557</v>
      </c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>
        <v>5800076</v>
      </c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>
        <v>86299616</v>
      </c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>
        <v>107117240</v>
      </c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>
        <v>18509235</v>
      </c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>
        <v>52096226</v>
      </c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>
        <v>55437456</v>
      </c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>
        <v>20581313</v>
      </c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>
        <v>5261443</v>
      </c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>
        <v>45708835</v>
      </c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>
        <v>12221132</v>
      </c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>
        <v>60753309</v>
      </c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>
        <v>46363293</v>
      </c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>
        <v>55697817</v>
      </c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>
        <v>5839847</v>
      </c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>
        <v>123033121</v>
      </c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>
        <v>25913565</v>
      </c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>
        <v>117646288</v>
      </c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>
        <v>62121379</v>
      </c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>
        <v>119850381</v>
      </c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>
        <v>27954551</v>
      </c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>
        <v>26365800</v>
      </c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>
        <v>8934101</v>
      </c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>
        <v>122521137</v>
      </c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>
        <v>8918292</v>
      </c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>
        <v>3796133</v>
      </c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>
        <v>91236616</v>
      </c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>
        <v>35133250</v>
      </c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>
        <v>11618937</v>
      </c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>
        <v>318005183</v>
      </c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>
        <v>55887608</v>
      </c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>
        <v>49856437</v>
      </c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>
        <v>36049961</v>
      </c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36427647119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tabSelected="1" zoomScale="66" zoomScaleNormal="66" workbookViewId="0">
      <selection activeCell="E15" sqref="E15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6" t="s">
        <v>0</v>
      </c>
      <c r="B1" s="156"/>
      <c r="C1" s="156"/>
      <c r="D1" s="156"/>
      <c r="E1" s="156"/>
      <c r="F1" s="132"/>
    </row>
    <row r="2" spans="1:9" ht="15.75">
      <c r="A2" s="156" t="s">
        <v>1</v>
      </c>
      <c r="B2" s="156"/>
      <c r="C2" s="156"/>
      <c r="D2" s="156"/>
      <c r="E2" s="156"/>
      <c r="F2" s="132"/>
    </row>
    <row r="3" spans="1:9" ht="15.75">
      <c r="B3" s="8"/>
      <c r="C3" s="8"/>
      <c r="D3" s="8"/>
      <c r="E3" s="8"/>
    </row>
    <row r="4" spans="1:9" ht="15.75">
      <c r="A4" s="156" t="s">
        <v>1105</v>
      </c>
      <c r="B4" s="156"/>
      <c r="C4" s="156"/>
      <c r="D4" s="156"/>
      <c r="E4" s="156"/>
    </row>
    <row r="5" spans="1:9" ht="15.75">
      <c r="A5" s="175" t="s">
        <v>1108</v>
      </c>
      <c r="B5" s="175"/>
      <c r="C5" s="175"/>
      <c r="D5" s="175"/>
      <c r="E5" s="175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1913789002637</v>
      </c>
      <c r="C9" s="100">
        <f t="shared" ref="C9:E9" si="0">SUM(C10:C12,C15)</f>
        <v>1709510045504</v>
      </c>
      <c r="D9" s="100">
        <f t="shared" si="0"/>
        <v>0</v>
      </c>
      <c r="E9" s="100">
        <f t="shared" si="0"/>
        <v>3623299048141</v>
      </c>
    </row>
    <row r="10" spans="1:9">
      <c r="A10" s="99" t="s">
        <v>1086</v>
      </c>
      <c r="B10" s="99">
        <f>+'Departamentos '!C44</f>
        <v>1755666367333</v>
      </c>
      <c r="C10" s="99">
        <f>+'Distritos y municipios certfica'!C77</f>
        <v>1489152930215</v>
      </c>
      <c r="D10" s="99">
        <v>0</v>
      </c>
      <c r="E10" s="99">
        <f>SUM(B10:D10)</f>
        <v>3244819297548</v>
      </c>
      <c r="G10" s="90"/>
    </row>
    <row r="11" spans="1:9">
      <c r="A11" s="99" t="s">
        <v>1087</v>
      </c>
      <c r="B11" s="99">
        <f>+'Departamentos '!D44</f>
        <v>65175152355</v>
      </c>
      <c r="C11" s="99">
        <f>+'Distritos y municipios certfica'!D77</f>
        <v>135518567576</v>
      </c>
      <c r="D11" s="99">
        <v>0</v>
      </c>
      <c r="E11" s="112">
        <f>SUM(B11:D11)</f>
        <v>200693719931</v>
      </c>
      <c r="G11" s="88"/>
      <c r="H11" s="88"/>
      <c r="I11" s="89"/>
    </row>
    <row r="12" spans="1:9" ht="15.75">
      <c r="A12" s="101" t="s">
        <v>1088</v>
      </c>
      <c r="B12" s="101">
        <f>SUM(B13:B14)</f>
        <v>0</v>
      </c>
      <c r="C12" s="101">
        <f>SUM(C13:C14)</f>
        <v>0</v>
      </c>
      <c r="D12" s="101">
        <v>0</v>
      </c>
      <c r="E12" s="101">
        <f>SUM(E13:E14)</f>
        <v>0</v>
      </c>
    </row>
    <row r="13" spans="1:9">
      <c r="A13" s="102" t="s">
        <v>1089</v>
      </c>
      <c r="B13" s="102">
        <f>+'Departamentos '!F44</f>
        <v>0</v>
      </c>
      <c r="C13" s="102">
        <f>+'Distritos y municipios certfica'!F77</f>
        <v>0</v>
      </c>
      <c r="D13" s="102">
        <v>0</v>
      </c>
      <c r="E13" s="103">
        <f t="shared" ref="E13:E17" si="1">SUM(B13:D13)</f>
        <v>0</v>
      </c>
    </row>
    <row r="14" spans="1:9">
      <c r="A14" s="102" t="s">
        <v>1090</v>
      </c>
      <c r="B14" s="102">
        <f>+'Departamentos '!G44</f>
        <v>0</v>
      </c>
      <c r="C14" s="102">
        <f>+'Distritos y municipios certfica'!G77</f>
        <v>0</v>
      </c>
      <c r="D14" s="102">
        <v>0</v>
      </c>
      <c r="E14" s="102">
        <f t="shared" si="1"/>
        <v>0</v>
      </c>
    </row>
    <row r="15" spans="1:9" ht="15.75">
      <c r="A15" s="101" t="s">
        <v>1091</v>
      </c>
      <c r="B15" s="101">
        <f>+'Departamentos '!I44</f>
        <v>92947482949</v>
      </c>
      <c r="C15" s="101">
        <f>+'Distritos y municipios certfica'!I77</f>
        <v>84838547713</v>
      </c>
      <c r="D15" s="101">
        <v>0</v>
      </c>
      <c r="E15" s="101">
        <f t="shared" si="1"/>
        <v>177786030662</v>
      </c>
    </row>
    <row r="16" spans="1:9" ht="15.75">
      <c r="A16" s="104" t="s">
        <v>1092</v>
      </c>
      <c r="B16" s="105">
        <v>0</v>
      </c>
      <c r="C16" s="105">
        <f>+'Distritos y municipios certfica'!L77</f>
        <v>27068760347</v>
      </c>
      <c r="D16" s="105">
        <f>'Muncipios no certficados'!E1050</f>
        <v>36427647119</v>
      </c>
      <c r="E16" s="106">
        <f t="shared" si="1"/>
        <v>63496407466</v>
      </c>
      <c r="G16" s="77"/>
    </row>
    <row r="17" spans="1:7" ht="15.75">
      <c r="A17" s="104" t="s">
        <v>3</v>
      </c>
      <c r="B17" s="104">
        <f>+'Departamentos '!L44</f>
        <v>33172296250</v>
      </c>
      <c r="C17" s="104">
        <f>+'Distritos y municipios certfica'!M77</f>
        <v>5221188632</v>
      </c>
      <c r="D17" s="104">
        <v>0</v>
      </c>
      <c r="E17" s="106">
        <f t="shared" si="1"/>
        <v>38393484882</v>
      </c>
    </row>
    <row r="18" spans="1:7" ht="20.45" customHeight="1">
      <c r="A18" s="107" t="s">
        <v>1084</v>
      </c>
      <c r="B18" s="107">
        <f>+B9+SUM(B16:B17)</f>
        <v>1946961298887</v>
      </c>
      <c r="C18" s="107">
        <f t="shared" ref="C18:D18" si="2">+C9+SUM(C16:C17)</f>
        <v>1741799994483</v>
      </c>
      <c r="D18" s="107">
        <f t="shared" si="2"/>
        <v>36427647119</v>
      </c>
      <c r="E18" s="107">
        <f>+E9+SUM(E16:E17)</f>
        <v>3725188940489</v>
      </c>
      <c r="F18" s="75" t="s">
        <v>1107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E21875CA58443A7EF9C77F3E21F8A" ma:contentTypeVersion="15" ma:contentTypeDescription="Create a new document." ma:contentTypeScope="" ma:versionID="03a893385ab1099f97ca21b3608f656b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6cf309ad626bebbfc6e8b16f3dc085b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Props1.xml><?xml version="1.0" encoding="utf-8"?>
<ds:datastoreItem xmlns:ds="http://schemas.openxmlformats.org/officeDocument/2006/customXml" ds:itemID="{BE476C00-280A-468D-968B-8CB15E43E871}"/>
</file>

<file path=customXml/itemProps2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2025-07-28T16:05:13Z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