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778" documentId="8_{F15A0864-8E36-4596-A9F0-73B6258F0F83}" xr6:coauthVersionLast="47" xr6:coauthVersionMax="47" xr10:uidLastSave="{CFE7FB8C-03C8-4914-A595-C012CE0F87D4}"/>
  <bookViews>
    <workbookView xWindow="-120" yWindow="-120" windowWidth="20730" windowHeight="11040" tabRatio="696" activeTab="3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'!$A$10:$C$42</definedName>
    <definedName name="_xlnm._FilterDatabase" localSheetId="1" hidden="1">'Distritos y municipios certfica'!$A$10:$R$75</definedName>
    <definedName name="_xlnm._FilterDatabase" localSheetId="2" hidden="1">'Muncipios no certficados'!$A$7:$F$1051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D18" i="7" s="1"/>
  <c r="C18" i="7"/>
  <c r="E16" i="7" l="1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<sst xmlns="http://schemas.openxmlformats.org/spreadsheetml/2006/main" count="2287" uniqueCount="1112">
  <si>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</si>
  <si>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</si>
  <si>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</si>
  <si>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</si>
  <si>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</si>
  <si>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</si>
  <si>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</si>
  <si>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</si>
  <si>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</si>
  <si>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</si>
  <si>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</si>
  <si>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</si>
  <si>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</si>
  <si>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</si>
  <si>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</si>
  <si>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</si>
  <si>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</si>
  <si>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</si>
  <si>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</si>
  <si>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</si>
  <si>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</si>
  <si>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</si>
  <si>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</si>
  <si>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</si>
  <si>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</si>
  <si>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</si>
  <si>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</si>
  <si>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</si>
  <si>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</si>
  <si>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</si>
  <si>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</si>
  <si>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</si>
  <si>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</si>
  <si>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</si>
  <si>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</si>
  <si>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</si>
  <si>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</si>
  <si>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</si>
  <si>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</si>
  <si>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</si>
  <si>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</si>
  <si>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</si>
  <si>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</si>
  <si>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</si>
  <si>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</si>
  <si>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</si>
  <si>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</si>
  <si>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</si>
  <si>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</si>
  <si>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</si>
  <si>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</si>
  <si>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</si>
  <si>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</si>
  <si>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</si>
  <si>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</si>
  <si>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</si>
  <si>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</si>
  <si>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</si>
  <si>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</si>
  <si>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</si>
  <si>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</si>
  <si>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</si>
  <si>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</si>
  <si>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</si>
  <si>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</si>
  <si>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</si>
  <si>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</si>
  <si>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</si>
  <si>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</si>
  <si>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</si>
  <si>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</si>
  <si>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</si>
  <si>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</si>
  <si>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</si>
  <si>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</si>
  <si>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</si>
  <si>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</si>
  <si>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</si>
  <si>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</si>
  <si>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</si>
  <si>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</si>
  <si>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</si>
  <si>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</si>
  <si>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</si>
  <si>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</si>
  <si>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</si>
  <si>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</si>
  <si>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</si>
  <si>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</si>
  <si>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</si>
  <si>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</si>
  <si>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</si>
  <si>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</si>
  <si>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</si>
  <si>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</si>
  <si>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</si>
  <si>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</si>
  <si>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</si>
  <si>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</si>
  <si>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</si>
  <si>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</si>
  <si>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</si>
  <si>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</si>
  <si>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</si>
  <si>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</si>
  <si>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</si>
  <si>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</si>
  <si>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</si>
  <si>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</si>
  <si>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</si>
  <si>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</si>
  <si>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</si>
  <si>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</si>
  <si>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</si>
  <si>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</si>
  <si>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</si>
  <si>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</si>
  <si>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</si>
  <si>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</si>
  <si>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</si>
  <si>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</si>
  <si>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</si>
  <si>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</si>
  <si>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</si>
  <si>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</si>
  <si>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</si>
  <si>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</si>
  <si>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</si>
  <si>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</si>
  <si>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</si>
  <si>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</si>
  <si>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</si>
  <si>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</si>
  <si>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</si>
  <si>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</si>
  <si>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</si>
  <si>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</si>
  <si>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</si>
  <si>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</si>
  <si>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</si>
  <si>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</si>
  <si>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</si>
  <si>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</si>
  <si>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</si>
  <si>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</si>
  <si>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</si>
  <si>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</si>
  <si>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</si>
  <si>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</si>
  <si>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</si>
  <si>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</si>
  <si>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</si>
  <si>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</si>
  <si>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</si>
  <si>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</si>
  <si>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</si>
  <si>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</si>
  <si>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</si>
  <si>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</si>
  <si>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</si>
  <si>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</si>
  <si>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</si>
  <si>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</si>
  <si>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</si>
  <si>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</si>
  <si>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</si>
  <si>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</si>
  <si>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</si>
  <si>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</si>
  <si>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</si>
  <si>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</si>
  <si>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</si>
  <si>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</si>
  <si>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</si>
  <si>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</si>
  <si>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</si>
  <si>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</si>
  <si>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</si>
  <si>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</si>
  <si>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</si>
  <si>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</si>
  <si>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</si>
  <si>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</si>
  <si>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</si>
  <si>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</si>
  <si>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</si>
  <si>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</si>
  <si>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</si>
  <si>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</si>
  <si>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</si>
  <si>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</si>
  <si>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</si>
  <si>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</si>
  <si>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</si>
  <si>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</si>
  <si>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</si>
  <si>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</si>
  <si>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</si>
  <si>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</si>
  <si>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</si>
  <si>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</si>
  <si>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</si>
  <si>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</si>
  <si>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</si>
  <si>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</si>
  <si>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</si>
  <si>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</si>
  <si>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</si>
  <si>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</si>
  <si>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</si>
  <si>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</si>
  <si>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</si>
  <si>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</si>
  <si>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</si>
  <si>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</si>
  <si>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</si>
  <si>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</si>
  <si>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</si>
  <si>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</si>
  <si>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</si>
  <si>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</si>
  <si>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</si>
  <si>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</si>
  <si>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</si>
  <si>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</si>
  <si>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</si>
  <si>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</si>
  <si>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</si>
  <si>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</si>
  <si>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</si>
  <si>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</si>
  <si>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</si>
  <si>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</si>
  <si>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</si>
  <si>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</si>
  <si>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</si>
  <si>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</si>
  <si>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</si>
  <si>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</si>
  <si>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</si>
  <si>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</si>
  <si>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</si>
  <si>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</si>
  <si>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</si>
  <si>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</si>
  <si>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</si>
  <si>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</si>
  <si>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</si>
  <si>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</si>
  <si>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</si>
  <si>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</si>
  <si>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</si>
  <si>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</si>
  <si>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</si>
  <si>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</si>
  <si>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</si>
  <si>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</si>
  <si>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</si>
  <si>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</si>
  <si>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</si>
  <si>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</si>
  <si>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</si>
  <si>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</si>
  <si>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</si>
  <si>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</si>
  <si>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</si>
  <si>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</si>
  <si>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</si>
  <si>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</si>
  <si>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</si>
  <si>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</si>
  <si>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</si>
  <si>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</si>
  <si>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</si>
  <si>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</si>
  <si>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</si>
  <si>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</si>
  <si>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</si>
  <si>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</si>
  <si>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</si>
  <si>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</si>
  <si>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</si>
  <si>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</si>
  <si>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</si>
  <si>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</si>
  <si>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</si>
  <si>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</si>
  <si>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</si>
  <si>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</si>
  <si>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</si>
  <si>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</si>
  <si>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</si>
  <si>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</si>
  <si>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</si>
  <si>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</si>
  <si>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</si>
  <si>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</si>
  <si>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</si>
  <si>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</si>
  <si>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</si>
  <si>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</si>
  <si>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</si>
  <si>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</si>
  <si>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</si>
  <si>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</si>
  <si>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</si>
  <si>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</si>
  <si>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</si>
  <si>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</si>
  <si>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</si>
  <si>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</si>
  <si>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</si>
  <si>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</si>
  <si>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</si>
  <si>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</si>
  <si>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</si>
  <si>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</si>
  <si>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</si>
  <si>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</si>
  <si>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</si>
  <si>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</si>
  <si>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</si>
  <si>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</si>
  <si>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</si>
  <si>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</si>
  <si>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</si>
  <si>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</si>
  <si>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</si>
  <si>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</si>
  <si>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</si>
  <si>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</si>
  <si>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</si>
  <si>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</si>
  <si>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</si>
  <si>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</si>
  <si>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</si>
  <si>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</si>
  <si>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</si>
  <si>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</si>
  <si>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</si>
  <si>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</si>
  <si>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</si>
  <si>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</si>
  <si>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</si>
  <si>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</si>
  <si>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</si>
  <si>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</si>
  <si>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</si>
  <si>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</si>
  <si>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</si>
  <si>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</si>
  <si>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</si>
  <si>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</si>
  <si>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</si>
  <si>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</si>
  <si>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</si>
  <si>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</si>
  <si>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</si>
  <si>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</si>
  <si>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</si>
  <si>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</si>
  <si>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</si>
  <si>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</si>
  <si>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</si>
  <si>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</si>
  <si>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</si>
  <si>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</si>
  <si>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</si>
  <si>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</si>
  <si>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</si>
  <si>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</si>
  <si>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</si>
  <si>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</si>
  <si>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</si>
  <si>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</si>
  <si>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</si>
  <si>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</si>
  <si>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</si>
  <si>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</si>
  <si>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</si>
  <si>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</si>
  <si>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</si>
  <si>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</si>
  <si>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</si>
  <si>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</si>
  <si>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</si>
  <si>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</si>
  <si>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</si>
  <si>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</si>
  <si>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</si>
  <si>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</si>
  <si>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</si>
  <si>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</si>
  <si>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</si>
  <si>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</si>
  <si>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</si>
  <si>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</si>
  <si>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</si>
  <si>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</si>
  <si>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</si>
  <si>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</si>
  <si>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</si>
  <si>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</si>
  <si>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</si>
  <si>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</si>
  <si>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</si>
  <si>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</si>
  <si>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</si>
  <si>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</si>
  <si>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</si>
  <si>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</si>
  <si>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</si>
  <si>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</si>
  <si>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</si>
  <si>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</si>
  <si>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</si>
  <si>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</si>
  <si>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</si>
  <si>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</si>
  <si>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</si>
  <si>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</si>
  <si>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</si>
  <si>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</si>
  <si>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</si>
  <si>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</si>
  <si>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</si>
  <si>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</si>
  <si>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</si>
  <si>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</si>
  <si>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</si>
  <si>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</si>
  <si>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</si>
  <si>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</si>
  <si>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</si>
  <si>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</si>
  <si>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</si>
  <si>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</si>
  <si>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</si>
  <si>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</si>
  <si>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</si>
  <si>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</si>
  <si>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</si>
  <si>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</si>
  <si>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</si>
  <si>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</si>
  <si>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</si>
  <si>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</si>
  <si>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</si>
  <si>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</si>
  <si>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</si>
  <si>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</si>
  <si>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</si>
  <si>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</si>
  <si>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</si>
  <si>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</si>
  <si>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</si>
  <si>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</si>
  <si>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</si>
  <si>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</si>
  <si>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</si>
  <si>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</si>
  <si>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</si>
  <si>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</si>
  <si>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</si>
  <si>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</si>
  <si>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</si>
  <si>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</si>
  <si>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</si>
  <si>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</si>
  <si>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</si>
  <si>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</si>
  <si>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</si>
  <si>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</si>
  <si>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</si>
  <si>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</si>
  <si>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</si>
  <si>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</si>
  <si>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</si>
  <si>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</si>
  <si>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</si>
  <si>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</si>
  <si>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</si>
  <si>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</si>
  <si>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</si>
  <si>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</si>
  <si>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</si>
  <si>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</si>
  <si>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</si>
  <si>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</si>
  <si>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</si>
  <si>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</si>
  <si>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</si>
  <si>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</si>
  <si>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</si>
  <si>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</si>
  <si>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</si>
  <si>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</si>
  <si>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</si>
  <si>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</si>
  <si>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</si>
  <si>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</si>
  <si>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</si>
  <si>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</si>
  <si>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</si>
  <si>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</si>
  <si>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</si>
  <si>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</si>
  <si>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</si>
  <si>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</si>
  <si>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</si>
  <si>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</si>
  <si>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</si>
  <si>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</si>
  <si>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</si>
  <si>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</si>
  <si>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</si>
  <si>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</si>
  <si>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</si>
  <si>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</si>
  <si>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</si>
  <si>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</si>
  <si>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</si>
  <si>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</si>
  <si>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</si>
  <si>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</si>
  <si>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</si>
  <si>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</si>
  <si>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</si>
  <si>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</si>
  <si>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</si>
  <si>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</si>
  <si>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</si>
  <si>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</si>
  <si>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</si>
  <si>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</si>
  <si>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</si>
  <si>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</si>
  <si>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</si>
  <si>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</si>
  <si>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</si>
  <si>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</si>
  <si>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</si>
  <si>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</si>
  <si>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</si>
  <si>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</si>
  <si>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</si>
  <si>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</si>
  <si>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</si>
  <si>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</si>
  <si>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</si>
  <si>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</si>
  <si>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</si>
  <si>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</si>
  <si>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</si>
  <si>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</si>
  <si>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</si>
  <si>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</si>
  <si>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</si>
  <si>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</si>
  <si>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</si>
  <si>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</si>
  <si>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</si>
  <si>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</si>
  <si>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</si>
  <si>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</si>
  <si>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</si>
  <si>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</si>
  <si>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</si>
  <si>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</si>
  <si>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</si>
  <si>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</si>
  <si>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</si>
  <si>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</si>
  <si>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</si>
  <si>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</si>
  <si>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</si>
  <si>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</si>
  <si>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</si>
  <si>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</si>
  <si>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</si>
  <si>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</si>
  <si>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</si>
  <si>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</si>
  <si>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</si>
  <si>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</si>
  <si>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</si>
  <si>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</si>
  <si>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</si>
  <si>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</si>
  <si>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</si>
  <si>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</si>
  <si>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</si>
  <si>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</si>
  <si>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</si>
  <si>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</si>
  <si>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</si>
  <si>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</si>
  <si>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</si>
  <si>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</si>
  <si>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</si>
  <si>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</si>
  <si>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</si>
  <si>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</si>
  <si>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</si>
  <si>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</si>
  <si>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</si>
  <si>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</si>
  <si>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</si>
  <si>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</si>
  <si>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</si>
  <si>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</si>
  <si>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</si>
  <si>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</si>
  <si>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</si>
  <si>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</si>
  <si>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</si>
  <si>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</si>
  <si>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</si>
  <si>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</si>
  <si>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</si>
  <si>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</si>
  <si>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</si>
  <si>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</si>
  <si>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</si>
  <si>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</si>
  <si>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</si>
  <si>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</si>
  <si>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</si>
  <si>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</si>
  <si>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</si>
  <si>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</si>
  <si>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</si>
  <si>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</si>
  <si>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</si>
  <si>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</si>
  <si>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</si>
  <si>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</si>
  <si>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</si>
  <si>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</si>
  <si>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</si>
  <si>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</si>
  <si>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</si>
  <si>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</si>
  <si>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</si>
  <si>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</si>
  <si>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</si>
  <si>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</si>
  <si>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</si>
  <si>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</si>
  <si>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</si>
  <si>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</si>
  <si>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</si>
  <si>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</si>
  <si>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</si>
  <si>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</si>
  <si>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</si>
  <si>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</si>
  <si>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</si>
  <si>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</si>
  <si>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</si>
  <si>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</si>
  <si>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</si>
  <si>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</si>
  <si>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</si>
  <si>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</si>
  <si>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</si>
  <si>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</si>
  <si>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</si>
  <si>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</si>
  <si>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</si>
  <si>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</si>
  <si>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</si>
  <si>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</si>
  <si>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</si>
  <si>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</si>
  <si>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</si>
  <si>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</si>
  <si>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</si>
  <si>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</si>
  <si>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</si>
  <si>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</si>
  <si>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</si>
  <si>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</si>
  <si>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</si>
  <si>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</si>
  <si>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</si>
  <si>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</si>
  <si>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</si>
  <si>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</si>
  <si>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</si>
  <si>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</si>
  <si>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</si>
  <si>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</si>
  <si>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</si>
  <si>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</si>
  <si>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</si>
  <si>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</si>
  <si>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</si>
  <si>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</si>
  <si>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</si>
  <si>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</si>
  <si>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</si>
  <si>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</si>
  <si>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</si>
  <si>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</si>
  <si>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</si>
  <si>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</si>
  <si>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</si>
  <si>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</si>
  <si>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</si>
  <si>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</si>
  <si>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</si>
  <si>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</si>
  <si>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</si>
  <si>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</si>
  <si>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</si>
  <si>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</si>
  <si>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</si>
  <si>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</si>
  <si>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</si>
  <si>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</si>
  <si>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</si>
  <si>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</si>
  <si>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</si>
  <si>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</si>
  <si>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</si>
  <si>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</si>
  <si>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</si>
  <si>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</si>
  <si>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</si>
  <si>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</si>
  <si>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</si>
  <si>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</si>
  <si>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</si>
  <si>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</si>
  <si>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</si>
  <si>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</si>
  <si>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</si>
  <si>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</si>
  <si>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</si>
  <si>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</si>
  <si>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</si>
  <si>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</si>
  <si>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</si>
  <si>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</si>
  <si>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</si>
  <si>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</si>
  <si>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</si>
  <si>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</si>
  <si>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</si>
  <si>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</si>
  <si>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</si>
  <si>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</si>
  <si>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</si>
  <si>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</si>
  <si>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</si>
  <si>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</si>
  <si>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</si>
  <si>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</si>
  <si>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</si>
  <si>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</si>
  <si>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</si>
  <si>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</si>
  <si>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</si>
  <si>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</si>
  <si>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</si>
  <si>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</si>
  <si>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</si>
  <si>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</si>
  <si>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</si>
  <si>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</si>
  <si>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</si>
  <si>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</si>
  <si>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</si>
  <si>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</si>
  <si>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</si>
  <si>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</si>
  <si>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</si>
  <si>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</si>
  <si>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</si>
  <si>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</si>
  <si>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</si>
  <si>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</si>
  <si>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</si>
  <si>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</si>
  <si>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</si>
  <si>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</si>
  <si>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</si>
  <si>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</si>
  <si>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</si>
  <si>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</si>
  <si>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</si>
  <si>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</si>
  <si>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</si>
  <si>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</si>
  <si>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</si>
  <si>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</si>
  <si>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</si>
  <si>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</si>
  <si>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</si>
  <si>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</si>
  <si>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</si>
  <si>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</si>
  <si>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</si>
  <si>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</si>
  <si>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</si>
  <si>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</si>
  <si>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</si>
  <si>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</si>
  <si>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</si>
  <si>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</si>
  <si>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</si>
  <si>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</si>
  <si>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</si>
  <si>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</si>
  <si>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</si>
  <si>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</si>
  <si>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</si>
  <si>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</si>
  <si>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</si>
  <si>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</si>
  <si>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</si>
  <si>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</si>
  <si>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</si>
  <si>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</si>
  <si>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</si>
  <si>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</si>
  <si>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</si>
  <si>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</si>
  <si>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</si>
  <si>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</si>
  <si>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</si>
  <si>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</si>
  <si>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</si>
  <si>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</si>
  <si>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</si>
  <si>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</si>
  <si>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</si>
  <si>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</si>
  <si>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</si>
  <si>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</si>
  <si>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</si>
  <si>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</si>
  <si>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</si>
  <si>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</si>
  <si>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</si>
  <si>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</si>
  <si>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</si>
  <si>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</si>
  <si>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</si>
  <si>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</si>
  <si>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</si>
  <si>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</si>
  <si>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</si>
  <si>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</si>
  <si>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</si>
  <si>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</si>
  <si>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</si>
  <si>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</si>
  <si>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</si>
  <si>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</si>
  <si>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</si>
  <si>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</si>
  <si>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</si>
  <si>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</si>
  <si>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</si>
  <si>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</si>
  <si>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</si>
  <si>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</si>
  <si>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</si>
  <si>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</si>
  <si>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</si>
  <si>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</si>
  <si>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</si>
  <si>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</si>
  <si>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</si>
  <si>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</si>
  <si>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</si>
  <si>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</si>
  <si>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</si>
  <si>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</si>
  <si>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</si>
  <si>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</si>
  <si>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</si>
  <si>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</si>
  <si>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</si>
  <si>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</si>
  <si>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</si>
  <si>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</si>
  <si>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</si>
  <si>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</si>
  <si>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</si>
  <si>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</si>
  <si>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</si>
  <si>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</si>
  <si>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</si>
  <si>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</si>
  <si>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</si>
  <si>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</si>
  <si>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</si>
  <si>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</si>
  <si>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</si>
  <si>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</si>
  <si>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</si>
  <si>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</si>
  <si>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</si>
  <si>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</si>
  <si>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</si>
  <si>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</si>
  <si>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</si>
  <si>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</si>
  <si>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</si>
  <si>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</si>
  <si>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</si>
  <si>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</si>
  <si>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</si>
  <si>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</si>
  <si>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</si>
  <si>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</si>
  <si>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</si>
  <si>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</si>
  <si>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</si>
  <si>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</si>
  <si>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</si>
  <si>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</si>
  <si>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</si>
  <si>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</si>
  <si>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</si>
  <si>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</si>
  <si>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</si>
  <si>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</si>
  <si>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</si>
  <si>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</si>
  <si>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</si>
  <si>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</si>
  <si>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</si>
  <si>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</si>
  <si>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</si>
  <si>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</si>
  <si>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</si>
  <si>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</si>
  <si>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</si>
  <si>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</si>
  <si>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</si>
  <si>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</si>
  <si>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</si>
  <si>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</si>
  <si>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</si>
  <si>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</si>
  <si>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</si>
  <si>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</si>
  <si>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</si>
  <si>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</si>
  <si>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</si>
  <si>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</si>
  <si>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</si>
  <si>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</si>
  <si>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</si>
  <si>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</si>
  <si>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</si>
  <si>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</si>
  <si>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</si>
  <si>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</si>
  <si>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</si>
  <si>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</si>
  <si>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</si>
  <si>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</si>
  <si>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</si>
  <si>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</si>
  <si>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</si>
  <si>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</si>
  <si>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</si>
  <si>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</si>
  <si>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</si>
  <si>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</si>
  <si>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</si>
  <si>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</si>
  <si>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</si>
  <si>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</si>
  <si>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</si>
  <si>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</si>
  <si>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</si>
  <si>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</si>
  <si>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</si>
  <si>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</si>
  <si>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</si>
  <si>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</si>
  <si>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</si>
  <si>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</si>
  <si>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</si>
  <si>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</si>
  <si>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</si>
  <si>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</si>
  <si>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</si>
  <si>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</si>
  <si>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</si>
  <si>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</si>
  <si>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</si>
  <si>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</si>
  <si>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</si>
  <si>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</si>
  <si>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</si>
  <si>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</si>
  <si>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</si>
  <si>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</si>
  <si>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</si>
  <si>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</si>
  <si>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</si>
  <si>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</si>
  <si>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</si>
  <si>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</si>
  <si>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</si>
  <si>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</si>
  <si>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</si>
  <si>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</si>
  <si>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</si>
  <si>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</si>
  <si>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</si>
  <si>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</si>
  <si>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</si>
  <si>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</si>
  <si>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</si>
  <si>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</si>
  <si>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</si>
  <si>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</si>
  <si>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</si>
  <si>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</si>
  <si>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</si>
  <si>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</si>
  <si>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</si>
  <si>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</si>
  <si>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</si>
  <si>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</si>
  <si>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</si>
  <si>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</si>
  <si>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</si>
  <si>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</si>
  <si>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</si>
  <si>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</si>
  <si>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</si>
  <si>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</si>
  <si>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</si>
  <si>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</si>
  <si>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</si>
  <si>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</si>
  <si>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</si>
  <si>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</si>
  <si>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</si>
  <si>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</si>
  <si>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</si>
  <si>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</si>
  <si>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</si>
  <si>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</si>
  <si>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</si>
  <si>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</si>
  <si>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</si>
  <si>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</si>
  <si>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</si>
  <si>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</si>
  <si>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</si>
  <si>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</si>
  <si>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</si>
  <si>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</si>
  <si>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</si>
  <si>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</si>
  <si>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</si>
  <si>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</si>
  <si>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</si>
  <si>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</si>
  <si>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</si>
  <si>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</si>
  <si>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</si>
  <si>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</si>
  <si>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</si>
  <si>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</si>
  <si>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</si>
  <si>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</si>
  <si>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</si>
  <si>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</si>
  <si>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</si>
  <si>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</si>
  <si>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</si>
  <si>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</si>
  <si>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</si>
  <si>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</si>
  <si>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</si>
  <si>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</si>
  <si>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</si>
  <si>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</si>
  <si>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</si>
  <si>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</si>
  <si>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</si>
  <si>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</si>
  <si>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</si>
  <si>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</si>
  <si>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</si>
  <si>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</si>
  <si>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</si>
  <si>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</si>
  <si>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</si>
  <si>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</si>
  <si>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</si>
  <si>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</si>
  <si>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</si>
  <si>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</si>
  <si>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</si>
  <si>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</si>
  <si>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</si>
  <si>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MUNICIPIOS  NO CERTIFICADOS -  2025 CALIDAD MATRÍCULA- SEPTIEMBRE (1/12)</t>
  </si>
  <si>
    <t>DEPARTAMENTOS -  PAC SEPTIEMBRE - 2025</t>
  </si>
  <si>
    <t>DISTRITOS Y MUNICIPIOS CERTIFICADOS  -  PAC SEPTIEMBRE - 2025</t>
  </si>
  <si>
    <t>RESUMEN GIRO -  PAC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</si>
</sst>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5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4" fontId="4" fillId="0" borderId="101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5" xfId="4518" applyNumberFormat="1" applyFont="1" applyFill="1" applyBorder="1" applyAlignment="1">
      <alignment horizontal="center" vertical="center" wrapText="1"/>
    </xf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6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10" sqref="D10"/>
    </sheetView>
  </sheetViews>
  <sheetFormatPr defaultColWidth="0" defaultRowHeight="12.75" zero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8">
      <c r="A1" s="140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42"/>
    </row>
    <row r="2" spans="1:14" ht="18">
      <c r="A2" s="140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42"/>
    </row>
    <row r="3" spans="1:14" ht="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4" ht="15.75">
      <c r="A4" s="155" t="s">
        <v>1105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ht="15.75">
      <c r="A5" s="155" t="s">
        <v>1109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ht="1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5.75" customHeight="1">
      <c r="A7" s="49"/>
      <c r="B7" s="49"/>
      <c r="C7" s="152" t="s">
        <v>2</v>
      </c>
      <c r="D7" s="152"/>
      <c r="E7" s="152"/>
      <c r="F7" s="152"/>
      <c r="G7" s="152"/>
      <c r="H7" s="152"/>
      <c r="I7" s="152"/>
      <c r="J7" s="152"/>
      <c r="K7" s="152"/>
      <c r="L7" s="148" t="s">
        <v>1098</v>
      </c>
      <c r="M7" s="146" t="s">
        <v>1099</v>
      </c>
      <c r="N7" s="144" t="s">
        <v>4</v>
      </c>
    </row>
    <row r="8" spans="1:14" s="11" customFormat="1" ht="51.75" customHeight="1">
      <c r="A8" s="154" t="s">
        <v>5</v>
      </c>
      <c r="B8" s="154" t="s">
        <v>6</v>
      </c>
      <c r="C8" s="150" t="s">
        <v>7</v>
      </c>
      <c r="D8" s="150"/>
      <c r="E8" s="150"/>
      <c r="F8" s="151" t="s">
        <v>8</v>
      </c>
      <c r="G8" s="151"/>
      <c r="H8" s="151"/>
      <c r="I8" s="151"/>
      <c r="J8" s="151"/>
      <c r="K8" s="153" t="s">
        <v>9</v>
      </c>
      <c r="L8" s="149"/>
      <c r="M8" s="146"/>
      <c r="N8" s="144"/>
    </row>
    <row r="9" spans="1:14" ht="41.25" customHeight="1">
      <c r="A9" s="154"/>
      <c r="B9" s="154"/>
      <c r="C9" s="122" t="s">
        <v>1096</v>
      </c>
      <c r="D9" s="122" t="s">
        <v>1097</v>
      </c>
      <c r="E9" s="122" t="s">
        <v>10</v>
      </c>
      <c r="F9" s="124" t="s">
        <v>11</v>
      </c>
      <c r="G9" s="124" t="s">
        <v>12</v>
      </c>
      <c r="H9" s="124" t="s">
        <v>13</v>
      </c>
      <c r="I9" s="143" t="s">
        <v>1094</v>
      </c>
      <c r="J9" s="123" t="s">
        <v>14</v>
      </c>
      <c r="K9" s="153"/>
      <c r="L9" s="149"/>
      <c r="M9" s="147"/>
      <c r="N9" s="144"/>
    </row>
    <row r="10" spans="1:14" ht="17.4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>
      <c r="A11" s="58">
        <v>91</v>
      </c>
      <c r="B11" s="52" t="s">
        <v>26</v>
      </c>
      <c r="C11" s="108">
        <v>5971001270</v>
      </c>
      <c r="D11" s="108">
        <v>2204861602</v>
      </c>
      <c r="E11" s="108">
        <f t="shared" ref="E11:E42" si="0">SUM(C11:D11)</f>
        <v>8175862872</v>
      </c>
      <c r="F11" s="51">
        <v>318405038</v>
      </c>
      <c r="G11" s="51">
        <v>632349741</v>
      </c>
      <c r="H11" s="53">
        <f t="shared" ref="H11" si="1">SUM(F11:G11)</f>
        <v>950754779</v>
      </c>
      <c r="I11" s="51">
        <v>326466298</v>
      </c>
      <c r="J11" s="76">
        <f>+H11+I11</f>
        <v>1277221077</v>
      </c>
      <c r="K11" s="76">
        <f>+J11+E11</f>
        <v>9453083949</v>
      </c>
      <c r="L11" s="53">
        <v>0</v>
      </c>
      <c r="M11" s="76">
        <f>+K11+L11</f>
        <v>9453083949</v>
      </c>
      <c r="N11" s="52"/>
    </row>
    <row r="12" spans="1:14">
      <c r="A12" s="58">
        <v>5</v>
      </c>
      <c r="B12" s="52" t="s">
        <v>27</v>
      </c>
      <c r="C12" s="108">
        <v>179956528578</v>
      </c>
      <c r="D12" s="108">
        <v>20017519648</v>
      </c>
      <c r="E12" s="108">
        <f t="shared" si="0"/>
        <v>199974048226</v>
      </c>
      <c r="F12" s="51">
        <v>8420299053</v>
      </c>
      <c r="G12" s="51">
        <v>16933531528</v>
      </c>
      <c r="H12" s="53">
        <f t="shared" ref="H12:H42" si="2">SUM(F12:G12)</f>
        <v>25353830581</v>
      </c>
      <c r="I12" s="51">
        <v>14399174125</v>
      </c>
      <c r="J12" s="76">
        <f t="shared" ref="J12:J41" si="3">+H12+I12</f>
        <v>39753004706</v>
      </c>
      <c r="K12" s="76">
        <f t="shared" ref="K12:K42" si="4">+J12+E12</f>
        <v>239727052932</v>
      </c>
      <c r="L12" s="53">
        <v>6835574997</v>
      </c>
      <c r="M12" s="76">
        <f t="shared" ref="M12:M42" si="5">+K12+L12</f>
        <v>246562627929</v>
      </c>
      <c r="N12" s="52"/>
    </row>
    <row r="13" spans="1:14">
      <c r="A13" s="58">
        <v>81</v>
      </c>
      <c r="B13" s="52" t="s">
        <v>28</v>
      </c>
      <c r="C13" s="108">
        <v>15535117268</v>
      </c>
      <c r="D13" s="108">
        <v>303338954</v>
      </c>
      <c r="E13" s="108">
        <f t="shared" si="0"/>
        <v>15838456222</v>
      </c>
      <c r="F13" s="51">
        <v>1371069618</v>
      </c>
      <c r="G13" s="51">
        <v>2705441262</v>
      </c>
      <c r="H13" s="53">
        <f t="shared" si="2"/>
        <v>4076510880</v>
      </c>
      <c r="I13" s="51">
        <v>2253160256</v>
      </c>
      <c r="J13" s="76">
        <f t="shared" si="3"/>
        <v>6329671136</v>
      </c>
      <c r="K13" s="76">
        <f t="shared" si="4"/>
        <v>22168127358</v>
      </c>
      <c r="L13" s="53">
        <v>75866645</v>
      </c>
      <c r="M13" s="76">
        <f t="shared" si="5"/>
        <v>22243994003</v>
      </c>
      <c r="N13" s="52"/>
    </row>
    <row r="14" spans="1:14">
      <c r="A14" s="58">
        <v>8</v>
      </c>
      <c r="B14" s="52" t="s">
        <v>29</v>
      </c>
      <c r="C14" s="108">
        <v>32221673656</v>
      </c>
      <c r="D14" s="108">
        <v>0</v>
      </c>
      <c r="E14" s="108">
        <f t="shared" si="0"/>
        <v>32221673656</v>
      </c>
      <c r="F14" s="51">
        <v>2141019569</v>
      </c>
      <c r="G14" s="51">
        <v>4268498191</v>
      </c>
      <c r="H14" s="53">
        <f t="shared" si="2"/>
        <v>6409517760</v>
      </c>
      <c r="I14" s="51">
        <v>2380148080</v>
      </c>
      <c r="J14" s="76">
        <f t="shared" si="3"/>
        <v>8789665840</v>
      </c>
      <c r="K14" s="76">
        <f t="shared" si="4"/>
        <v>41011339496</v>
      </c>
      <c r="L14" s="53">
        <v>1067876151</v>
      </c>
      <c r="M14" s="76">
        <f t="shared" si="5"/>
        <v>42079215647</v>
      </c>
      <c r="N14" s="52"/>
    </row>
    <row r="15" spans="1:14">
      <c r="A15" s="58">
        <v>13</v>
      </c>
      <c r="B15" s="52" t="s">
        <v>30</v>
      </c>
      <c r="C15" s="108">
        <v>66704069414</v>
      </c>
      <c r="D15" s="108">
        <v>0</v>
      </c>
      <c r="E15" s="108">
        <f t="shared" si="0"/>
        <v>66704069414</v>
      </c>
      <c r="F15" s="51">
        <v>4546624558</v>
      </c>
      <c r="G15" s="51">
        <v>9037658224</v>
      </c>
      <c r="H15" s="53">
        <f t="shared" si="2"/>
        <v>13584282782</v>
      </c>
      <c r="I15" s="51">
        <v>7160069879</v>
      </c>
      <c r="J15" s="76">
        <f t="shared" si="3"/>
        <v>20744352661</v>
      </c>
      <c r="K15" s="76">
        <f t="shared" si="4"/>
        <v>87448422075</v>
      </c>
      <c r="L15" s="53">
        <v>1649521276</v>
      </c>
      <c r="M15" s="76">
        <f t="shared" si="5"/>
        <v>89097943351</v>
      </c>
      <c r="N15" s="52"/>
    </row>
    <row r="16" spans="1:14">
      <c r="A16" s="58">
        <v>15</v>
      </c>
      <c r="B16" s="52" t="s">
        <v>31</v>
      </c>
      <c r="C16" s="108">
        <v>63165795133</v>
      </c>
      <c r="D16" s="108">
        <v>0</v>
      </c>
      <c r="E16" s="108">
        <f t="shared" si="0"/>
        <v>63165795133</v>
      </c>
      <c r="F16" s="51">
        <v>4072621801</v>
      </c>
      <c r="G16" s="51">
        <v>8049339850</v>
      </c>
      <c r="H16" s="53">
        <f t="shared" si="2"/>
        <v>12121961651</v>
      </c>
      <c r="I16" s="51">
        <v>7075896706</v>
      </c>
      <c r="J16" s="76">
        <f t="shared" si="3"/>
        <v>19197858357</v>
      </c>
      <c r="K16" s="76">
        <f t="shared" si="4"/>
        <v>82363653490</v>
      </c>
      <c r="L16" s="53">
        <v>1398660709</v>
      </c>
      <c r="M16" s="76">
        <f t="shared" si="5"/>
        <v>83762314199</v>
      </c>
      <c r="N16" s="52"/>
    </row>
    <row r="17" spans="1:14">
      <c r="A17" s="58">
        <v>17</v>
      </c>
      <c r="B17" s="52" t="s">
        <v>32</v>
      </c>
      <c r="C17" s="108">
        <v>32779755346</v>
      </c>
      <c r="D17" s="108">
        <v>3132988247</v>
      </c>
      <c r="E17" s="108">
        <f t="shared" si="0"/>
        <v>35912743593</v>
      </c>
      <c r="F17" s="51">
        <v>2325537397</v>
      </c>
      <c r="G17" s="51">
        <v>4574378122</v>
      </c>
      <c r="H17" s="53">
        <f t="shared" si="2"/>
        <v>6899915519</v>
      </c>
      <c r="I17" s="51">
        <v>2451105883</v>
      </c>
      <c r="J17" s="76">
        <f t="shared" si="3"/>
        <v>9351021402</v>
      </c>
      <c r="K17" s="76">
        <f t="shared" si="4"/>
        <v>45263764995</v>
      </c>
      <c r="L17" s="53">
        <v>0</v>
      </c>
      <c r="M17" s="76">
        <f t="shared" si="5"/>
        <v>45263764995</v>
      </c>
      <c r="N17" s="52"/>
    </row>
    <row r="18" spans="1:14">
      <c r="A18" s="58">
        <v>18</v>
      </c>
      <c r="B18" s="52" t="s">
        <v>33</v>
      </c>
      <c r="C18" s="108">
        <v>21650759030</v>
      </c>
      <c r="D18" s="108">
        <v>434025129</v>
      </c>
      <c r="E18" s="108">
        <f t="shared" si="0"/>
        <v>22084784159</v>
      </c>
      <c r="F18" s="51">
        <v>1376670753</v>
      </c>
      <c r="G18" s="51">
        <v>2718408398</v>
      </c>
      <c r="H18" s="53">
        <f t="shared" si="2"/>
        <v>4095079151</v>
      </c>
      <c r="I18" s="51">
        <v>1490517352</v>
      </c>
      <c r="J18" s="76">
        <f t="shared" si="3"/>
        <v>5585596503</v>
      </c>
      <c r="K18" s="76">
        <f t="shared" si="4"/>
        <v>27670380662</v>
      </c>
      <c r="L18" s="53">
        <v>0</v>
      </c>
      <c r="M18" s="76">
        <f t="shared" si="5"/>
        <v>27670380662</v>
      </c>
      <c r="N18" s="52"/>
    </row>
    <row r="19" spans="1:14">
      <c r="A19" s="58">
        <v>85</v>
      </c>
      <c r="B19" s="52" t="s">
        <v>34</v>
      </c>
      <c r="C19" s="108">
        <v>17722043678</v>
      </c>
      <c r="D19" s="108">
        <v>1442681223</v>
      </c>
      <c r="E19" s="108">
        <f t="shared" si="0"/>
        <v>19164724901</v>
      </c>
      <c r="F19" s="51">
        <v>1167690940</v>
      </c>
      <c r="G19" s="51">
        <v>2319140867</v>
      </c>
      <c r="H19" s="53">
        <f t="shared" si="2"/>
        <v>3486831807</v>
      </c>
      <c r="I19" s="51">
        <v>2064469560</v>
      </c>
      <c r="J19" s="76">
        <f t="shared" si="3"/>
        <v>5551301367</v>
      </c>
      <c r="K19" s="76">
        <f t="shared" si="4"/>
        <v>24716026268</v>
      </c>
      <c r="L19" s="53">
        <v>91023147</v>
      </c>
      <c r="M19" s="76">
        <f t="shared" si="5"/>
        <v>24807049415</v>
      </c>
      <c r="N19" s="52"/>
    </row>
    <row r="20" spans="1:14">
      <c r="A20" s="58">
        <v>19</v>
      </c>
      <c r="B20" s="52" t="s">
        <v>35</v>
      </c>
      <c r="C20" s="108">
        <v>79649610056</v>
      </c>
      <c r="D20" s="108">
        <v>57851328971</v>
      </c>
      <c r="E20" s="108">
        <f t="shared" si="0"/>
        <v>137500939027</v>
      </c>
      <c r="F20" s="51">
        <v>4828556175</v>
      </c>
      <c r="G20" s="51">
        <v>9600814908</v>
      </c>
      <c r="H20" s="53">
        <f t="shared" si="2"/>
        <v>14429371083</v>
      </c>
      <c r="I20" s="51">
        <v>5562188852</v>
      </c>
      <c r="J20" s="76">
        <f t="shared" si="3"/>
        <v>19991559935</v>
      </c>
      <c r="K20" s="76">
        <f t="shared" si="4"/>
        <v>157492498962</v>
      </c>
      <c r="L20" s="53">
        <v>1434176594</v>
      </c>
      <c r="M20" s="76">
        <f t="shared" si="5"/>
        <v>158926675556</v>
      </c>
      <c r="N20" s="52"/>
    </row>
    <row r="21" spans="1:14">
      <c r="A21" s="58">
        <v>20</v>
      </c>
      <c r="B21" s="52" t="s">
        <v>36</v>
      </c>
      <c r="C21" s="108">
        <v>43731641979</v>
      </c>
      <c r="D21" s="108">
        <v>9211753485</v>
      </c>
      <c r="E21" s="108">
        <f t="shared" si="0"/>
        <v>52943395464</v>
      </c>
      <c r="F21" s="51">
        <v>2948547020</v>
      </c>
      <c r="G21" s="51">
        <v>5847632104</v>
      </c>
      <c r="H21" s="53">
        <f t="shared" si="2"/>
        <v>8796179124</v>
      </c>
      <c r="I21" s="51">
        <v>4559576726</v>
      </c>
      <c r="J21" s="76">
        <f t="shared" si="3"/>
        <v>13355755850</v>
      </c>
      <c r="K21" s="76">
        <f t="shared" si="4"/>
        <v>66299151314</v>
      </c>
      <c r="L21" s="53">
        <v>402648231</v>
      </c>
      <c r="M21" s="76">
        <f t="shared" si="5"/>
        <v>66701799545</v>
      </c>
      <c r="N21" s="52"/>
    </row>
    <row r="22" spans="1:14">
      <c r="A22" s="58">
        <v>27</v>
      </c>
      <c r="B22" s="52" t="s">
        <v>37</v>
      </c>
      <c r="C22" s="108">
        <v>18089717517</v>
      </c>
      <c r="D22" s="108">
        <v>49359936621</v>
      </c>
      <c r="E22" s="108">
        <f t="shared" si="0"/>
        <v>67449654138</v>
      </c>
      <c r="F22" s="51">
        <v>1798471970</v>
      </c>
      <c r="G22" s="51">
        <v>3552617697</v>
      </c>
      <c r="H22" s="53">
        <f t="shared" si="2"/>
        <v>5351089667</v>
      </c>
      <c r="I22" s="51">
        <v>1942319904</v>
      </c>
      <c r="J22" s="76">
        <f t="shared" si="3"/>
        <v>7293409571</v>
      </c>
      <c r="K22" s="76">
        <f t="shared" si="4"/>
        <v>74743063709</v>
      </c>
      <c r="L22" s="53">
        <v>814182019</v>
      </c>
      <c r="M22" s="76">
        <f t="shared" si="5"/>
        <v>75557245728</v>
      </c>
      <c r="N22" s="52"/>
    </row>
    <row r="23" spans="1:14">
      <c r="A23" s="58">
        <v>23</v>
      </c>
      <c r="B23" s="50" t="s">
        <v>38</v>
      </c>
      <c r="C23" s="108">
        <v>79509119501</v>
      </c>
      <c r="D23" s="108">
        <v>3487658427</v>
      </c>
      <c r="E23" s="108">
        <f t="shared" si="0"/>
        <v>82996777928</v>
      </c>
      <c r="F23" s="51">
        <v>4995520131</v>
      </c>
      <c r="G23" s="51">
        <v>9889510396</v>
      </c>
      <c r="H23" s="53">
        <f t="shared" si="2"/>
        <v>14885030527</v>
      </c>
      <c r="I23" s="51">
        <v>5545036185</v>
      </c>
      <c r="J23" s="76">
        <f t="shared" si="3"/>
        <v>20430066712</v>
      </c>
      <c r="K23" s="76">
        <f t="shared" si="4"/>
        <v>103426844640</v>
      </c>
      <c r="L23" s="53">
        <v>974489786</v>
      </c>
      <c r="M23" s="76">
        <f t="shared" si="5"/>
        <v>104401334426</v>
      </c>
      <c r="N23" s="52"/>
    </row>
    <row r="24" spans="1:14">
      <c r="A24" s="58">
        <v>25</v>
      </c>
      <c r="B24" s="52" t="s">
        <v>39</v>
      </c>
      <c r="C24" s="108">
        <v>82270203168</v>
      </c>
      <c r="D24" s="108">
        <v>0</v>
      </c>
      <c r="E24" s="108">
        <f t="shared" si="0"/>
        <v>82270203168</v>
      </c>
      <c r="F24" s="51">
        <v>11841469243</v>
      </c>
      <c r="G24" s="51">
        <v>11651472070</v>
      </c>
      <c r="H24" s="53">
        <f t="shared" si="2"/>
        <v>23492941313</v>
      </c>
      <c r="I24" s="51">
        <v>8847449892</v>
      </c>
      <c r="J24" s="76">
        <f t="shared" si="3"/>
        <v>32340391205</v>
      </c>
      <c r="K24" s="76">
        <f t="shared" si="4"/>
        <v>114610594373</v>
      </c>
      <c r="L24" s="53">
        <v>6101396356</v>
      </c>
      <c r="M24" s="76">
        <f t="shared" si="5"/>
        <v>120711990729</v>
      </c>
      <c r="N24" s="52"/>
    </row>
    <row r="25" spans="1:14">
      <c r="A25" s="58">
        <v>94</v>
      </c>
      <c r="B25" s="52" t="s">
        <v>40</v>
      </c>
      <c r="C25" s="108">
        <v>2523951452</v>
      </c>
      <c r="D25" s="108">
        <v>7430753107</v>
      </c>
      <c r="E25" s="108">
        <f t="shared" si="0"/>
        <v>9954704559</v>
      </c>
      <c r="F25" s="51">
        <v>173648625</v>
      </c>
      <c r="G25" s="51">
        <v>352340783</v>
      </c>
      <c r="H25" s="53">
        <f t="shared" si="2"/>
        <v>525989408</v>
      </c>
      <c r="I25" s="51">
        <v>180577555</v>
      </c>
      <c r="J25" s="76">
        <f t="shared" si="3"/>
        <v>706566963</v>
      </c>
      <c r="K25" s="76">
        <f t="shared" si="4"/>
        <v>10661271522</v>
      </c>
      <c r="L25" s="53">
        <v>0</v>
      </c>
      <c r="M25" s="76">
        <f t="shared" si="5"/>
        <v>10661271522</v>
      </c>
      <c r="N25" s="52"/>
    </row>
    <row r="26" spans="1:14">
      <c r="A26" s="58">
        <v>95</v>
      </c>
      <c r="B26" s="52" t="s">
        <v>41</v>
      </c>
      <c r="C26" s="108">
        <v>6807071473</v>
      </c>
      <c r="D26" s="108">
        <v>2062127621</v>
      </c>
      <c r="E26" s="108">
        <f t="shared" si="0"/>
        <v>8869199094</v>
      </c>
      <c r="F26" s="51">
        <v>419110782</v>
      </c>
      <c r="G26" s="51">
        <v>843040231</v>
      </c>
      <c r="H26" s="53">
        <f t="shared" si="2"/>
        <v>1262151013</v>
      </c>
      <c r="I26" s="51">
        <v>660439560</v>
      </c>
      <c r="J26" s="76">
        <f t="shared" si="3"/>
        <v>1922590573</v>
      </c>
      <c r="K26" s="76">
        <f t="shared" si="4"/>
        <v>10791789667</v>
      </c>
      <c r="L26" s="53">
        <v>88458330</v>
      </c>
      <c r="M26" s="76">
        <f t="shared" si="5"/>
        <v>10880247997</v>
      </c>
      <c r="N26" s="52"/>
    </row>
    <row r="27" spans="1:14">
      <c r="A27" s="58">
        <v>41</v>
      </c>
      <c r="B27" s="52" t="s">
        <v>42</v>
      </c>
      <c r="C27" s="108">
        <v>45348840030</v>
      </c>
      <c r="D27" s="108">
        <v>0</v>
      </c>
      <c r="E27" s="108">
        <f t="shared" si="0"/>
        <v>45348840030</v>
      </c>
      <c r="F27" s="51">
        <v>3066301558</v>
      </c>
      <c r="G27" s="51">
        <v>6030481804</v>
      </c>
      <c r="H27" s="53">
        <f t="shared" si="2"/>
        <v>9096783362</v>
      </c>
      <c r="I27" s="51">
        <v>4960015789</v>
      </c>
      <c r="J27" s="76">
        <f t="shared" si="3"/>
        <v>14056799151</v>
      </c>
      <c r="K27" s="76">
        <f t="shared" si="4"/>
        <v>59405639181</v>
      </c>
      <c r="L27" s="53">
        <v>864024781</v>
      </c>
      <c r="M27" s="76">
        <f t="shared" si="5"/>
        <v>60269663962</v>
      </c>
      <c r="N27" s="52"/>
    </row>
    <row r="28" spans="1:14">
      <c r="A28" s="58">
        <v>44</v>
      </c>
      <c r="B28" s="55" t="s">
        <v>43</v>
      </c>
      <c r="C28" s="108">
        <v>24819999051</v>
      </c>
      <c r="D28" s="108">
        <v>25472077800</v>
      </c>
      <c r="E28" s="108">
        <f t="shared" si="0"/>
        <v>50292076851</v>
      </c>
      <c r="F28" s="51">
        <v>1559823205</v>
      </c>
      <c r="G28" s="51">
        <v>3176482915</v>
      </c>
      <c r="H28" s="53">
        <f t="shared" si="2"/>
        <v>4736306120</v>
      </c>
      <c r="I28" s="51">
        <v>2669702703</v>
      </c>
      <c r="J28" s="76">
        <f t="shared" si="3"/>
        <v>7406008823</v>
      </c>
      <c r="K28" s="76">
        <f t="shared" si="4"/>
        <v>57698085674</v>
      </c>
      <c r="L28" s="53">
        <v>169788318</v>
      </c>
      <c r="M28" s="76">
        <f t="shared" si="5"/>
        <v>57867873992</v>
      </c>
      <c r="N28" s="52"/>
    </row>
    <row r="29" spans="1:14">
      <c r="A29" s="113">
        <v>47</v>
      </c>
      <c r="B29" s="55" t="s">
        <v>44</v>
      </c>
      <c r="C29" s="108">
        <v>54774518401</v>
      </c>
      <c r="D29" s="108">
        <v>2231524885</v>
      </c>
      <c r="E29" s="115">
        <f t="shared" si="0"/>
        <v>57006043286</v>
      </c>
      <c r="F29" s="51">
        <v>3591013300</v>
      </c>
      <c r="G29" s="51">
        <v>7104318500</v>
      </c>
      <c r="H29" s="116">
        <f t="shared" si="2"/>
        <v>10695331800</v>
      </c>
      <c r="I29" s="51">
        <v>3795447003</v>
      </c>
      <c r="J29" s="117">
        <f t="shared" si="3"/>
        <v>14490778803</v>
      </c>
      <c r="K29" s="117">
        <f t="shared" si="4"/>
        <v>71496822089</v>
      </c>
      <c r="L29" s="53">
        <v>1067417568</v>
      </c>
      <c r="M29" s="117">
        <f t="shared" si="5"/>
        <v>72564239657</v>
      </c>
      <c r="N29" s="109"/>
    </row>
    <row r="30" spans="1:14">
      <c r="A30" s="58">
        <v>50</v>
      </c>
      <c r="B30" s="52" t="s">
        <v>45</v>
      </c>
      <c r="C30" s="108">
        <v>27497195444</v>
      </c>
      <c r="D30" s="108">
        <v>6104558579</v>
      </c>
      <c r="E30" s="108">
        <f t="shared" si="0"/>
        <v>33601754023</v>
      </c>
      <c r="F30" s="51">
        <v>1834681301</v>
      </c>
      <c r="G30" s="51">
        <v>3670912134</v>
      </c>
      <c r="H30" s="53">
        <f t="shared" si="2"/>
        <v>5505593435</v>
      </c>
      <c r="I30" s="51">
        <v>2055677243</v>
      </c>
      <c r="J30" s="76">
        <f t="shared" si="3"/>
        <v>7561270678</v>
      </c>
      <c r="K30" s="76">
        <f t="shared" si="4"/>
        <v>41163024701</v>
      </c>
      <c r="L30" s="53">
        <v>50269763</v>
      </c>
      <c r="M30" s="76">
        <f t="shared" si="5"/>
        <v>41213294464</v>
      </c>
      <c r="N30" s="52"/>
    </row>
    <row r="31" spans="1:14">
      <c r="A31" s="58">
        <v>52</v>
      </c>
      <c r="B31" s="55" t="s">
        <v>46</v>
      </c>
      <c r="C31" s="108">
        <v>65273120621</v>
      </c>
      <c r="D31" s="108">
        <v>0</v>
      </c>
      <c r="E31" s="108">
        <f t="shared" si="0"/>
        <v>65273120621</v>
      </c>
      <c r="F31" s="51">
        <v>3955387458</v>
      </c>
      <c r="G31" s="51">
        <v>7861511040</v>
      </c>
      <c r="H31" s="53">
        <f t="shared" si="2"/>
        <v>11816898498</v>
      </c>
      <c r="I31" s="51">
        <v>6326532948</v>
      </c>
      <c r="J31" s="76">
        <f t="shared" si="3"/>
        <v>18143431446</v>
      </c>
      <c r="K31" s="76">
        <f t="shared" si="4"/>
        <v>83416552067</v>
      </c>
      <c r="L31" s="53">
        <v>2233867568</v>
      </c>
      <c r="M31" s="76">
        <f t="shared" si="5"/>
        <v>85650419635</v>
      </c>
      <c r="N31" s="52"/>
    </row>
    <row r="32" spans="1:14">
      <c r="A32" s="58">
        <v>54</v>
      </c>
      <c r="B32" s="55" t="s">
        <v>47</v>
      </c>
      <c r="C32" s="108">
        <v>51269201956</v>
      </c>
      <c r="D32" s="108">
        <v>0</v>
      </c>
      <c r="E32" s="108">
        <f t="shared" si="0"/>
        <v>51269201956</v>
      </c>
      <c r="F32" s="51">
        <v>3426050477</v>
      </c>
      <c r="G32" s="51">
        <v>6785013551</v>
      </c>
      <c r="H32" s="53">
        <f t="shared" si="2"/>
        <v>10211064028</v>
      </c>
      <c r="I32" s="51">
        <v>5636515900</v>
      </c>
      <c r="J32" s="76">
        <f t="shared" si="3"/>
        <v>15847579928</v>
      </c>
      <c r="K32" s="76">
        <f t="shared" si="4"/>
        <v>67116781884</v>
      </c>
      <c r="L32" s="53">
        <v>1691554184</v>
      </c>
      <c r="M32" s="76">
        <f t="shared" si="5"/>
        <v>68808336068</v>
      </c>
      <c r="N32" s="52"/>
    </row>
    <row r="33" spans="1:14">
      <c r="A33" s="58">
        <v>86</v>
      </c>
      <c r="B33" s="52" t="s">
        <v>48</v>
      </c>
      <c r="C33" s="108">
        <v>28296476933</v>
      </c>
      <c r="D33" s="108">
        <v>3582985862</v>
      </c>
      <c r="E33" s="108">
        <f t="shared" si="0"/>
        <v>31879462795</v>
      </c>
      <c r="F33" s="51">
        <v>1806904221</v>
      </c>
      <c r="G33" s="51">
        <v>3595769132</v>
      </c>
      <c r="H33" s="53">
        <f t="shared" si="2"/>
        <v>5402673353</v>
      </c>
      <c r="I33" s="51">
        <v>2953094455</v>
      </c>
      <c r="J33" s="76">
        <f t="shared" si="3"/>
        <v>8355767808</v>
      </c>
      <c r="K33" s="76">
        <f t="shared" si="4"/>
        <v>40235230603</v>
      </c>
      <c r="L33" s="53">
        <v>227682597</v>
      </c>
      <c r="M33" s="76">
        <f t="shared" si="5"/>
        <v>40462913200</v>
      </c>
      <c r="N33" s="52"/>
    </row>
    <row r="34" spans="1:14">
      <c r="A34" s="58">
        <v>63</v>
      </c>
      <c r="B34" s="52" t="s">
        <v>49</v>
      </c>
      <c r="C34" s="108">
        <v>15824859835</v>
      </c>
      <c r="D34" s="108">
        <v>1193636215</v>
      </c>
      <c r="E34" s="108">
        <f t="shared" si="0"/>
        <v>17018496050</v>
      </c>
      <c r="F34" s="51">
        <v>1082119815</v>
      </c>
      <c r="G34" s="51">
        <v>2112969743</v>
      </c>
      <c r="H34" s="53">
        <f t="shared" si="2"/>
        <v>3195089558</v>
      </c>
      <c r="I34" s="51">
        <v>1627225081</v>
      </c>
      <c r="J34" s="76">
        <f t="shared" si="3"/>
        <v>4822314639</v>
      </c>
      <c r="K34" s="76">
        <f t="shared" si="4"/>
        <v>21840810689</v>
      </c>
      <c r="L34" s="53">
        <v>0</v>
      </c>
      <c r="M34" s="76">
        <f t="shared" si="5"/>
        <v>21840810689</v>
      </c>
      <c r="N34" s="52"/>
    </row>
    <row r="35" spans="1:14">
      <c r="A35" s="58">
        <v>66</v>
      </c>
      <c r="B35" s="52" t="s">
        <v>50</v>
      </c>
      <c r="C35" s="108">
        <v>23968161793</v>
      </c>
      <c r="D35" s="108">
        <v>225799427</v>
      </c>
      <c r="E35" s="108">
        <f t="shared" si="0"/>
        <v>24193961220</v>
      </c>
      <c r="F35" s="51">
        <v>1124390529</v>
      </c>
      <c r="G35" s="51">
        <v>2244484078</v>
      </c>
      <c r="H35" s="53">
        <f t="shared" si="2"/>
        <v>3368874607</v>
      </c>
      <c r="I35" s="51">
        <v>1739003959</v>
      </c>
      <c r="J35" s="76">
        <f t="shared" si="3"/>
        <v>5107878566</v>
      </c>
      <c r="K35" s="76">
        <f t="shared" si="4"/>
        <v>29301839786</v>
      </c>
      <c r="L35" s="53">
        <v>871838511</v>
      </c>
      <c r="M35" s="76">
        <f t="shared" si="5"/>
        <v>30173678297</v>
      </c>
      <c r="N35" s="52"/>
    </row>
    <row r="36" spans="1:14">
      <c r="A36" s="58">
        <v>88</v>
      </c>
      <c r="B36" s="52" t="s">
        <v>51</v>
      </c>
      <c r="C36" s="108">
        <v>2644089394</v>
      </c>
      <c r="D36" s="108">
        <v>541773138</v>
      </c>
      <c r="E36" s="108">
        <f t="shared" si="0"/>
        <v>3185862532</v>
      </c>
      <c r="F36" s="51">
        <v>165290962</v>
      </c>
      <c r="G36" s="51">
        <v>324706788</v>
      </c>
      <c r="H36" s="53">
        <f t="shared" si="2"/>
        <v>489997750</v>
      </c>
      <c r="I36" s="51">
        <v>167886935</v>
      </c>
      <c r="J36" s="76">
        <f t="shared" si="3"/>
        <v>657884685</v>
      </c>
      <c r="K36" s="76">
        <f t="shared" si="4"/>
        <v>3843747217</v>
      </c>
      <c r="L36" s="53">
        <v>80599307</v>
      </c>
      <c r="M36" s="76">
        <f t="shared" si="5"/>
        <v>3924346524</v>
      </c>
      <c r="N36" s="52"/>
    </row>
    <row r="37" spans="1:14">
      <c r="A37" s="58">
        <v>68</v>
      </c>
      <c r="B37" s="52" t="s">
        <v>52</v>
      </c>
      <c r="C37" s="108">
        <v>64279869836</v>
      </c>
      <c r="D37" s="108">
        <v>0</v>
      </c>
      <c r="E37" s="108">
        <f t="shared" si="0"/>
        <v>64279869836</v>
      </c>
      <c r="F37" s="51">
        <v>3811702611</v>
      </c>
      <c r="G37" s="51">
        <v>7576904664</v>
      </c>
      <c r="H37" s="53">
        <f t="shared" si="2"/>
        <v>11388607275</v>
      </c>
      <c r="I37" s="51">
        <v>6342193451</v>
      </c>
      <c r="J37" s="76">
        <f t="shared" si="3"/>
        <v>17730800726</v>
      </c>
      <c r="K37" s="76">
        <f t="shared" si="4"/>
        <v>82010670562</v>
      </c>
      <c r="L37" s="53">
        <v>2316440473</v>
      </c>
      <c r="M37" s="76">
        <f t="shared" si="5"/>
        <v>84327111035</v>
      </c>
      <c r="N37" s="52"/>
    </row>
    <row r="38" spans="1:14">
      <c r="A38" s="58">
        <v>70</v>
      </c>
      <c r="B38" s="52" t="s">
        <v>53</v>
      </c>
      <c r="C38" s="108">
        <v>50942889551</v>
      </c>
      <c r="D38" s="108">
        <v>0</v>
      </c>
      <c r="E38" s="108">
        <f t="shared" si="0"/>
        <v>50942889551</v>
      </c>
      <c r="F38" s="51">
        <v>3058936483</v>
      </c>
      <c r="G38" s="51">
        <v>6056902264</v>
      </c>
      <c r="H38" s="53">
        <f t="shared" si="2"/>
        <v>9115838747</v>
      </c>
      <c r="I38" s="51">
        <v>3229615570</v>
      </c>
      <c r="J38" s="76">
        <f t="shared" si="3"/>
        <v>12345454317</v>
      </c>
      <c r="K38" s="76">
        <f t="shared" si="4"/>
        <v>63288343868</v>
      </c>
      <c r="L38" s="53">
        <v>0</v>
      </c>
      <c r="M38" s="76">
        <f t="shared" si="5"/>
        <v>63288343868</v>
      </c>
      <c r="N38" s="59"/>
    </row>
    <row r="39" spans="1:14">
      <c r="A39" s="58">
        <v>73</v>
      </c>
      <c r="B39" s="52" t="s">
        <v>54</v>
      </c>
      <c r="C39" s="108">
        <v>55179785083</v>
      </c>
      <c r="D39" s="108">
        <v>0</v>
      </c>
      <c r="E39" s="108">
        <f t="shared" si="0"/>
        <v>55179785083</v>
      </c>
      <c r="F39" s="51">
        <v>7129444447</v>
      </c>
      <c r="G39" s="51">
        <v>10454367733</v>
      </c>
      <c r="H39" s="53">
        <f t="shared" si="2"/>
        <v>17583812180</v>
      </c>
      <c r="I39" s="51">
        <v>5842554378</v>
      </c>
      <c r="J39" s="76">
        <f t="shared" si="3"/>
        <v>23426366558</v>
      </c>
      <c r="K39" s="76">
        <f t="shared" si="4"/>
        <v>78606151641</v>
      </c>
      <c r="L39" s="53">
        <v>5524332734</v>
      </c>
      <c r="M39" s="76">
        <f t="shared" si="5"/>
        <v>84130484375</v>
      </c>
      <c r="N39" s="52"/>
    </row>
    <row r="40" spans="1:14">
      <c r="A40" s="58">
        <v>76</v>
      </c>
      <c r="B40" s="55" t="s">
        <v>55</v>
      </c>
      <c r="C40" s="108">
        <v>50561619133</v>
      </c>
      <c r="D40" s="108">
        <v>0</v>
      </c>
      <c r="E40" s="108">
        <f t="shared" si="0"/>
        <v>50561619133</v>
      </c>
      <c r="F40" s="51">
        <v>5621307595</v>
      </c>
      <c r="G40" s="51">
        <v>8436719863</v>
      </c>
      <c r="H40" s="53">
        <f t="shared" si="2"/>
        <v>14058027458</v>
      </c>
      <c r="I40" s="51">
        <v>3153044940</v>
      </c>
      <c r="J40" s="76">
        <f t="shared" si="3"/>
        <v>17211072398</v>
      </c>
      <c r="K40" s="76">
        <f t="shared" si="4"/>
        <v>67772691531</v>
      </c>
      <c r="L40" s="53">
        <v>8061525639</v>
      </c>
      <c r="M40" s="76">
        <f t="shared" si="5"/>
        <v>75834217170</v>
      </c>
      <c r="N40" s="52"/>
    </row>
    <row r="41" spans="1:14">
      <c r="A41" s="58">
        <v>97</v>
      </c>
      <c r="B41" s="52" t="s">
        <v>56</v>
      </c>
      <c r="C41" s="108">
        <v>1186064715</v>
      </c>
      <c r="D41" s="108">
        <v>2822789745</v>
      </c>
      <c r="E41" s="108">
        <f t="shared" si="0"/>
        <v>4008854460</v>
      </c>
      <c r="F41" s="51">
        <v>298867830</v>
      </c>
      <c r="G41" s="51">
        <v>450465053</v>
      </c>
      <c r="H41" s="53">
        <f t="shared" si="2"/>
        <v>749332883</v>
      </c>
      <c r="I41" s="51">
        <v>167177230</v>
      </c>
      <c r="J41" s="76">
        <f t="shared" si="3"/>
        <v>916510113</v>
      </c>
      <c r="K41" s="76">
        <f t="shared" si="4"/>
        <v>4925364573</v>
      </c>
      <c r="L41" s="53">
        <v>14250290</v>
      </c>
      <c r="M41" s="76">
        <f t="shared" si="5"/>
        <v>4939614863</v>
      </c>
      <c r="N41" s="52"/>
    </row>
    <row r="42" spans="1:14">
      <c r="A42" s="58">
        <v>99</v>
      </c>
      <c r="B42" s="52" t="s">
        <v>57</v>
      </c>
      <c r="C42" s="108">
        <v>673796415</v>
      </c>
      <c r="D42" s="108">
        <v>4851176715</v>
      </c>
      <c r="E42" s="108">
        <f t="shared" si="0"/>
        <v>5524973130</v>
      </c>
      <c r="F42" s="51">
        <v>258306730</v>
      </c>
      <c r="G42" s="51">
        <v>791628711</v>
      </c>
      <c r="H42" s="53">
        <f t="shared" si="2"/>
        <v>1049935441</v>
      </c>
      <c r="I42" s="51">
        <v>292334929</v>
      </c>
      <c r="J42" s="76">
        <f>+H42+I42</f>
        <v>1342270370</v>
      </c>
      <c r="K42" s="76">
        <f t="shared" si="4"/>
        <v>6867243500</v>
      </c>
      <c r="L42" s="53">
        <v>76805998</v>
      </c>
      <c r="M42" s="76">
        <f t="shared" si="5"/>
        <v>6944049498</v>
      </c>
      <c r="N42" s="52"/>
    </row>
    <row r="43" spans="1:14" ht="13.5" thickBot="1">
      <c r="A43" s="10"/>
      <c r="B43" s="10"/>
      <c r="G43" s="51"/>
      <c r="M43" s="10"/>
    </row>
    <row r="44" spans="1:14" s="93" customFormat="1" ht="27.75" customHeight="1" thickBot="1">
      <c r="B44" s="94" t="s">
        <v>58</v>
      </c>
      <c r="C44" s="95">
        <f>SUM(C11:C42)</f>
        <v>1310828546710</v>
      </c>
      <c r="D44" s="95">
        <f t="shared" ref="D44:M44" si="6">SUM(D11:D42)</f>
        <v>203965295401</v>
      </c>
      <c r="E44" s="95">
        <f t="shared" si="6"/>
        <v>1514793842111</v>
      </c>
      <c r="F44" s="95">
        <f t="shared" si="6"/>
        <v>94535791195</v>
      </c>
      <c r="G44" s="95">
        <f t="shared" si="6"/>
        <v>169649812345</v>
      </c>
      <c r="H44" s="95">
        <f t="shared" si="6"/>
        <v>264185603540</v>
      </c>
      <c r="I44" s="95">
        <f t="shared" si="6"/>
        <v>117856619327</v>
      </c>
      <c r="J44" s="95">
        <f t="shared" si="6"/>
        <v>382042222867</v>
      </c>
      <c r="K44" s="95">
        <f t="shared" si="6"/>
        <v>1896836064978</v>
      </c>
      <c r="L44" s="95">
        <f t="shared" si="6"/>
        <v>44184271972</v>
      </c>
      <c r="M44" s="95">
        <f t="shared" si="6"/>
        <v>1941020336950</v>
      </c>
    </row>
    <row r="45" spans="1:14">
      <c r="B45" s="111" t="s">
        <v>1093</v>
      </c>
    </row>
    <row r="46" spans="1:14">
      <c r="B46" s="5"/>
      <c r="M46" s="37"/>
    </row>
    <row r="47" spans="1:14">
      <c r="B47" s="38"/>
      <c r="M47" s="37"/>
    </row>
    <row r="48" spans="1:14" hidden="1">
      <c r="M48" s="37"/>
    </row>
    <row r="49" spans="13:13" hidden="1">
      <c r="M49" s="37"/>
    </row>
    <row r="90" spans="9:9" hidden="1">
      <c r="I90" s="12">
        <f>+M11+'Departamentos '!L44</f>
        <v>53637355921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15" sqref="D15"/>
    </sheetView>
  </sheetViews>
  <sheetFormatPr defaultColWidth="0" defaultRowHeight="12.75" zeroHeight="1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16384" width="11.42578125" style="6" hidden="1"/>
  </cols>
  <sheetData>
    <row r="1" spans="1:15" ht="15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8">
      <c r="A2" s="140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5.75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>
      <c r="A4" s="155" t="s">
        <v>1105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ht="15.75">
      <c r="A5" s="155" t="s">
        <v>1110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ht="15.75" thickBo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3"/>
    </row>
    <row r="7" spans="1:15" ht="17.100000000000001" customHeight="1">
      <c r="A7" s="166" t="s">
        <v>59</v>
      </c>
      <c r="B7" s="164" t="s">
        <v>60</v>
      </c>
      <c r="C7" s="158" t="s">
        <v>61</v>
      </c>
      <c r="D7" s="159"/>
      <c r="E7" s="159"/>
      <c r="F7" s="159"/>
      <c r="G7" s="159"/>
      <c r="H7" s="159"/>
      <c r="I7" s="159"/>
      <c r="J7" s="159"/>
      <c r="K7" s="160"/>
      <c r="L7" s="168" t="s">
        <v>1100</v>
      </c>
      <c r="M7" s="148" t="s">
        <v>1098</v>
      </c>
      <c r="N7" s="146" t="s">
        <v>1099</v>
      </c>
      <c r="O7" s="156" t="s">
        <v>4</v>
      </c>
    </row>
    <row r="8" spans="1:15" ht="47.45" customHeight="1">
      <c r="A8" s="167"/>
      <c r="B8" s="165"/>
      <c r="C8" s="161" t="s">
        <v>7</v>
      </c>
      <c r="D8" s="162"/>
      <c r="E8" s="163"/>
      <c r="F8" s="151" t="s">
        <v>8</v>
      </c>
      <c r="G8" s="151"/>
      <c r="H8" s="151"/>
      <c r="I8" s="151"/>
      <c r="J8" s="151"/>
      <c r="K8" s="153" t="s">
        <v>62</v>
      </c>
      <c r="L8" s="169"/>
      <c r="M8" s="149"/>
      <c r="N8" s="146"/>
      <c r="O8" s="157"/>
    </row>
    <row r="9" spans="1:15" ht="38.1" customHeight="1">
      <c r="A9" s="167"/>
      <c r="B9" s="165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3" t="s">
        <v>1095</v>
      </c>
      <c r="J9" s="123" t="s">
        <v>14</v>
      </c>
      <c r="K9" s="153"/>
      <c r="L9" s="170"/>
      <c r="M9" s="149"/>
      <c r="N9" s="147"/>
      <c r="O9" s="157"/>
    </row>
    <row r="10" spans="1:15" ht="24" customHeight="1">
      <c r="A10" s="167"/>
      <c r="B10" s="165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5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224581248770</v>
      </c>
      <c r="D11" s="108">
        <v>1375745614</v>
      </c>
      <c r="E11" s="51">
        <f>SUM(C11:D11)</f>
        <v>225956994384</v>
      </c>
      <c r="F11" s="51">
        <v>28396807775</v>
      </c>
      <c r="G11" s="51">
        <v>42113646612</v>
      </c>
      <c r="H11" s="53">
        <f t="shared" ref="H11" si="0">SUM(F11:G11)</f>
        <v>70510454387</v>
      </c>
      <c r="I11" s="51">
        <v>25268265431</v>
      </c>
      <c r="J11" s="53">
        <f>+H11+I11</f>
        <v>95778719818</v>
      </c>
      <c r="K11" s="91">
        <f>+J11+E11</f>
        <v>321735714202</v>
      </c>
      <c r="L11" s="87">
        <v>4615306240</v>
      </c>
      <c r="M11" s="130">
        <v>9506861135</v>
      </c>
      <c r="N11" s="126">
        <f>SUM(K11:M11)</f>
        <v>335857881577</v>
      </c>
      <c r="O11" s="69"/>
    </row>
    <row r="12" spans="1:15">
      <c r="A12" s="78">
        <v>8001</v>
      </c>
      <c r="B12" s="80" t="s">
        <v>66</v>
      </c>
      <c r="C12" s="108">
        <v>49534626561</v>
      </c>
      <c r="D12" s="108">
        <v>12803326141</v>
      </c>
      <c r="E12" s="51">
        <f t="shared" ref="E12:E75" si="1">SUM(C12:D12)</f>
        <v>62337952702</v>
      </c>
      <c r="F12" s="51">
        <v>7148669040</v>
      </c>
      <c r="G12" s="51">
        <v>10795607815</v>
      </c>
      <c r="H12" s="53">
        <f t="shared" ref="H12:H75" si="2">SUM(F12:G12)</f>
        <v>17944276855</v>
      </c>
      <c r="I12" s="51">
        <v>3882078538</v>
      </c>
      <c r="J12" s="53">
        <f t="shared" ref="J12:J75" si="3">+H12+I12</f>
        <v>21826355393</v>
      </c>
      <c r="K12" s="91">
        <f t="shared" ref="K12:K75" si="4">+J12+E12</f>
        <v>84164308095</v>
      </c>
      <c r="L12" s="87">
        <v>1270133056</v>
      </c>
      <c r="M12" s="130">
        <v>0</v>
      </c>
      <c r="N12" s="126">
        <f t="shared" ref="N12:N75" si="5">SUM(K12:M12)</f>
        <v>85434441151</v>
      </c>
      <c r="O12" s="69"/>
    </row>
    <row r="13" spans="1:15">
      <c r="A13" s="78">
        <v>13001</v>
      </c>
      <c r="B13" s="80" t="s">
        <v>67</v>
      </c>
      <c r="C13" s="108">
        <v>41920339883</v>
      </c>
      <c r="D13" s="108">
        <v>25026844004</v>
      </c>
      <c r="E13" s="51">
        <f t="shared" si="1"/>
        <v>66947183887</v>
      </c>
      <c r="F13" s="51">
        <v>4841859731</v>
      </c>
      <c r="G13" s="51">
        <v>7447944633</v>
      </c>
      <c r="H13" s="53">
        <f t="shared" si="2"/>
        <v>12289804364</v>
      </c>
      <c r="I13" s="51">
        <v>2868492318</v>
      </c>
      <c r="J13" s="53">
        <f t="shared" si="3"/>
        <v>15158296682</v>
      </c>
      <c r="K13" s="91">
        <f t="shared" si="4"/>
        <v>82105480569</v>
      </c>
      <c r="L13" s="87">
        <v>1148173931</v>
      </c>
      <c r="M13" s="130">
        <v>0</v>
      </c>
      <c r="N13" s="126">
        <f t="shared" si="5"/>
        <v>83253654500</v>
      </c>
      <c r="O13" s="69"/>
    </row>
    <row r="14" spans="1:15">
      <c r="A14" s="78">
        <v>47001</v>
      </c>
      <c r="B14" s="80" t="s">
        <v>68</v>
      </c>
      <c r="C14" s="108">
        <v>27172582169</v>
      </c>
      <c r="D14" s="108">
        <v>0</v>
      </c>
      <c r="E14" s="51">
        <f t="shared" si="1"/>
        <v>27172582169</v>
      </c>
      <c r="F14" s="51">
        <v>3309890900</v>
      </c>
      <c r="G14" s="51">
        <v>4687196453</v>
      </c>
      <c r="H14" s="53">
        <f t="shared" si="2"/>
        <v>7997087353</v>
      </c>
      <c r="I14" s="51">
        <v>2832883675</v>
      </c>
      <c r="J14" s="53">
        <f t="shared" si="3"/>
        <v>10829971028</v>
      </c>
      <c r="K14" s="91">
        <f t="shared" si="4"/>
        <v>38002553197</v>
      </c>
      <c r="L14" s="87">
        <v>704085120</v>
      </c>
      <c r="M14" s="130">
        <v>0</v>
      </c>
      <c r="N14" s="126">
        <f t="shared" si="5"/>
        <v>38706638317</v>
      </c>
      <c r="O14" s="69"/>
    </row>
    <row r="15" spans="1:15" ht="38.25">
      <c r="A15" s="78">
        <v>76109</v>
      </c>
      <c r="B15" s="80" t="s">
        <v>69</v>
      </c>
      <c r="C15" s="108">
        <v>15634984678</v>
      </c>
      <c r="D15" s="108">
        <v>2521971081</v>
      </c>
      <c r="E15" s="51">
        <f t="shared" si="1"/>
        <v>18156955759</v>
      </c>
      <c r="F15" s="51">
        <v>2035754119</v>
      </c>
      <c r="G15" s="51">
        <v>3061111082</v>
      </c>
      <c r="H15" s="53">
        <f t="shared" si="2"/>
        <v>5096865201</v>
      </c>
      <c r="I15" s="51">
        <v>1116224987</v>
      </c>
      <c r="J15" s="53">
        <f t="shared" si="3"/>
        <v>6213090188</v>
      </c>
      <c r="K15" s="91">
        <f t="shared" si="4"/>
        <v>24370045947</v>
      </c>
      <c r="L15" s="87">
        <v>0</v>
      </c>
      <c r="M15" s="130">
        <v>0</v>
      </c>
      <c r="N15" s="126">
        <f t="shared" si="5"/>
        <v>24370045947</v>
      </c>
      <c r="O15" s="61" t="s">
        <v>1106</v>
      </c>
    </row>
    <row r="16" spans="1:15">
      <c r="A16" s="78">
        <v>5045</v>
      </c>
      <c r="B16" s="80" t="s">
        <v>70</v>
      </c>
      <c r="C16" s="108">
        <v>6433028696</v>
      </c>
      <c r="D16" s="108">
        <v>690774254</v>
      </c>
      <c r="E16" s="51">
        <f t="shared" si="1"/>
        <v>7123802950</v>
      </c>
      <c r="F16" s="51">
        <v>933257609</v>
      </c>
      <c r="G16" s="51">
        <v>1363809234</v>
      </c>
      <c r="H16" s="53">
        <f t="shared" si="2"/>
        <v>2297066843</v>
      </c>
      <c r="I16" s="51">
        <v>486633617</v>
      </c>
      <c r="J16" s="53">
        <f t="shared" si="3"/>
        <v>2783700460</v>
      </c>
      <c r="K16" s="91">
        <f t="shared" si="4"/>
        <v>9907503410</v>
      </c>
      <c r="L16" s="87">
        <v>196446421</v>
      </c>
      <c r="M16" s="130">
        <v>0</v>
      </c>
      <c r="N16" s="126">
        <f t="shared" si="5"/>
        <v>10103949831</v>
      </c>
      <c r="O16" s="69"/>
    </row>
    <row r="17" spans="1:15">
      <c r="A17" s="78">
        <v>63001</v>
      </c>
      <c r="B17" s="80" t="s">
        <v>71</v>
      </c>
      <c r="C17" s="108">
        <v>13854440978</v>
      </c>
      <c r="D17" s="108">
        <v>0</v>
      </c>
      <c r="E17" s="51">
        <f t="shared" si="1"/>
        <v>13854440978</v>
      </c>
      <c r="F17" s="51">
        <v>1761320379</v>
      </c>
      <c r="G17" s="51">
        <v>2607524777</v>
      </c>
      <c r="H17" s="53">
        <f t="shared" si="2"/>
        <v>4368845156</v>
      </c>
      <c r="I17" s="51">
        <v>604705386</v>
      </c>
      <c r="J17" s="53">
        <f t="shared" si="3"/>
        <v>4973550542</v>
      </c>
      <c r="K17" s="91">
        <f t="shared" si="4"/>
        <v>18827991520</v>
      </c>
      <c r="L17" s="87">
        <v>222631128</v>
      </c>
      <c r="M17" s="130">
        <v>0</v>
      </c>
      <c r="N17" s="126">
        <f t="shared" si="5"/>
        <v>19050622648</v>
      </c>
      <c r="O17" s="69"/>
    </row>
    <row r="18" spans="1:15">
      <c r="A18" s="78">
        <v>68081</v>
      </c>
      <c r="B18" s="80" t="s">
        <v>72</v>
      </c>
      <c r="C18" s="108">
        <v>10027955201</v>
      </c>
      <c r="D18" s="108">
        <v>1488561956</v>
      </c>
      <c r="E18" s="51">
        <f t="shared" si="1"/>
        <v>11516517157</v>
      </c>
      <c r="F18" s="51">
        <v>1371052303</v>
      </c>
      <c r="G18" s="51">
        <v>2075333522</v>
      </c>
      <c r="H18" s="53">
        <f t="shared" si="2"/>
        <v>3446385825</v>
      </c>
      <c r="I18" s="51">
        <v>1104276718</v>
      </c>
      <c r="J18" s="53">
        <f t="shared" si="3"/>
        <v>4550662543</v>
      </c>
      <c r="K18" s="91">
        <f t="shared" si="4"/>
        <v>16067179700</v>
      </c>
      <c r="L18" s="87">
        <v>297924587</v>
      </c>
      <c r="M18" s="130">
        <v>0</v>
      </c>
      <c r="N18" s="126">
        <f t="shared" si="5"/>
        <v>16365104287</v>
      </c>
      <c r="O18" s="69"/>
    </row>
    <row r="19" spans="1:15">
      <c r="A19" s="78">
        <v>5088</v>
      </c>
      <c r="B19" s="81" t="s">
        <v>73</v>
      </c>
      <c r="C19" s="108">
        <v>13210338755</v>
      </c>
      <c r="D19" s="108">
        <v>6548165821</v>
      </c>
      <c r="E19" s="51">
        <f t="shared" si="1"/>
        <v>19758504576</v>
      </c>
      <c r="F19" s="51">
        <v>1877495827</v>
      </c>
      <c r="G19" s="51">
        <v>2779446199</v>
      </c>
      <c r="H19" s="53">
        <f t="shared" si="2"/>
        <v>4656942026</v>
      </c>
      <c r="I19" s="51">
        <v>987382566</v>
      </c>
      <c r="J19" s="53">
        <f t="shared" si="3"/>
        <v>5644324592</v>
      </c>
      <c r="K19" s="91">
        <f t="shared" si="4"/>
        <v>25402829168</v>
      </c>
      <c r="L19" s="87">
        <v>350557579</v>
      </c>
      <c r="M19" s="130">
        <v>0</v>
      </c>
      <c r="N19" s="126">
        <f t="shared" si="5"/>
        <v>25753386747</v>
      </c>
      <c r="O19" s="69"/>
    </row>
    <row r="20" spans="1:15">
      <c r="A20" s="78">
        <v>68001</v>
      </c>
      <c r="B20" s="80" t="s">
        <v>74</v>
      </c>
      <c r="C20" s="108">
        <v>22401041619</v>
      </c>
      <c r="D20" s="108">
        <v>3620930464</v>
      </c>
      <c r="E20" s="51">
        <f t="shared" si="1"/>
        <v>26021972083</v>
      </c>
      <c r="F20" s="51">
        <v>2965057021</v>
      </c>
      <c r="G20" s="51">
        <v>4357412312</v>
      </c>
      <c r="H20" s="53">
        <f t="shared" si="2"/>
        <v>7322469333</v>
      </c>
      <c r="I20" s="51">
        <v>1598928777</v>
      </c>
      <c r="J20" s="53">
        <f t="shared" si="3"/>
        <v>8921398110</v>
      </c>
      <c r="K20" s="91">
        <f t="shared" si="4"/>
        <v>34943370193</v>
      </c>
      <c r="L20" s="87">
        <v>492825360</v>
      </c>
      <c r="M20" s="130">
        <v>0</v>
      </c>
      <c r="N20" s="126">
        <f t="shared" si="5"/>
        <v>35436195553</v>
      </c>
      <c r="O20" s="69"/>
    </row>
    <row r="21" spans="1:15">
      <c r="A21" s="78">
        <v>76111</v>
      </c>
      <c r="B21" s="80" t="s">
        <v>75</v>
      </c>
      <c r="C21" s="108">
        <v>5327041815</v>
      </c>
      <c r="D21" s="108">
        <v>0</v>
      </c>
      <c r="E21" s="51">
        <f t="shared" si="1"/>
        <v>5327041815</v>
      </c>
      <c r="F21" s="51">
        <v>667407937</v>
      </c>
      <c r="G21" s="51">
        <v>985996354</v>
      </c>
      <c r="H21" s="53">
        <f t="shared" si="2"/>
        <v>1653404291</v>
      </c>
      <c r="I21" s="51">
        <v>361479040</v>
      </c>
      <c r="J21" s="53">
        <f t="shared" si="3"/>
        <v>2014883331</v>
      </c>
      <c r="K21" s="91">
        <f t="shared" si="4"/>
        <v>7341925146</v>
      </c>
      <c r="L21" s="87">
        <v>84333496</v>
      </c>
      <c r="M21" s="130">
        <v>0</v>
      </c>
      <c r="N21" s="126">
        <f t="shared" si="5"/>
        <v>7426258642</v>
      </c>
      <c r="O21" s="69"/>
    </row>
    <row r="22" spans="1:15">
      <c r="A22" s="78">
        <v>76001</v>
      </c>
      <c r="B22" s="80" t="s">
        <v>76</v>
      </c>
      <c r="C22" s="108">
        <v>52313621654</v>
      </c>
      <c r="D22" s="108">
        <v>33639268879</v>
      </c>
      <c r="E22" s="51">
        <f t="shared" si="1"/>
        <v>85952890533</v>
      </c>
      <c r="F22" s="51">
        <v>6371620312</v>
      </c>
      <c r="G22" s="51">
        <v>9455473273</v>
      </c>
      <c r="H22" s="53">
        <f t="shared" si="2"/>
        <v>15827093585</v>
      </c>
      <c r="I22" s="51">
        <v>3481179892</v>
      </c>
      <c r="J22" s="53">
        <f t="shared" si="3"/>
        <v>19308273477</v>
      </c>
      <c r="K22" s="91">
        <f t="shared" si="4"/>
        <v>105261164010</v>
      </c>
      <c r="L22" s="87">
        <v>1099397675</v>
      </c>
      <c r="M22" s="130">
        <v>0</v>
      </c>
      <c r="N22" s="126">
        <f t="shared" si="5"/>
        <v>106360561685</v>
      </c>
      <c r="O22" s="69"/>
    </row>
    <row r="23" spans="1:15">
      <c r="A23" s="78">
        <v>76147</v>
      </c>
      <c r="B23" s="80" t="s">
        <v>77</v>
      </c>
      <c r="C23" s="108">
        <v>5320929328</v>
      </c>
      <c r="D23" s="108">
        <v>0</v>
      </c>
      <c r="E23" s="51">
        <f t="shared" si="1"/>
        <v>5320929328</v>
      </c>
      <c r="F23" s="51">
        <v>671700037</v>
      </c>
      <c r="G23" s="51">
        <v>1024667882</v>
      </c>
      <c r="H23" s="53">
        <f t="shared" si="2"/>
        <v>1696367919</v>
      </c>
      <c r="I23" s="51">
        <v>358451106</v>
      </c>
      <c r="J23" s="53">
        <f t="shared" si="3"/>
        <v>2054819025</v>
      </c>
      <c r="K23" s="91">
        <f t="shared" si="4"/>
        <v>7375748353</v>
      </c>
      <c r="L23" s="87">
        <v>98346285</v>
      </c>
      <c r="M23" s="130">
        <v>0</v>
      </c>
      <c r="N23" s="126">
        <f t="shared" si="5"/>
        <v>7474094638</v>
      </c>
      <c r="O23" s="69"/>
    </row>
    <row r="24" spans="1:15">
      <c r="A24" s="78">
        <v>25175</v>
      </c>
      <c r="B24" s="82" t="s">
        <v>78</v>
      </c>
      <c r="C24" s="108">
        <v>4801853713</v>
      </c>
      <c r="D24" s="108">
        <v>0</v>
      </c>
      <c r="E24" s="51">
        <f t="shared" si="1"/>
        <v>4801853713</v>
      </c>
      <c r="F24" s="51">
        <v>672900272</v>
      </c>
      <c r="G24" s="51">
        <v>995772104</v>
      </c>
      <c r="H24" s="53">
        <f t="shared" si="2"/>
        <v>1668672376</v>
      </c>
      <c r="I24" s="51">
        <v>373373103</v>
      </c>
      <c r="J24" s="53">
        <f t="shared" si="3"/>
        <v>2042045479</v>
      </c>
      <c r="K24" s="91">
        <f t="shared" si="4"/>
        <v>6843899192</v>
      </c>
      <c r="L24" s="87">
        <v>106289155</v>
      </c>
      <c r="M24" s="130">
        <v>0</v>
      </c>
      <c r="N24" s="126">
        <f t="shared" si="5"/>
        <v>6950188347</v>
      </c>
      <c r="O24" s="71"/>
    </row>
    <row r="25" spans="1:15">
      <c r="A25" s="78">
        <v>47189</v>
      </c>
      <c r="B25" s="83" t="s">
        <v>79</v>
      </c>
      <c r="C25" s="108">
        <v>8156938820</v>
      </c>
      <c r="D25" s="108">
        <v>172231681</v>
      </c>
      <c r="E25" s="51">
        <f t="shared" si="1"/>
        <v>8329170501</v>
      </c>
      <c r="F25" s="51">
        <v>948179806</v>
      </c>
      <c r="G25" s="51">
        <v>1392769594</v>
      </c>
      <c r="H25" s="53">
        <f t="shared" si="2"/>
        <v>2340949400</v>
      </c>
      <c r="I25" s="51">
        <v>539121571</v>
      </c>
      <c r="J25" s="53">
        <f t="shared" si="3"/>
        <v>2880070971</v>
      </c>
      <c r="K25" s="91">
        <f t="shared" si="4"/>
        <v>11209241472</v>
      </c>
      <c r="L25" s="87">
        <v>229256525</v>
      </c>
      <c r="M25" s="130">
        <v>0</v>
      </c>
      <c r="N25" s="126">
        <f t="shared" si="5"/>
        <v>11438497997</v>
      </c>
      <c r="O25" s="69"/>
    </row>
    <row r="26" spans="1:15">
      <c r="A26" s="78">
        <v>54001</v>
      </c>
      <c r="B26" s="83" t="s">
        <v>80</v>
      </c>
      <c r="C26" s="108">
        <v>30038755044</v>
      </c>
      <c r="D26" s="108">
        <v>9640000055</v>
      </c>
      <c r="E26" s="51">
        <f t="shared" si="1"/>
        <v>39678755099</v>
      </c>
      <c r="F26" s="51">
        <v>4316198579</v>
      </c>
      <c r="G26" s="51">
        <v>6467229993</v>
      </c>
      <c r="H26" s="53">
        <f t="shared" si="2"/>
        <v>10783428572</v>
      </c>
      <c r="I26" s="51">
        <v>3367439276</v>
      </c>
      <c r="J26" s="53">
        <f t="shared" si="3"/>
        <v>14150867848</v>
      </c>
      <c r="K26" s="91">
        <f t="shared" si="4"/>
        <v>53829622947</v>
      </c>
      <c r="L26" s="87">
        <v>888911467</v>
      </c>
      <c r="M26" s="130">
        <v>0</v>
      </c>
      <c r="N26" s="126">
        <f t="shared" si="5"/>
        <v>54718534414</v>
      </c>
      <c r="O26" s="69"/>
    </row>
    <row r="27" spans="1:15">
      <c r="A27" s="78">
        <v>66170</v>
      </c>
      <c r="B27" s="80" t="s">
        <v>81</v>
      </c>
      <c r="C27" s="108">
        <v>8089420845</v>
      </c>
      <c r="D27" s="108">
        <v>613017421</v>
      </c>
      <c r="E27" s="51">
        <f t="shared" si="1"/>
        <v>8702438266</v>
      </c>
      <c r="F27" s="51">
        <v>1155916792</v>
      </c>
      <c r="G27" s="51">
        <v>1106171369</v>
      </c>
      <c r="H27" s="53">
        <f t="shared" si="2"/>
        <v>2262088161</v>
      </c>
      <c r="I27" s="51">
        <v>606717543</v>
      </c>
      <c r="J27" s="53">
        <f t="shared" si="3"/>
        <v>2868805704</v>
      </c>
      <c r="K27" s="91">
        <f t="shared" si="4"/>
        <v>11571243970</v>
      </c>
      <c r="L27" s="87">
        <v>169614869</v>
      </c>
      <c r="M27" s="130">
        <v>0</v>
      </c>
      <c r="N27" s="126">
        <f t="shared" si="5"/>
        <v>11740858839</v>
      </c>
      <c r="O27" s="69"/>
    </row>
    <row r="28" spans="1:15">
      <c r="A28" s="78">
        <v>15238</v>
      </c>
      <c r="B28" s="80" t="s">
        <v>82</v>
      </c>
      <c r="C28" s="108">
        <v>6691895673</v>
      </c>
      <c r="D28" s="108">
        <v>0</v>
      </c>
      <c r="E28" s="51">
        <f t="shared" si="1"/>
        <v>6691895673</v>
      </c>
      <c r="F28" s="51">
        <v>832516962</v>
      </c>
      <c r="G28" s="51">
        <v>801729437</v>
      </c>
      <c r="H28" s="53">
        <f t="shared" si="2"/>
        <v>1634246399</v>
      </c>
      <c r="I28" s="51">
        <v>447812746</v>
      </c>
      <c r="J28" s="53">
        <f t="shared" si="3"/>
        <v>2082059145</v>
      </c>
      <c r="K28" s="91">
        <f t="shared" si="4"/>
        <v>8773954818</v>
      </c>
      <c r="L28" s="87">
        <v>107193153</v>
      </c>
      <c r="M28" s="130">
        <v>0</v>
      </c>
      <c r="N28" s="126">
        <f t="shared" si="5"/>
        <v>8881147971</v>
      </c>
      <c r="O28" s="69"/>
    </row>
    <row r="29" spans="1:15">
      <c r="A29" s="78">
        <v>5266</v>
      </c>
      <c r="B29" s="80" t="s">
        <v>83</v>
      </c>
      <c r="C29" s="108">
        <v>9248577784</v>
      </c>
      <c r="D29" s="108">
        <v>322869168</v>
      </c>
      <c r="E29" s="51">
        <f>SUM(C29:D29)</f>
        <v>9571446952</v>
      </c>
      <c r="F29" s="51">
        <v>742566766</v>
      </c>
      <c r="G29" s="51">
        <v>1015073247</v>
      </c>
      <c r="H29" s="53">
        <f t="shared" si="2"/>
        <v>1757640013</v>
      </c>
      <c r="I29" s="51">
        <v>412206511</v>
      </c>
      <c r="J29" s="53">
        <f t="shared" si="3"/>
        <v>2169846524</v>
      </c>
      <c r="K29" s="91">
        <f t="shared" si="4"/>
        <v>11741293476</v>
      </c>
      <c r="L29" s="87">
        <v>98322601</v>
      </c>
      <c r="M29" s="130">
        <v>0</v>
      </c>
      <c r="N29" s="126">
        <f t="shared" si="5"/>
        <v>11839616077</v>
      </c>
      <c r="O29" s="69"/>
    </row>
    <row r="30" spans="1:15">
      <c r="A30" s="78">
        <v>25269</v>
      </c>
      <c r="B30" s="80" t="s">
        <v>84</v>
      </c>
      <c r="C30" s="108">
        <v>5230678351</v>
      </c>
      <c r="D30" s="108">
        <v>0</v>
      </c>
      <c r="E30" s="51">
        <f t="shared" si="1"/>
        <v>5230678351</v>
      </c>
      <c r="F30" s="51">
        <v>743548620</v>
      </c>
      <c r="G30" s="51">
        <v>748236665</v>
      </c>
      <c r="H30" s="53">
        <f t="shared" si="2"/>
        <v>1491785285</v>
      </c>
      <c r="I30" s="51">
        <v>580685727</v>
      </c>
      <c r="J30" s="53">
        <f t="shared" si="3"/>
        <v>2072471012</v>
      </c>
      <c r="K30" s="91">
        <f t="shared" si="4"/>
        <v>7303149363</v>
      </c>
      <c r="L30" s="87">
        <v>122117448</v>
      </c>
      <c r="M30" s="130">
        <v>0</v>
      </c>
      <c r="N30" s="126">
        <f t="shared" si="5"/>
        <v>7425266811</v>
      </c>
      <c r="O30" s="71"/>
    </row>
    <row r="31" spans="1:15">
      <c r="A31" s="78">
        <v>18001</v>
      </c>
      <c r="B31" s="80" t="s">
        <v>85</v>
      </c>
      <c r="C31" s="108">
        <v>9843118662</v>
      </c>
      <c r="D31" s="108">
        <v>1572821409</v>
      </c>
      <c r="E31" s="51">
        <f t="shared" si="1"/>
        <v>11415940071</v>
      </c>
      <c r="F31" s="51">
        <v>1333703182</v>
      </c>
      <c r="G31" s="51">
        <v>1296485289</v>
      </c>
      <c r="H31" s="53">
        <f t="shared" si="2"/>
        <v>2630188471</v>
      </c>
      <c r="I31" s="51">
        <v>681521977</v>
      </c>
      <c r="J31" s="53">
        <f t="shared" si="3"/>
        <v>3311710448</v>
      </c>
      <c r="K31" s="91">
        <f t="shared" si="4"/>
        <v>14727650519</v>
      </c>
      <c r="L31" s="87">
        <v>219286104</v>
      </c>
      <c r="M31" s="130">
        <v>0</v>
      </c>
      <c r="N31" s="126">
        <f t="shared" si="5"/>
        <v>14946936623</v>
      </c>
      <c r="O31" s="69"/>
    </row>
    <row r="32" spans="1:15">
      <c r="A32" s="78">
        <v>68276</v>
      </c>
      <c r="B32" s="80" t="s">
        <v>86</v>
      </c>
      <c r="C32" s="108">
        <v>9325576195</v>
      </c>
      <c r="D32" s="108">
        <v>331801873</v>
      </c>
      <c r="E32" s="51">
        <f t="shared" si="1"/>
        <v>9657378068</v>
      </c>
      <c r="F32" s="51">
        <v>1321104136</v>
      </c>
      <c r="G32" s="51">
        <v>1285839480</v>
      </c>
      <c r="H32" s="53">
        <f t="shared" si="2"/>
        <v>2606943616</v>
      </c>
      <c r="I32" s="51">
        <v>692280592</v>
      </c>
      <c r="J32" s="53">
        <f t="shared" si="3"/>
        <v>3299224208</v>
      </c>
      <c r="K32" s="91">
        <f t="shared" si="4"/>
        <v>12956602276</v>
      </c>
      <c r="L32" s="87">
        <v>198011323</v>
      </c>
      <c r="M32" s="130">
        <v>0</v>
      </c>
      <c r="N32" s="126">
        <f t="shared" si="5"/>
        <v>13154613599</v>
      </c>
      <c r="O32" s="69"/>
    </row>
    <row r="33" spans="1:15">
      <c r="A33" s="78">
        <v>25286</v>
      </c>
      <c r="B33" s="80" t="s">
        <v>87</v>
      </c>
      <c r="C33" s="108">
        <v>2629598148</v>
      </c>
      <c r="D33" s="108">
        <v>629088713</v>
      </c>
      <c r="E33" s="51">
        <f t="shared" si="1"/>
        <v>3258686861</v>
      </c>
      <c r="F33" s="51">
        <v>0</v>
      </c>
      <c r="G33" s="51">
        <v>0</v>
      </c>
      <c r="H33" s="53">
        <f t="shared" si="2"/>
        <v>0</v>
      </c>
      <c r="I33" s="51">
        <v>206883667</v>
      </c>
      <c r="J33" s="53">
        <f t="shared" si="3"/>
        <v>206883667</v>
      </c>
      <c r="K33" s="91">
        <f t="shared" si="4"/>
        <v>3465570528</v>
      </c>
      <c r="L33" s="87">
        <v>66389961</v>
      </c>
      <c r="M33" s="130">
        <v>0</v>
      </c>
      <c r="N33" s="126">
        <f t="shared" si="5"/>
        <v>3531960489</v>
      </c>
      <c r="O33" s="69"/>
    </row>
    <row r="34" spans="1:15">
      <c r="A34" s="78">
        <v>25290</v>
      </c>
      <c r="B34" s="80" t="s">
        <v>88</v>
      </c>
      <c r="C34" s="108">
        <v>5854878319</v>
      </c>
      <c r="D34" s="108">
        <v>0</v>
      </c>
      <c r="E34" s="51">
        <f t="shared" si="1"/>
        <v>5854878319</v>
      </c>
      <c r="F34" s="51">
        <v>812880863</v>
      </c>
      <c r="G34" s="51">
        <v>791932397</v>
      </c>
      <c r="H34" s="53">
        <f t="shared" si="2"/>
        <v>1604813260</v>
      </c>
      <c r="I34" s="51">
        <v>451142566</v>
      </c>
      <c r="J34" s="53">
        <f t="shared" si="3"/>
        <v>2055955826</v>
      </c>
      <c r="K34" s="91">
        <f t="shared" si="4"/>
        <v>7910834145</v>
      </c>
      <c r="L34" s="87">
        <v>114460861</v>
      </c>
      <c r="M34" s="130">
        <v>0</v>
      </c>
      <c r="N34" s="126">
        <f t="shared" si="5"/>
        <v>8025295006</v>
      </c>
      <c r="O34" s="69"/>
    </row>
    <row r="35" spans="1:15">
      <c r="A35" s="78">
        <v>25307</v>
      </c>
      <c r="B35" s="80" t="s">
        <v>89</v>
      </c>
      <c r="C35" s="108">
        <v>3964943955</v>
      </c>
      <c r="D35" s="108">
        <v>51543998</v>
      </c>
      <c r="E35" s="51">
        <f t="shared" si="1"/>
        <v>4016487953</v>
      </c>
      <c r="F35" s="51">
        <v>526112253</v>
      </c>
      <c r="G35" s="51">
        <v>533701114</v>
      </c>
      <c r="H35" s="53">
        <f t="shared" si="2"/>
        <v>1059813367</v>
      </c>
      <c r="I35" s="51">
        <v>277792731</v>
      </c>
      <c r="J35" s="53">
        <f t="shared" si="3"/>
        <v>1337606098</v>
      </c>
      <c r="K35" s="91">
        <f t="shared" si="4"/>
        <v>5354094051</v>
      </c>
      <c r="L35" s="87">
        <v>70434480</v>
      </c>
      <c r="M35" s="130">
        <v>0</v>
      </c>
      <c r="N35" s="126">
        <f t="shared" si="5"/>
        <v>5424528531</v>
      </c>
      <c r="O35" s="69"/>
    </row>
    <row r="36" spans="1:15">
      <c r="A36" s="78">
        <v>68307</v>
      </c>
      <c r="B36" s="80" t="s">
        <v>90</v>
      </c>
      <c r="C36" s="108">
        <v>7203145628</v>
      </c>
      <c r="D36" s="108">
        <v>3284344919</v>
      </c>
      <c r="E36" s="51">
        <f t="shared" si="1"/>
        <v>10487490547</v>
      </c>
      <c r="F36" s="51">
        <v>995325522</v>
      </c>
      <c r="G36" s="51">
        <v>953298511</v>
      </c>
      <c r="H36" s="53">
        <f t="shared" si="2"/>
        <v>1948624033</v>
      </c>
      <c r="I36" s="51">
        <v>531843041</v>
      </c>
      <c r="J36" s="53">
        <f t="shared" si="3"/>
        <v>2480467074</v>
      </c>
      <c r="K36" s="91">
        <f t="shared" si="4"/>
        <v>12967957621</v>
      </c>
      <c r="L36" s="87">
        <v>173923941</v>
      </c>
      <c r="M36" s="130">
        <v>0</v>
      </c>
      <c r="N36" s="126">
        <f t="shared" si="5"/>
        <v>13141881562</v>
      </c>
      <c r="O36" s="69"/>
    </row>
    <row r="37" spans="1:15">
      <c r="A37" s="78">
        <v>73001</v>
      </c>
      <c r="B37" s="80" t="s">
        <v>91</v>
      </c>
      <c r="C37" s="108">
        <v>26412880426</v>
      </c>
      <c r="D37" s="108">
        <v>3077054141</v>
      </c>
      <c r="E37" s="51">
        <f t="shared" si="1"/>
        <v>29489934567</v>
      </c>
      <c r="F37" s="51">
        <v>3474693256</v>
      </c>
      <c r="G37" s="51">
        <v>3397001396</v>
      </c>
      <c r="H37" s="53">
        <f t="shared" si="2"/>
        <v>6871694652</v>
      </c>
      <c r="I37" s="51">
        <v>1826255385</v>
      </c>
      <c r="J37" s="53">
        <f t="shared" si="3"/>
        <v>8697950037</v>
      </c>
      <c r="K37" s="91">
        <f t="shared" si="4"/>
        <v>38187884604</v>
      </c>
      <c r="L37" s="87">
        <v>470520635</v>
      </c>
      <c r="M37" s="130">
        <v>0</v>
      </c>
      <c r="N37" s="126">
        <f t="shared" si="5"/>
        <v>38658405239</v>
      </c>
      <c r="O37" s="72"/>
    </row>
    <row r="38" spans="1:15">
      <c r="A38" s="78">
        <v>52356</v>
      </c>
      <c r="B38" s="84" t="s">
        <v>92</v>
      </c>
      <c r="C38" s="108">
        <v>7346795119</v>
      </c>
      <c r="D38" s="108">
        <v>342449720</v>
      </c>
      <c r="E38" s="51">
        <f t="shared" si="1"/>
        <v>7689244839</v>
      </c>
      <c r="F38" s="51">
        <v>974566962</v>
      </c>
      <c r="G38" s="51">
        <v>965398350</v>
      </c>
      <c r="H38" s="53">
        <f t="shared" si="2"/>
        <v>1939965312</v>
      </c>
      <c r="I38" s="51">
        <v>537426934</v>
      </c>
      <c r="J38" s="53">
        <f t="shared" si="3"/>
        <v>2477392246</v>
      </c>
      <c r="K38" s="91">
        <f t="shared" si="4"/>
        <v>10166637085</v>
      </c>
      <c r="L38" s="87">
        <v>155875672</v>
      </c>
      <c r="M38" s="130">
        <v>0</v>
      </c>
      <c r="N38" s="126">
        <f t="shared" si="5"/>
        <v>10322512757</v>
      </c>
      <c r="O38" s="70"/>
    </row>
    <row r="39" spans="1:15" ht="15" customHeight="1">
      <c r="A39" s="78">
        <v>5360</v>
      </c>
      <c r="B39" s="80" t="s">
        <v>93</v>
      </c>
      <c r="C39" s="108">
        <v>8663963128</v>
      </c>
      <c r="D39" s="108">
        <v>611686819</v>
      </c>
      <c r="E39" s="51">
        <f t="shared" si="1"/>
        <v>9275649947</v>
      </c>
      <c r="F39" s="51">
        <v>1274636731</v>
      </c>
      <c r="G39" s="51">
        <v>1253698133</v>
      </c>
      <c r="H39" s="53">
        <f t="shared" si="2"/>
        <v>2528334864</v>
      </c>
      <c r="I39" s="51">
        <v>672952482</v>
      </c>
      <c r="J39" s="53">
        <f t="shared" si="3"/>
        <v>3201287346</v>
      </c>
      <c r="K39" s="91">
        <f t="shared" si="4"/>
        <v>12476937293</v>
      </c>
      <c r="L39" s="87">
        <v>192331320</v>
      </c>
      <c r="M39" s="130">
        <v>0</v>
      </c>
      <c r="N39" s="126">
        <f t="shared" si="5"/>
        <v>12669268613</v>
      </c>
      <c r="O39" s="69"/>
    </row>
    <row r="40" spans="1:15">
      <c r="A40" s="78">
        <v>76364</v>
      </c>
      <c r="B40" s="84" t="s">
        <v>94</v>
      </c>
      <c r="C40" s="108">
        <v>5941147165</v>
      </c>
      <c r="D40" s="108">
        <v>0</v>
      </c>
      <c r="E40" s="51">
        <f t="shared" si="1"/>
        <v>5941147165</v>
      </c>
      <c r="F40" s="51">
        <v>745376720</v>
      </c>
      <c r="G40" s="51">
        <v>728918765</v>
      </c>
      <c r="H40" s="53">
        <f t="shared" si="2"/>
        <v>1474295485</v>
      </c>
      <c r="I40" s="51">
        <v>406216875</v>
      </c>
      <c r="J40" s="53">
        <f t="shared" si="3"/>
        <v>1880512360</v>
      </c>
      <c r="K40" s="91">
        <f t="shared" si="4"/>
        <v>7821659525</v>
      </c>
      <c r="L40" s="87">
        <v>128280656</v>
      </c>
      <c r="M40" s="130">
        <v>0</v>
      </c>
      <c r="N40" s="126">
        <f t="shared" si="5"/>
        <v>7949940181</v>
      </c>
      <c r="O40" s="69"/>
    </row>
    <row r="41" spans="1:15">
      <c r="A41" s="78">
        <v>5380</v>
      </c>
      <c r="B41" s="84" t="s">
        <v>95</v>
      </c>
      <c r="C41" s="108">
        <v>1717078800</v>
      </c>
      <c r="D41" s="108">
        <v>67042880</v>
      </c>
      <c r="E41" s="51">
        <f t="shared" si="1"/>
        <v>1784121680</v>
      </c>
      <c r="F41" s="51">
        <v>254093139</v>
      </c>
      <c r="G41" s="51">
        <v>250982966</v>
      </c>
      <c r="H41" s="53">
        <f t="shared" si="2"/>
        <v>505076105</v>
      </c>
      <c r="I41" s="51">
        <v>140349793</v>
      </c>
      <c r="J41" s="53">
        <f t="shared" ref="J41" si="6">+H41+I41</f>
        <v>645425898</v>
      </c>
      <c r="K41" s="91">
        <f t="shared" ref="K41" si="7">+J41+E41</f>
        <v>2429547578</v>
      </c>
      <c r="L41" s="87">
        <v>37228847</v>
      </c>
      <c r="M41" s="130">
        <v>0</v>
      </c>
      <c r="N41" s="126">
        <f t="shared" si="5"/>
        <v>2466776425</v>
      </c>
      <c r="O41" s="69"/>
    </row>
    <row r="42" spans="1:15">
      <c r="A42" s="78">
        <v>23417</v>
      </c>
      <c r="B42" s="80" t="s">
        <v>96</v>
      </c>
      <c r="C42" s="108">
        <v>10288053857</v>
      </c>
      <c r="D42" s="108">
        <v>0</v>
      </c>
      <c r="E42" s="51">
        <f t="shared" si="1"/>
        <v>10288053857</v>
      </c>
      <c r="F42" s="51">
        <v>1213745857</v>
      </c>
      <c r="G42" s="51">
        <v>1190545428</v>
      </c>
      <c r="H42" s="53">
        <f t="shared" si="2"/>
        <v>2404291285</v>
      </c>
      <c r="I42" s="51">
        <v>665674707</v>
      </c>
      <c r="J42" s="53">
        <f t="shared" si="3"/>
        <v>3069965992</v>
      </c>
      <c r="K42" s="91">
        <f t="shared" si="4"/>
        <v>13358019849</v>
      </c>
      <c r="L42" s="87">
        <v>229514427</v>
      </c>
      <c r="M42" s="130">
        <v>0</v>
      </c>
      <c r="N42" s="126">
        <f t="shared" si="5"/>
        <v>13587534276</v>
      </c>
      <c r="O42" s="70"/>
    </row>
    <row r="43" spans="1:15">
      <c r="A43" s="78">
        <v>13430</v>
      </c>
      <c r="B43" s="80" t="s">
        <v>97</v>
      </c>
      <c r="C43" s="108">
        <v>8113811542</v>
      </c>
      <c r="D43" s="108">
        <v>0</v>
      </c>
      <c r="E43" s="51">
        <f t="shared" si="1"/>
        <v>8113811542</v>
      </c>
      <c r="F43" s="51">
        <v>1101430201</v>
      </c>
      <c r="G43" s="51">
        <v>1103631300</v>
      </c>
      <c r="H43" s="53">
        <f t="shared" si="2"/>
        <v>2205061501</v>
      </c>
      <c r="I43" s="51">
        <v>897604586</v>
      </c>
      <c r="J43" s="53">
        <f t="shared" si="3"/>
        <v>3102666087</v>
      </c>
      <c r="K43" s="91">
        <f t="shared" si="4"/>
        <v>11216477629</v>
      </c>
      <c r="L43" s="87">
        <v>235831848</v>
      </c>
      <c r="M43" s="130">
        <v>0</v>
      </c>
      <c r="N43" s="126">
        <f t="shared" si="5"/>
        <v>11452309477</v>
      </c>
      <c r="O43" s="69"/>
    </row>
    <row r="44" spans="1:15">
      <c r="A44" s="78">
        <v>44430</v>
      </c>
      <c r="B44" s="80" t="s">
        <v>98</v>
      </c>
      <c r="C44" s="108">
        <v>13230713555</v>
      </c>
      <c r="D44" s="108">
        <v>14313015127</v>
      </c>
      <c r="E44" s="51">
        <f t="shared" si="1"/>
        <v>27543728682</v>
      </c>
      <c r="F44" s="51">
        <v>1557326409</v>
      </c>
      <c r="G44" s="51">
        <v>1380703202</v>
      </c>
      <c r="H44" s="53">
        <f t="shared" si="2"/>
        <v>2938029611</v>
      </c>
      <c r="I44" s="51">
        <v>931685063</v>
      </c>
      <c r="J44" s="53">
        <f t="shared" si="3"/>
        <v>3869714674</v>
      </c>
      <c r="K44" s="91">
        <f t="shared" si="4"/>
        <v>31413443356</v>
      </c>
      <c r="L44" s="87">
        <v>844255243</v>
      </c>
      <c r="M44" s="130">
        <v>0</v>
      </c>
      <c r="N44" s="126">
        <f t="shared" si="5"/>
        <v>32257698599</v>
      </c>
      <c r="O44" s="69"/>
    </row>
    <row r="45" spans="1:15">
      <c r="A45" s="78">
        <v>8433</v>
      </c>
      <c r="B45" s="82" t="s">
        <v>99</v>
      </c>
      <c r="C45" s="108">
        <v>4395977258</v>
      </c>
      <c r="D45" s="108">
        <v>4904448192</v>
      </c>
      <c r="E45" s="51">
        <f t="shared" si="1"/>
        <v>9300425450</v>
      </c>
      <c r="F45" s="51">
        <v>579205873</v>
      </c>
      <c r="G45" s="51">
        <v>576630744</v>
      </c>
      <c r="H45" s="53">
        <f t="shared" si="2"/>
        <v>1155836617</v>
      </c>
      <c r="I45" s="51">
        <v>320361933</v>
      </c>
      <c r="J45" s="53">
        <f t="shared" si="3"/>
        <v>1476198550</v>
      </c>
      <c r="K45" s="91">
        <f t="shared" si="4"/>
        <v>10776624000</v>
      </c>
      <c r="L45" s="87">
        <v>116102763</v>
      </c>
      <c r="M45" s="130">
        <v>0</v>
      </c>
      <c r="N45" s="126">
        <f t="shared" si="5"/>
        <v>10892726763</v>
      </c>
      <c r="O45" s="72"/>
    </row>
    <row r="46" spans="1:15">
      <c r="A46" s="78">
        <v>17001</v>
      </c>
      <c r="B46" s="80" t="s">
        <v>100</v>
      </c>
      <c r="C46" s="108">
        <v>16072618936</v>
      </c>
      <c r="D46" s="108">
        <v>1523556147</v>
      </c>
      <c r="E46" s="51">
        <f t="shared" si="1"/>
        <v>17596175083</v>
      </c>
      <c r="F46" s="51">
        <v>2060871605</v>
      </c>
      <c r="G46" s="51">
        <v>2005011398</v>
      </c>
      <c r="H46" s="53">
        <f t="shared" si="2"/>
        <v>4065883003</v>
      </c>
      <c r="I46" s="51">
        <v>1135859553</v>
      </c>
      <c r="J46" s="53">
        <f t="shared" si="3"/>
        <v>5201742556</v>
      </c>
      <c r="K46" s="91">
        <f t="shared" si="4"/>
        <v>22797917639</v>
      </c>
      <c r="L46" s="87">
        <v>236829416</v>
      </c>
      <c r="M46" s="130">
        <v>0</v>
      </c>
      <c r="N46" s="126">
        <f t="shared" si="5"/>
        <v>23034747055</v>
      </c>
      <c r="O46" s="69"/>
    </row>
    <row r="47" spans="1:15">
      <c r="A47" s="78">
        <v>5001</v>
      </c>
      <c r="B47" s="80" t="s">
        <v>101</v>
      </c>
      <c r="C47" s="108">
        <v>81693119728</v>
      </c>
      <c r="D47" s="108">
        <v>13499289446</v>
      </c>
      <c r="E47" s="51">
        <f t="shared" si="1"/>
        <v>95192409174</v>
      </c>
      <c r="F47" s="51">
        <v>11930184946</v>
      </c>
      <c r="G47" s="51">
        <v>12052833065</v>
      </c>
      <c r="H47" s="53">
        <f t="shared" si="2"/>
        <v>23983018011</v>
      </c>
      <c r="I47" s="51">
        <v>6084063516</v>
      </c>
      <c r="J47" s="53">
        <f t="shared" si="3"/>
        <v>30067081527</v>
      </c>
      <c r="K47" s="91">
        <f t="shared" si="4"/>
        <v>125259490701</v>
      </c>
      <c r="L47" s="87">
        <v>1957076480</v>
      </c>
      <c r="M47" s="130">
        <v>0</v>
      </c>
      <c r="N47" s="126">
        <f t="shared" si="5"/>
        <v>127216567181</v>
      </c>
      <c r="O47" s="69"/>
    </row>
    <row r="48" spans="1:15">
      <c r="A48" s="78">
        <v>23001</v>
      </c>
      <c r="B48" s="80" t="s">
        <v>102</v>
      </c>
      <c r="C48" s="108">
        <v>28176193884</v>
      </c>
      <c r="D48" s="108">
        <v>3998282124</v>
      </c>
      <c r="E48" s="51">
        <f t="shared" si="1"/>
        <v>32174476008</v>
      </c>
      <c r="F48" s="51">
        <v>3499295948</v>
      </c>
      <c r="G48" s="51">
        <v>3483578201</v>
      </c>
      <c r="H48" s="53">
        <f t="shared" si="2"/>
        <v>6982874149</v>
      </c>
      <c r="I48" s="51">
        <v>1915127717</v>
      </c>
      <c r="J48" s="53">
        <f t="shared" si="3"/>
        <v>8898001866</v>
      </c>
      <c r="K48" s="91">
        <f t="shared" si="4"/>
        <v>41072477874</v>
      </c>
      <c r="L48" s="87">
        <v>602098731</v>
      </c>
      <c r="M48" s="130">
        <v>0</v>
      </c>
      <c r="N48" s="126">
        <f t="shared" si="5"/>
        <v>41674576605</v>
      </c>
      <c r="O48" s="69"/>
    </row>
    <row r="49" spans="1:15">
      <c r="A49" s="78">
        <v>25473</v>
      </c>
      <c r="B49" s="82" t="s">
        <v>103</v>
      </c>
      <c r="C49" s="108">
        <v>4114281566</v>
      </c>
      <c r="D49" s="108">
        <v>1456834227</v>
      </c>
      <c r="E49" s="51">
        <f t="shared" si="1"/>
        <v>5571115793</v>
      </c>
      <c r="F49" s="51">
        <v>564659353</v>
      </c>
      <c r="G49" s="51">
        <v>542477498</v>
      </c>
      <c r="H49" s="53">
        <f t="shared" si="2"/>
        <v>1107136851</v>
      </c>
      <c r="I49" s="51">
        <v>448339248</v>
      </c>
      <c r="J49" s="53">
        <f t="shared" si="3"/>
        <v>1555476099</v>
      </c>
      <c r="K49" s="91">
        <f t="shared" si="4"/>
        <v>7126591892</v>
      </c>
      <c r="L49" s="87">
        <v>114101312</v>
      </c>
      <c r="M49" s="130">
        <v>0</v>
      </c>
      <c r="N49" s="126">
        <f t="shared" si="5"/>
        <v>7240693204</v>
      </c>
      <c r="O49" s="69"/>
    </row>
    <row r="50" spans="1:15">
      <c r="A50" s="78">
        <v>41001</v>
      </c>
      <c r="B50" s="80" t="s">
        <v>104</v>
      </c>
      <c r="C50" s="108">
        <v>18803892507</v>
      </c>
      <c r="D50" s="108">
        <v>0</v>
      </c>
      <c r="E50" s="51">
        <f t="shared" si="1"/>
        <v>18803892507</v>
      </c>
      <c r="F50" s="51">
        <v>2484593163</v>
      </c>
      <c r="G50" s="51">
        <v>2395901271</v>
      </c>
      <c r="H50" s="53">
        <f t="shared" si="2"/>
        <v>4880494434</v>
      </c>
      <c r="I50" s="51">
        <v>1960800250</v>
      </c>
      <c r="J50" s="53">
        <f t="shared" si="3"/>
        <v>6841294684</v>
      </c>
      <c r="K50" s="91">
        <f t="shared" si="4"/>
        <v>25645187191</v>
      </c>
      <c r="L50" s="87">
        <v>316718939</v>
      </c>
      <c r="M50" s="130">
        <v>0</v>
      </c>
      <c r="N50" s="126">
        <f t="shared" si="5"/>
        <v>25961906130</v>
      </c>
      <c r="O50" s="69"/>
    </row>
    <row r="51" spans="1:15">
      <c r="A51" s="78">
        <v>76520</v>
      </c>
      <c r="B51" s="80" t="s">
        <v>105</v>
      </c>
      <c r="C51" s="108">
        <v>12703562345</v>
      </c>
      <c r="D51" s="108">
        <v>0</v>
      </c>
      <c r="E51" s="51">
        <f t="shared" si="1"/>
        <v>12703562345</v>
      </c>
      <c r="F51" s="51">
        <v>1703253242</v>
      </c>
      <c r="G51" s="51">
        <v>1692681610</v>
      </c>
      <c r="H51" s="53">
        <f t="shared" si="2"/>
        <v>3395934852</v>
      </c>
      <c r="I51" s="51">
        <v>944165838</v>
      </c>
      <c r="J51" s="53">
        <f t="shared" si="3"/>
        <v>4340100690</v>
      </c>
      <c r="K51" s="91">
        <f t="shared" si="4"/>
        <v>17043663035</v>
      </c>
      <c r="L51" s="87">
        <v>248783885</v>
      </c>
      <c r="M51" s="130">
        <v>0</v>
      </c>
      <c r="N51" s="126">
        <f t="shared" si="5"/>
        <v>17292446920</v>
      </c>
      <c r="O51" s="69"/>
    </row>
    <row r="52" spans="1:15">
      <c r="A52" s="78">
        <v>52001</v>
      </c>
      <c r="B52" s="80" t="s">
        <v>106</v>
      </c>
      <c r="C52" s="108">
        <v>18966613993</v>
      </c>
      <c r="D52" s="108">
        <v>0</v>
      </c>
      <c r="E52" s="51">
        <f t="shared" si="1"/>
        <v>18966613993</v>
      </c>
      <c r="F52" s="51">
        <v>2502549533</v>
      </c>
      <c r="G52" s="51">
        <v>2537759610</v>
      </c>
      <c r="H52" s="53">
        <f t="shared" si="2"/>
        <v>5040309143</v>
      </c>
      <c r="I52" s="51">
        <v>1994962078</v>
      </c>
      <c r="J52" s="53">
        <f t="shared" si="3"/>
        <v>7035271221</v>
      </c>
      <c r="K52" s="91">
        <f t="shared" si="4"/>
        <v>26001885214</v>
      </c>
      <c r="L52" s="87">
        <v>315169813</v>
      </c>
      <c r="M52" s="130">
        <v>0</v>
      </c>
      <c r="N52" s="126">
        <f t="shared" si="5"/>
        <v>26317055027</v>
      </c>
      <c r="O52" s="69"/>
    </row>
    <row r="53" spans="1:15">
      <c r="A53" s="78">
        <v>66001</v>
      </c>
      <c r="B53" s="80" t="s">
        <v>107</v>
      </c>
      <c r="C53" s="108">
        <v>14451004039</v>
      </c>
      <c r="D53" s="108">
        <v>2926043242</v>
      </c>
      <c r="E53" s="51">
        <f t="shared" si="1"/>
        <v>17377047281</v>
      </c>
      <c r="F53" s="51">
        <v>3098786364</v>
      </c>
      <c r="G53" s="51">
        <v>3047436015</v>
      </c>
      <c r="H53" s="53">
        <f t="shared" si="2"/>
        <v>6146222379</v>
      </c>
      <c r="I53" s="51">
        <v>1632295950</v>
      </c>
      <c r="J53" s="53">
        <f t="shared" si="3"/>
        <v>7778518329</v>
      </c>
      <c r="K53" s="91">
        <f t="shared" si="4"/>
        <v>25155565610</v>
      </c>
      <c r="L53" s="87">
        <v>403439035</v>
      </c>
      <c r="M53" s="130">
        <v>0</v>
      </c>
      <c r="N53" s="126">
        <f t="shared" si="5"/>
        <v>25559004645</v>
      </c>
      <c r="O53" s="69"/>
    </row>
    <row r="54" spans="1:15">
      <c r="A54" s="78">
        <v>68547</v>
      </c>
      <c r="B54" s="80" t="s">
        <v>108</v>
      </c>
      <c r="C54" s="108">
        <v>9109002369</v>
      </c>
      <c r="D54" s="108">
        <v>1602663698</v>
      </c>
      <c r="E54" s="51">
        <f t="shared" si="1"/>
        <v>10711666067</v>
      </c>
      <c r="F54" s="51">
        <v>1205553535</v>
      </c>
      <c r="G54" s="51">
        <v>1177412624</v>
      </c>
      <c r="H54" s="53">
        <f t="shared" si="2"/>
        <v>2382966159</v>
      </c>
      <c r="I54" s="51">
        <v>619399263</v>
      </c>
      <c r="J54" s="53">
        <f t="shared" si="3"/>
        <v>3002365422</v>
      </c>
      <c r="K54" s="91">
        <f t="shared" si="4"/>
        <v>13714031489</v>
      </c>
      <c r="L54" s="87">
        <v>193933184</v>
      </c>
      <c r="M54" s="130">
        <v>0</v>
      </c>
      <c r="N54" s="126">
        <f t="shared" si="5"/>
        <v>13907964673</v>
      </c>
      <c r="O54" s="69"/>
    </row>
    <row r="55" spans="1:15">
      <c r="A55" s="78">
        <v>41551</v>
      </c>
      <c r="B55" s="80" t="s">
        <v>109</v>
      </c>
      <c r="C55" s="108">
        <v>8130458070</v>
      </c>
      <c r="D55" s="108">
        <v>410682017</v>
      </c>
      <c r="E55" s="51">
        <f t="shared" si="1"/>
        <v>8541140087</v>
      </c>
      <c r="F55" s="51">
        <v>1156992280</v>
      </c>
      <c r="G55" s="51">
        <v>1168863803</v>
      </c>
      <c r="H55" s="53">
        <f t="shared" si="2"/>
        <v>2325856083</v>
      </c>
      <c r="I55" s="51">
        <v>903855206</v>
      </c>
      <c r="J55" s="53">
        <f t="shared" si="3"/>
        <v>3229711289</v>
      </c>
      <c r="K55" s="91">
        <f t="shared" si="4"/>
        <v>11770851376</v>
      </c>
      <c r="L55" s="87">
        <v>214038984</v>
      </c>
      <c r="M55" s="130">
        <v>0</v>
      </c>
      <c r="N55" s="126">
        <f t="shared" si="5"/>
        <v>11984890360</v>
      </c>
      <c r="O55" s="69"/>
    </row>
    <row r="56" spans="1:15">
      <c r="A56" s="78">
        <v>19001</v>
      </c>
      <c r="B56" s="80" t="s">
        <v>110</v>
      </c>
      <c r="C56" s="108">
        <v>13847649403</v>
      </c>
      <c r="D56" s="108">
        <v>3417123496</v>
      </c>
      <c r="E56" s="51">
        <f t="shared" si="1"/>
        <v>17264772899</v>
      </c>
      <c r="F56" s="51">
        <v>1772201947</v>
      </c>
      <c r="G56" s="51">
        <v>1741927742</v>
      </c>
      <c r="H56" s="53">
        <f t="shared" si="2"/>
        <v>3514129689</v>
      </c>
      <c r="I56" s="51">
        <v>1400465963</v>
      </c>
      <c r="J56" s="53">
        <f t="shared" si="3"/>
        <v>4914595652</v>
      </c>
      <c r="K56" s="91">
        <f t="shared" si="4"/>
        <v>22179368551</v>
      </c>
      <c r="L56" s="87">
        <v>285223688</v>
      </c>
      <c r="M56" s="130">
        <v>0</v>
      </c>
      <c r="N56" s="126">
        <f t="shared" si="5"/>
        <v>22464592239</v>
      </c>
      <c r="O56" s="69"/>
    </row>
    <row r="57" spans="1:15">
      <c r="A57" s="78">
        <v>27001</v>
      </c>
      <c r="B57" s="80" t="s">
        <v>111</v>
      </c>
      <c r="C57" s="108">
        <v>10563141308</v>
      </c>
      <c r="D57" s="108">
        <v>2207463459</v>
      </c>
      <c r="E57" s="51">
        <f t="shared" si="1"/>
        <v>12770604767</v>
      </c>
      <c r="F57" s="51">
        <v>1373297984</v>
      </c>
      <c r="G57" s="51">
        <v>1482633742</v>
      </c>
      <c r="H57" s="53">
        <f t="shared" si="2"/>
        <v>2855931726</v>
      </c>
      <c r="I57" s="51">
        <v>1155070232</v>
      </c>
      <c r="J57" s="53">
        <f t="shared" si="3"/>
        <v>4011001958</v>
      </c>
      <c r="K57" s="91">
        <f t="shared" si="4"/>
        <v>16781606725</v>
      </c>
      <c r="L57" s="87">
        <v>636546400</v>
      </c>
      <c r="M57" s="130">
        <v>0</v>
      </c>
      <c r="N57" s="126">
        <f t="shared" si="5"/>
        <v>17418153125</v>
      </c>
      <c r="O57" s="71"/>
    </row>
    <row r="58" spans="1:15">
      <c r="A58" s="78">
        <v>44001</v>
      </c>
      <c r="B58" s="82" t="s">
        <v>112</v>
      </c>
      <c r="C58" s="108">
        <v>14369301853</v>
      </c>
      <c r="D58" s="108">
        <v>8649970903</v>
      </c>
      <c r="E58" s="51">
        <f t="shared" si="1"/>
        <v>23019272756</v>
      </c>
      <c r="F58" s="51">
        <v>1665172237</v>
      </c>
      <c r="G58" s="51">
        <v>1620701763</v>
      </c>
      <c r="H58" s="53">
        <f t="shared" si="2"/>
        <v>3285874000</v>
      </c>
      <c r="I58" s="51">
        <v>994383551</v>
      </c>
      <c r="J58" s="53">
        <f t="shared" si="3"/>
        <v>4280257551</v>
      </c>
      <c r="K58" s="91">
        <f t="shared" si="4"/>
        <v>27299530307</v>
      </c>
      <c r="L58" s="87">
        <v>581041275</v>
      </c>
      <c r="M58" s="130">
        <v>0</v>
      </c>
      <c r="N58" s="126">
        <f t="shared" si="5"/>
        <v>27880571582</v>
      </c>
      <c r="O58" s="71"/>
    </row>
    <row r="59" spans="1:15">
      <c r="A59" s="78">
        <v>5615</v>
      </c>
      <c r="B59" s="82" t="s">
        <v>113</v>
      </c>
      <c r="C59" s="108">
        <v>5062175138</v>
      </c>
      <c r="D59" s="108">
        <v>373675192</v>
      </c>
      <c r="E59" s="51">
        <f t="shared" si="1"/>
        <v>5435850330</v>
      </c>
      <c r="F59" s="51">
        <v>788649527</v>
      </c>
      <c r="G59" s="51">
        <v>776739015</v>
      </c>
      <c r="H59" s="53">
        <f t="shared" si="2"/>
        <v>1565388542</v>
      </c>
      <c r="I59" s="51">
        <v>620632167</v>
      </c>
      <c r="J59" s="53">
        <f t="shared" si="3"/>
        <v>2186020709</v>
      </c>
      <c r="K59" s="91">
        <f t="shared" si="4"/>
        <v>7621871039</v>
      </c>
      <c r="L59" s="87">
        <v>111191009</v>
      </c>
      <c r="M59" s="130">
        <v>0</v>
      </c>
      <c r="N59" s="126">
        <f t="shared" si="5"/>
        <v>7733062048</v>
      </c>
      <c r="O59" s="71"/>
    </row>
    <row r="60" spans="1:15">
      <c r="A60" s="78">
        <v>5631</v>
      </c>
      <c r="B60" s="80" t="s">
        <v>114</v>
      </c>
      <c r="C60" s="108">
        <v>2010937178</v>
      </c>
      <c r="D60" s="108">
        <v>125230801</v>
      </c>
      <c r="E60" s="51">
        <f t="shared" si="1"/>
        <v>2136167979</v>
      </c>
      <c r="F60" s="51">
        <v>294502630</v>
      </c>
      <c r="G60" s="51">
        <v>287199826</v>
      </c>
      <c r="H60" s="53">
        <f t="shared" si="2"/>
        <v>581702456</v>
      </c>
      <c r="I60" s="51">
        <v>159653268</v>
      </c>
      <c r="J60" s="53">
        <f t="shared" si="3"/>
        <v>741355724</v>
      </c>
      <c r="K60" s="91">
        <f t="shared" si="4"/>
        <v>2877523703</v>
      </c>
      <c r="L60" s="87">
        <v>51318098</v>
      </c>
      <c r="M60" s="130">
        <v>0</v>
      </c>
      <c r="N60" s="126">
        <f t="shared" si="5"/>
        <v>2928841801</v>
      </c>
      <c r="O60" s="69"/>
    </row>
    <row r="61" spans="1:15">
      <c r="A61" s="78">
        <v>23660</v>
      </c>
      <c r="B61" s="80" t="s">
        <v>115</v>
      </c>
      <c r="C61" s="108">
        <v>6935454829</v>
      </c>
      <c r="D61" s="108">
        <v>482831623</v>
      </c>
      <c r="E61" s="51">
        <f t="shared" si="1"/>
        <v>7418286452</v>
      </c>
      <c r="F61" s="51">
        <v>943992671</v>
      </c>
      <c r="G61" s="51">
        <v>923074505</v>
      </c>
      <c r="H61" s="53">
        <f t="shared" si="2"/>
        <v>1867067176</v>
      </c>
      <c r="I61" s="51">
        <v>487817401</v>
      </c>
      <c r="J61" s="53">
        <f t="shared" si="3"/>
        <v>2354884577</v>
      </c>
      <c r="K61" s="91">
        <f t="shared" si="4"/>
        <v>9773171029</v>
      </c>
      <c r="L61" s="87">
        <v>179896573</v>
      </c>
      <c r="M61" s="130">
        <v>0</v>
      </c>
      <c r="N61" s="126">
        <f t="shared" si="5"/>
        <v>9953067602</v>
      </c>
      <c r="O61" s="69"/>
    </row>
    <row r="62" spans="1:15">
      <c r="A62" s="78">
        <v>70001</v>
      </c>
      <c r="B62" s="80" t="s">
        <v>116</v>
      </c>
      <c r="C62" s="108">
        <v>16681679614</v>
      </c>
      <c r="D62" s="108">
        <v>0</v>
      </c>
      <c r="E62" s="51">
        <f t="shared" si="1"/>
        <v>16681679614</v>
      </c>
      <c r="F62" s="51">
        <v>2041509745</v>
      </c>
      <c r="G62" s="51">
        <v>2000349232</v>
      </c>
      <c r="H62" s="53">
        <f t="shared" si="2"/>
        <v>4041858977</v>
      </c>
      <c r="I62" s="51">
        <v>1140832177</v>
      </c>
      <c r="J62" s="53">
        <f t="shared" si="3"/>
        <v>5182691154</v>
      </c>
      <c r="K62" s="91">
        <f t="shared" si="4"/>
        <v>21864370768</v>
      </c>
      <c r="L62" s="87">
        <v>357196203</v>
      </c>
      <c r="M62" s="130">
        <v>0</v>
      </c>
      <c r="N62" s="126">
        <f t="shared" si="5"/>
        <v>22221566971</v>
      </c>
      <c r="O62" s="69"/>
    </row>
    <row r="63" spans="1:15">
      <c r="A63" s="78">
        <v>25754</v>
      </c>
      <c r="B63" s="80" t="s">
        <v>117</v>
      </c>
      <c r="C63" s="108">
        <v>14936124211</v>
      </c>
      <c r="D63" s="108">
        <v>18847741660</v>
      </c>
      <c r="E63" s="51">
        <f t="shared" si="1"/>
        <v>33783865871</v>
      </c>
      <c r="F63" s="51">
        <v>2180573456</v>
      </c>
      <c r="G63" s="51">
        <v>2095493106</v>
      </c>
      <c r="H63" s="53">
        <f t="shared" si="2"/>
        <v>4276066562</v>
      </c>
      <c r="I63" s="51">
        <v>1187382897</v>
      </c>
      <c r="J63" s="53">
        <f t="shared" si="3"/>
        <v>5463449459</v>
      </c>
      <c r="K63" s="91">
        <f t="shared" si="4"/>
        <v>39247315330</v>
      </c>
      <c r="L63" s="87">
        <v>468087648</v>
      </c>
      <c r="M63" s="130">
        <v>0</v>
      </c>
      <c r="N63" s="126">
        <f t="shared" si="5"/>
        <v>39715402978</v>
      </c>
      <c r="O63" s="71"/>
    </row>
    <row r="64" spans="1:15">
      <c r="A64" s="78">
        <v>15759</v>
      </c>
      <c r="B64" s="80" t="s">
        <v>118</v>
      </c>
      <c r="C64" s="108">
        <v>6360551112</v>
      </c>
      <c r="D64" s="108">
        <v>380542645</v>
      </c>
      <c r="E64" s="51">
        <f t="shared" si="1"/>
        <v>6741093757</v>
      </c>
      <c r="F64" s="51">
        <v>886074300</v>
      </c>
      <c r="G64" s="51">
        <v>890999100</v>
      </c>
      <c r="H64" s="53">
        <f t="shared" si="2"/>
        <v>1777073400</v>
      </c>
      <c r="I64" s="51">
        <v>466230812</v>
      </c>
      <c r="J64" s="53">
        <f t="shared" si="3"/>
        <v>2243304212</v>
      </c>
      <c r="K64" s="91">
        <f t="shared" si="4"/>
        <v>8984397969</v>
      </c>
      <c r="L64" s="87">
        <v>122090805</v>
      </c>
      <c r="M64" s="130">
        <v>0</v>
      </c>
      <c r="N64" s="126">
        <f t="shared" si="5"/>
        <v>9106488774</v>
      </c>
      <c r="O64" s="71"/>
    </row>
    <row r="65" spans="1:15">
      <c r="A65" s="78">
        <v>8758</v>
      </c>
      <c r="B65" s="80" t="s">
        <v>119</v>
      </c>
      <c r="C65" s="108">
        <v>15525302888</v>
      </c>
      <c r="D65" s="108">
        <v>20841489160</v>
      </c>
      <c r="E65" s="51">
        <f t="shared" si="1"/>
        <v>36366792048</v>
      </c>
      <c r="F65" s="51">
        <v>1941792660</v>
      </c>
      <c r="G65" s="51">
        <v>1943258429</v>
      </c>
      <c r="H65" s="53">
        <f t="shared" si="2"/>
        <v>3885051089</v>
      </c>
      <c r="I65" s="51">
        <v>1566432531</v>
      </c>
      <c r="J65" s="53">
        <f t="shared" si="3"/>
        <v>5451483620</v>
      </c>
      <c r="K65" s="91">
        <f t="shared" si="4"/>
        <v>41818275668</v>
      </c>
      <c r="L65" s="87">
        <v>366826656</v>
      </c>
      <c r="M65" s="130">
        <v>0</v>
      </c>
      <c r="N65" s="126">
        <f t="shared" si="5"/>
        <v>42185102324</v>
      </c>
      <c r="O65" s="71"/>
    </row>
    <row r="66" spans="1:15">
      <c r="A66" s="78">
        <v>76834</v>
      </c>
      <c r="B66" s="80" t="s">
        <v>120</v>
      </c>
      <c r="C66" s="108">
        <v>8145169229</v>
      </c>
      <c r="D66" s="108">
        <v>0</v>
      </c>
      <c r="E66" s="51">
        <f t="shared" si="1"/>
        <v>8145169229</v>
      </c>
      <c r="F66" s="51">
        <v>993336787</v>
      </c>
      <c r="G66" s="51">
        <v>992022171</v>
      </c>
      <c r="H66" s="53">
        <f t="shared" si="2"/>
        <v>1985358958</v>
      </c>
      <c r="I66" s="51">
        <v>802279387</v>
      </c>
      <c r="J66" s="53">
        <f t="shared" si="3"/>
        <v>2787638345</v>
      </c>
      <c r="K66" s="91">
        <f t="shared" si="4"/>
        <v>10932807574</v>
      </c>
      <c r="L66" s="87">
        <v>139335693</v>
      </c>
      <c r="M66" s="130">
        <v>0</v>
      </c>
      <c r="N66" s="126">
        <f t="shared" si="5"/>
        <v>11072143267</v>
      </c>
      <c r="O66" s="71"/>
    </row>
    <row r="67" spans="1:15">
      <c r="A67" s="78">
        <v>52835</v>
      </c>
      <c r="B67" s="80" t="s">
        <v>121</v>
      </c>
      <c r="C67" s="108">
        <v>11856646250</v>
      </c>
      <c r="D67" s="108">
        <v>3838121790</v>
      </c>
      <c r="E67" s="51">
        <f t="shared" si="1"/>
        <v>15694768040</v>
      </c>
      <c r="F67" s="51">
        <v>1576183561</v>
      </c>
      <c r="G67" s="51">
        <v>1591137933</v>
      </c>
      <c r="H67" s="53">
        <f t="shared" si="2"/>
        <v>3167321494</v>
      </c>
      <c r="I67" s="51">
        <v>852983697</v>
      </c>
      <c r="J67" s="53">
        <f t="shared" si="3"/>
        <v>4020305191</v>
      </c>
      <c r="K67" s="91">
        <f t="shared" si="4"/>
        <v>19715073231</v>
      </c>
      <c r="L67" s="87">
        <v>387258565</v>
      </c>
      <c r="M67" s="130">
        <v>0</v>
      </c>
      <c r="N67" s="126">
        <f t="shared" si="5"/>
        <v>20102331796</v>
      </c>
      <c r="O67" s="71"/>
    </row>
    <row r="68" spans="1:15">
      <c r="A68" s="78">
        <v>15001</v>
      </c>
      <c r="B68" s="80" t="s">
        <v>122</v>
      </c>
      <c r="C68" s="108">
        <v>7263147172</v>
      </c>
      <c r="D68" s="108">
        <v>0</v>
      </c>
      <c r="E68" s="51">
        <f t="shared" si="1"/>
        <v>7263147172</v>
      </c>
      <c r="F68" s="51">
        <v>1024223793</v>
      </c>
      <c r="G68" s="51">
        <v>903006810</v>
      </c>
      <c r="H68" s="53">
        <f t="shared" si="2"/>
        <v>1927230603</v>
      </c>
      <c r="I68" s="51">
        <v>496179377</v>
      </c>
      <c r="J68" s="53">
        <f t="shared" si="3"/>
        <v>2423409980</v>
      </c>
      <c r="K68" s="91">
        <f t="shared" si="4"/>
        <v>9686557152</v>
      </c>
      <c r="L68" s="87">
        <v>131690616</v>
      </c>
      <c r="M68" s="130">
        <v>0</v>
      </c>
      <c r="N68" s="126">
        <f t="shared" si="5"/>
        <v>9818247768</v>
      </c>
      <c r="O68" s="72"/>
    </row>
    <row r="69" spans="1:15" ht="25.5">
      <c r="A69" s="118">
        <v>5837</v>
      </c>
      <c r="B69" s="119" t="s">
        <v>123</v>
      </c>
      <c r="C69" s="108">
        <v>10046544228</v>
      </c>
      <c r="D69" s="108">
        <v>3105074409</v>
      </c>
      <c r="E69" s="120">
        <f t="shared" si="1"/>
        <v>13151618637</v>
      </c>
      <c r="F69" s="51">
        <v>1397917439</v>
      </c>
      <c r="G69" s="51">
        <v>1335966489</v>
      </c>
      <c r="H69" s="114">
        <f t="shared" si="2"/>
        <v>2733883928</v>
      </c>
      <c r="I69" s="51">
        <v>769721936</v>
      </c>
      <c r="J69" s="114">
        <f t="shared" si="3"/>
        <v>3503605864</v>
      </c>
      <c r="K69" s="121">
        <f t="shared" si="4"/>
        <v>16655224501</v>
      </c>
      <c r="L69" s="87">
        <v>0</v>
      </c>
      <c r="M69" s="130">
        <v>0</v>
      </c>
      <c r="N69" s="127">
        <f t="shared" si="5"/>
        <v>16655224501</v>
      </c>
      <c r="O69" s="109" t="s">
        <v>1101</v>
      </c>
    </row>
    <row r="70" spans="1:15">
      <c r="A70" s="78">
        <v>44847</v>
      </c>
      <c r="B70" s="80" t="s">
        <v>124</v>
      </c>
      <c r="C70" s="108">
        <v>2118319650</v>
      </c>
      <c r="D70" s="108">
        <v>35067597095</v>
      </c>
      <c r="E70" s="51">
        <f t="shared" si="1"/>
        <v>37185916745</v>
      </c>
      <c r="F70" s="51">
        <v>726556064</v>
      </c>
      <c r="G70" s="51">
        <v>725546175</v>
      </c>
      <c r="H70" s="53">
        <f t="shared" si="2"/>
        <v>1452102239</v>
      </c>
      <c r="I70" s="51">
        <v>419617598</v>
      </c>
      <c r="J70" s="53">
        <f t="shared" si="3"/>
        <v>1871719837</v>
      </c>
      <c r="K70" s="91">
        <f t="shared" si="4"/>
        <v>39057636582</v>
      </c>
      <c r="L70" s="87">
        <v>1516859509</v>
      </c>
      <c r="M70" s="130">
        <v>0</v>
      </c>
      <c r="N70" s="126">
        <f t="shared" si="5"/>
        <v>40574496091</v>
      </c>
      <c r="O70" s="71"/>
    </row>
    <row r="71" spans="1:15">
      <c r="A71" s="78">
        <v>20001</v>
      </c>
      <c r="B71" s="80" t="s">
        <v>125</v>
      </c>
      <c r="C71" s="108">
        <v>20841274255</v>
      </c>
      <c r="D71" s="108">
        <v>6082940033</v>
      </c>
      <c r="E71" s="51">
        <f t="shared" si="1"/>
        <v>26924214288</v>
      </c>
      <c r="F71" s="51">
        <v>2614327309</v>
      </c>
      <c r="G71" s="51">
        <v>2520791465</v>
      </c>
      <c r="H71" s="53">
        <f t="shared" si="2"/>
        <v>5135118774</v>
      </c>
      <c r="I71" s="51">
        <v>1484846202</v>
      </c>
      <c r="J71" s="53">
        <f t="shared" si="3"/>
        <v>6619964976</v>
      </c>
      <c r="K71" s="91">
        <f t="shared" si="4"/>
        <v>33544179264</v>
      </c>
      <c r="L71" s="87">
        <v>621402027</v>
      </c>
      <c r="M71" s="130">
        <v>0</v>
      </c>
      <c r="N71" s="126">
        <f t="shared" si="5"/>
        <v>34165581291</v>
      </c>
      <c r="O71" s="71"/>
    </row>
    <row r="72" spans="1:15">
      <c r="A72" s="78">
        <v>50001</v>
      </c>
      <c r="B72" s="80" t="s">
        <v>126</v>
      </c>
      <c r="C72" s="108">
        <v>20708499863</v>
      </c>
      <c r="D72" s="108">
        <v>3481115174</v>
      </c>
      <c r="E72" s="51">
        <f t="shared" si="1"/>
        <v>24189615037</v>
      </c>
      <c r="F72" s="51">
        <v>4238120686</v>
      </c>
      <c r="G72" s="51">
        <v>2889281047</v>
      </c>
      <c r="H72" s="53">
        <f t="shared" si="2"/>
        <v>7127401733</v>
      </c>
      <c r="I72" s="51">
        <v>1572944504</v>
      </c>
      <c r="J72" s="53">
        <f t="shared" si="3"/>
        <v>8700346237</v>
      </c>
      <c r="K72" s="91">
        <f t="shared" si="4"/>
        <v>32889961274</v>
      </c>
      <c r="L72" s="87">
        <v>495668475</v>
      </c>
      <c r="M72" s="130">
        <v>0</v>
      </c>
      <c r="N72" s="126">
        <f t="shared" si="5"/>
        <v>33385629749</v>
      </c>
      <c r="O72" s="72"/>
    </row>
    <row r="73" spans="1:15">
      <c r="A73" s="78">
        <v>85001</v>
      </c>
      <c r="B73" s="80" t="s">
        <v>127</v>
      </c>
      <c r="C73" s="108">
        <v>9699075268</v>
      </c>
      <c r="D73" s="108">
        <v>306919864</v>
      </c>
      <c r="E73" s="51">
        <f t="shared" si="1"/>
        <v>10005995132</v>
      </c>
      <c r="F73" s="51">
        <v>1331094441</v>
      </c>
      <c r="G73" s="51">
        <v>1306323077</v>
      </c>
      <c r="H73" s="53">
        <f t="shared" si="2"/>
        <v>2637417518</v>
      </c>
      <c r="I73" s="51">
        <v>705460321</v>
      </c>
      <c r="J73" s="53">
        <f t="shared" si="3"/>
        <v>3342877839</v>
      </c>
      <c r="K73" s="91">
        <f t="shared" si="4"/>
        <v>13348872971</v>
      </c>
      <c r="L73" s="87">
        <v>251652419</v>
      </c>
      <c r="M73" s="130">
        <v>0</v>
      </c>
      <c r="N73" s="126">
        <f t="shared" si="5"/>
        <v>13600525390</v>
      </c>
      <c r="O73" s="69"/>
    </row>
    <row r="74" spans="1:15">
      <c r="A74" s="78">
        <v>76892</v>
      </c>
      <c r="B74" s="80" t="s">
        <v>128</v>
      </c>
      <c r="C74" s="108">
        <v>5097429531</v>
      </c>
      <c r="D74" s="108">
        <v>126530309</v>
      </c>
      <c r="E74" s="51">
        <f t="shared" si="1"/>
        <v>5223959840</v>
      </c>
      <c r="F74" s="51">
        <v>651519846</v>
      </c>
      <c r="G74" s="51">
        <v>671858072</v>
      </c>
      <c r="H74" s="53">
        <f t="shared" si="2"/>
        <v>1323377918</v>
      </c>
      <c r="I74" s="51">
        <v>375825666</v>
      </c>
      <c r="J74" s="53">
        <f t="shared" si="3"/>
        <v>1699203584</v>
      </c>
      <c r="K74" s="91">
        <f t="shared" si="4"/>
        <v>6923163424</v>
      </c>
      <c r="L74" s="87">
        <v>98310716</v>
      </c>
      <c r="M74" s="130">
        <v>0</v>
      </c>
      <c r="N74" s="126">
        <f t="shared" si="5"/>
        <v>7021474140</v>
      </c>
      <c r="O74" s="72"/>
    </row>
    <row r="75" spans="1:15" ht="13.5" thickBot="1">
      <c r="A75" s="79">
        <v>25899</v>
      </c>
      <c r="B75" s="85" t="s">
        <v>129</v>
      </c>
      <c r="C75" s="108">
        <v>5185172070</v>
      </c>
      <c r="D75" s="108">
        <v>0</v>
      </c>
      <c r="E75" s="57">
        <f t="shared" si="1"/>
        <v>5185172070</v>
      </c>
      <c r="F75" s="51">
        <v>714619130</v>
      </c>
      <c r="G75" s="51">
        <v>715302574</v>
      </c>
      <c r="H75" s="56">
        <f t="shared" si="2"/>
        <v>1429921704</v>
      </c>
      <c r="I75" s="51">
        <v>564572785</v>
      </c>
      <c r="J75" s="56">
        <f t="shared" si="3"/>
        <v>1994494489</v>
      </c>
      <c r="K75" s="92">
        <f t="shared" si="4"/>
        <v>7179666559</v>
      </c>
      <c r="L75" s="87">
        <v>110660016</v>
      </c>
      <c r="M75" s="130">
        <v>0</v>
      </c>
      <c r="N75" s="128">
        <f t="shared" si="5"/>
        <v>7290326575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29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1104396324581</v>
      </c>
      <c r="D77" s="32">
        <f t="shared" ref="D77:N77" si="8">SUM(D11:D75)</f>
        <v>260400722844</v>
      </c>
      <c r="E77" s="32">
        <f t="shared" si="8"/>
        <v>1364797047425</v>
      </c>
      <c r="F77" s="32">
        <f t="shared" si="8"/>
        <v>147290328073</v>
      </c>
      <c r="G77" s="32">
        <f t="shared" si="8"/>
        <v>178508487000</v>
      </c>
      <c r="H77" s="32">
        <f t="shared" si="8"/>
        <v>325798815073</v>
      </c>
      <c r="I77" s="32">
        <f t="shared" si="8"/>
        <v>95380531951</v>
      </c>
      <c r="J77" s="32">
        <f t="shared" si="8"/>
        <v>421179347024</v>
      </c>
      <c r="K77" s="32">
        <f t="shared" si="8"/>
        <v>1785976394449</v>
      </c>
      <c r="L77" s="32">
        <f t="shared" si="8"/>
        <v>27068760347</v>
      </c>
      <c r="M77" s="32">
        <f t="shared" si="8"/>
        <v>9506861135</v>
      </c>
      <c r="N77" s="32">
        <f t="shared" si="8"/>
        <v>1822552015931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38" activePane="bottomLeft" state="frozen"/>
      <selection pane="bottomLeft" activeCell="D7" sqref="D7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2" t="s">
        <v>0</v>
      </c>
      <c r="B1" s="133"/>
      <c r="C1" s="133"/>
      <c r="D1" s="133"/>
      <c r="E1" s="134"/>
      <c r="F1" s="135"/>
    </row>
    <row r="2" spans="1:6">
      <c r="A2" s="132" t="s">
        <v>1</v>
      </c>
      <c r="B2" s="133"/>
      <c r="C2" s="133"/>
      <c r="D2" s="133"/>
      <c r="E2" s="134"/>
      <c r="F2" s="135"/>
    </row>
    <row r="3" spans="1:6">
      <c r="A3" s="16"/>
      <c r="B3" s="14"/>
      <c r="C3" s="14"/>
      <c r="D3" s="14"/>
      <c r="E3" s="45"/>
    </row>
    <row r="4" spans="1:6">
      <c r="A4" s="171" t="s">
        <v>1105</v>
      </c>
      <c r="B4" s="171"/>
      <c r="C4" s="171"/>
      <c r="D4" s="171"/>
      <c r="E4" s="171"/>
      <c r="F4" s="171"/>
    </row>
    <row r="5" spans="1:6">
      <c r="A5" s="171" t="s">
        <v>1108</v>
      </c>
      <c r="B5" s="171"/>
      <c r="C5" s="171"/>
      <c r="D5" s="171"/>
      <c r="E5" s="171"/>
      <c r="F5" s="171"/>
    </row>
    <row r="6" spans="1:6" ht="13.5" thickBot="1">
      <c r="B6" s="2"/>
      <c r="C6" s="2"/>
      <c r="D6" s="2"/>
      <c r="E6" s="9"/>
    </row>
    <row r="7" spans="1:6" ht="54.75" customHeight="1" thickBot="1">
      <c r="A7" s="136" t="s">
        <v>5</v>
      </c>
      <c r="B7" s="137" t="s">
        <v>6</v>
      </c>
      <c r="C7" s="137" t="s">
        <v>130</v>
      </c>
      <c r="D7" s="137" t="s">
        <v>131</v>
      </c>
      <c r="E7" s="138" t="s">
        <v>1102</v>
      </c>
      <c r="F7" s="139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>
        <v>23615904</v>
      </c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>
        <v>2581746</v>
      </c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>
        <v>6068311</v>
      </c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>
        <v>26974744</v>
      </c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>
        <v>40363341</v>
      </c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>
        <v>52428201</v>
      </c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>
        <v>6882146</v>
      </c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>
        <v>16846494</v>
      </c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>
        <v>31135243</v>
      </c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>
        <v>36509375</v>
      </c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>
        <v>9966074</v>
      </c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>
        <v>129000744</v>
      </c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>
        <v>10163607</v>
      </c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>
        <v>2384093</v>
      </c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>
        <v>39701468</v>
      </c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>
        <v>9600889</v>
      </c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>
        <v>11184999</v>
      </c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>
        <v>23518519</v>
      </c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>
        <v>26134361</v>
      </c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>
        <v>11632755</v>
      </c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>
        <v>15895205</v>
      </c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>
        <v>88303273</v>
      </c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>
        <v>12189778</v>
      </c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>
        <v>65784314</v>
      </c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>
        <v>13933303</v>
      </c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>
        <v>27492025</v>
      </c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>
        <v>5241857</v>
      </c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>
        <v>4098217</v>
      </c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>
        <v>112130717</v>
      </c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>
        <v>68668163</v>
      </c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>
        <v>3254679</v>
      </c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>
        <v>194854987</v>
      </c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>
        <v>125922448</v>
      </c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>
        <v>11433328</v>
      </c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>
        <v>26145790</v>
      </c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>
        <v>5946639</v>
      </c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>
        <v>19605319</v>
      </c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>
        <v>70087926</v>
      </c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>
        <v>72367612</v>
      </c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>
        <v>20136127</v>
      </c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>
        <v>10943711</v>
      </c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>
        <v>146504405</v>
      </c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>
        <v>9684702</v>
      </c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>
        <v>20113752</v>
      </c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>
        <v>52431317</v>
      </c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>
        <v>9636141</v>
      </c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>
        <v>40376176</v>
      </c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>
        <v>8685597</v>
      </c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>
        <v>15377912</v>
      </c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>
        <v>8605590</v>
      </c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>
        <v>49208531</v>
      </c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>
        <v>10731965</v>
      </c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>
        <v>5916526</v>
      </c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>
        <v>5560473</v>
      </c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>
        <v>41531556</v>
      </c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>
        <v>15294917</v>
      </c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>
        <v>11068991</v>
      </c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>
        <v>59683869</v>
      </c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>
        <v>9801901</v>
      </c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>
        <v>25761360</v>
      </c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>
        <v>11705913</v>
      </c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>
        <v>13077963</v>
      </c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>
        <v>72909295</v>
      </c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>
        <v>6680552</v>
      </c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>
        <v>28927737</v>
      </c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>
        <v>49260399</v>
      </c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>
        <v>10728455</v>
      </c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>
        <v>210196640</v>
      </c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>
        <v>98794507</v>
      </c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>
        <v>4106375</v>
      </c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>
        <v>24196614</v>
      </c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>
        <v>14260176</v>
      </c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>
        <v>8898616</v>
      </c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>
        <v>43973767</v>
      </c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>
        <v>15462540</v>
      </c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>
        <v>31685525</v>
      </c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>
        <v>80725781</v>
      </c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>
        <v>17558460</v>
      </c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>
        <v>15757754</v>
      </c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>
        <v>17728790</v>
      </c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>
        <v>12285418</v>
      </c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>
        <v>23776492</v>
      </c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>
        <v>8275497</v>
      </c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>
        <v>19613169</v>
      </c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>
        <v>4437920</v>
      </c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>
        <v>84312050</v>
      </c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>
        <v>22007023</v>
      </c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>
        <v>33353175</v>
      </c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>
        <v>140499404</v>
      </c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>
        <v>17663339</v>
      </c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>
        <v>28587527</v>
      </c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>
        <v>27309370</v>
      </c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>
        <v>19578194</v>
      </c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>
        <v>45818531</v>
      </c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>
        <v>17463788</v>
      </c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>
        <v>46220101</v>
      </c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>
        <v>70212089</v>
      </c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>
        <v>47786659</v>
      </c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>
        <v>20699887</v>
      </c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>
        <v>19632604</v>
      </c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>
        <v>58280663</v>
      </c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>
        <v>6395165</v>
      </c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>
        <v>9102695</v>
      </c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>
        <v>8956925</v>
      </c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>
        <v>10760202</v>
      </c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>
        <v>57920498</v>
      </c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>
        <v>26506746</v>
      </c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>
        <v>4531833</v>
      </c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>
        <v>26643755</v>
      </c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>
        <v>8867249</v>
      </c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>
        <v>46722502</v>
      </c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>
        <v>10325346</v>
      </c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>
        <v>56772950</v>
      </c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>
        <v>27643562</v>
      </c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>
        <v>39369601</v>
      </c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>
        <v>88679915</v>
      </c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>
        <v>90973564</v>
      </c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>
        <v>61463101</v>
      </c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>
        <v>33674217</v>
      </c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>
        <v>87148188</v>
      </c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>
        <v>28636319</v>
      </c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>
        <v>56201051</v>
      </c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>
        <v>45812784</v>
      </c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>
        <v>48224106</v>
      </c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>
        <v>8313455</v>
      </c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>
        <v>23494755</v>
      </c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>
        <v>45586915</v>
      </c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>
        <v>39822523</v>
      </c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>
        <v>56832613</v>
      </c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>
        <v>59839352</v>
      </c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>
        <v>141648080</v>
      </c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>
        <v>27773801</v>
      </c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>
        <v>31871274</v>
      </c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>
        <v>21089028</v>
      </c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>
        <v>18734936</v>
      </c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>
        <v>12436518</v>
      </c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>
        <v>99455633</v>
      </c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>
        <v>36386639</v>
      </c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>
        <v>21457535</v>
      </c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>
        <v>123926827</v>
      </c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>
        <v>23155678</v>
      </c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>
        <v>59125722</v>
      </c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>
        <v>76676428</v>
      </c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>
        <v>22343992</v>
      </c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>
        <v>36472821</v>
      </c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>
        <v>35879504</v>
      </c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>
        <v>66660425</v>
      </c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>
        <v>208234368</v>
      </c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>
        <v>14241128</v>
      </c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>
        <v>23499175</v>
      </c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>
        <v>48632425</v>
      </c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>
        <v>57984673</v>
      </c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>
        <v>25269465</v>
      </c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>
        <v>150583328</v>
      </c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>
        <v>61581972</v>
      </c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>
        <v>105403305</v>
      </c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>
        <v>72299581</v>
      </c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>
        <v>46144008</v>
      </c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>
        <v>93868632</v>
      </c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>
        <v>13236115</v>
      </c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>
        <v>26284096</v>
      </c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>
        <v>15569437</v>
      </c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>
        <v>41073639</v>
      </c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>
        <v>29012501</v>
      </c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>
        <v>123752832</v>
      </c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>
        <v>36917548</v>
      </c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>
        <v>85784385</v>
      </c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>
        <v>58687205</v>
      </c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>
        <v>82331285</v>
      </c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>
        <v>46589125</v>
      </c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>
        <v>81468715</v>
      </c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>
        <v>108428419</v>
      </c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>
        <v>44507250</v>
      </c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>
        <v>16506032</v>
      </c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>
        <v>31193551</v>
      </c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>
        <v>93179248</v>
      </c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>
        <v>109893977</v>
      </c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>
        <v>47717277</v>
      </c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>
        <v>49898969</v>
      </c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>
        <v>33353666</v>
      </c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>
        <v>1368549</v>
      </c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>
        <v>20124154</v>
      </c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>
        <v>6826988</v>
      </c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>
        <v>9568510</v>
      </c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>
        <v>1680704</v>
      </c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>
        <v>1805741</v>
      </c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>
        <v>7373285</v>
      </c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>
        <v>6001849</v>
      </c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>
        <v>3160020</v>
      </c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>
        <v>5848511</v>
      </c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>
        <v>1160424</v>
      </c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>
        <v>3390065</v>
      </c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>
        <v>4519536</v>
      </c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>
        <v>3648393</v>
      </c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>
        <v>3693825</v>
      </c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>
        <v>62942870</v>
      </c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>
        <v>6092192</v>
      </c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>
        <v>21970257</v>
      </c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>
        <v>8828573</v>
      </c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>
        <v>4627521</v>
      </c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>
        <v>5878755</v>
      </c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>
        <v>10857613</v>
      </c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>
        <v>3554372</v>
      </c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>
        <v>3403642</v>
      </c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>
        <v>4620503</v>
      </c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>
        <v>24915256</v>
      </c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>
        <v>5748831</v>
      </c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>
        <v>2051474</v>
      </c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>
        <v>5181683</v>
      </c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>
        <v>2586588</v>
      </c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>
        <v>8165756</v>
      </c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>
        <v>3886817</v>
      </c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>
        <v>5240419</v>
      </c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>
        <v>4073590</v>
      </c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>
        <v>4171422</v>
      </c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>
        <v>6733116</v>
      </c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>
        <v>16269949</v>
      </c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>
        <v>1789249</v>
      </c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>
        <v>10328772</v>
      </c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>
        <v>2835954</v>
      </c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>
        <v>7296594</v>
      </c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>
        <v>2226943</v>
      </c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>
        <v>8998394</v>
      </c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>
        <v>8130977</v>
      </c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>
        <v>6049139</v>
      </c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>
        <v>2515888</v>
      </c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>
        <v>1291521</v>
      </c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>
        <v>3219855</v>
      </c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>
        <v>17942592</v>
      </c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>
        <v>4120261</v>
      </c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>
        <v>8707552</v>
      </c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>
        <v>8962936</v>
      </c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>
        <v>7960603</v>
      </c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>
        <v>7095615</v>
      </c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>
        <v>24161061</v>
      </c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>
        <v>6863453</v>
      </c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>
        <v>13238832</v>
      </c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>
        <v>12894902</v>
      </c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>
        <v>7479878</v>
      </c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>
        <v>3035628</v>
      </c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>
        <v>14259859</v>
      </c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>
        <v>1840902</v>
      </c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>
        <v>4421037</v>
      </c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>
        <v>35119677</v>
      </c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>
        <v>2871399</v>
      </c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>
        <v>2623265</v>
      </c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>
        <v>12068228</v>
      </c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>
        <v>6686439</v>
      </c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>
        <v>3834326</v>
      </c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>
        <v>9879643</v>
      </c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>
        <v>3465591</v>
      </c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>
        <v>68458488</v>
      </c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>
        <v>9895806</v>
      </c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>
        <v>11467992</v>
      </c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>
        <v>10474717</v>
      </c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>
        <v>2350171</v>
      </c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>
        <v>16626020</v>
      </c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>
        <v>5531330</v>
      </c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>
        <v>26907395</v>
      </c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>
        <v>2058545</v>
      </c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>
        <v>5133164</v>
      </c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>
        <v>6256461</v>
      </c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>
        <v>6114492</v>
      </c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>
        <v>4691873</v>
      </c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>
        <v>11714684</v>
      </c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>
        <v>8826819</v>
      </c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>
        <v>4326283</v>
      </c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>
        <v>9901737</v>
      </c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>
        <v>4717886</v>
      </c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>
        <v>2782570</v>
      </c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>
        <v>1491451</v>
      </c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>
        <v>11838239</v>
      </c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>
        <v>10437972</v>
      </c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>
        <v>16487652</v>
      </c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>
        <v>12651138</v>
      </c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>
        <v>2603708</v>
      </c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>
        <v>4507895</v>
      </c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>
        <v>11338297</v>
      </c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>
        <v>12310385</v>
      </c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>
        <v>2503778</v>
      </c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>
        <v>7628913</v>
      </c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>
        <v>2939875</v>
      </c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>
        <v>8346951</v>
      </c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>
        <v>3276655</v>
      </c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>
        <v>11430442</v>
      </c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>
        <v>11842973</v>
      </c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>
        <v>4374930</v>
      </c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>
        <v>5835099</v>
      </c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>
        <v>13402147</v>
      </c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>
        <v>7929958</v>
      </c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>
        <v>5497152</v>
      </c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>
        <v>7353300</v>
      </c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>
        <v>2999335</v>
      </c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>
        <v>11152462</v>
      </c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>
        <v>16143605</v>
      </c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>
        <v>2526963</v>
      </c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>
        <v>9555788</v>
      </c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>
        <v>17531659</v>
      </c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>
        <v>2647061</v>
      </c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>
        <v>7072157</v>
      </c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>
        <v>26003769</v>
      </c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>
        <v>37685116</v>
      </c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>
        <v>11917341</v>
      </c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>
        <v>13544750</v>
      </c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>
        <v>45791139</v>
      </c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>
        <v>8814137</v>
      </c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>
        <v>82937059</v>
      </c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>
        <v>6397875</v>
      </c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>
        <v>19775526</v>
      </c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>
        <v>15105498</v>
      </c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>
        <v>19297484</v>
      </c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>
        <v>1972748</v>
      </c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>
        <v>25918156</v>
      </c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>
        <v>9491704</v>
      </c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>
        <v>14832517</v>
      </c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>
        <v>16634339</v>
      </c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>
        <v>24749305</v>
      </c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>
        <v>66020699</v>
      </c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>
        <v>11246072</v>
      </c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>
        <v>17336933</v>
      </c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>
        <v>27275181</v>
      </c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>
        <v>6514671</v>
      </c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>
        <v>36783204</v>
      </c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>
        <v>12038569</v>
      </c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>
        <v>46630897</v>
      </c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>
        <v>13220912</v>
      </c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>
        <v>8103946</v>
      </c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>
        <v>21089292</v>
      </c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>
        <v>80505593</v>
      </c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>
        <v>17045700</v>
      </c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>
        <v>36190664</v>
      </c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>
        <v>24205178</v>
      </c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>
        <v>30994270</v>
      </c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>
        <v>25965391</v>
      </c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>
        <v>6020888</v>
      </c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>
        <v>60999945</v>
      </c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>
        <v>29926857</v>
      </c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>
        <v>136992501</v>
      </c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>
        <v>32090417</v>
      </c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>
        <v>13481037</v>
      </c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>
        <v>12082831</v>
      </c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>
        <v>25057335</v>
      </c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>
        <v>51360223</v>
      </c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>
        <v>34582381</v>
      </c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>
        <v>50876897</v>
      </c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>
        <v>40196758</v>
      </c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>
        <v>68528926</v>
      </c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>
        <v>105424120</v>
      </c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>
        <v>59239128</v>
      </c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>
        <v>39083946</v>
      </c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>
        <v>79258417</v>
      </c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>
        <v>7167825</v>
      </c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>
        <v>19677148</v>
      </c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>
        <v>131809583</v>
      </c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>
        <v>53605527</v>
      </c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>
        <v>27476423</v>
      </c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>
        <v>15267580</v>
      </c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>
        <v>20231570</v>
      </c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>
        <v>70468485</v>
      </c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>
        <v>24333126</v>
      </c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>
        <v>34430141</v>
      </c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>
        <v>67477202</v>
      </c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>
        <v>9606050</v>
      </c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>
        <v>92164644</v>
      </c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>
        <v>57611519</v>
      </c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>
        <v>17508037</v>
      </c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>
        <v>61033190</v>
      </c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>
        <v>42135139</v>
      </c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>
        <v>28466380</v>
      </c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>
        <v>11790238</v>
      </c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>
        <v>8436367</v>
      </c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>
        <v>157778920</v>
      </c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>
        <v>10981308</v>
      </c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>
        <v>51624744</v>
      </c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>
        <v>11435792</v>
      </c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>
        <v>46790059</v>
      </c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>
        <v>8705380</v>
      </c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>
        <v>42878667</v>
      </c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>
        <v>114854747</v>
      </c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>
        <v>61128661</v>
      </c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>
        <v>41147969</v>
      </c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>
        <v>20806510</v>
      </c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>
        <v>154006640</v>
      </c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>
        <v>154269467</v>
      </c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>
        <v>60331824</v>
      </c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>
        <v>66799732</v>
      </c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>
        <v>94271168</v>
      </c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>
        <v>95499268</v>
      </c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>
        <v>62748177</v>
      </c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>
        <v>88763080</v>
      </c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>
        <v>68414970</v>
      </c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>
        <v>99673149</v>
      </c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>
        <v>21370597</v>
      </c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>
        <v>6969935</v>
      </c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>
        <v>31698384</v>
      </c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>
        <v>106170024</v>
      </c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>
        <v>27948750</v>
      </c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>
        <v>34374555</v>
      </c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>
        <v>46328461</v>
      </c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>
        <v>126924553</v>
      </c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>
        <v>32564093</v>
      </c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>
        <v>59775264</v>
      </c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>
        <v>41342091</v>
      </c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>
        <v>40210826</v>
      </c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>
        <v>60417397</v>
      </c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>
        <v>40795025</v>
      </c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>
        <v>151221900</v>
      </c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>
        <v>62401303</v>
      </c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>
        <v>81579176</v>
      </c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>
        <v>153351539</v>
      </c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>
        <v>29214892</v>
      </c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>
        <v>93641736</v>
      </c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>
        <v>131069427</v>
      </c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>
        <v>31425954</v>
      </c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>
        <v>35979735</v>
      </c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>
        <v>71867007</v>
      </c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>
        <v>32792288</v>
      </c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>
        <v>175369629</v>
      </c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>
        <v>111073832</v>
      </c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>
        <v>145864617</v>
      </c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>
        <v>86322941</v>
      </c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>
        <v>96144364</v>
      </c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>
        <v>147449025</v>
      </c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>
        <v>36394437</v>
      </c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>
        <v>175813756</v>
      </c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>
        <v>66350813</v>
      </c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>
        <v>99823228</v>
      </c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>
        <v>52558753</v>
      </c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>
        <v>42758575</v>
      </c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>
        <v>86640915</v>
      </c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>
        <v>366318597</v>
      </c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>
        <v>183521376</v>
      </c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>
        <v>116324228</v>
      </c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>
        <v>9013182</v>
      </c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>
        <v>6698046</v>
      </c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>
        <v>20560511</v>
      </c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>
        <v>15358912</v>
      </c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>
        <v>14481304</v>
      </c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>
        <v>2183914</v>
      </c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>
        <v>3020775</v>
      </c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>
        <v>10859958</v>
      </c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>
        <v>6312763</v>
      </c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>
        <v>7209663</v>
      </c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>
        <v>54692415</v>
      </c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>
        <v>17609652</v>
      </c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>
        <v>19858916</v>
      </c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>
        <v>9731965</v>
      </c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>
        <v>3847567</v>
      </c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>
        <v>11450580</v>
      </c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>
        <v>12739197</v>
      </c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>
        <v>25222389</v>
      </c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>
        <v>25911865</v>
      </c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>
        <v>20135327</v>
      </c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>
        <v>12494467</v>
      </c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>
        <v>24950836</v>
      </c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>
        <v>6600727</v>
      </c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>
        <v>22315359</v>
      </c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>
        <v>13901122</v>
      </c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>
        <v>9402789</v>
      </c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>
        <v>11783765</v>
      </c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>
        <v>5851339</v>
      </c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>
        <v>16878356</v>
      </c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>
        <v>12134031</v>
      </c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>
        <v>3145500</v>
      </c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>
        <v>9440872</v>
      </c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>
        <v>21568684</v>
      </c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>
        <v>25841200</v>
      </c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>
        <v>20582730</v>
      </c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>
        <v>3490075</v>
      </c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>
        <v>7163821</v>
      </c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>
        <v>5950411</v>
      </c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>
        <v>6575867</v>
      </c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>
        <v>5431926</v>
      </c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>
        <v>3044825</v>
      </c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>
        <v>6237175</v>
      </c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>
        <v>21136516</v>
      </c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>
        <v>29878734</v>
      </c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>
        <v>12995766</v>
      </c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>
        <v>8969182</v>
      </c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>
        <v>21761655</v>
      </c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>
        <v>17588720</v>
      </c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>
        <v>7657008</v>
      </c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>
        <v>97659184</v>
      </c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>
        <v>3012033</v>
      </c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>
        <v>15163893</v>
      </c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>
        <v>1858843</v>
      </c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>
        <v>17614355</v>
      </c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>
        <v>7540118</v>
      </c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>
        <v>3706960</v>
      </c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>
        <v>7449516</v>
      </c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>
        <v>5600476</v>
      </c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>
        <v>30363270</v>
      </c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>
        <v>6141799</v>
      </c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>
        <v>6447961</v>
      </c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>
        <v>15807685</v>
      </c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>
        <v>14712699</v>
      </c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>
        <v>20844086</v>
      </c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>
        <v>3071763</v>
      </c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>
        <v>6213248</v>
      </c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>
        <v>9414931</v>
      </c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>
        <v>7772493</v>
      </c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>
        <v>9944211</v>
      </c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>
        <v>9868332</v>
      </c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>
        <v>11105089</v>
      </c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>
        <v>10857781</v>
      </c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>
        <v>4107103</v>
      </c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>
        <v>10763982</v>
      </c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>
        <v>12017549</v>
      </c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>
        <v>14606895</v>
      </c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>
        <v>15720843</v>
      </c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>
        <v>31027295</v>
      </c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>
        <v>24250144</v>
      </c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>
        <v>13658385</v>
      </c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>
        <v>26484724</v>
      </c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>
        <v>14187223</v>
      </c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>
        <v>18294221</v>
      </c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>
        <v>7205685</v>
      </c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>
        <v>7575256</v>
      </c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>
        <v>8175623</v>
      </c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>
        <v>19991229</v>
      </c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>
        <v>13294816</v>
      </c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>
        <v>8315531</v>
      </c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>
        <v>21234074</v>
      </c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>
        <v>5409186</v>
      </c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>
        <v>2978122</v>
      </c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>
        <v>13969904</v>
      </c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>
        <v>62216862</v>
      </c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>
        <v>5432752</v>
      </c>
      <c r="F535" s="60">
        <v>0</v>
      </c>
      <c r="G535" s="172"/>
      <c r="H535" s="173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>
        <v>14722469</v>
      </c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>
        <v>8683520</v>
      </c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>
        <v>49754750</v>
      </c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>
        <v>9211040</v>
      </c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>
        <v>4402527</v>
      </c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>
        <v>10409306</v>
      </c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>
        <v>4463563</v>
      </c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>
        <v>1981115</v>
      </c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>
        <v>21322712</v>
      </c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>
        <v>28500707</v>
      </c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>
        <v>20265458</v>
      </c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>
        <v>25557069</v>
      </c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>
        <v>5230510</v>
      </c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>
        <v>37063772</v>
      </c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>
        <v>194847883</v>
      </c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>
        <v>18582371</v>
      </c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>
        <v>97448615</v>
      </c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>
        <v>30265817</v>
      </c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>
        <v>95177441</v>
      </c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>
        <v>96287605</v>
      </c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>
        <v>20158185</v>
      </c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>
        <v>78140093</v>
      </c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>
        <v>16859068</v>
      </c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>
        <v>51883033</v>
      </c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>
        <v>34373998</v>
      </c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>
        <v>83621345</v>
      </c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>
        <v>202388949</v>
      </c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>
        <v>19585589</v>
      </c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>
        <v>79667976</v>
      </c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>
        <v>33387058</v>
      </c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>
        <v>64698242</v>
      </c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>
        <v>44589661</v>
      </c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>
        <v>27106633</v>
      </c>
      <c r="F568" s="60">
        <v>0</v>
      </c>
    </row>
    <row r="569" spans="1:6" s="18" customFormat="1" ht="13.5" customHeight="1">
      <c r="A569" s="62" t="s">
        <v>1103</v>
      </c>
      <c r="B569" s="63" t="s">
        <v>37</v>
      </c>
      <c r="C569" s="63" t="s">
        <v>1104</v>
      </c>
      <c r="D569" s="64">
        <v>9016717661</v>
      </c>
      <c r="E569" s="87">
        <v>103492977</v>
      </c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>
        <v>33542029</v>
      </c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>
        <v>22676051</v>
      </c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>
        <v>32525583</v>
      </c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>
        <v>159875040</v>
      </c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>
        <v>9973938</v>
      </c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>
        <v>10351628</v>
      </c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>
        <v>90504679</v>
      </c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>
        <v>47841688</v>
      </c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>
        <v>22517927</v>
      </c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>
        <v>60984493</v>
      </c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>
        <v>15642076</v>
      </c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>
        <v>25803298</v>
      </c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>
        <v>44050248</v>
      </c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>
        <v>4226564</v>
      </c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>
        <v>10660886</v>
      </c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>
        <v>42661141</v>
      </c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>
        <v>13396975</v>
      </c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>
        <v>4855491</v>
      </c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>
        <v>112947747</v>
      </c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>
        <v>44548080</v>
      </c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>
        <v>29568593</v>
      </c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>
        <v>15302994</v>
      </c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>
        <v>20306812</v>
      </c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>
        <v>43559735</v>
      </c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>
        <v>22548346</v>
      </c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>
        <v>108749829</v>
      </c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>
        <v>12504698</v>
      </c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>
        <v>19988038</v>
      </c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>
        <v>9703537</v>
      </c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>
        <v>37154825</v>
      </c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>
        <v>24211951</v>
      </c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>
        <v>24381105</v>
      </c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>
        <v>30703200</v>
      </c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>
        <v>24749615</v>
      </c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>
        <v>48753855</v>
      </c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>
        <v>21517099</v>
      </c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>
        <v>40079681</v>
      </c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>
        <v>27341395</v>
      </c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>
        <v>16227225</v>
      </c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>
        <v>18386161</v>
      </c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>
        <v>10199181</v>
      </c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>
        <v>31600481</v>
      </c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>
        <v>10030489</v>
      </c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>
        <v>9477307</v>
      </c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>
        <v>74730655</v>
      </c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>
        <v>96300295</v>
      </c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>
        <v>116548072</v>
      </c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>
        <v>27789212</v>
      </c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>
        <v>12796432</v>
      </c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>
        <v>83529780</v>
      </c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>
        <v>51182921</v>
      </c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>
        <v>6941319</v>
      </c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>
        <v>711384261</v>
      </c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>
        <v>103358372</v>
      </c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>
        <v>19789952</v>
      </c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>
        <v>38484519</v>
      </c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>
        <v>37250672</v>
      </c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>
        <v>78364061</v>
      </c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>
        <v>112362077</v>
      </c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>
        <v>21343551</v>
      </c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>
        <v>71406940</v>
      </c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>
        <v>24377016</v>
      </c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>
        <v>185130957</v>
      </c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>
        <v>40336213</v>
      </c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>
        <v>63782357</v>
      </c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>
        <v>166530764</v>
      </c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>
        <v>80126317</v>
      </c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>
        <v>108671857</v>
      </c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>
        <v>23524456</v>
      </c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>
        <v>55772237</v>
      </c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>
        <v>80564701</v>
      </c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>
        <v>155089772</v>
      </c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>
        <v>80192749</v>
      </c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>
        <v>15492993</v>
      </c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>
        <v>68301727</v>
      </c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>
        <v>19152216</v>
      </c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>
        <v>81204595</v>
      </c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>
        <v>31777647</v>
      </c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>
        <v>74536709</v>
      </c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>
        <v>32532509</v>
      </c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>
        <v>75204307</v>
      </c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>
        <v>45531650</v>
      </c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>
        <v>34142602</v>
      </c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>
        <v>185689613</v>
      </c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>
        <v>96391785</v>
      </c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>
        <v>12612658</v>
      </c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>
        <v>13160777</v>
      </c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>
        <v>18396265</v>
      </c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>
        <v>7729481</v>
      </c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>
        <v>31310392</v>
      </c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>
        <v>2453798</v>
      </c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>
        <v>15712711</v>
      </c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>
        <v>5865412</v>
      </c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>
        <v>19306865</v>
      </c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>
        <v>119518092</v>
      </c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>
        <v>15764338</v>
      </c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>
        <v>26379773</v>
      </c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>
        <v>22555032</v>
      </c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>
        <v>53069120</v>
      </c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>
        <v>36400668</v>
      </c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>
        <v>22897190</v>
      </c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>
        <v>30132204</v>
      </c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>
        <v>182371656</v>
      </c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>
        <v>59428705</v>
      </c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>
        <v>19222706</v>
      </c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>
        <v>27868987</v>
      </c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>
        <v>22895378</v>
      </c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>
        <v>20629151</v>
      </c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>
        <v>13262908</v>
      </c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>
        <v>2910545</v>
      </c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>
        <v>34712167</v>
      </c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>
        <v>37800402</v>
      </c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>
        <v>9819439</v>
      </c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>
        <v>10458586</v>
      </c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>
        <v>7254572</v>
      </c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>
        <v>10955780</v>
      </c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>
        <v>182344680</v>
      </c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>
        <v>6657612</v>
      </c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>
        <v>26471718</v>
      </c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>
        <v>8976978</v>
      </c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>
        <v>10361961</v>
      </c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>
        <v>5541167</v>
      </c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>
        <v>19161118</v>
      </c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>
        <v>11316608</v>
      </c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>
        <v>49425425</v>
      </c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>
        <v>13725270</v>
      </c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>
        <v>16555970</v>
      </c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>
        <v>85496619</v>
      </c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>
        <v>6381010</v>
      </c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>
        <v>10091231</v>
      </c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>
        <v>20612419</v>
      </c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>
        <v>15339043</v>
      </c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>
        <v>9226522</v>
      </c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>
        <v>21145710</v>
      </c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>
        <v>11724900</v>
      </c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>
        <v>8090803</v>
      </c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>
        <v>11307748</v>
      </c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>
        <v>8126887</v>
      </c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>
        <v>21030348</v>
      </c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>
        <v>13739660</v>
      </c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>
        <v>7210528</v>
      </c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>
        <v>34759010</v>
      </c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>
        <v>37073729</v>
      </c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>
        <v>15737643</v>
      </c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>
        <v>9085384</v>
      </c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>
        <v>14007966</v>
      </c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>
        <v>52689977</v>
      </c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>
        <v>10947416</v>
      </c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>
        <v>33178662</v>
      </c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>
        <v>4916963</v>
      </c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>
        <v>97123551</v>
      </c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>
        <v>7258295</v>
      </c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>
        <v>23603816</v>
      </c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>
        <v>19108002</v>
      </c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>
        <v>15721449</v>
      </c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>
        <v>7158610</v>
      </c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>
        <v>10010664</v>
      </c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>
        <v>25101666</v>
      </c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>
        <v>64856289</v>
      </c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>
        <v>38179875</v>
      </c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>
        <v>42142253</v>
      </c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>
        <v>22852394</v>
      </c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>
        <v>11767590</v>
      </c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>
        <v>24786283</v>
      </c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>
        <v>17751469</v>
      </c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>
        <v>8123306</v>
      </c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>
        <v>45331754</v>
      </c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>
        <v>17519573</v>
      </c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>
        <v>8478372</v>
      </c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>
        <v>21856410</v>
      </c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>
        <v>13732765</v>
      </c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>
        <v>52678991</v>
      </c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>
        <v>11289906</v>
      </c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>
        <v>70200297</v>
      </c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>
        <v>16801772</v>
      </c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>
        <v>11552094</v>
      </c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>
        <v>11853493</v>
      </c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>
        <v>4750963</v>
      </c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>
        <v>17973182</v>
      </c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>
        <v>27028808</v>
      </c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>
        <v>23436453</v>
      </c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>
        <v>56210582</v>
      </c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>
        <v>14327427</v>
      </c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>
        <v>8606928</v>
      </c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>
        <v>38276027</v>
      </c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>
        <v>104544840</v>
      </c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>
        <v>59615784</v>
      </c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>
        <v>8623648</v>
      </c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>
        <v>36618394</v>
      </c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>
        <v>5904589</v>
      </c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>
        <v>8087090</v>
      </c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>
        <v>31074113</v>
      </c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>
        <v>16925353</v>
      </c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>
        <v>81487360</v>
      </c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>
        <v>6888874</v>
      </c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>
        <v>5913451</v>
      </c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>
        <v>167442603</v>
      </c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>
        <v>48133931</v>
      </c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>
        <v>8342761</v>
      </c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>
        <v>15891136</v>
      </c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>
        <v>8810617</v>
      </c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>
        <v>14554643</v>
      </c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>
        <v>29328861</v>
      </c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>
        <v>14537752</v>
      </c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>
        <v>4369290</v>
      </c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>
        <v>71035647</v>
      </c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>
        <v>9278230</v>
      </c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>
        <v>55818509</v>
      </c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>
        <v>253622589</v>
      </c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>
        <v>40045123</v>
      </c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>
        <v>11216686</v>
      </c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>
        <v>118888036</v>
      </c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>
        <v>3560008</v>
      </c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>
        <v>67484397</v>
      </c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>
        <v>23921109</v>
      </c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>
        <v>6927932</v>
      </c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>
        <v>11814241</v>
      </c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>
        <v>8094263</v>
      </c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>
        <v>37726528</v>
      </c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>
        <v>45257397</v>
      </c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>
        <v>6459434</v>
      </c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>
        <v>31645067</v>
      </c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>
        <v>5835181</v>
      </c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>
        <v>11866124</v>
      </c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>
        <v>6266033</v>
      </c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>
        <v>31139535</v>
      </c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>
        <v>14648480</v>
      </c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>
        <v>9367784</v>
      </c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>
        <v>32649897</v>
      </c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>
        <v>21363467</v>
      </c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>
        <v>52202941</v>
      </c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>
        <v>89151817</v>
      </c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>
        <v>40578291</v>
      </c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>
        <v>72316145</v>
      </c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>
        <v>14516874</v>
      </c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>
        <v>1906036</v>
      </c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>
        <v>4457857</v>
      </c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>
        <v>15125943</v>
      </c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>
        <v>28655294</v>
      </c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>
        <v>10944946</v>
      </c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>
        <v>10483436</v>
      </c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>
        <v>18331470</v>
      </c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>
        <v>2135841</v>
      </c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>
        <v>2907282</v>
      </c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>
        <v>6917303</v>
      </c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>
        <v>7192921</v>
      </c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>
        <v>2551443</v>
      </c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>
        <v>11093206</v>
      </c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>
        <v>16401265</v>
      </c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>
        <v>3059087</v>
      </c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>
        <v>3355657</v>
      </c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>
        <v>4340742</v>
      </c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>
        <v>51925064</v>
      </c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>
        <v>7295756</v>
      </c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>
        <v>4513929</v>
      </c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>
        <v>4017126</v>
      </c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>
        <v>9113678</v>
      </c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>
        <v>16006485</v>
      </c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>
        <v>41915447</v>
      </c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>
        <v>2020910</v>
      </c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>
        <v>8788235</v>
      </c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>
        <v>26508599</v>
      </c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>
        <v>2335615</v>
      </c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>
        <v>4935232</v>
      </c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>
        <v>8796986</v>
      </c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>
        <v>4301867</v>
      </c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>
        <v>6755320</v>
      </c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>
        <v>7418068</v>
      </c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>
        <v>6903751</v>
      </c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>
        <v>3161616</v>
      </c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>
        <v>3298959</v>
      </c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>
        <v>6594746</v>
      </c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>
        <v>2951731</v>
      </c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>
        <v>3824548</v>
      </c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>
        <v>3258765</v>
      </c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>
        <v>8453924</v>
      </c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>
        <v>16040048</v>
      </c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>
        <v>3496550</v>
      </c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>
        <v>50409288</v>
      </c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>
        <v>27107679</v>
      </c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>
        <v>3493917</v>
      </c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>
        <v>30800263</v>
      </c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>
        <v>9349945</v>
      </c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>
        <v>21792048</v>
      </c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>
        <v>4713609</v>
      </c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>
        <v>6292290</v>
      </c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>
        <v>17308012</v>
      </c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>
        <v>6189878</v>
      </c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>
        <v>1899804</v>
      </c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>
        <v>3922903</v>
      </c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>
        <v>7205650</v>
      </c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>
        <v>4470223</v>
      </c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>
        <v>21657485</v>
      </c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>
        <v>13927432</v>
      </c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>
        <v>90839631</v>
      </c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>
        <v>43828799</v>
      </c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>
        <v>70031219</v>
      </c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>
        <v>12645577</v>
      </c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>
        <v>2391426</v>
      </c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>
        <v>59024714</v>
      </c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>
        <v>3074725</v>
      </c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>
        <v>5472048</v>
      </c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>
        <v>3125359</v>
      </c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>
        <v>62607459</v>
      </c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>
        <v>3265931</v>
      </c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>
        <v>5826132</v>
      </c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>
        <v>16815858</v>
      </c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>
        <v>30324547</v>
      </c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>
        <v>14914353</v>
      </c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>
        <v>7524206</v>
      </c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>
        <v>5590441</v>
      </c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>
        <v>10110601</v>
      </c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>
        <v>6568930</v>
      </c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>
        <v>22830865</v>
      </c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>
        <v>1919291</v>
      </c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>
        <v>7560657</v>
      </c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>
        <v>10389379</v>
      </c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>
        <v>22121312</v>
      </c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>
        <v>29648843</v>
      </c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>
        <v>32053849</v>
      </c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>
        <v>102055029</v>
      </c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>
        <v>38754576</v>
      </c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>
        <v>16253563</v>
      </c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>
        <v>25372095</v>
      </c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>
        <v>45412211</v>
      </c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>
        <v>58158678</v>
      </c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>
        <v>28861165</v>
      </c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>
        <v>45891405</v>
      </c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>
        <v>137743617</v>
      </c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>
        <v>26374452</v>
      </c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>
        <v>47380112</v>
      </c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>
        <v>43949304</v>
      </c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>
        <v>133823449</v>
      </c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>
        <v>59255187</v>
      </c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>
        <v>23853801</v>
      </c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>
        <v>131383453</v>
      </c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>
        <v>155755616</v>
      </c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>
        <v>46872409</v>
      </c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>
        <v>56945772</v>
      </c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>
        <v>65508635</v>
      </c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>
        <v>62816577</v>
      </c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>
        <v>53494937</v>
      </c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>
        <v>5257704</v>
      </c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>
        <v>10220853</v>
      </c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>
        <v>6639678</v>
      </c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>
        <v>17771690</v>
      </c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>
        <v>17128706</v>
      </c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>
        <v>50719663</v>
      </c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>
        <v>24888584</v>
      </c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>
        <v>10645770</v>
      </c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>
        <v>8531914</v>
      </c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>
        <v>92561968</v>
      </c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>
        <v>10105278</v>
      </c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>
        <v>55844796</v>
      </c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>
        <v>11670204</v>
      </c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>
        <v>11858400</v>
      </c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>
        <v>60827733</v>
      </c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>
        <v>13027840</v>
      </c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>
        <v>22143939</v>
      </c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>
        <v>44323802</v>
      </c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>
        <v>36557315</v>
      </c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>
        <v>9265749</v>
      </c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>
        <v>23090437</v>
      </c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>
        <v>18239079</v>
      </c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>
        <v>21411630</v>
      </c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>
        <v>49849589</v>
      </c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>
        <v>47563517</v>
      </c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>
        <v>36339137</v>
      </c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>
        <v>4385623</v>
      </c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>
        <v>23140211</v>
      </c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>
        <v>55358551</v>
      </c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>
        <v>11762805</v>
      </c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>
        <v>7095572</v>
      </c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>
        <v>76574093</v>
      </c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>
        <v>12761619</v>
      </c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>
        <v>26840108</v>
      </c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>
        <v>52158369</v>
      </c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>
        <v>7784768</v>
      </c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>
        <v>45674495</v>
      </c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>
        <v>16674664</v>
      </c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>
        <v>25885149</v>
      </c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>
        <v>17761085</v>
      </c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>
        <v>8124252</v>
      </c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>
        <v>4605077</v>
      </c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>
        <v>7217936</v>
      </c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>
        <v>18442459</v>
      </c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>
        <v>12434560</v>
      </c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>
        <v>6244008</v>
      </c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>
        <v>15056778</v>
      </c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>
        <v>16330358</v>
      </c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>
        <v>20221490</v>
      </c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>
        <v>6918567</v>
      </c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>
        <v>19541314</v>
      </c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>
        <v>23036597</v>
      </c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>
        <v>22525763</v>
      </c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>
        <v>18202017</v>
      </c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>
        <v>107436785</v>
      </c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>
        <v>46691128</v>
      </c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>
        <v>10136179</v>
      </c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>
        <v>7795095</v>
      </c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>
        <v>44618276</v>
      </c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>
        <v>14723115</v>
      </c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>
        <v>52405819</v>
      </c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>
        <v>23832684</v>
      </c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>
        <v>31693497</v>
      </c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>
        <v>14071325</v>
      </c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>
        <v>30985712</v>
      </c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>
        <v>11147010</v>
      </c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>
        <v>10675079</v>
      </c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>
        <v>54554774</v>
      </c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>
        <v>20595049</v>
      </c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>
        <v>15474758</v>
      </c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>
        <v>30689664</v>
      </c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>
        <v>15819459</v>
      </c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>
        <v>36600839</v>
      </c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>
        <v>15688577</v>
      </c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>
        <v>23327138</v>
      </c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>
        <v>4987581</v>
      </c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>
        <v>8352176</v>
      </c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>
        <v>11060122</v>
      </c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>
        <v>15987921</v>
      </c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>
        <v>40885299</v>
      </c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>
        <v>206096216</v>
      </c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>
        <v>137227916</v>
      </c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>
        <v>8024123</v>
      </c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>
        <v>57247629</v>
      </c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>
        <v>7736557</v>
      </c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>
        <v>126886635</v>
      </c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>
        <v>157853776</v>
      </c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>
        <v>58347979</v>
      </c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>
        <v>2973755</v>
      </c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>
        <v>40173983</v>
      </c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>
        <v>2132176</v>
      </c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>
        <v>28099893</v>
      </c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>
        <v>24466063</v>
      </c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>
        <v>17768069</v>
      </c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>
        <v>27309863</v>
      </c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>
        <v>90050413</v>
      </c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>
        <v>25699669</v>
      </c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>
        <v>1578672</v>
      </c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>
        <v>4725421</v>
      </c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>
        <v>3384633</v>
      </c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>
        <v>12897527</v>
      </c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>
        <v>15617240</v>
      </c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>
        <v>45701399</v>
      </c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>
        <v>29985402</v>
      </c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>
        <v>62694970</v>
      </c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>
        <v>85712557</v>
      </c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>
        <v>5800076</v>
      </c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>
        <v>86299616</v>
      </c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>
        <v>107117240</v>
      </c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>
        <v>18509235</v>
      </c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>
        <v>52096226</v>
      </c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>
        <v>55437456</v>
      </c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>
        <v>20581313</v>
      </c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>
        <v>5261443</v>
      </c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>
        <v>45708835</v>
      </c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>
        <v>12221132</v>
      </c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>
        <v>60753309</v>
      </c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>
        <v>46363293</v>
      </c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>
        <v>55697817</v>
      </c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>
        <v>5839847</v>
      </c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>
        <v>123033121</v>
      </c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>
        <v>25913565</v>
      </c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>
        <v>117646288</v>
      </c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>
        <v>62121379</v>
      </c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>
        <v>119850381</v>
      </c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>
        <v>27954551</v>
      </c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>
        <v>26365800</v>
      </c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>
        <v>8934101</v>
      </c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>
        <v>122521137</v>
      </c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>
        <v>8918292</v>
      </c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>
        <v>3796133</v>
      </c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>
        <v>91236616</v>
      </c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>
        <v>35133250</v>
      </c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>
        <v>11618937</v>
      </c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>
        <v>318005183</v>
      </c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>
        <v>55887608</v>
      </c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>
        <v>49856437</v>
      </c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>
        <v>36049961</v>
      </c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36427647119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tabSelected="1" zoomScale="66" zoomScaleNormal="66" workbookViewId="0">
      <selection activeCell="E17" sqref="E17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5" t="s">
        <v>0</v>
      </c>
      <c r="B1" s="155"/>
      <c r="C1" s="155"/>
      <c r="D1" s="155"/>
      <c r="E1" s="155"/>
      <c r="F1" s="131"/>
    </row>
    <row r="2" spans="1:9" ht="15.75">
      <c r="A2" s="155" t="s">
        <v>1</v>
      </c>
      <c r="B2" s="155"/>
      <c r="C2" s="155"/>
      <c r="D2" s="155"/>
      <c r="E2" s="155"/>
      <c r="F2" s="131"/>
    </row>
    <row r="3" spans="1:9" ht="15.75">
      <c r="B3" s="8"/>
      <c r="C3" s="8"/>
      <c r="D3" s="8"/>
      <c r="E3" s="8"/>
    </row>
    <row r="4" spans="1:9" ht="15.75">
      <c r="A4" s="155" t="s">
        <v>1105</v>
      </c>
      <c r="B4" s="155"/>
      <c r="C4" s="155"/>
      <c r="D4" s="155"/>
      <c r="E4" s="155"/>
    </row>
    <row r="5" spans="1:9" ht="15.75">
      <c r="A5" s="174" t="s">
        <v>1111</v>
      </c>
      <c r="B5" s="174"/>
      <c r="C5" s="174"/>
      <c r="D5" s="174"/>
      <c r="E5" s="174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1896836064978</v>
      </c>
      <c r="C9" s="100">
        <f t="shared" ref="C9:E9" si="0">SUM(C10:C12,C15)</f>
        <v>1785976394449</v>
      </c>
      <c r="D9" s="100">
        <f t="shared" si="0"/>
        <v>0</v>
      </c>
      <c r="E9" s="100">
        <f t="shared" si="0"/>
        <v>3682812459427</v>
      </c>
    </row>
    <row r="10" spans="1:9">
      <c r="A10" s="99" t="s">
        <v>1086</v>
      </c>
      <c r="B10" s="99">
        <f>+'Departamentos '!C44</f>
        <v>1310828546710</v>
      </c>
      <c r="C10" s="99">
        <f>+'Distritos y municipios certfica'!C77</f>
        <v>1104396324581</v>
      </c>
      <c r="D10" s="99">
        <v>0</v>
      </c>
      <c r="E10" s="99">
        <f>SUM(B10:D10)</f>
        <v>2415224871291</v>
      </c>
      <c r="G10" s="90"/>
    </row>
    <row r="11" spans="1:9">
      <c r="A11" s="99" t="s">
        <v>1087</v>
      </c>
      <c r="B11" s="99">
        <f>+'Departamentos '!D44</f>
        <v>203965295401</v>
      </c>
      <c r="C11" s="99">
        <f>+'Distritos y municipios certfica'!D77</f>
        <v>260400722844</v>
      </c>
      <c r="D11" s="99">
        <v>0</v>
      </c>
      <c r="E11" s="112">
        <f>SUM(B11:D11)</f>
        <v>464366018245</v>
      </c>
      <c r="G11" s="88"/>
      <c r="H11" s="88"/>
      <c r="I11" s="89"/>
    </row>
    <row r="12" spans="1:9" ht="15.75">
      <c r="A12" s="101" t="s">
        <v>1088</v>
      </c>
      <c r="B12" s="101">
        <f>SUM(B13:B14)</f>
        <v>264185603540</v>
      </c>
      <c r="C12" s="101">
        <f>SUM(C13:C14)</f>
        <v>325798815073</v>
      </c>
      <c r="D12" s="101">
        <v>0</v>
      </c>
      <c r="E12" s="101">
        <f>SUM(E13:E14)</f>
        <v>589984418613</v>
      </c>
    </row>
    <row r="13" spans="1:9">
      <c r="A13" s="102" t="s">
        <v>1089</v>
      </c>
      <c r="B13" s="102">
        <f>+'Departamentos '!F44</f>
        <v>94535791195</v>
      </c>
      <c r="C13" s="102">
        <f>+'Distritos y municipios certfica'!F77</f>
        <v>147290328073</v>
      </c>
      <c r="D13" s="102">
        <v>0</v>
      </c>
      <c r="E13" s="103">
        <f t="shared" ref="E13:E17" si="1">SUM(B13:D13)</f>
        <v>241826119268</v>
      </c>
    </row>
    <row r="14" spans="1:9">
      <c r="A14" s="102" t="s">
        <v>1090</v>
      </c>
      <c r="B14" s="102">
        <f>+'Departamentos '!G44</f>
        <v>169649812345</v>
      </c>
      <c r="C14" s="102">
        <f>+'Distritos y municipios certfica'!G77</f>
        <v>178508487000</v>
      </c>
      <c r="D14" s="102">
        <v>0</v>
      </c>
      <c r="E14" s="102">
        <f t="shared" si="1"/>
        <v>348158299345</v>
      </c>
    </row>
    <row r="15" spans="1:9" ht="15.75">
      <c r="A15" s="101" t="s">
        <v>1091</v>
      </c>
      <c r="B15" s="101">
        <f>+'Departamentos '!I44</f>
        <v>117856619327</v>
      </c>
      <c r="C15" s="101">
        <f>+'Distritos y municipios certfica'!I77</f>
        <v>95380531951</v>
      </c>
      <c r="D15" s="101">
        <v>0</v>
      </c>
      <c r="E15" s="101">
        <f t="shared" si="1"/>
        <v>213237151278</v>
      </c>
    </row>
    <row r="16" spans="1:9" ht="15.75">
      <c r="A16" s="104" t="s">
        <v>1092</v>
      </c>
      <c r="B16" s="105">
        <v>0</v>
      </c>
      <c r="C16" s="105">
        <f>+'Distritos y municipios certfica'!L77</f>
        <v>27068760347</v>
      </c>
      <c r="D16" s="105">
        <f>'Muncipios no certficados'!E1050</f>
        <v>36427647119</v>
      </c>
      <c r="E16" s="106">
        <f t="shared" si="1"/>
        <v>63496407466</v>
      </c>
      <c r="G16" s="77"/>
    </row>
    <row r="17" spans="1:7" ht="15.75">
      <c r="A17" s="104" t="s">
        <v>3</v>
      </c>
      <c r="B17" s="104">
        <f>+'Departamentos '!L44</f>
        <v>44184271972</v>
      </c>
      <c r="C17" s="104">
        <f>+'Distritos y municipios certfica'!M77</f>
        <v>9506861135</v>
      </c>
      <c r="D17" s="104">
        <v>0</v>
      </c>
      <c r="E17" s="106">
        <f t="shared" si="1"/>
        <v>53691133107</v>
      </c>
    </row>
    <row r="18" spans="1:7" ht="20.45" customHeight="1">
      <c r="A18" s="107" t="s">
        <v>1084</v>
      </c>
      <c r="B18" s="107">
        <f>+B9+SUM(B16:B17)</f>
        <v>1941020336950</v>
      </c>
      <c r="C18" s="107">
        <f t="shared" ref="C18:D18" si="2">+C9+SUM(C16:C17)</f>
        <v>1822552015931</v>
      </c>
      <c r="D18" s="107">
        <f t="shared" si="2"/>
        <v>36427647119</v>
      </c>
      <c r="E18" s="107">
        <f>+E9+SUM(E16:E17)</f>
        <v>3800000000000</v>
      </c>
      <c r="F18" s="75" t="s">
        <v>1107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E21875CA58443A7EF9C77F3E21F8A" ma:contentTypeVersion="15" ma:contentTypeDescription="Create a new document." ma:contentTypeScope="" ma:versionID="03a893385ab1099f97ca21b3608f656b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6cf309ad626bebbfc6e8b16f3dc085b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413E8A-755C-4028-AA9C-56F8AC8A3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2025-09-25T03:48:55Z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