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742" documentId="8_{F15A0864-8E36-4596-A9F0-73B6258F0F83}" xr6:coauthVersionLast="47" xr6:coauthVersionMax="47" xr10:uidLastSave="{85928226-EDCB-4448-BABB-1F2C1D87618B}"/>
  <bookViews>
    <workbookView xWindow="-120" yWindow="-120" windowWidth="20730" windowHeight="11040" tabRatio="696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'!$A$10:$C$42</definedName>
    <definedName name="_xlnm._FilterDatabase" localSheetId="1" hidden="1">'Distritos y municipios certfica'!$A$10:$R$75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<sst xmlns="http://schemas.openxmlformats.org/spreadsheetml/2006/main" count="2287" uniqueCount="1112">
  <si>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</si>
  <si>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</si>
  <si>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</si>
  <si>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</si>
  <si>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</si>
  <si>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</si>
  <si>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</si>
  <si>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</si>
  <si>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</si>
  <si>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</si>
  <si>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</si>
  <si>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</si>
  <si>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</si>
  <si>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</si>
  <si>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</si>
  <si>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</si>
  <si>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</si>
  <si>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</si>
  <si>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</si>
  <si>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</si>
  <si>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</si>
  <si>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</si>
  <si>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</si>
  <si>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</si>
  <si>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</si>
  <si>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</si>
  <si>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</si>
  <si>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</si>
  <si>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</si>
  <si>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</si>
  <si>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</si>
  <si>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</si>
  <si>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</si>
  <si>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</si>
  <si>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</si>
  <si>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</si>
  <si>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</si>
  <si>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</si>
  <si>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</si>
  <si>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</si>
  <si>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</si>
  <si>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</si>
  <si>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</si>
  <si>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</si>
  <si>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</si>
  <si>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</si>
  <si>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</si>
  <si>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</si>
  <si>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</si>
  <si>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</si>
  <si>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</si>
  <si>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</si>
  <si>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</si>
  <si>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</si>
  <si>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</si>
  <si>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</si>
  <si>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</si>
  <si>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</si>
  <si>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</si>
  <si>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</si>
  <si>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</si>
  <si>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</si>
  <si>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</si>
  <si>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</si>
  <si>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</si>
  <si>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</si>
  <si>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</si>
  <si>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</si>
  <si>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</si>
  <si>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</si>
  <si>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</si>
  <si>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</si>
  <si>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</si>
  <si>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</si>
  <si>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</si>
  <si>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</si>
  <si>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</si>
  <si>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</si>
  <si>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</si>
  <si>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</si>
  <si>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</si>
  <si>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</si>
  <si>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</si>
  <si>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</si>
  <si>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</si>
  <si>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</si>
  <si>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</si>
  <si>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</si>
  <si>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</si>
  <si>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</si>
  <si>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</si>
  <si>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</si>
  <si>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</si>
  <si>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</si>
  <si>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</si>
  <si>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</si>
  <si>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</si>
  <si>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</si>
  <si>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</si>
  <si>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</si>
  <si>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</si>
  <si>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</si>
  <si>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</si>
  <si>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</si>
  <si>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</si>
  <si>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</si>
  <si>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</si>
  <si>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</si>
  <si>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</si>
  <si>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</si>
  <si>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</si>
  <si>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</si>
  <si>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</si>
  <si>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</si>
  <si>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</si>
  <si>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</si>
  <si>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</si>
  <si>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</si>
  <si>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</si>
  <si>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</si>
  <si>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</si>
  <si>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</si>
  <si>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</si>
  <si>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</si>
  <si>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</si>
  <si>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</si>
  <si>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</si>
  <si>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</si>
  <si>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</si>
  <si>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</si>
  <si>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</si>
  <si>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</si>
  <si>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</si>
  <si>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</si>
  <si>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</si>
  <si>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</si>
  <si>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</si>
  <si>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</si>
  <si>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</si>
  <si>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</si>
  <si>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</si>
  <si>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</si>
  <si>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</si>
  <si>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</si>
  <si>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</si>
  <si>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</si>
  <si>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</si>
  <si>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</si>
  <si>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</si>
  <si>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</si>
  <si>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</si>
  <si>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</si>
  <si>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</si>
  <si>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</si>
  <si>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</si>
  <si>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</si>
  <si>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</si>
  <si>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</si>
  <si>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</si>
  <si>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</si>
  <si>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</si>
  <si>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</si>
  <si>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</si>
  <si>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</si>
  <si>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</si>
  <si>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</si>
  <si>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</si>
  <si>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</si>
  <si>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</si>
  <si>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</si>
  <si>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</si>
  <si>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</si>
  <si>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</si>
  <si>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</si>
  <si>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</si>
  <si>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</si>
  <si>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</si>
  <si>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</si>
  <si>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</si>
  <si>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</si>
  <si>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</si>
  <si>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</si>
  <si>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</si>
  <si>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</si>
  <si>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</si>
  <si>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</si>
  <si>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</si>
  <si>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</si>
  <si>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</si>
  <si>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</si>
  <si>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</si>
  <si>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</si>
  <si>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</si>
  <si>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</si>
  <si>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</si>
  <si>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</si>
  <si>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</si>
  <si>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</si>
  <si>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</si>
  <si>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</si>
  <si>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</si>
  <si>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</si>
  <si>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</si>
  <si>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</si>
  <si>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</si>
  <si>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</si>
  <si>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</si>
  <si>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</si>
  <si>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</si>
  <si>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</si>
  <si>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</si>
  <si>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</si>
  <si>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</si>
  <si>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</si>
  <si>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</si>
  <si>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</si>
  <si>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</si>
  <si>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</si>
  <si>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</si>
  <si>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</si>
  <si>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</si>
  <si>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</si>
  <si>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</si>
  <si>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</si>
  <si>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</si>
  <si>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</si>
  <si>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</si>
  <si>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</si>
  <si>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</si>
  <si>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</si>
  <si>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</si>
  <si>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</si>
  <si>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</si>
  <si>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</si>
  <si>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</si>
  <si>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</si>
  <si>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</si>
  <si>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</si>
  <si>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</si>
  <si>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</si>
  <si>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</si>
  <si>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</si>
  <si>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</si>
  <si>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</si>
  <si>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</si>
  <si>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</si>
  <si>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</si>
  <si>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</si>
  <si>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</si>
  <si>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</si>
  <si>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</si>
  <si>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</si>
  <si>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</si>
  <si>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</si>
  <si>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</si>
  <si>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</si>
  <si>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</si>
  <si>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</si>
  <si>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</si>
  <si>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</si>
  <si>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</si>
  <si>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</si>
  <si>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</si>
  <si>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</si>
  <si>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</si>
  <si>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</si>
  <si>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</si>
  <si>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</si>
  <si>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</si>
  <si>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</si>
  <si>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</si>
  <si>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</si>
  <si>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</si>
  <si>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</si>
  <si>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</si>
  <si>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</si>
  <si>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</si>
  <si>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</si>
  <si>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</si>
  <si>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</si>
  <si>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</si>
  <si>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</si>
  <si>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</si>
  <si>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</si>
  <si>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</si>
  <si>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</si>
  <si>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</si>
  <si>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</si>
  <si>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</si>
  <si>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</si>
  <si>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</si>
  <si>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</si>
  <si>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</si>
  <si>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</si>
  <si>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</si>
  <si>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</si>
  <si>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</si>
  <si>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</si>
  <si>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</si>
  <si>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</si>
  <si>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</si>
  <si>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</si>
  <si>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</si>
  <si>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</si>
  <si>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</si>
  <si>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</si>
  <si>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</si>
  <si>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</si>
  <si>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</si>
  <si>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</si>
  <si>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</si>
  <si>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</si>
  <si>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</si>
  <si>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</si>
  <si>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</si>
  <si>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</si>
  <si>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</si>
  <si>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</si>
  <si>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</si>
  <si>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</si>
  <si>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</si>
  <si>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</si>
  <si>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</si>
  <si>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</si>
  <si>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</si>
  <si>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</si>
  <si>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</si>
  <si>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</si>
  <si>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</si>
  <si>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</si>
  <si>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</si>
  <si>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</si>
  <si>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</si>
  <si>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</si>
  <si>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</si>
  <si>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</si>
  <si>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</si>
  <si>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</si>
  <si>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</si>
  <si>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</si>
  <si>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</si>
  <si>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</si>
  <si>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</si>
  <si>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</si>
  <si>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</si>
  <si>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</si>
  <si>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</si>
  <si>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</si>
  <si>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</si>
  <si>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</si>
  <si>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</si>
  <si>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</si>
  <si>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</si>
  <si>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</si>
  <si>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</si>
  <si>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</si>
  <si>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</si>
  <si>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</si>
  <si>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</si>
  <si>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</si>
  <si>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</si>
  <si>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</si>
  <si>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</si>
  <si>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</si>
  <si>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</si>
  <si>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</si>
  <si>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</si>
  <si>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</si>
  <si>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</si>
  <si>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</si>
  <si>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</si>
  <si>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</si>
  <si>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</si>
  <si>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</si>
  <si>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</si>
  <si>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</si>
  <si>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</si>
  <si>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</si>
  <si>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</si>
  <si>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</si>
  <si>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</si>
  <si>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</si>
  <si>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</si>
  <si>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</si>
  <si>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</si>
  <si>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</si>
  <si>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</si>
  <si>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</si>
  <si>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</si>
  <si>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</si>
  <si>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</si>
  <si>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</si>
  <si>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</si>
  <si>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</si>
  <si>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</si>
  <si>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</si>
  <si>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</si>
  <si>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</si>
  <si>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</si>
  <si>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</si>
  <si>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</si>
  <si>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</si>
  <si>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</si>
  <si>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</si>
  <si>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</si>
  <si>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</si>
  <si>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</si>
  <si>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</si>
  <si>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</si>
  <si>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</si>
  <si>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</si>
  <si>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</si>
  <si>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</si>
  <si>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</si>
  <si>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</si>
  <si>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</si>
  <si>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</si>
  <si>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</si>
  <si>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</si>
  <si>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</si>
  <si>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</si>
  <si>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</si>
  <si>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</si>
  <si>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</si>
  <si>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</si>
  <si>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</si>
  <si>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</si>
  <si>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</si>
  <si>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</si>
  <si>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</si>
  <si>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</si>
  <si>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</si>
  <si>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</si>
  <si>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</si>
  <si>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</si>
  <si>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</si>
  <si>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</si>
  <si>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</si>
  <si>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</si>
  <si>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</si>
  <si>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</si>
  <si>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</si>
  <si>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</si>
  <si>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</si>
  <si>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</si>
  <si>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</si>
  <si>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</si>
  <si>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</si>
  <si>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</si>
  <si>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</si>
  <si>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</si>
  <si>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</si>
  <si>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</si>
  <si>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</si>
  <si>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</si>
  <si>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</si>
  <si>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</si>
  <si>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</si>
  <si>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</si>
  <si>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</si>
  <si>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</si>
  <si>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</si>
  <si>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</si>
  <si>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</si>
  <si>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</si>
  <si>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</si>
  <si>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</si>
  <si>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</si>
  <si>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</si>
  <si>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</si>
  <si>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</si>
  <si>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</si>
  <si>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</si>
  <si>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</si>
  <si>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</si>
  <si>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</si>
  <si>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</si>
  <si>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</si>
  <si>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</si>
  <si>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</si>
  <si>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</si>
  <si>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</si>
  <si>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</si>
  <si>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</si>
  <si>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</si>
  <si>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</si>
  <si>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</si>
  <si>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</si>
  <si>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</si>
  <si>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</si>
  <si>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</si>
  <si>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</si>
  <si>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</si>
  <si>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</si>
  <si>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</si>
  <si>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</si>
  <si>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</si>
  <si>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</si>
  <si>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</si>
  <si>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</si>
  <si>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</si>
  <si>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</si>
  <si>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</si>
  <si>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</si>
  <si>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</si>
  <si>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</si>
  <si>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</si>
  <si>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</si>
  <si>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</si>
  <si>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</si>
  <si>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</si>
  <si>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</si>
  <si>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</si>
  <si>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</si>
  <si>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</si>
  <si>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</si>
  <si>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</si>
  <si>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</si>
  <si>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</si>
  <si>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</si>
  <si>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</si>
  <si>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</si>
  <si>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</si>
  <si>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</si>
  <si>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</si>
  <si>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</si>
  <si>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</si>
  <si>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</si>
  <si>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</si>
  <si>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</si>
  <si>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</si>
  <si>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</si>
  <si>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</si>
  <si>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</si>
  <si>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</si>
  <si>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</si>
  <si>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</si>
  <si>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</si>
  <si>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</si>
  <si>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</si>
  <si>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</si>
  <si>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</si>
  <si>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</si>
  <si>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</si>
  <si>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</si>
  <si>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</si>
  <si>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</si>
  <si>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</si>
  <si>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</si>
  <si>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</si>
  <si>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</si>
  <si>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</si>
  <si>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</si>
  <si>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</si>
  <si>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</si>
  <si>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</si>
  <si>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</si>
  <si>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</si>
  <si>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</si>
  <si>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</si>
  <si>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</si>
  <si>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</si>
  <si>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</si>
  <si>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</si>
  <si>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</si>
  <si>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</si>
  <si>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</si>
  <si>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</si>
  <si>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</si>
  <si>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</si>
  <si>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</si>
  <si>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</si>
  <si>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</si>
  <si>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</si>
  <si>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</si>
  <si>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</si>
  <si>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</si>
  <si>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</si>
  <si>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</si>
  <si>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</si>
  <si>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</si>
  <si>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</si>
  <si>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</si>
  <si>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</si>
  <si>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</si>
  <si>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</si>
  <si>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</si>
  <si>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</si>
  <si>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</si>
  <si>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</si>
  <si>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</si>
  <si>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</si>
  <si>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</si>
  <si>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</si>
  <si>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</si>
  <si>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</si>
  <si>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</si>
  <si>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</si>
  <si>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</si>
  <si>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</si>
  <si>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</si>
  <si>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</si>
  <si>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</si>
  <si>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</si>
  <si>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</si>
  <si>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</si>
  <si>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</si>
  <si>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</si>
  <si>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</si>
  <si>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</si>
  <si>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</si>
  <si>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</si>
  <si>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</si>
  <si>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</si>
  <si>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</si>
  <si>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</si>
  <si>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</si>
  <si>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</si>
  <si>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</si>
  <si>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</si>
  <si>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</si>
  <si>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</si>
  <si>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</si>
  <si>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</si>
  <si>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</si>
  <si>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</si>
  <si>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</si>
  <si>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</si>
  <si>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</si>
  <si>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</si>
  <si>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</si>
  <si>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</si>
  <si>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</si>
  <si>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</si>
  <si>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</si>
  <si>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</si>
  <si>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</si>
  <si>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</si>
  <si>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</si>
  <si>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</si>
  <si>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</si>
  <si>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</si>
  <si>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</si>
  <si>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</si>
  <si>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</si>
  <si>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</si>
  <si>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</si>
  <si>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</si>
  <si>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</si>
  <si>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</si>
  <si>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</si>
  <si>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</si>
  <si>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</si>
  <si>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</si>
  <si>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</si>
  <si>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</si>
  <si>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</si>
  <si>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</si>
  <si>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</si>
  <si>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</si>
  <si>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</si>
  <si>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</si>
  <si>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</si>
  <si>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</si>
  <si>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</si>
  <si>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</si>
  <si>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</si>
  <si>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</si>
  <si>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</si>
  <si>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</si>
  <si>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</si>
  <si>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</si>
  <si>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</si>
  <si>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</si>
  <si>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</si>
  <si>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</si>
  <si>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</si>
  <si>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</si>
  <si>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</si>
  <si>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</si>
  <si>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</si>
  <si>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</si>
  <si>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</si>
  <si>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</si>
  <si>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</si>
  <si>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</si>
  <si>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</si>
  <si>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</si>
  <si>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</si>
  <si>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</si>
  <si>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</si>
  <si>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</si>
  <si>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</si>
  <si>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</si>
  <si>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</si>
  <si>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</si>
  <si>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</si>
  <si>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</si>
  <si>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</si>
  <si>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</si>
  <si>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</si>
  <si>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</si>
  <si>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</si>
  <si>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</si>
  <si>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</si>
  <si>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</si>
  <si>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</si>
  <si>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</si>
  <si>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</si>
  <si>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</si>
  <si>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</si>
  <si>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</si>
  <si>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</si>
  <si>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</si>
  <si>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</si>
  <si>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</si>
  <si>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</si>
  <si>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</si>
  <si>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</si>
  <si>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</si>
  <si>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</si>
  <si>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</si>
  <si>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</si>
  <si>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</si>
  <si>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</si>
  <si>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</si>
  <si>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</si>
  <si>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</si>
  <si>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</si>
  <si>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</si>
  <si>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</si>
  <si>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</si>
  <si>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</si>
  <si>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</si>
  <si>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</si>
  <si>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</si>
  <si>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</si>
  <si>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</si>
  <si>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</si>
  <si>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</si>
  <si>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</si>
  <si>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</si>
  <si>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</si>
  <si>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</si>
  <si>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</si>
  <si>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</si>
  <si>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</si>
  <si>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</si>
  <si>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</si>
  <si>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</si>
  <si>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</si>
  <si>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</si>
  <si>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</si>
  <si>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</si>
  <si>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</si>
  <si>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</si>
  <si>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</si>
  <si>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</si>
  <si>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</si>
  <si>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</si>
  <si>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</si>
  <si>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</si>
  <si>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</si>
  <si>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</si>
  <si>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</si>
  <si>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</si>
  <si>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</si>
  <si>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</si>
  <si>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</si>
  <si>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</si>
  <si>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</si>
  <si>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</si>
  <si>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</si>
  <si>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</si>
  <si>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</si>
  <si>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</si>
  <si>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</si>
  <si>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</si>
  <si>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</si>
  <si>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</si>
  <si>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</si>
  <si>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</si>
  <si>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</si>
  <si>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</si>
  <si>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</si>
  <si>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</si>
  <si>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</si>
  <si>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</si>
  <si>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</si>
  <si>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</si>
  <si>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</si>
  <si>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</si>
  <si>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</si>
  <si>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</si>
  <si>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</si>
  <si>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</si>
  <si>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</si>
  <si>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</si>
  <si>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</si>
  <si>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</si>
  <si>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</si>
  <si>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</si>
  <si>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</si>
  <si>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</si>
  <si>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</si>
  <si>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</si>
  <si>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</si>
  <si>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</si>
  <si>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</si>
  <si>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</si>
  <si>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</si>
  <si>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</si>
  <si>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</si>
  <si>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</si>
  <si>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</si>
  <si>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</si>
  <si>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</si>
  <si>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</si>
  <si>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</si>
  <si>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</si>
  <si>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</si>
  <si>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</si>
  <si>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</si>
  <si>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</si>
  <si>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</si>
  <si>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</si>
  <si>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</si>
  <si>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</si>
  <si>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</si>
  <si>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</si>
  <si>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</si>
  <si>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</si>
  <si>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</si>
  <si>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</si>
  <si>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</si>
  <si>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</si>
  <si>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</si>
  <si>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</si>
  <si>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</si>
  <si>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</si>
  <si>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</si>
  <si>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</si>
  <si>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</si>
  <si>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</si>
  <si>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</si>
  <si>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</si>
  <si>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</si>
  <si>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</si>
  <si>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</si>
  <si>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</si>
  <si>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</si>
  <si>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</si>
  <si>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</si>
  <si>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</si>
  <si>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</si>
  <si>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</si>
  <si>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</si>
  <si>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</si>
  <si>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</si>
  <si>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</si>
  <si>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</si>
  <si>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</si>
  <si>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</si>
  <si>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</si>
  <si>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</si>
  <si>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</si>
  <si>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</si>
  <si>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</si>
  <si>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</si>
  <si>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</si>
  <si>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</si>
  <si>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</si>
  <si>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</si>
  <si>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</si>
  <si>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</si>
  <si>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</si>
  <si>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</si>
  <si>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</si>
  <si>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</si>
  <si>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</si>
  <si>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</si>
  <si>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</si>
  <si>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</si>
  <si>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</si>
  <si>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</si>
  <si>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</si>
  <si>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</si>
  <si>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</si>
  <si>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</si>
  <si>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</si>
  <si>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</si>
  <si>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</si>
  <si>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</si>
  <si>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</si>
  <si>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</si>
  <si>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</si>
  <si>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</si>
  <si>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</si>
  <si>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</si>
  <si>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</si>
  <si>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</si>
  <si>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</si>
  <si>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</si>
  <si>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</si>
  <si>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</si>
  <si>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</si>
  <si>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</si>
  <si>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</si>
  <si>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</si>
  <si>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</si>
  <si>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</si>
  <si>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</si>
  <si>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</si>
  <si>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</si>
  <si>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</si>
  <si>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</si>
  <si>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</si>
  <si>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</si>
  <si>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</si>
  <si>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</si>
  <si>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</si>
  <si>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</si>
  <si>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</si>
  <si>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</si>
  <si>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</si>
  <si>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</si>
  <si>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</si>
  <si>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</si>
  <si>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</si>
  <si>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</si>
  <si>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</si>
  <si>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</si>
  <si>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</si>
  <si>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</si>
  <si>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</si>
  <si>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</si>
  <si>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</si>
  <si>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</si>
  <si>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</si>
  <si>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</si>
  <si>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</si>
  <si>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</si>
  <si>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</si>
  <si>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</si>
  <si>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</si>
  <si>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</si>
  <si>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</si>
  <si>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</si>
  <si>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</si>
  <si>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</si>
  <si>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</si>
  <si>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</si>
  <si>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</si>
  <si>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</si>
  <si>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</si>
  <si>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</si>
  <si>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</si>
  <si>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</si>
  <si>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</si>
  <si>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</si>
  <si>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</si>
  <si>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</si>
  <si>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</si>
  <si>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</si>
  <si>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</si>
  <si>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</si>
  <si>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</si>
  <si>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</si>
  <si>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</si>
  <si>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</si>
  <si>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</si>
  <si>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</si>
  <si>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</si>
  <si>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</si>
  <si>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</si>
  <si>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</si>
  <si>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</si>
  <si>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</si>
  <si>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</si>
  <si>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</si>
  <si>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</si>
  <si>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</si>
  <si>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</si>
  <si>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</si>
  <si>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</si>
  <si>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</si>
  <si>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</si>
  <si>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</si>
  <si>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</si>
  <si>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</si>
  <si>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</si>
  <si>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</si>
  <si>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</si>
  <si>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</si>
  <si>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</si>
  <si>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</si>
  <si>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</si>
  <si>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</si>
  <si>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</si>
  <si>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</si>
  <si>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</si>
  <si>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</si>
  <si>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</si>
  <si>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</si>
  <si>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</si>
  <si>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</si>
  <si>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</si>
  <si>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</si>
  <si>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</si>
  <si>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</si>
  <si>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</si>
  <si>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</si>
  <si>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</si>
  <si>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</si>
  <si>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</si>
  <si>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</si>
  <si>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</si>
  <si>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</si>
  <si>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</si>
  <si>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</si>
  <si>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</si>
  <si>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</si>
  <si>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</si>
  <si>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</si>
  <si>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</si>
  <si>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</si>
  <si>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</si>
  <si>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</si>
  <si>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</si>
  <si>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</si>
  <si>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</si>
  <si>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</si>
  <si>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</si>
  <si>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</si>
  <si>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</si>
  <si>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</si>
  <si>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</si>
  <si>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</si>
  <si>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</si>
  <si>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</si>
  <si>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</si>
  <si>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</si>
  <si>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</si>
  <si>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</si>
  <si>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</si>
  <si>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</si>
  <si>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</si>
  <si>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</si>
  <si>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</si>
  <si>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</si>
  <si>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</si>
  <si>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</si>
  <si>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</si>
  <si>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</si>
  <si>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</si>
  <si>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</si>
  <si>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</si>
  <si>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</si>
  <si>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</si>
  <si>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</si>
  <si>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</si>
  <si>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</si>
  <si>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</si>
  <si>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</si>
  <si>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</si>
  <si>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</si>
  <si>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</si>
  <si>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</si>
  <si>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</si>
  <si>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</si>
  <si>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</si>
  <si>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</si>
  <si>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</si>
  <si>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</si>
  <si>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</si>
  <si>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</si>
  <si>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</si>
  <si>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</si>
  <si>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</si>
  <si>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</si>
  <si>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</si>
  <si>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</si>
  <si>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</si>
  <si>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</si>
  <si>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</si>
  <si>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</si>
  <si>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</si>
  <si>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</si>
  <si>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</si>
  <si>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</si>
  <si>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</si>
  <si>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</si>
  <si>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</si>
  <si>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</si>
  <si>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</si>
  <si>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</si>
  <si>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</si>
  <si>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</si>
  <si>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</si>
  <si>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</si>
  <si>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</si>
  <si>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</si>
  <si>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</si>
  <si>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</si>
  <si>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</si>
  <si>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</si>
  <si>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</si>
  <si>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</si>
  <si>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MUNICIPIOS  NO CERTIFICADOS -  2025 CALIDAD MATRÍCULA- AGOSTO (1/12)</t>
  </si>
  <si>
    <t>DISTRITOS Y MUNICIPIOS CERTIFICADOS  -  PAC AGOSTO - 2025</t>
  </si>
  <si>
    <t>DEPARTAMENTOS -  PAC AGOSTO - 2025</t>
  </si>
  <si>
    <t>RESUMEN GIRO -  PAC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</si>
</sst>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zoomScale="70" zoomScaleNormal="70" workbookViewId="0">
      <pane xSplit="2" ySplit="10" topLeftCell="C29" activePane="bottomRight" state="frozen"/>
      <selection pane="topRight" activeCell="C1" sqref="C1"/>
      <selection pane="bottomLeft" activeCell="A11" sqref="A11"/>
      <selection pane="bottomRight" activeCell="G39" sqref="G39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8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4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ht="15.75">
      <c r="A5" s="155" t="s">
        <v>1110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2" t="s">
        <v>2</v>
      </c>
      <c r="D7" s="152"/>
      <c r="E7" s="152"/>
      <c r="F7" s="152"/>
      <c r="G7" s="152"/>
      <c r="H7" s="152"/>
      <c r="I7" s="152"/>
      <c r="J7" s="152"/>
      <c r="K7" s="152"/>
      <c r="L7" s="148" t="s">
        <v>1098</v>
      </c>
      <c r="M7" s="146" t="s">
        <v>1099</v>
      </c>
      <c r="N7" s="144" t="s">
        <v>4</v>
      </c>
    </row>
    <row r="8" spans="1:14" s="11" customFormat="1" ht="51.75" customHeight="1">
      <c r="A8" s="154" t="s">
        <v>5</v>
      </c>
      <c r="B8" s="154" t="s">
        <v>6</v>
      </c>
      <c r="C8" s="150" t="s">
        <v>7</v>
      </c>
      <c r="D8" s="150"/>
      <c r="E8" s="150"/>
      <c r="F8" s="151" t="s">
        <v>8</v>
      </c>
      <c r="G8" s="151"/>
      <c r="H8" s="151"/>
      <c r="I8" s="151"/>
      <c r="J8" s="151"/>
      <c r="K8" s="153" t="s">
        <v>9</v>
      </c>
      <c r="L8" s="149"/>
      <c r="M8" s="146"/>
      <c r="N8" s="144"/>
    </row>
    <row r="9" spans="1:14" ht="41.25" customHeight="1">
      <c r="A9" s="154"/>
      <c r="B9" s="154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3"/>
      <c r="L9" s="149"/>
      <c r="M9" s="147"/>
      <c r="N9" s="144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5847851177</v>
      </c>
      <c r="D11" s="108">
        <v>773295645</v>
      </c>
      <c r="E11" s="108">
        <f t="shared" ref="E11:E42" si="0">SUM(C11:D11)</f>
        <v>6621146822</v>
      </c>
      <c r="F11" s="51">
        <v>613765185</v>
      </c>
      <c r="G11" s="51">
        <v>617017588</v>
      </c>
      <c r="H11" s="53">
        <f t="shared" ref="H11" si="1">SUM(F11:G11)</f>
        <v>1230782773</v>
      </c>
      <c r="I11" s="51">
        <v>224926344</v>
      </c>
      <c r="J11" s="76">
        <f>+H11+I11</f>
        <v>1455709117</v>
      </c>
      <c r="K11" s="76">
        <f>+J11+E11</f>
        <v>8076855939</v>
      </c>
      <c r="L11" s="53">
        <v>0</v>
      </c>
      <c r="M11" s="76">
        <f>+K11+L11</f>
        <v>8076855939</v>
      </c>
      <c r="N11" s="52"/>
    </row>
    <row r="12" spans="1:14">
      <c r="A12" s="58">
        <v>5</v>
      </c>
      <c r="B12" s="52" t="s">
        <v>27</v>
      </c>
      <c r="C12" s="108">
        <v>122702151642</v>
      </c>
      <c r="D12" s="108">
        <v>6625820905</v>
      </c>
      <c r="E12" s="108">
        <f t="shared" si="0"/>
        <v>129327972547</v>
      </c>
      <c r="F12" s="51">
        <v>17089455263</v>
      </c>
      <c r="G12" s="51">
        <v>16824923588</v>
      </c>
      <c r="H12" s="53">
        <f t="shared" ref="H12:H42" si="2">SUM(F12:G12)</f>
        <v>33914378851</v>
      </c>
      <c r="I12" s="51">
        <v>6355979662</v>
      </c>
      <c r="J12" s="76">
        <f t="shared" ref="J12:J41" si="3">+H12+I12</f>
        <v>40270358513</v>
      </c>
      <c r="K12" s="76">
        <f t="shared" ref="K12:K42" si="4">+J12+E12</f>
        <v>169598331060</v>
      </c>
      <c r="L12" s="53">
        <v>3674791963</v>
      </c>
      <c r="M12" s="76">
        <f t="shared" ref="M12:M42" si="5">+K12+L12</f>
        <v>173273123023</v>
      </c>
      <c r="N12" s="52"/>
    </row>
    <row r="13" spans="1:14">
      <c r="A13" s="58">
        <v>81</v>
      </c>
      <c r="B13" s="52" t="s">
        <v>28</v>
      </c>
      <c r="C13" s="108">
        <v>27913581612</v>
      </c>
      <c r="D13" s="108">
        <v>222586311</v>
      </c>
      <c r="E13" s="108">
        <f t="shared" si="0"/>
        <v>28136167923</v>
      </c>
      <c r="F13" s="51">
        <v>2621374095</v>
      </c>
      <c r="G13" s="51">
        <v>2592784025</v>
      </c>
      <c r="H13" s="53">
        <f t="shared" si="2"/>
        <v>5214158120</v>
      </c>
      <c r="I13" s="51">
        <v>980688792</v>
      </c>
      <c r="J13" s="76">
        <f t="shared" si="3"/>
        <v>6194846912</v>
      </c>
      <c r="K13" s="76">
        <f t="shared" si="4"/>
        <v>34331014835</v>
      </c>
      <c r="L13" s="53">
        <v>46935988</v>
      </c>
      <c r="M13" s="76">
        <f t="shared" si="5"/>
        <v>34377950823</v>
      </c>
      <c r="N13" s="52"/>
    </row>
    <row r="14" spans="1:14">
      <c r="A14" s="58">
        <v>8</v>
      </c>
      <c r="B14" s="52" t="s">
        <v>29</v>
      </c>
      <c r="C14" s="108">
        <v>38908921681</v>
      </c>
      <c r="D14" s="108">
        <v>5068393289</v>
      </c>
      <c r="E14" s="108">
        <f t="shared" si="0"/>
        <v>43977314970</v>
      </c>
      <c r="F14" s="51">
        <v>4291885736</v>
      </c>
      <c r="G14" s="51">
        <v>4208406609</v>
      </c>
      <c r="H14" s="53">
        <f t="shared" si="2"/>
        <v>8500292345</v>
      </c>
      <c r="I14" s="51">
        <v>2460008241</v>
      </c>
      <c r="J14" s="76">
        <f t="shared" si="3"/>
        <v>10960300586</v>
      </c>
      <c r="K14" s="76">
        <f t="shared" si="4"/>
        <v>54937615556</v>
      </c>
      <c r="L14" s="53">
        <v>1531271884</v>
      </c>
      <c r="M14" s="76">
        <f t="shared" si="5"/>
        <v>56468887440</v>
      </c>
      <c r="N14" s="52"/>
    </row>
    <row r="15" spans="1:14">
      <c r="A15" s="58">
        <v>13</v>
      </c>
      <c r="B15" s="52" t="s">
        <v>30</v>
      </c>
      <c r="C15" s="108">
        <v>92352200587</v>
      </c>
      <c r="D15" s="108">
        <v>10647833641</v>
      </c>
      <c r="E15" s="108">
        <f t="shared" si="0"/>
        <v>103000034228</v>
      </c>
      <c r="F15" s="51">
        <v>9349996737</v>
      </c>
      <c r="G15" s="51">
        <v>9192220641</v>
      </c>
      <c r="H15" s="53">
        <f t="shared" si="2"/>
        <v>18542217378</v>
      </c>
      <c r="I15" s="51">
        <v>3321635095</v>
      </c>
      <c r="J15" s="76">
        <f t="shared" si="3"/>
        <v>21863852473</v>
      </c>
      <c r="K15" s="76">
        <f t="shared" si="4"/>
        <v>124863886701</v>
      </c>
      <c r="L15" s="53">
        <v>1261522797</v>
      </c>
      <c r="M15" s="76">
        <f t="shared" si="5"/>
        <v>126125409498</v>
      </c>
      <c r="N15" s="52"/>
    </row>
    <row r="16" spans="1:14">
      <c r="A16" s="58">
        <v>15</v>
      </c>
      <c r="B16" s="52" t="s">
        <v>31</v>
      </c>
      <c r="C16" s="108">
        <v>81865768855</v>
      </c>
      <c r="D16" s="108">
        <v>3998990001</v>
      </c>
      <c r="E16" s="108">
        <f t="shared" si="0"/>
        <v>85864758856</v>
      </c>
      <c r="F16" s="51">
        <v>8053600266</v>
      </c>
      <c r="G16" s="51">
        <v>7975430436</v>
      </c>
      <c r="H16" s="53">
        <f t="shared" si="2"/>
        <v>16029030702</v>
      </c>
      <c r="I16" s="51">
        <v>2654102022</v>
      </c>
      <c r="J16" s="76">
        <f t="shared" si="3"/>
        <v>18683132724</v>
      </c>
      <c r="K16" s="76">
        <f t="shared" si="4"/>
        <v>104547891580</v>
      </c>
      <c r="L16" s="53">
        <v>3195290261</v>
      </c>
      <c r="M16" s="76">
        <f t="shared" si="5"/>
        <v>107743181841</v>
      </c>
      <c r="N16" s="52"/>
    </row>
    <row r="17" spans="1:14">
      <c r="A17" s="58">
        <v>17</v>
      </c>
      <c r="B17" s="52" t="s">
        <v>32</v>
      </c>
      <c r="C17" s="108">
        <v>42013626260</v>
      </c>
      <c r="D17" s="108">
        <v>107047200</v>
      </c>
      <c r="E17" s="108">
        <f t="shared" si="0"/>
        <v>42120673460</v>
      </c>
      <c r="F17" s="51">
        <v>4528985842</v>
      </c>
      <c r="G17" s="51">
        <v>4467460884</v>
      </c>
      <c r="H17" s="53">
        <f t="shared" si="2"/>
        <v>8996446726</v>
      </c>
      <c r="I17" s="51">
        <v>2847869083</v>
      </c>
      <c r="J17" s="76">
        <f t="shared" si="3"/>
        <v>11844315809</v>
      </c>
      <c r="K17" s="76">
        <f t="shared" si="4"/>
        <v>53964989269</v>
      </c>
      <c r="L17" s="53">
        <v>0</v>
      </c>
      <c r="M17" s="76">
        <f t="shared" si="5"/>
        <v>53964989269</v>
      </c>
      <c r="N17" s="52"/>
    </row>
    <row r="18" spans="1:14">
      <c r="A18" s="58">
        <v>18</v>
      </c>
      <c r="B18" s="52" t="s">
        <v>33</v>
      </c>
      <c r="C18" s="108">
        <v>28797160211</v>
      </c>
      <c r="D18" s="108">
        <v>905325861</v>
      </c>
      <c r="E18" s="108">
        <f t="shared" si="0"/>
        <v>29702486072</v>
      </c>
      <c r="F18" s="51">
        <v>2681124654</v>
      </c>
      <c r="G18" s="51">
        <v>2656538373</v>
      </c>
      <c r="H18" s="53">
        <f t="shared" si="2"/>
        <v>5337663027</v>
      </c>
      <c r="I18" s="51">
        <v>720951803</v>
      </c>
      <c r="J18" s="76">
        <f t="shared" si="3"/>
        <v>6058614830</v>
      </c>
      <c r="K18" s="76">
        <f t="shared" si="4"/>
        <v>35761100902</v>
      </c>
      <c r="L18" s="53">
        <v>0</v>
      </c>
      <c r="M18" s="76">
        <f t="shared" si="5"/>
        <v>35761100902</v>
      </c>
      <c r="N18" s="52"/>
    </row>
    <row r="19" spans="1:14">
      <c r="A19" s="58">
        <v>85</v>
      </c>
      <c r="B19" s="52" t="s">
        <v>34</v>
      </c>
      <c r="C19" s="108">
        <v>25479870356</v>
      </c>
      <c r="D19" s="108">
        <v>128181080</v>
      </c>
      <c r="E19" s="108">
        <f t="shared" si="0"/>
        <v>25608051436</v>
      </c>
      <c r="F19" s="51">
        <v>2237010180</v>
      </c>
      <c r="G19" s="51">
        <v>2206824190</v>
      </c>
      <c r="H19" s="53">
        <f t="shared" si="2"/>
        <v>4443834370</v>
      </c>
      <c r="I19" s="51">
        <v>1058924964</v>
      </c>
      <c r="J19" s="76">
        <f t="shared" si="3"/>
        <v>5502759334</v>
      </c>
      <c r="K19" s="76">
        <f t="shared" si="4"/>
        <v>31110810770</v>
      </c>
      <c r="L19" s="53">
        <v>81448536</v>
      </c>
      <c r="M19" s="76">
        <f t="shared" si="5"/>
        <v>31192259306</v>
      </c>
      <c r="N19" s="52"/>
    </row>
    <row r="20" spans="1:14">
      <c r="A20" s="58">
        <v>19</v>
      </c>
      <c r="B20" s="52" t="s">
        <v>35</v>
      </c>
      <c r="C20" s="108">
        <v>93230170717</v>
      </c>
      <c r="D20" s="108">
        <v>19666620639</v>
      </c>
      <c r="E20" s="108">
        <f t="shared" si="0"/>
        <v>112896791356</v>
      </c>
      <c r="F20" s="51">
        <v>10253669509</v>
      </c>
      <c r="G20" s="51">
        <v>10348666957</v>
      </c>
      <c r="H20" s="53">
        <f t="shared" si="2"/>
        <v>20602336466</v>
      </c>
      <c r="I20" s="51">
        <v>4364550119</v>
      </c>
      <c r="J20" s="76">
        <f t="shared" si="3"/>
        <v>24966886585</v>
      </c>
      <c r="K20" s="76">
        <f t="shared" si="4"/>
        <v>137863677941</v>
      </c>
      <c r="L20" s="53">
        <v>1127260546</v>
      </c>
      <c r="M20" s="76">
        <f t="shared" si="5"/>
        <v>138990938487</v>
      </c>
      <c r="N20" s="52"/>
    </row>
    <row r="21" spans="1:14">
      <c r="A21" s="58">
        <v>20</v>
      </c>
      <c r="B21" s="52" t="s">
        <v>36</v>
      </c>
      <c r="C21" s="108">
        <v>57734248729</v>
      </c>
      <c r="D21" s="108">
        <v>3607237826</v>
      </c>
      <c r="E21" s="108">
        <f t="shared" si="0"/>
        <v>61341486555</v>
      </c>
      <c r="F21" s="51">
        <v>5573320813</v>
      </c>
      <c r="G21" s="51">
        <v>5499334169</v>
      </c>
      <c r="H21" s="53">
        <f t="shared" si="2"/>
        <v>11072654982</v>
      </c>
      <c r="I21" s="51">
        <v>2232678564</v>
      </c>
      <c r="J21" s="76">
        <f t="shared" si="3"/>
        <v>13305333546</v>
      </c>
      <c r="K21" s="76">
        <f t="shared" si="4"/>
        <v>74646820101</v>
      </c>
      <c r="L21" s="53">
        <v>311210250</v>
      </c>
      <c r="M21" s="76">
        <f t="shared" si="5"/>
        <v>74958030351</v>
      </c>
      <c r="N21" s="52"/>
    </row>
    <row r="22" spans="1:14">
      <c r="A22" s="58">
        <v>27</v>
      </c>
      <c r="B22" s="52" t="s">
        <v>37</v>
      </c>
      <c r="C22" s="108">
        <v>38596189969</v>
      </c>
      <c r="D22" s="108">
        <v>16235497342</v>
      </c>
      <c r="E22" s="108">
        <f t="shared" si="0"/>
        <v>54831687311</v>
      </c>
      <c r="F22" s="51">
        <v>3631720034</v>
      </c>
      <c r="G22" s="51">
        <v>3584027903</v>
      </c>
      <c r="H22" s="53">
        <f t="shared" si="2"/>
        <v>7215747937</v>
      </c>
      <c r="I22" s="51">
        <v>1233485992</v>
      </c>
      <c r="J22" s="76">
        <f t="shared" si="3"/>
        <v>8449233929</v>
      </c>
      <c r="K22" s="76">
        <f t="shared" si="4"/>
        <v>63280921240</v>
      </c>
      <c r="L22" s="53">
        <v>909939220</v>
      </c>
      <c r="M22" s="76">
        <f t="shared" si="5"/>
        <v>64190860460</v>
      </c>
      <c r="N22" s="52"/>
    </row>
    <row r="23" spans="1:14">
      <c r="A23" s="58">
        <v>23</v>
      </c>
      <c r="B23" s="50" t="s">
        <v>38</v>
      </c>
      <c r="C23" s="108">
        <v>104465347264</v>
      </c>
      <c r="D23" s="108">
        <v>1355360769</v>
      </c>
      <c r="E23" s="108">
        <f t="shared" si="0"/>
        <v>105820708033</v>
      </c>
      <c r="F23" s="51">
        <v>10026851478</v>
      </c>
      <c r="G23" s="51">
        <v>9868220736</v>
      </c>
      <c r="H23" s="53">
        <f t="shared" si="2"/>
        <v>19895072214</v>
      </c>
      <c r="I23" s="51">
        <v>6345222172</v>
      </c>
      <c r="J23" s="76">
        <f t="shared" si="3"/>
        <v>26240294386</v>
      </c>
      <c r="K23" s="76">
        <f t="shared" si="4"/>
        <v>132061002419</v>
      </c>
      <c r="L23" s="53">
        <v>670314771</v>
      </c>
      <c r="M23" s="76">
        <f t="shared" si="5"/>
        <v>132731317190</v>
      </c>
      <c r="N23" s="52"/>
    </row>
    <row r="24" spans="1:14">
      <c r="A24" s="58">
        <v>25</v>
      </c>
      <c r="B24" s="52" t="s">
        <v>39</v>
      </c>
      <c r="C24" s="108">
        <v>116980769179</v>
      </c>
      <c r="D24" s="108">
        <v>160191200</v>
      </c>
      <c r="E24" s="108">
        <f t="shared" si="0"/>
        <v>117140960379</v>
      </c>
      <c r="F24" s="51">
        <v>10952385044</v>
      </c>
      <c r="G24" s="51">
        <v>10781698427</v>
      </c>
      <c r="H24" s="53">
        <f t="shared" si="2"/>
        <v>21734083471</v>
      </c>
      <c r="I24" s="51">
        <v>5217664563</v>
      </c>
      <c r="J24" s="76">
        <f t="shared" si="3"/>
        <v>26951748034</v>
      </c>
      <c r="K24" s="76">
        <f t="shared" si="4"/>
        <v>144092708413</v>
      </c>
      <c r="L24" s="53">
        <v>4739700657</v>
      </c>
      <c r="M24" s="76">
        <f t="shared" si="5"/>
        <v>148832409070</v>
      </c>
      <c r="N24" s="52"/>
    </row>
    <row r="25" spans="1:14">
      <c r="A25" s="58">
        <v>94</v>
      </c>
      <c r="B25" s="52" t="s">
        <v>40</v>
      </c>
      <c r="C25" s="108">
        <v>3472689836</v>
      </c>
      <c r="D25" s="108">
        <v>2605381667</v>
      </c>
      <c r="E25" s="108">
        <f t="shared" si="0"/>
        <v>6078071503</v>
      </c>
      <c r="F25" s="51">
        <v>329509846</v>
      </c>
      <c r="G25" s="51">
        <v>329306581</v>
      </c>
      <c r="H25" s="53">
        <f t="shared" si="2"/>
        <v>658816427</v>
      </c>
      <c r="I25" s="51">
        <v>239135759</v>
      </c>
      <c r="J25" s="76">
        <f t="shared" si="3"/>
        <v>897952186</v>
      </c>
      <c r="K25" s="76">
        <f t="shared" si="4"/>
        <v>6976023689</v>
      </c>
      <c r="L25" s="53">
        <v>80024955</v>
      </c>
      <c r="M25" s="76">
        <f t="shared" si="5"/>
        <v>7056048644</v>
      </c>
      <c r="N25" s="52"/>
    </row>
    <row r="26" spans="1:14">
      <c r="A26" s="58">
        <v>95</v>
      </c>
      <c r="B26" s="52" t="s">
        <v>41</v>
      </c>
      <c r="C26" s="108">
        <v>8512519592</v>
      </c>
      <c r="D26" s="108">
        <v>877723365</v>
      </c>
      <c r="E26" s="108">
        <f t="shared" si="0"/>
        <v>9390242957</v>
      </c>
      <c r="F26" s="51">
        <v>818325481</v>
      </c>
      <c r="G26" s="51">
        <v>815155205</v>
      </c>
      <c r="H26" s="53">
        <f t="shared" si="2"/>
        <v>1633480686</v>
      </c>
      <c r="I26" s="51">
        <v>281077198</v>
      </c>
      <c r="J26" s="76">
        <f t="shared" si="3"/>
        <v>1914557884</v>
      </c>
      <c r="K26" s="76">
        <f t="shared" si="4"/>
        <v>11304800841</v>
      </c>
      <c r="L26" s="53">
        <v>0</v>
      </c>
      <c r="M26" s="76">
        <f t="shared" si="5"/>
        <v>11304800841</v>
      </c>
      <c r="N26" s="52"/>
    </row>
    <row r="27" spans="1:14">
      <c r="A27" s="58">
        <v>41</v>
      </c>
      <c r="B27" s="52" t="s">
        <v>42</v>
      </c>
      <c r="C27" s="108">
        <v>67022653535</v>
      </c>
      <c r="D27" s="108">
        <v>3894262524</v>
      </c>
      <c r="E27" s="108">
        <f t="shared" si="0"/>
        <v>70916916059</v>
      </c>
      <c r="F27" s="51">
        <v>6111189998</v>
      </c>
      <c r="G27" s="51">
        <v>6018409943</v>
      </c>
      <c r="H27" s="53">
        <f t="shared" si="2"/>
        <v>12129599941</v>
      </c>
      <c r="I27" s="51">
        <v>2473459441</v>
      </c>
      <c r="J27" s="76">
        <f t="shared" si="3"/>
        <v>14603059382</v>
      </c>
      <c r="K27" s="76">
        <f t="shared" si="4"/>
        <v>85519975441</v>
      </c>
      <c r="L27" s="53">
        <v>658626993</v>
      </c>
      <c r="M27" s="76">
        <f t="shared" si="5"/>
        <v>86178602434</v>
      </c>
      <c r="N27" s="52"/>
    </row>
    <row r="28" spans="1:14">
      <c r="A28" s="58">
        <v>44</v>
      </c>
      <c r="B28" s="55" t="s">
        <v>43</v>
      </c>
      <c r="C28" s="108">
        <v>33527630349</v>
      </c>
      <c r="D28" s="108">
        <v>3790953872</v>
      </c>
      <c r="E28" s="108">
        <f t="shared" si="0"/>
        <v>37318584221</v>
      </c>
      <c r="F28" s="51">
        <v>2704168858</v>
      </c>
      <c r="G28" s="51">
        <v>2726056132</v>
      </c>
      <c r="H28" s="53">
        <f t="shared" si="2"/>
        <v>5430224990</v>
      </c>
      <c r="I28" s="51">
        <v>918219221</v>
      </c>
      <c r="J28" s="76">
        <f t="shared" si="3"/>
        <v>6348444211</v>
      </c>
      <c r="K28" s="76">
        <f t="shared" si="4"/>
        <v>43667028432</v>
      </c>
      <c r="L28" s="53">
        <v>207023575</v>
      </c>
      <c r="M28" s="76">
        <f t="shared" si="5"/>
        <v>43874052007</v>
      </c>
      <c r="N28" s="52"/>
    </row>
    <row r="29" spans="1:14">
      <c r="A29" s="113">
        <v>47</v>
      </c>
      <c r="B29" s="55" t="s">
        <v>44</v>
      </c>
      <c r="C29" s="108">
        <v>79096652827</v>
      </c>
      <c r="D29" s="108">
        <v>3376713752</v>
      </c>
      <c r="E29" s="115">
        <f t="shared" si="0"/>
        <v>82473366579</v>
      </c>
      <c r="F29" s="51">
        <v>7309089900</v>
      </c>
      <c r="G29" s="51">
        <v>7233185400</v>
      </c>
      <c r="H29" s="116">
        <f t="shared" si="2"/>
        <v>14542275300</v>
      </c>
      <c r="I29" s="51">
        <v>3587349209</v>
      </c>
      <c r="J29" s="117">
        <f t="shared" si="3"/>
        <v>18129624509</v>
      </c>
      <c r="K29" s="117">
        <f t="shared" si="4"/>
        <v>100602991088</v>
      </c>
      <c r="L29" s="53">
        <v>605659651</v>
      </c>
      <c r="M29" s="117">
        <f t="shared" si="5"/>
        <v>101208650739</v>
      </c>
      <c r="N29" s="109"/>
    </row>
    <row r="30" spans="1:14">
      <c r="A30" s="58">
        <v>50</v>
      </c>
      <c r="B30" s="52" t="s">
        <v>45</v>
      </c>
      <c r="C30" s="108">
        <v>34742557509</v>
      </c>
      <c r="D30" s="108">
        <v>2373803228</v>
      </c>
      <c r="E30" s="108">
        <f t="shared" si="0"/>
        <v>37116360737</v>
      </c>
      <c r="F30" s="51">
        <v>3699115312</v>
      </c>
      <c r="G30" s="51">
        <v>3660059413</v>
      </c>
      <c r="H30" s="53">
        <f t="shared" si="2"/>
        <v>7359174725</v>
      </c>
      <c r="I30" s="51">
        <v>2221073578</v>
      </c>
      <c r="J30" s="76">
        <f t="shared" si="3"/>
        <v>9580248303</v>
      </c>
      <c r="K30" s="76">
        <f t="shared" si="4"/>
        <v>46696609040</v>
      </c>
      <c r="L30" s="53">
        <v>355094813</v>
      </c>
      <c r="M30" s="76">
        <f t="shared" si="5"/>
        <v>47051703853</v>
      </c>
      <c r="N30" s="52"/>
    </row>
    <row r="31" spans="1:14">
      <c r="A31" s="58">
        <v>52</v>
      </c>
      <c r="B31" s="55" t="s">
        <v>46</v>
      </c>
      <c r="C31" s="108">
        <v>83538930530</v>
      </c>
      <c r="D31" s="108">
        <v>7121045418</v>
      </c>
      <c r="E31" s="108">
        <f t="shared" si="0"/>
        <v>90659975948</v>
      </c>
      <c r="F31" s="51">
        <v>7960162067</v>
      </c>
      <c r="G31" s="51">
        <v>7865101510</v>
      </c>
      <c r="H31" s="53">
        <f t="shared" si="2"/>
        <v>15825263577</v>
      </c>
      <c r="I31" s="51">
        <v>2756397917</v>
      </c>
      <c r="J31" s="76">
        <f t="shared" si="3"/>
        <v>18581661494</v>
      </c>
      <c r="K31" s="76">
        <f t="shared" si="4"/>
        <v>109241637442</v>
      </c>
      <c r="L31" s="53">
        <v>1229420553</v>
      </c>
      <c r="M31" s="76">
        <f t="shared" si="5"/>
        <v>110471057995</v>
      </c>
      <c r="N31" s="52"/>
    </row>
    <row r="32" spans="1:14">
      <c r="A32" s="58">
        <v>54</v>
      </c>
      <c r="B32" s="55" t="s">
        <v>47</v>
      </c>
      <c r="C32" s="108">
        <v>70909229040</v>
      </c>
      <c r="D32" s="108">
        <v>4012222880</v>
      </c>
      <c r="E32" s="108">
        <f t="shared" si="0"/>
        <v>74921451920</v>
      </c>
      <c r="F32" s="51">
        <v>6798964515</v>
      </c>
      <c r="G32" s="51">
        <v>6718724856</v>
      </c>
      <c r="H32" s="53">
        <f t="shared" si="2"/>
        <v>13517689371</v>
      </c>
      <c r="I32" s="51">
        <v>2181512339</v>
      </c>
      <c r="J32" s="76">
        <f t="shared" si="3"/>
        <v>15699201710</v>
      </c>
      <c r="K32" s="76">
        <f t="shared" si="4"/>
        <v>90620653630</v>
      </c>
      <c r="L32" s="53">
        <v>1363272852</v>
      </c>
      <c r="M32" s="76">
        <f t="shared" si="5"/>
        <v>91983926482</v>
      </c>
      <c r="N32" s="52"/>
    </row>
    <row r="33" spans="1:14">
      <c r="A33" s="58">
        <v>86</v>
      </c>
      <c r="B33" s="52" t="s">
        <v>48</v>
      </c>
      <c r="C33" s="108">
        <v>37246885818</v>
      </c>
      <c r="D33" s="108">
        <v>2439627598</v>
      </c>
      <c r="E33" s="108">
        <f t="shared" si="0"/>
        <v>39686513416</v>
      </c>
      <c r="F33" s="51">
        <v>3477316403</v>
      </c>
      <c r="G33" s="51">
        <v>3445663134</v>
      </c>
      <c r="H33" s="53">
        <f t="shared" si="2"/>
        <v>6922979537</v>
      </c>
      <c r="I33" s="51">
        <v>1501194359</v>
      </c>
      <c r="J33" s="76">
        <f t="shared" si="3"/>
        <v>8424173896</v>
      </c>
      <c r="K33" s="76">
        <f t="shared" si="4"/>
        <v>48110687312</v>
      </c>
      <c r="L33" s="53">
        <v>141455769</v>
      </c>
      <c r="M33" s="76">
        <f t="shared" si="5"/>
        <v>48252143081</v>
      </c>
      <c r="N33" s="52"/>
    </row>
    <row r="34" spans="1:14">
      <c r="A34" s="58">
        <v>63</v>
      </c>
      <c r="B34" s="52" t="s">
        <v>49</v>
      </c>
      <c r="C34" s="108">
        <v>20791966887</v>
      </c>
      <c r="D34" s="108">
        <v>9869600</v>
      </c>
      <c r="E34" s="108">
        <f t="shared" si="0"/>
        <v>20801836487</v>
      </c>
      <c r="F34" s="51">
        <v>2101104368</v>
      </c>
      <c r="G34" s="51">
        <v>2059320025</v>
      </c>
      <c r="H34" s="53">
        <f t="shared" si="2"/>
        <v>4160424393</v>
      </c>
      <c r="I34" s="51">
        <v>909316749</v>
      </c>
      <c r="J34" s="76">
        <f t="shared" si="3"/>
        <v>5069741142</v>
      </c>
      <c r="K34" s="76">
        <f t="shared" si="4"/>
        <v>25871577629</v>
      </c>
      <c r="L34" s="53">
        <v>0</v>
      </c>
      <c r="M34" s="76">
        <f t="shared" si="5"/>
        <v>25871577629</v>
      </c>
      <c r="N34" s="52"/>
    </row>
    <row r="35" spans="1:14">
      <c r="A35" s="58">
        <v>66</v>
      </c>
      <c r="B35" s="52" t="s">
        <v>50</v>
      </c>
      <c r="C35" s="108">
        <v>20775452472</v>
      </c>
      <c r="D35" s="108">
        <v>337556474</v>
      </c>
      <c r="E35" s="108">
        <f t="shared" si="0"/>
        <v>21113008946</v>
      </c>
      <c r="F35" s="51">
        <v>2236360544</v>
      </c>
      <c r="G35" s="51">
        <v>2213956214</v>
      </c>
      <c r="H35" s="53">
        <f t="shared" si="2"/>
        <v>4450316758</v>
      </c>
      <c r="I35" s="51">
        <v>850298533</v>
      </c>
      <c r="J35" s="76">
        <f t="shared" si="3"/>
        <v>5300615291</v>
      </c>
      <c r="K35" s="76">
        <f t="shared" si="4"/>
        <v>26413624237</v>
      </c>
      <c r="L35" s="53">
        <v>688191330</v>
      </c>
      <c r="M35" s="76">
        <f t="shared" si="5"/>
        <v>27101815567</v>
      </c>
      <c r="N35" s="52"/>
    </row>
    <row r="36" spans="1:14">
      <c r="A36" s="58">
        <v>88</v>
      </c>
      <c r="B36" s="52" t="s">
        <v>51</v>
      </c>
      <c r="C36" s="108">
        <v>3203023393</v>
      </c>
      <c r="D36" s="108">
        <v>396973879</v>
      </c>
      <c r="E36" s="108">
        <f t="shared" si="0"/>
        <v>3599997272</v>
      </c>
      <c r="F36" s="51">
        <v>329345011</v>
      </c>
      <c r="G36" s="51">
        <v>324094080</v>
      </c>
      <c r="H36" s="53">
        <f t="shared" si="2"/>
        <v>653439091</v>
      </c>
      <c r="I36" s="51">
        <v>143798759</v>
      </c>
      <c r="J36" s="76">
        <f t="shared" si="3"/>
        <v>797237850</v>
      </c>
      <c r="K36" s="76">
        <f t="shared" si="4"/>
        <v>4397235122</v>
      </c>
      <c r="L36" s="53">
        <v>108021554</v>
      </c>
      <c r="M36" s="76">
        <f t="shared" si="5"/>
        <v>4505256676</v>
      </c>
      <c r="N36" s="52"/>
    </row>
    <row r="37" spans="1:14">
      <c r="A37" s="58">
        <v>68</v>
      </c>
      <c r="B37" s="52" t="s">
        <v>52</v>
      </c>
      <c r="C37" s="108">
        <v>74181475303</v>
      </c>
      <c r="D37" s="108">
        <v>7404406778</v>
      </c>
      <c r="E37" s="108">
        <f t="shared" si="0"/>
        <v>81585882081</v>
      </c>
      <c r="F37" s="51">
        <v>7782383314</v>
      </c>
      <c r="G37" s="51">
        <v>7658788712</v>
      </c>
      <c r="H37" s="53">
        <f t="shared" si="2"/>
        <v>15441172026</v>
      </c>
      <c r="I37" s="51">
        <v>4858748702</v>
      </c>
      <c r="J37" s="76">
        <f t="shared" si="3"/>
        <v>20299920728</v>
      </c>
      <c r="K37" s="76">
        <f t="shared" si="4"/>
        <v>101885802809</v>
      </c>
      <c r="L37" s="53">
        <v>2258287920</v>
      </c>
      <c r="M37" s="76">
        <f t="shared" si="5"/>
        <v>104144090729</v>
      </c>
      <c r="N37" s="52"/>
    </row>
    <row r="38" spans="1:14">
      <c r="A38" s="58">
        <v>70</v>
      </c>
      <c r="B38" s="52" t="s">
        <v>53</v>
      </c>
      <c r="C38" s="108">
        <v>59529217681</v>
      </c>
      <c r="D38" s="108">
        <v>0</v>
      </c>
      <c r="E38" s="108">
        <f t="shared" si="0"/>
        <v>59529217681</v>
      </c>
      <c r="F38" s="51">
        <v>6367100138</v>
      </c>
      <c r="G38" s="51">
        <v>6285443803</v>
      </c>
      <c r="H38" s="53">
        <f t="shared" si="2"/>
        <v>12652543941</v>
      </c>
      <c r="I38" s="51">
        <v>4223804058</v>
      </c>
      <c r="J38" s="76">
        <f t="shared" si="3"/>
        <v>16876347999</v>
      </c>
      <c r="K38" s="76">
        <f t="shared" si="4"/>
        <v>76405565680</v>
      </c>
      <c r="L38" s="53">
        <v>0</v>
      </c>
      <c r="M38" s="76">
        <f t="shared" si="5"/>
        <v>76405565680</v>
      </c>
      <c r="N38" s="59"/>
    </row>
    <row r="39" spans="1:14">
      <c r="A39" s="58">
        <v>73</v>
      </c>
      <c r="B39" s="52" t="s">
        <v>54</v>
      </c>
      <c r="C39" s="108">
        <v>76833725492</v>
      </c>
      <c r="D39" s="108">
        <v>1603560189</v>
      </c>
      <c r="E39" s="108">
        <f t="shared" si="0"/>
        <v>78437285681</v>
      </c>
      <c r="F39" s="51">
        <v>3458387871</v>
      </c>
      <c r="G39" s="51">
        <v>3461894706</v>
      </c>
      <c r="H39" s="53">
        <f t="shared" si="2"/>
        <v>6920282577</v>
      </c>
      <c r="I39" s="51">
        <v>2829916754</v>
      </c>
      <c r="J39" s="76">
        <f t="shared" si="3"/>
        <v>9750199331</v>
      </c>
      <c r="K39" s="76">
        <f t="shared" si="4"/>
        <v>88187485012</v>
      </c>
      <c r="L39" s="53">
        <v>4097590133</v>
      </c>
      <c r="M39" s="76">
        <f t="shared" si="5"/>
        <v>92285075145</v>
      </c>
      <c r="N39" s="52"/>
    </row>
    <row r="40" spans="1:14">
      <c r="A40" s="58">
        <v>76</v>
      </c>
      <c r="B40" s="55" t="s">
        <v>55</v>
      </c>
      <c r="C40" s="108">
        <v>55712497784</v>
      </c>
      <c r="D40" s="108">
        <v>4114691115</v>
      </c>
      <c r="E40" s="108">
        <f t="shared" si="0"/>
        <v>59827188899</v>
      </c>
      <c r="F40" s="51">
        <v>2924494157</v>
      </c>
      <c r="G40" s="51">
        <v>2880902864</v>
      </c>
      <c r="H40" s="53">
        <f t="shared" si="2"/>
        <v>5805397021</v>
      </c>
      <c r="I40" s="51">
        <v>3468016026</v>
      </c>
      <c r="J40" s="76">
        <f t="shared" si="3"/>
        <v>9273413047</v>
      </c>
      <c r="K40" s="76">
        <f t="shared" si="4"/>
        <v>69100601946</v>
      </c>
      <c r="L40" s="53">
        <v>4833865317</v>
      </c>
      <c r="M40" s="76">
        <f t="shared" si="5"/>
        <v>73934467263</v>
      </c>
      <c r="N40" s="52"/>
    </row>
    <row r="41" spans="1:14">
      <c r="A41" s="58">
        <v>97</v>
      </c>
      <c r="B41" s="52" t="s">
        <v>56</v>
      </c>
      <c r="C41" s="108">
        <v>2959015293</v>
      </c>
      <c r="D41" s="108">
        <v>1527469681</v>
      </c>
      <c r="E41" s="108">
        <f t="shared" si="0"/>
        <v>4486484974</v>
      </c>
      <c r="F41" s="51">
        <v>144846978</v>
      </c>
      <c r="G41" s="51">
        <v>145847185</v>
      </c>
      <c r="H41" s="53">
        <f t="shared" si="2"/>
        <v>290694163</v>
      </c>
      <c r="I41" s="51">
        <v>177264252</v>
      </c>
      <c r="J41" s="76">
        <f t="shared" si="3"/>
        <v>467958415</v>
      </c>
      <c r="K41" s="76">
        <f t="shared" si="4"/>
        <v>4954443389</v>
      </c>
      <c r="L41" s="53">
        <v>11650254</v>
      </c>
      <c r="M41" s="76">
        <f t="shared" si="5"/>
        <v>4966093643</v>
      </c>
      <c r="N41" s="52"/>
    </row>
    <row r="42" spans="1:14">
      <c r="A42" s="58">
        <v>99</v>
      </c>
      <c r="B42" s="52" t="s">
        <v>57</v>
      </c>
      <c r="C42" s="108">
        <v>0</v>
      </c>
      <c r="D42" s="108">
        <v>1414168872</v>
      </c>
      <c r="E42" s="108">
        <f t="shared" si="0"/>
        <v>1414168872</v>
      </c>
      <c r="F42" s="51">
        <v>524072960</v>
      </c>
      <c r="G42" s="51">
        <v>264945124</v>
      </c>
      <c r="H42" s="53">
        <f t="shared" si="2"/>
        <v>789018084</v>
      </c>
      <c r="I42" s="51">
        <v>173024762</v>
      </c>
      <c r="J42" s="76">
        <f>+H42+I42</f>
        <v>962042846</v>
      </c>
      <c r="K42" s="76">
        <f t="shared" si="4"/>
        <v>2376211718</v>
      </c>
      <c r="L42" s="53">
        <v>38001550</v>
      </c>
      <c r="M42" s="76">
        <f t="shared" si="5"/>
        <v>2414213268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1608943981580</v>
      </c>
      <c r="D44" s="95">
        <f t="shared" ref="D44:M44" si="6">SUM(D11:D42)</f>
        <v>116802812601</v>
      </c>
      <c r="E44" s="95">
        <f t="shared" si="6"/>
        <v>1725746794181</v>
      </c>
      <c r="F44" s="95">
        <f t="shared" si="6"/>
        <v>156981082557</v>
      </c>
      <c r="G44" s="95">
        <f t="shared" si="6"/>
        <v>154930409413</v>
      </c>
      <c r="H44" s="95">
        <f t="shared" si="6"/>
        <v>311911491970</v>
      </c>
      <c r="I44" s="95">
        <f t="shared" si="6"/>
        <v>73812295032</v>
      </c>
      <c r="J44" s="95">
        <f t="shared" si="6"/>
        <v>385723787002</v>
      </c>
      <c r="K44" s="95">
        <f t="shared" si="6"/>
        <v>2111470581183</v>
      </c>
      <c r="L44" s="95">
        <f t="shared" si="6"/>
        <v>34225874092</v>
      </c>
      <c r="M44" s="95">
        <f t="shared" si="6"/>
        <v>2145696455275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42302730031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65" activePane="bottomRight" state="frozen"/>
      <selection pane="topRight" activeCell="C1" sqref="C1"/>
      <selection pane="bottomLeft" activeCell="A11" sqref="A11"/>
      <selection pane="bottomRight" activeCell="F68" sqref="F68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15.75">
      <c r="A5" s="155" t="s">
        <v>1109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15.75" thickBo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3"/>
    </row>
    <row r="7" spans="1:15" ht="17.100000000000001" customHeight="1">
      <c r="A7" s="166" t="s">
        <v>59</v>
      </c>
      <c r="B7" s="164" t="s">
        <v>60</v>
      </c>
      <c r="C7" s="158" t="s">
        <v>61</v>
      </c>
      <c r="D7" s="159"/>
      <c r="E7" s="159"/>
      <c r="F7" s="159"/>
      <c r="G7" s="159"/>
      <c r="H7" s="159"/>
      <c r="I7" s="159"/>
      <c r="J7" s="159"/>
      <c r="K7" s="160"/>
      <c r="L7" s="168" t="s">
        <v>1100</v>
      </c>
      <c r="M7" s="148" t="s">
        <v>1098</v>
      </c>
      <c r="N7" s="146" t="s">
        <v>1099</v>
      </c>
      <c r="O7" s="156" t="s">
        <v>4</v>
      </c>
    </row>
    <row r="8" spans="1:15" ht="47.45" customHeight="1">
      <c r="A8" s="167"/>
      <c r="B8" s="165"/>
      <c r="C8" s="161" t="s">
        <v>7</v>
      </c>
      <c r="D8" s="162"/>
      <c r="E8" s="163"/>
      <c r="F8" s="151" t="s">
        <v>8</v>
      </c>
      <c r="G8" s="151"/>
      <c r="H8" s="151"/>
      <c r="I8" s="151"/>
      <c r="J8" s="151"/>
      <c r="K8" s="153" t="s">
        <v>62</v>
      </c>
      <c r="L8" s="169"/>
      <c r="M8" s="149"/>
      <c r="N8" s="146"/>
      <c r="O8" s="157"/>
    </row>
    <row r="9" spans="1:15" ht="38.1" customHeight="1">
      <c r="A9" s="167"/>
      <c r="B9" s="16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3"/>
      <c r="L9" s="170"/>
      <c r="M9" s="149"/>
      <c r="N9" s="147"/>
      <c r="O9" s="157"/>
    </row>
    <row r="10" spans="1:15" ht="24" customHeight="1">
      <c r="A10" s="167"/>
      <c r="B10" s="16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225838429055</v>
      </c>
      <c r="D11" s="108">
        <v>21327653024</v>
      </c>
      <c r="E11" s="51">
        <f>SUM(C11:D11)</f>
        <v>247166082079</v>
      </c>
      <c r="F11" s="51">
        <v>14274921252</v>
      </c>
      <c r="G11" s="51">
        <v>14011712234</v>
      </c>
      <c r="H11" s="53">
        <f t="shared" ref="H11" si="0">SUM(F11:G11)</f>
        <v>28286633486</v>
      </c>
      <c r="I11" s="51">
        <v>13561204523</v>
      </c>
      <c r="J11" s="53">
        <f>+H11+I11</f>
        <v>41847838009</v>
      </c>
      <c r="K11" s="91">
        <f>+J11+E11</f>
        <v>289013920088</v>
      </c>
      <c r="L11" s="87">
        <v>4615306240</v>
      </c>
      <c r="M11" s="130">
        <v>5306041132</v>
      </c>
      <c r="N11" s="126">
        <f>SUM(K11:M11)</f>
        <v>298935267460</v>
      </c>
      <c r="O11" s="69"/>
    </row>
    <row r="12" spans="1:15">
      <c r="A12" s="78">
        <v>8001</v>
      </c>
      <c r="B12" s="80" t="s">
        <v>66</v>
      </c>
      <c r="C12" s="108">
        <v>65315228007</v>
      </c>
      <c r="D12" s="108">
        <v>5654911957</v>
      </c>
      <c r="E12" s="51">
        <f t="shared" ref="E12:E75" si="1">SUM(C12:D12)</f>
        <v>70970139964</v>
      </c>
      <c r="F12" s="51">
        <v>3817054187</v>
      </c>
      <c r="G12" s="51">
        <v>3748728214</v>
      </c>
      <c r="H12" s="53">
        <f t="shared" ref="H12:H75" si="2">SUM(F12:G12)</f>
        <v>7565782401</v>
      </c>
      <c r="I12" s="51">
        <v>5345832642</v>
      </c>
      <c r="J12" s="53">
        <f t="shared" ref="J12:J75" si="3">+H12+I12</f>
        <v>12911615043</v>
      </c>
      <c r="K12" s="91">
        <f t="shared" ref="K12:K75" si="4">+J12+E12</f>
        <v>83881755007</v>
      </c>
      <c r="L12" s="87">
        <v>1270133056</v>
      </c>
      <c r="M12" s="130">
        <v>0</v>
      </c>
      <c r="N12" s="126">
        <f t="shared" ref="N12:N75" si="5">SUM(K12:M12)</f>
        <v>85151888063</v>
      </c>
      <c r="O12" s="69"/>
    </row>
    <row r="13" spans="1:15">
      <c r="A13" s="78">
        <v>13001</v>
      </c>
      <c r="B13" s="80" t="s">
        <v>67</v>
      </c>
      <c r="C13" s="108">
        <v>52907855621</v>
      </c>
      <c r="D13" s="108">
        <v>17149981337</v>
      </c>
      <c r="E13" s="51">
        <f t="shared" si="1"/>
        <v>70057836958</v>
      </c>
      <c r="F13" s="51">
        <v>2684389596</v>
      </c>
      <c r="G13" s="51">
        <v>2636489377</v>
      </c>
      <c r="H13" s="53">
        <f t="shared" si="2"/>
        <v>5320878973</v>
      </c>
      <c r="I13" s="51">
        <v>2436714026</v>
      </c>
      <c r="J13" s="53">
        <f t="shared" si="3"/>
        <v>7757592999</v>
      </c>
      <c r="K13" s="91">
        <f t="shared" si="4"/>
        <v>77815429957</v>
      </c>
      <c r="L13" s="87">
        <v>1148173931</v>
      </c>
      <c r="M13" s="130">
        <v>0</v>
      </c>
      <c r="N13" s="126">
        <f t="shared" si="5"/>
        <v>78963603888</v>
      </c>
      <c r="O13" s="69"/>
    </row>
    <row r="14" spans="1:15">
      <c r="A14" s="78">
        <v>47001</v>
      </c>
      <c r="B14" s="80" t="s">
        <v>68</v>
      </c>
      <c r="C14" s="108">
        <v>33317358149</v>
      </c>
      <c r="D14" s="108">
        <v>5248939306</v>
      </c>
      <c r="E14" s="51">
        <f t="shared" si="1"/>
        <v>38566297455</v>
      </c>
      <c r="F14" s="51">
        <v>1514438300</v>
      </c>
      <c r="G14" s="51">
        <v>1490405874</v>
      </c>
      <c r="H14" s="53">
        <f t="shared" si="2"/>
        <v>3004844174</v>
      </c>
      <c r="I14" s="51">
        <v>1933168672</v>
      </c>
      <c r="J14" s="53">
        <f t="shared" si="3"/>
        <v>4938012846</v>
      </c>
      <c r="K14" s="91">
        <f t="shared" si="4"/>
        <v>43504310301</v>
      </c>
      <c r="L14" s="87">
        <v>704085120</v>
      </c>
      <c r="M14" s="130">
        <v>0</v>
      </c>
      <c r="N14" s="126">
        <f t="shared" si="5"/>
        <v>44208395421</v>
      </c>
      <c r="O14" s="69"/>
    </row>
    <row r="15" spans="1:15" ht="38.25">
      <c r="A15" s="78">
        <v>76109</v>
      </c>
      <c r="B15" s="80" t="s">
        <v>69</v>
      </c>
      <c r="C15" s="108">
        <v>19000480780</v>
      </c>
      <c r="D15" s="108">
        <v>1680771655</v>
      </c>
      <c r="E15" s="51">
        <f t="shared" si="1"/>
        <v>20681252435</v>
      </c>
      <c r="F15" s="51">
        <v>1039199337</v>
      </c>
      <c r="G15" s="51">
        <v>1023869880</v>
      </c>
      <c r="H15" s="53">
        <f t="shared" si="2"/>
        <v>2063069217</v>
      </c>
      <c r="I15" s="51">
        <v>751623235</v>
      </c>
      <c r="J15" s="53">
        <f t="shared" si="3"/>
        <v>2814692452</v>
      </c>
      <c r="K15" s="91">
        <f t="shared" si="4"/>
        <v>23495944887</v>
      </c>
      <c r="L15" s="87">
        <v>0</v>
      </c>
      <c r="M15" s="130">
        <v>0</v>
      </c>
      <c r="N15" s="126">
        <f t="shared" si="5"/>
        <v>23495944887</v>
      </c>
      <c r="O15" s="61" t="s">
        <v>1106</v>
      </c>
    </row>
    <row r="16" spans="1:15">
      <c r="A16" s="78">
        <v>5045</v>
      </c>
      <c r="B16" s="80" t="s">
        <v>70</v>
      </c>
      <c r="C16" s="108">
        <v>8330853652</v>
      </c>
      <c r="D16" s="108">
        <v>38003055</v>
      </c>
      <c r="E16" s="51">
        <f t="shared" si="1"/>
        <v>8368856707</v>
      </c>
      <c r="F16" s="51">
        <v>455538504</v>
      </c>
      <c r="G16" s="51">
        <v>448206047</v>
      </c>
      <c r="H16" s="53">
        <f t="shared" si="2"/>
        <v>903744551</v>
      </c>
      <c r="I16" s="51">
        <v>304565861</v>
      </c>
      <c r="J16" s="53">
        <f t="shared" si="3"/>
        <v>1208310412</v>
      </c>
      <c r="K16" s="91">
        <f t="shared" si="4"/>
        <v>9577167119</v>
      </c>
      <c r="L16" s="87">
        <v>196446421</v>
      </c>
      <c r="M16" s="130">
        <v>0</v>
      </c>
      <c r="N16" s="126">
        <f t="shared" si="5"/>
        <v>9773613540</v>
      </c>
      <c r="O16" s="69"/>
    </row>
    <row r="17" spans="1:15">
      <c r="A17" s="78">
        <v>63001</v>
      </c>
      <c r="B17" s="80" t="s">
        <v>71</v>
      </c>
      <c r="C17" s="108">
        <v>17466108849</v>
      </c>
      <c r="D17" s="108">
        <v>1014656906</v>
      </c>
      <c r="E17" s="51">
        <f t="shared" si="1"/>
        <v>18480765755</v>
      </c>
      <c r="F17" s="51">
        <v>884517819</v>
      </c>
      <c r="G17" s="51">
        <v>867238828</v>
      </c>
      <c r="H17" s="53">
        <f t="shared" si="2"/>
        <v>1751756647</v>
      </c>
      <c r="I17" s="51">
        <v>763527517</v>
      </c>
      <c r="J17" s="53">
        <f t="shared" si="3"/>
        <v>2515284164</v>
      </c>
      <c r="K17" s="91">
        <f t="shared" si="4"/>
        <v>20996049919</v>
      </c>
      <c r="L17" s="87">
        <v>222631128</v>
      </c>
      <c r="M17" s="130">
        <v>0</v>
      </c>
      <c r="N17" s="126">
        <f t="shared" si="5"/>
        <v>21218681047</v>
      </c>
      <c r="O17" s="69"/>
    </row>
    <row r="18" spans="1:15">
      <c r="A18" s="78">
        <v>68081</v>
      </c>
      <c r="B18" s="80" t="s">
        <v>72</v>
      </c>
      <c r="C18" s="108">
        <v>13607291724</v>
      </c>
      <c r="D18" s="108">
        <v>2180295437</v>
      </c>
      <c r="E18" s="51">
        <f t="shared" si="1"/>
        <v>15787587161</v>
      </c>
      <c r="F18" s="51">
        <v>714444366</v>
      </c>
      <c r="G18" s="51">
        <v>705496759</v>
      </c>
      <c r="H18" s="53">
        <f t="shared" si="2"/>
        <v>1419941125</v>
      </c>
      <c r="I18" s="51">
        <v>489996464</v>
      </c>
      <c r="J18" s="53">
        <f t="shared" si="3"/>
        <v>1909937589</v>
      </c>
      <c r="K18" s="91">
        <f t="shared" si="4"/>
        <v>17697524750</v>
      </c>
      <c r="L18" s="87">
        <v>297924587</v>
      </c>
      <c r="M18" s="130">
        <v>0</v>
      </c>
      <c r="N18" s="126">
        <f t="shared" si="5"/>
        <v>17995449337</v>
      </c>
      <c r="O18" s="69"/>
    </row>
    <row r="19" spans="1:15">
      <c r="A19" s="78">
        <v>5088</v>
      </c>
      <c r="B19" s="81" t="s">
        <v>73</v>
      </c>
      <c r="C19" s="108">
        <v>16749675391</v>
      </c>
      <c r="D19" s="108">
        <v>1825093039</v>
      </c>
      <c r="E19" s="51">
        <f t="shared" si="1"/>
        <v>18574768430</v>
      </c>
      <c r="F19" s="51">
        <v>967854268</v>
      </c>
      <c r="G19" s="51">
        <v>945754474</v>
      </c>
      <c r="H19" s="53">
        <f t="shared" si="2"/>
        <v>1913608742</v>
      </c>
      <c r="I19" s="51">
        <v>792914102</v>
      </c>
      <c r="J19" s="53">
        <f t="shared" si="3"/>
        <v>2706522844</v>
      </c>
      <c r="K19" s="91">
        <f t="shared" si="4"/>
        <v>21281291274</v>
      </c>
      <c r="L19" s="87">
        <v>350557579</v>
      </c>
      <c r="M19" s="130">
        <v>0</v>
      </c>
      <c r="N19" s="126">
        <f t="shared" si="5"/>
        <v>21631848853</v>
      </c>
      <c r="O19" s="69"/>
    </row>
    <row r="20" spans="1:15">
      <c r="A20" s="78">
        <v>68001</v>
      </c>
      <c r="B20" s="80" t="s">
        <v>74</v>
      </c>
      <c r="C20" s="108">
        <v>28558793257</v>
      </c>
      <c r="D20" s="108">
        <v>1831307757</v>
      </c>
      <c r="E20" s="51">
        <f t="shared" si="1"/>
        <v>30390101014</v>
      </c>
      <c r="F20" s="51">
        <v>1464384055</v>
      </c>
      <c r="G20" s="51">
        <v>1441118503</v>
      </c>
      <c r="H20" s="53">
        <f t="shared" si="2"/>
        <v>2905502558</v>
      </c>
      <c r="I20" s="51">
        <v>1817125154</v>
      </c>
      <c r="J20" s="53">
        <f t="shared" si="3"/>
        <v>4722627712</v>
      </c>
      <c r="K20" s="91">
        <f t="shared" si="4"/>
        <v>35112728726</v>
      </c>
      <c r="L20" s="87">
        <v>492825360</v>
      </c>
      <c r="M20" s="130">
        <v>0</v>
      </c>
      <c r="N20" s="126">
        <f t="shared" si="5"/>
        <v>35605554086</v>
      </c>
      <c r="O20" s="69"/>
    </row>
    <row r="21" spans="1:15">
      <c r="A21" s="78">
        <v>76111</v>
      </c>
      <c r="B21" s="80" t="s">
        <v>75</v>
      </c>
      <c r="C21" s="108">
        <v>6864940630</v>
      </c>
      <c r="D21" s="108">
        <v>0</v>
      </c>
      <c r="E21" s="51">
        <f t="shared" si="1"/>
        <v>6864940630</v>
      </c>
      <c r="F21" s="51">
        <v>332952924</v>
      </c>
      <c r="G21" s="51">
        <v>328394702</v>
      </c>
      <c r="H21" s="53">
        <f t="shared" si="2"/>
        <v>661347626</v>
      </c>
      <c r="I21" s="51">
        <v>294560210</v>
      </c>
      <c r="J21" s="53">
        <f t="shared" si="3"/>
        <v>955907836</v>
      </c>
      <c r="K21" s="91">
        <f t="shared" si="4"/>
        <v>7820848466</v>
      </c>
      <c r="L21" s="87">
        <v>84333496</v>
      </c>
      <c r="M21" s="130">
        <v>0</v>
      </c>
      <c r="N21" s="126">
        <f t="shared" si="5"/>
        <v>7905181962</v>
      </c>
      <c r="O21" s="69"/>
    </row>
    <row r="22" spans="1:15">
      <c r="A22" s="78">
        <v>76001</v>
      </c>
      <c r="B22" s="80" t="s">
        <v>76</v>
      </c>
      <c r="C22" s="108">
        <v>63811015845</v>
      </c>
      <c r="D22" s="108">
        <v>16558965230</v>
      </c>
      <c r="E22" s="51">
        <f t="shared" si="1"/>
        <v>80369981075</v>
      </c>
      <c r="F22" s="51">
        <v>3182386923</v>
      </c>
      <c r="G22" s="51">
        <v>3140194313</v>
      </c>
      <c r="H22" s="53">
        <f t="shared" si="2"/>
        <v>6322581236</v>
      </c>
      <c r="I22" s="51">
        <v>4569657325</v>
      </c>
      <c r="J22" s="53">
        <f t="shared" si="3"/>
        <v>10892238561</v>
      </c>
      <c r="K22" s="91">
        <f t="shared" si="4"/>
        <v>91262219636</v>
      </c>
      <c r="L22" s="87">
        <v>1099397675</v>
      </c>
      <c r="M22" s="130">
        <v>0</v>
      </c>
      <c r="N22" s="126">
        <f t="shared" si="5"/>
        <v>92361617311</v>
      </c>
      <c r="O22" s="69"/>
    </row>
    <row r="23" spans="1:15">
      <c r="A23" s="78">
        <v>76147</v>
      </c>
      <c r="B23" s="80" t="s">
        <v>77</v>
      </c>
      <c r="C23" s="108">
        <v>6700183120</v>
      </c>
      <c r="D23" s="108">
        <v>18700336</v>
      </c>
      <c r="E23" s="51">
        <f t="shared" si="1"/>
        <v>6718883456</v>
      </c>
      <c r="F23" s="51">
        <v>342231010</v>
      </c>
      <c r="G23" s="51">
        <v>338678684</v>
      </c>
      <c r="H23" s="53">
        <f t="shared" si="2"/>
        <v>680909694</v>
      </c>
      <c r="I23" s="51">
        <v>196725584</v>
      </c>
      <c r="J23" s="53">
        <f t="shared" si="3"/>
        <v>877635278</v>
      </c>
      <c r="K23" s="91">
        <f t="shared" si="4"/>
        <v>7596518734</v>
      </c>
      <c r="L23" s="87">
        <v>98346285</v>
      </c>
      <c r="M23" s="130">
        <v>0</v>
      </c>
      <c r="N23" s="126">
        <f t="shared" si="5"/>
        <v>7694865019</v>
      </c>
      <c r="O23" s="69"/>
    </row>
    <row r="24" spans="1:15">
      <c r="A24" s="78">
        <v>25175</v>
      </c>
      <c r="B24" s="82" t="s">
        <v>78</v>
      </c>
      <c r="C24" s="108">
        <v>6077151723</v>
      </c>
      <c r="D24" s="108">
        <v>137681239</v>
      </c>
      <c r="E24" s="51">
        <f t="shared" si="1"/>
        <v>6214832962</v>
      </c>
      <c r="F24" s="51">
        <v>338500964</v>
      </c>
      <c r="G24" s="51">
        <v>332525549</v>
      </c>
      <c r="H24" s="53">
        <f t="shared" si="2"/>
        <v>671026513</v>
      </c>
      <c r="I24" s="51">
        <v>289394451</v>
      </c>
      <c r="J24" s="53">
        <f t="shared" si="3"/>
        <v>960420964</v>
      </c>
      <c r="K24" s="91">
        <f t="shared" si="4"/>
        <v>7175253926</v>
      </c>
      <c r="L24" s="87">
        <v>106289155</v>
      </c>
      <c r="M24" s="130">
        <v>0</v>
      </c>
      <c r="N24" s="126">
        <f t="shared" si="5"/>
        <v>7281543081</v>
      </c>
      <c r="O24" s="71"/>
    </row>
    <row r="25" spans="1:15">
      <c r="A25" s="78">
        <v>47189</v>
      </c>
      <c r="B25" s="83" t="s">
        <v>79</v>
      </c>
      <c r="C25" s="108">
        <v>9534287749</v>
      </c>
      <c r="D25" s="108">
        <v>289687358</v>
      </c>
      <c r="E25" s="51">
        <f t="shared" si="1"/>
        <v>9823975107</v>
      </c>
      <c r="F25" s="51">
        <v>456267917</v>
      </c>
      <c r="G25" s="51">
        <v>451973749</v>
      </c>
      <c r="H25" s="53">
        <f t="shared" si="2"/>
        <v>908241666</v>
      </c>
      <c r="I25" s="51">
        <v>407427741</v>
      </c>
      <c r="J25" s="53">
        <f t="shared" si="3"/>
        <v>1315669407</v>
      </c>
      <c r="K25" s="91">
        <f t="shared" si="4"/>
        <v>11139644514</v>
      </c>
      <c r="L25" s="87">
        <v>229256525</v>
      </c>
      <c r="M25" s="130">
        <v>0</v>
      </c>
      <c r="N25" s="126">
        <f t="shared" si="5"/>
        <v>11368901039</v>
      </c>
      <c r="O25" s="69"/>
    </row>
    <row r="26" spans="1:15">
      <c r="A26" s="78">
        <v>54001</v>
      </c>
      <c r="B26" s="83" t="s">
        <v>80</v>
      </c>
      <c r="C26" s="108">
        <v>42276976063</v>
      </c>
      <c r="D26" s="108">
        <v>2903770390</v>
      </c>
      <c r="E26" s="51">
        <f t="shared" si="1"/>
        <v>45180746453</v>
      </c>
      <c r="F26" s="51">
        <v>2192204526</v>
      </c>
      <c r="G26" s="51">
        <v>2165413077</v>
      </c>
      <c r="H26" s="53">
        <f t="shared" si="2"/>
        <v>4357617603</v>
      </c>
      <c r="I26" s="51">
        <v>1423343070</v>
      </c>
      <c r="J26" s="53">
        <f t="shared" si="3"/>
        <v>5780960673</v>
      </c>
      <c r="K26" s="91">
        <f t="shared" si="4"/>
        <v>50961707126</v>
      </c>
      <c r="L26" s="87">
        <v>888911467</v>
      </c>
      <c r="M26" s="130">
        <v>0</v>
      </c>
      <c r="N26" s="126">
        <f t="shared" si="5"/>
        <v>51850618593</v>
      </c>
      <c r="O26" s="69"/>
    </row>
    <row r="27" spans="1:15">
      <c r="A27" s="78">
        <v>66170</v>
      </c>
      <c r="B27" s="80" t="s">
        <v>81</v>
      </c>
      <c r="C27" s="108">
        <v>10398040796</v>
      </c>
      <c r="D27" s="108">
        <v>441995627</v>
      </c>
      <c r="E27" s="51">
        <f t="shared" si="1"/>
        <v>10840036423</v>
      </c>
      <c r="F27" s="51">
        <v>547860041</v>
      </c>
      <c r="G27" s="51">
        <v>542003114</v>
      </c>
      <c r="H27" s="53">
        <f t="shared" si="2"/>
        <v>1089863155</v>
      </c>
      <c r="I27" s="51">
        <v>759602564</v>
      </c>
      <c r="J27" s="53">
        <f t="shared" si="3"/>
        <v>1849465719</v>
      </c>
      <c r="K27" s="91">
        <f t="shared" si="4"/>
        <v>12689502142</v>
      </c>
      <c r="L27" s="87">
        <v>169614869</v>
      </c>
      <c r="M27" s="130">
        <v>0</v>
      </c>
      <c r="N27" s="126">
        <f t="shared" si="5"/>
        <v>12859117011</v>
      </c>
      <c r="O27" s="69"/>
    </row>
    <row r="28" spans="1:15">
      <c r="A28" s="78">
        <v>15238</v>
      </c>
      <c r="B28" s="80" t="s">
        <v>82</v>
      </c>
      <c r="C28" s="108">
        <v>7449399993</v>
      </c>
      <c r="D28" s="108">
        <v>991344371</v>
      </c>
      <c r="E28" s="51">
        <f t="shared" si="1"/>
        <v>8440744364</v>
      </c>
      <c r="F28" s="51">
        <v>400924707</v>
      </c>
      <c r="G28" s="51">
        <v>397074913</v>
      </c>
      <c r="H28" s="53">
        <f t="shared" si="2"/>
        <v>797999620</v>
      </c>
      <c r="I28" s="51">
        <v>571002233</v>
      </c>
      <c r="J28" s="53">
        <f t="shared" si="3"/>
        <v>1369001853</v>
      </c>
      <c r="K28" s="91">
        <f t="shared" si="4"/>
        <v>9809746217</v>
      </c>
      <c r="L28" s="87">
        <v>107193153</v>
      </c>
      <c r="M28" s="130">
        <v>0</v>
      </c>
      <c r="N28" s="126">
        <f t="shared" si="5"/>
        <v>9916939370</v>
      </c>
      <c r="O28" s="69"/>
    </row>
    <row r="29" spans="1:15">
      <c r="A29" s="78">
        <v>5266</v>
      </c>
      <c r="B29" s="80" t="s">
        <v>83</v>
      </c>
      <c r="C29" s="108">
        <v>6767800977</v>
      </c>
      <c r="D29" s="108">
        <v>259970494</v>
      </c>
      <c r="E29" s="51">
        <f>SUM(C29:D29)</f>
        <v>7027771471</v>
      </c>
      <c r="F29" s="51">
        <v>378232334</v>
      </c>
      <c r="G29" s="51">
        <v>515003565</v>
      </c>
      <c r="H29" s="53">
        <f t="shared" si="2"/>
        <v>893235899</v>
      </c>
      <c r="I29" s="51">
        <v>468646462</v>
      </c>
      <c r="J29" s="53">
        <f t="shared" si="3"/>
        <v>1361882361</v>
      </c>
      <c r="K29" s="91">
        <f t="shared" si="4"/>
        <v>8389653832</v>
      </c>
      <c r="L29" s="87">
        <v>98322601</v>
      </c>
      <c r="M29" s="130">
        <v>0</v>
      </c>
      <c r="N29" s="126">
        <f t="shared" si="5"/>
        <v>8487976433</v>
      </c>
      <c r="O29" s="69"/>
    </row>
    <row r="30" spans="1:15">
      <c r="A30" s="78">
        <v>25269</v>
      </c>
      <c r="B30" s="80" t="s">
        <v>84</v>
      </c>
      <c r="C30" s="108">
        <v>6765849993</v>
      </c>
      <c r="D30" s="108">
        <v>624513414</v>
      </c>
      <c r="E30" s="51">
        <f t="shared" si="1"/>
        <v>7390363407</v>
      </c>
      <c r="F30" s="51">
        <v>391113286</v>
      </c>
      <c r="G30" s="51">
        <v>384851581</v>
      </c>
      <c r="H30" s="53">
        <f t="shared" si="2"/>
        <v>775964867</v>
      </c>
      <c r="I30" s="51">
        <v>264732526</v>
      </c>
      <c r="J30" s="53">
        <f t="shared" si="3"/>
        <v>1040697393</v>
      </c>
      <c r="K30" s="91">
        <f t="shared" si="4"/>
        <v>8431060800</v>
      </c>
      <c r="L30" s="87">
        <v>122117448</v>
      </c>
      <c r="M30" s="130">
        <v>0</v>
      </c>
      <c r="N30" s="126">
        <f t="shared" si="5"/>
        <v>8553178248</v>
      </c>
      <c r="O30" s="71"/>
    </row>
    <row r="31" spans="1:15">
      <c r="A31" s="78">
        <v>18001</v>
      </c>
      <c r="B31" s="80" t="s">
        <v>85</v>
      </c>
      <c r="C31" s="108">
        <v>12032171947</v>
      </c>
      <c r="D31" s="108">
        <v>525015299</v>
      </c>
      <c r="E31" s="51">
        <f t="shared" si="1"/>
        <v>12557187246</v>
      </c>
      <c r="F31" s="51">
        <v>652824300</v>
      </c>
      <c r="G31" s="51">
        <v>644732625</v>
      </c>
      <c r="H31" s="53">
        <f t="shared" si="2"/>
        <v>1297556925</v>
      </c>
      <c r="I31" s="51">
        <v>757170920</v>
      </c>
      <c r="J31" s="53">
        <f t="shared" si="3"/>
        <v>2054727845</v>
      </c>
      <c r="K31" s="91">
        <f t="shared" si="4"/>
        <v>14611915091</v>
      </c>
      <c r="L31" s="87">
        <v>219286104</v>
      </c>
      <c r="M31" s="130">
        <v>0</v>
      </c>
      <c r="N31" s="126">
        <f t="shared" si="5"/>
        <v>14831201195</v>
      </c>
      <c r="O31" s="69"/>
    </row>
    <row r="32" spans="1:15">
      <c r="A32" s="78">
        <v>68276</v>
      </c>
      <c r="B32" s="80" t="s">
        <v>86</v>
      </c>
      <c r="C32" s="108">
        <v>12929728642</v>
      </c>
      <c r="D32" s="108">
        <v>9869600</v>
      </c>
      <c r="E32" s="51">
        <f t="shared" si="1"/>
        <v>12939598242</v>
      </c>
      <c r="F32" s="51">
        <v>651301502</v>
      </c>
      <c r="G32" s="51">
        <v>641495685</v>
      </c>
      <c r="H32" s="53">
        <f t="shared" si="2"/>
        <v>1292797187</v>
      </c>
      <c r="I32" s="51">
        <v>823140845</v>
      </c>
      <c r="J32" s="53">
        <f t="shared" si="3"/>
        <v>2115938032</v>
      </c>
      <c r="K32" s="91">
        <f t="shared" si="4"/>
        <v>15055536274</v>
      </c>
      <c r="L32" s="87">
        <v>198011323</v>
      </c>
      <c r="M32" s="130">
        <v>0</v>
      </c>
      <c r="N32" s="126">
        <f t="shared" si="5"/>
        <v>15253547597</v>
      </c>
      <c r="O32" s="69"/>
    </row>
    <row r="33" spans="1:15">
      <c r="A33" s="78">
        <v>25286</v>
      </c>
      <c r="B33" s="80" t="s">
        <v>87</v>
      </c>
      <c r="C33" s="108">
        <v>3675859904</v>
      </c>
      <c r="D33" s="108">
        <v>198018541</v>
      </c>
      <c r="E33" s="51">
        <f t="shared" si="1"/>
        <v>3873878445</v>
      </c>
      <c r="F33" s="51">
        <v>0</v>
      </c>
      <c r="G33" s="51">
        <v>0</v>
      </c>
      <c r="H33" s="53">
        <f t="shared" si="2"/>
        <v>0</v>
      </c>
      <c r="I33" s="51">
        <v>249070346</v>
      </c>
      <c r="J33" s="53">
        <f t="shared" si="3"/>
        <v>249070346</v>
      </c>
      <c r="K33" s="91">
        <f t="shared" si="4"/>
        <v>4122948791</v>
      </c>
      <c r="L33" s="87">
        <v>66389961</v>
      </c>
      <c r="M33" s="130">
        <v>0</v>
      </c>
      <c r="N33" s="126">
        <f t="shared" si="5"/>
        <v>4189338752</v>
      </c>
      <c r="O33" s="69"/>
    </row>
    <row r="34" spans="1:15">
      <c r="A34" s="78">
        <v>25290</v>
      </c>
      <c r="B34" s="80" t="s">
        <v>88</v>
      </c>
      <c r="C34" s="108">
        <v>8167894465</v>
      </c>
      <c r="D34" s="108">
        <v>700190266</v>
      </c>
      <c r="E34" s="51">
        <f t="shared" si="1"/>
        <v>8868084731</v>
      </c>
      <c r="F34" s="51">
        <v>407906193</v>
      </c>
      <c r="G34" s="51">
        <v>400783050</v>
      </c>
      <c r="H34" s="53">
        <f t="shared" si="2"/>
        <v>808689243</v>
      </c>
      <c r="I34" s="51">
        <v>357927075</v>
      </c>
      <c r="J34" s="53">
        <f t="shared" si="3"/>
        <v>1166616318</v>
      </c>
      <c r="K34" s="91">
        <f t="shared" si="4"/>
        <v>10034701049</v>
      </c>
      <c r="L34" s="87">
        <v>114460861</v>
      </c>
      <c r="M34" s="130">
        <v>0</v>
      </c>
      <c r="N34" s="126">
        <f t="shared" si="5"/>
        <v>10149161910</v>
      </c>
      <c r="O34" s="69"/>
    </row>
    <row r="35" spans="1:15">
      <c r="A35" s="78">
        <v>25307</v>
      </c>
      <c r="B35" s="80" t="s">
        <v>89</v>
      </c>
      <c r="C35" s="108">
        <v>5083157773</v>
      </c>
      <c r="D35" s="108">
        <v>296708558</v>
      </c>
      <c r="E35" s="51">
        <f t="shared" si="1"/>
        <v>5379866331</v>
      </c>
      <c r="F35" s="51">
        <v>244508425</v>
      </c>
      <c r="G35" s="51">
        <v>240602098</v>
      </c>
      <c r="H35" s="53">
        <f t="shared" si="2"/>
        <v>485110523</v>
      </c>
      <c r="I35" s="51">
        <v>180132367</v>
      </c>
      <c r="J35" s="53">
        <f t="shared" si="3"/>
        <v>665242890</v>
      </c>
      <c r="K35" s="91">
        <f t="shared" si="4"/>
        <v>6045109221</v>
      </c>
      <c r="L35" s="87">
        <v>70434480</v>
      </c>
      <c r="M35" s="130">
        <v>0</v>
      </c>
      <c r="N35" s="126">
        <f t="shared" si="5"/>
        <v>6115543701</v>
      </c>
      <c r="O35" s="69"/>
    </row>
    <row r="36" spans="1:15">
      <c r="A36" s="78">
        <v>68307</v>
      </c>
      <c r="B36" s="80" t="s">
        <v>90</v>
      </c>
      <c r="C36" s="108">
        <v>9889299017</v>
      </c>
      <c r="D36" s="108">
        <v>1376020836</v>
      </c>
      <c r="E36" s="51">
        <f t="shared" si="1"/>
        <v>11265319853</v>
      </c>
      <c r="F36" s="51">
        <v>486191741</v>
      </c>
      <c r="G36" s="51">
        <v>473854335</v>
      </c>
      <c r="H36" s="53">
        <f t="shared" si="2"/>
        <v>960046076</v>
      </c>
      <c r="I36" s="51">
        <v>599823600</v>
      </c>
      <c r="J36" s="53">
        <f t="shared" si="3"/>
        <v>1559869676</v>
      </c>
      <c r="K36" s="91">
        <f t="shared" si="4"/>
        <v>12825189529</v>
      </c>
      <c r="L36" s="87">
        <v>173923941</v>
      </c>
      <c r="M36" s="130">
        <v>0</v>
      </c>
      <c r="N36" s="126">
        <f t="shared" si="5"/>
        <v>12999113470</v>
      </c>
      <c r="O36" s="69"/>
    </row>
    <row r="37" spans="1:15">
      <c r="A37" s="78">
        <v>73001</v>
      </c>
      <c r="B37" s="80" t="s">
        <v>91</v>
      </c>
      <c r="C37" s="108">
        <v>33903128290</v>
      </c>
      <c r="D37" s="108">
        <v>2003749534</v>
      </c>
      <c r="E37" s="51">
        <f t="shared" si="1"/>
        <v>35906877824</v>
      </c>
      <c r="F37" s="51">
        <v>1748322259</v>
      </c>
      <c r="G37" s="51">
        <v>1726300185</v>
      </c>
      <c r="H37" s="53">
        <f t="shared" si="2"/>
        <v>3474622444</v>
      </c>
      <c r="I37" s="51">
        <v>1318700372</v>
      </c>
      <c r="J37" s="53">
        <f t="shared" si="3"/>
        <v>4793322816</v>
      </c>
      <c r="K37" s="91">
        <f t="shared" si="4"/>
        <v>40700200640</v>
      </c>
      <c r="L37" s="87">
        <v>470520635</v>
      </c>
      <c r="M37" s="130">
        <v>0</v>
      </c>
      <c r="N37" s="126">
        <f t="shared" si="5"/>
        <v>41170721275</v>
      </c>
      <c r="O37" s="72"/>
    </row>
    <row r="38" spans="1:15">
      <c r="A38" s="78">
        <v>52356</v>
      </c>
      <c r="B38" s="84" t="s">
        <v>92</v>
      </c>
      <c r="C38" s="108">
        <v>9693738729</v>
      </c>
      <c r="D38" s="108">
        <v>461020659</v>
      </c>
      <c r="E38" s="51">
        <f t="shared" si="1"/>
        <v>10154759388</v>
      </c>
      <c r="F38" s="51">
        <v>495950796</v>
      </c>
      <c r="G38" s="51">
        <v>487973794</v>
      </c>
      <c r="H38" s="53">
        <f t="shared" si="2"/>
        <v>983924590</v>
      </c>
      <c r="I38" s="51">
        <v>696930731</v>
      </c>
      <c r="J38" s="53">
        <f t="shared" si="3"/>
        <v>1680855321</v>
      </c>
      <c r="K38" s="91">
        <f t="shared" si="4"/>
        <v>11835614709</v>
      </c>
      <c r="L38" s="87">
        <v>155875672</v>
      </c>
      <c r="M38" s="130">
        <v>0</v>
      </c>
      <c r="N38" s="126">
        <f t="shared" si="5"/>
        <v>11991490381</v>
      </c>
      <c r="O38" s="70"/>
    </row>
    <row r="39" spans="1:15" ht="15" customHeight="1">
      <c r="A39" s="78">
        <v>5360</v>
      </c>
      <c r="B39" s="80" t="s">
        <v>93</v>
      </c>
      <c r="C39" s="108">
        <v>11725110268</v>
      </c>
      <c r="D39" s="108">
        <v>12906400</v>
      </c>
      <c r="E39" s="51">
        <f t="shared" si="1"/>
        <v>11738016668</v>
      </c>
      <c r="F39" s="51">
        <v>638510682</v>
      </c>
      <c r="G39" s="51">
        <v>629484536</v>
      </c>
      <c r="H39" s="53">
        <f t="shared" si="2"/>
        <v>1267995218</v>
      </c>
      <c r="I39" s="51">
        <v>781873732</v>
      </c>
      <c r="J39" s="53">
        <f t="shared" si="3"/>
        <v>2049868950</v>
      </c>
      <c r="K39" s="91">
        <f t="shared" si="4"/>
        <v>13787885618</v>
      </c>
      <c r="L39" s="87">
        <v>192331320</v>
      </c>
      <c r="M39" s="130">
        <v>0</v>
      </c>
      <c r="N39" s="126">
        <f t="shared" si="5"/>
        <v>13980216938</v>
      </c>
      <c r="O39" s="69"/>
    </row>
    <row r="40" spans="1:15">
      <c r="A40" s="78">
        <v>76364</v>
      </c>
      <c r="B40" s="84" t="s">
        <v>94</v>
      </c>
      <c r="C40" s="108">
        <v>6875823592</v>
      </c>
      <c r="D40" s="108">
        <v>1635823242</v>
      </c>
      <c r="E40" s="51">
        <f t="shared" si="1"/>
        <v>8511646834</v>
      </c>
      <c r="F40" s="51">
        <v>373587012</v>
      </c>
      <c r="G40" s="51">
        <v>368165836</v>
      </c>
      <c r="H40" s="53">
        <f t="shared" si="2"/>
        <v>741752848</v>
      </c>
      <c r="I40" s="51">
        <v>492217937</v>
      </c>
      <c r="J40" s="53">
        <f t="shared" si="3"/>
        <v>1233970785</v>
      </c>
      <c r="K40" s="91">
        <f t="shared" si="4"/>
        <v>9745617619</v>
      </c>
      <c r="L40" s="87">
        <v>128280656</v>
      </c>
      <c r="M40" s="130">
        <v>0</v>
      </c>
      <c r="N40" s="126">
        <f t="shared" si="5"/>
        <v>9873898275</v>
      </c>
      <c r="O40" s="69"/>
    </row>
    <row r="41" spans="1:15">
      <c r="A41" s="78">
        <v>5380</v>
      </c>
      <c r="B41" s="84" t="s">
        <v>95</v>
      </c>
      <c r="C41" s="108">
        <v>1706331548</v>
      </c>
      <c r="D41" s="108">
        <v>2372141</v>
      </c>
      <c r="E41" s="51">
        <f t="shared" si="1"/>
        <v>1708703689</v>
      </c>
      <c r="F41" s="51">
        <v>128887452</v>
      </c>
      <c r="G41" s="51">
        <v>126901811</v>
      </c>
      <c r="H41" s="53">
        <f t="shared" si="2"/>
        <v>255789263</v>
      </c>
      <c r="I41" s="51">
        <v>167250679</v>
      </c>
      <c r="J41" s="53">
        <f t="shared" ref="J41" si="6">+H41+I41</f>
        <v>423039942</v>
      </c>
      <c r="K41" s="91">
        <f t="shared" ref="K41" si="7">+J41+E41</f>
        <v>2131743631</v>
      </c>
      <c r="L41" s="87">
        <v>37228847</v>
      </c>
      <c r="M41" s="130">
        <v>0</v>
      </c>
      <c r="N41" s="126">
        <f t="shared" si="5"/>
        <v>2168972478</v>
      </c>
      <c r="O41" s="69"/>
    </row>
    <row r="42" spans="1:15">
      <c r="A42" s="78">
        <v>23417</v>
      </c>
      <c r="B42" s="80" t="s">
        <v>96</v>
      </c>
      <c r="C42" s="108">
        <v>12652358877</v>
      </c>
      <c r="D42" s="108">
        <v>1945456515</v>
      </c>
      <c r="E42" s="51">
        <f t="shared" si="1"/>
        <v>14597815392</v>
      </c>
      <c r="F42" s="51">
        <v>608981047</v>
      </c>
      <c r="G42" s="51">
        <v>597444594</v>
      </c>
      <c r="H42" s="53">
        <f t="shared" si="2"/>
        <v>1206425641</v>
      </c>
      <c r="I42" s="51">
        <v>509414472</v>
      </c>
      <c r="J42" s="53">
        <f t="shared" si="3"/>
        <v>1715840113</v>
      </c>
      <c r="K42" s="91">
        <f t="shared" si="4"/>
        <v>16313655505</v>
      </c>
      <c r="L42" s="87">
        <v>229514427</v>
      </c>
      <c r="M42" s="130">
        <v>0</v>
      </c>
      <c r="N42" s="126">
        <f t="shared" si="5"/>
        <v>16543169932</v>
      </c>
      <c r="O42" s="70"/>
    </row>
    <row r="43" spans="1:15">
      <c r="A43" s="78">
        <v>13430</v>
      </c>
      <c r="B43" s="80" t="s">
        <v>97</v>
      </c>
      <c r="C43" s="108">
        <v>11264137161</v>
      </c>
      <c r="D43" s="108">
        <v>0</v>
      </c>
      <c r="E43" s="51">
        <f t="shared" si="1"/>
        <v>11264137161</v>
      </c>
      <c r="F43" s="51">
        <v>568208558</v>
      </c>
      <c r="G43" s="51">
        <v>560550192</v>
      </c>
      <c r="H43" s="53">
        <f t="shared" si="2"/>
        <v>1128758750</v>
      </c>
      <c r="I43" s="51">
        <v>434301531</v>
      </c>
      <c r="J43" s="53">
        <f t="shared" si="3"/>
        <v>1563060281</v>
      </c>
      <c r="K43" s="91">
        <f t="shared" si="4"/>
        <v>12827197442</v>
      </c>
      <c r="L43" s="87">
        <v>235831848</v>
      </c>
      <c r="M43" s="130">
        <v>0</v>
      </c>
      <c r="N43" s="126">
        <f t="shared" si="5"/>
        <v>13063029290</v>
      </c>
      <c r="O43" s="69"/>
    </row>
    <row r="44" spans="1:15">
      <c r="A44" s="78">
        <v>44430</v>
      </c>
      <c r="B44" s="80" t="s">
        <v>98</v>
      </c>
      <c r="C44" s="108">
        <v>17150663646</v>
      </c>
      <c r="D44" s="108">
        <v>4836705493</v>
      </c>
      <c r="E44" s="51">
        <f t="shared" si="1"/>
        <v>21987369139</v>
      </c>
      <c r="F44" s="51">
        <v>654057852</v>
      </c>
      <c r="G44" s="51">
        <v>646058571</v>
      </c>
      <c r="H44" s="53">
        <f t="shared" si="2"/>
        <v>1300116423</v>
      </c>
      <c r="I44" s="51">
        <v>938756388</v>
      </c>
      <c r="J44" s="53">
        <f t="shared" si="3"/>
        <v>2238872811</v>
      </c>
      <c r="K44" s="91">
        <f t="shared" si="4"/>
        <v>24226241950</v>
      </c>
      <c r="L44" s="87">
        <v>844255243</v>
      </c>
      <c r="M44" s="130">
        <v>0</v>
      </c>
      <c r="N44" s="126">
        <f t="shared" si="5"/>
        <v>25070497193</v>
      </c>
      <c r="O44" s="69"/>
    </row>
    <row r="45" spans="1:15">
      <c r="A45" s="78">
        <v>8433</v>
      </c>
      <c r="B45" s="82" t="s">
        <v>99</v>
      </c>
      <c r="C45" s="108">
        <v>5596837128</v>
      </c>
      <c r="D45" s="108">
        <v>1803754030</v>
      </c>
      <c r="E45" s="51">
        <f t="shared" si="1"/>
        <v>7400591158</v>
      </c>
      <c r="F45" s="51">
        <v>292385809</v>
      </c>
      <c r="G45" s="51">
        <v>294378654</v>
      </c>
      <c r="H45" s="53">
        <f t="shared" si="2"/>
        <v>586764463</v>
      </c>
      <c r="I45" s="51">
        <v>139756166</v>
      </c>
      <c r="J45" s="53">
        <f t="shared" si="3"/>
        <v>726520629</v>
      </c>
      <c r="K45" s="91">
        <f t="shared" si="4"/>
        <v>8127111787</v>
      </c>
      <c r="L45" s="87">
        <v>116102763</v>
      </c>
      <c r="M45" s="130">
        <v>0</v>
      </c>
      <c r="N45" s="126">
        <f t="shared" si="5"/>
        <v>8243214550</v>
      </c>
      <c r="O45" s="72"/>
    </row>
    <row r="46" spans="1:15">
      <c r="A46" s="78">
        <v>17001</v>
      </c>
      <c r="B46" s="80" t="s">
        <v>100</v>
      </c>
      <c r="C46" s="108">
        <v>20557708401</v>
      </c>
      <c r="D46" s="108">
        <v>234603345</v>
      </c>
      <c r="E46" s="51">
        <f t="shared" si="1"/>
        <v>20792311746</v>
      </c>
      <c r="F46" s="51">
        <v>1025091262</v>
      </c>
      <c r="G46" s="51">
        <v>1008679167</v>
      </c>
      <c r="H46" s="53">
        <f t="shared" si="2"/>
        <v>2033770429</v>
      </c>
      <c r="I46" s="51">
        <v>734418186</v>
      </c>
      <c r="J46" s="53">
        <f t="shared" si="3"/>
        <v>2768188615</v>
      </c>
      <c r="K46" s="91">
        <f t="shared" si="4"/>
        <v>23560500361</v>
      </c>
      <c r="L46" s="87">
        <v>236829416</v>
      </c>
      <c r="M46" s="130">
        <v>0</v>
      </c>
      <c r="N46" s="126">
        <f t="shared" si="5"/>
        <v>23797329777</v>
      </c>
      <c r="O46" s="69"/>
    </row>
    <row r="47" spans="1:15">
      <c r="A47" s="78">
        <v>5001</v>
      </c>
      <c r="B47" s="80" t="s">
        <v>101</v>
      </c>
      <c r="C47" s="108">
        <v>114384946113</v>
      </c>
      <c r="D47" s="108">
        <v>5771972047</v>
      </c>
      <c r="E47" s="51">
        <f t="shared" si="1"/>
        <v>120156918160</v>
      </c>
      <c r="F47" s="51">
        <v>6265160553</v>
      </c>
      <c r="G47" s="51">
        <v>6164708418</v>
      </c>
      <c r="H47" s="53">
        <f t="shared" si="2"/>
        <v>12429868971</v>
      </c>
      <c r="I47" s="51">
        <v>8146939798</v>
      </c>
      <c r="J47" s="53">
        <f t="shared" si="3"/>
        <v>20576808769</v>
      </c>
      <c r="K47" s="91">
        <f t="shared" si="4"/>
        <v>140733726929</v>
      </c>
      <c r="L47" s="87">
        <v>1957076480</v>
      </c>
      <c r="M47" s="130">
        <v>0</v>
      </c>
      <c r="N47" s="126">
        <f t="shared" si="5"/>
        <v>142690803409</v>
      </c>
      <c r="O47" s="69"/>
    </row>
    <row r="48" spans="1:15">
      <c r="A48" s="78">
        <v>23001</v>
      </c>
      <c r="B48" s="80" t="s">
        <v>102</v>
      </c>
      <c r="C48" s="108">
        <v>32352767366</v>
      </c>
      <c r="D48" s="108">
        <v>1141553010</v>
      </c>
      <c r="E48" s="51">
        <f t="shared" si="1"/>
        <v>33494320376</v>
      </c>
      <c r="F48" s="51">
        <v>1794579797</v>
      </c>
      <c r="G48" s="51">
        <v>1776112551</v>
      </c>
      <c r="H48" s="53">
        <f t="shared" si="2"/>
        <v>3570692348</v>
      </c>
      <c r="I48" s="51">
        <v>1471577671</v>
      </c>
      <c r="J48" s="53">
        <f t="shared" si="3"/>
        <v>5042270019</v>
      </c>
      <c r="K48" s="91">
        <f t="shared" si="4"/>
        <v>38536590395</v>
      </c>
      <c r="L48" s="87">
        <v>602098731</v>
      </c>
      <c r="M48" s="130">
        <v>0</v>
      </c>
      <c r="N48" s="126">
        <f t="shared" si="5"/>
        <v>39138689126</v>
      </c>
      <c r="O48" s="69"/>
    </row>
    <row r="49" spans="1:15">
      <c r="A49" s="78">
        <v>25473</v>
      </c>
      <c r="B49" s="82" t="s">
        <v>103</v>
      </c>
      <c r="C49" s="108">
        <v>5553581271</v>
      </c>
      <c r="D49" s="108">
        <v>700611616</v>
      </c>
      <c r="E49" s="51">
        <f t="shared" si="1"/>
        <v>6254192887</v>
      </c>
      <c r="F49" s="51">
        <v>275167226</v>
      </c>
      <c r="G49" s="51">
        <v>271659742</v>
      </c>
      <c r="H49" s="53">
        <f t="shared" si="2"/>
        <v>546826968</v>
      </c>
      <c r="I49" s="51">
        <v>270637645</v>
      </c>
      <c r="J49" s="53">
        <f t="shared" si="3"/>
        <v>817464613</v>
      </c>
      <c r="K49" s="91">
        <f t="shared" si="4"/>
        <v>7071657500</v>
      </c>
      <c r="L49" s="87">
        <v>114101312</v>
      </c>
      <c r="M49" s="130">
        <v>0</v>
      </c>
      <c r="N49" s="126">
        <f t="shared" si="5"/>
        <v>7185758812</v>
      </c>
      <c r="O49" s="69"/>
    </row>
    <row r="50" spans="1:15">
      <c r="A50" s="78">
        <v>41001</v>
      </c>
      <c r="B50" s="80" t="s">
        <v>104</v>
      </c>
      <c r="C50" s="108">
        <v>24996404949</v>
      </c>
      <c r="D50" s="108">
        <v>3321768883</v>
      </c>
      <c r="E50" s="51">
        <f t="shared" si="1"/>
        <v>28318173832</v>
      </c>
      <c r="F50" s="51">
        <v>1216948039</v>
      </c>
      <c r="G50" s="51">
        <v>1195499544</v>
      </c>
      <c r="H50" s="53">
        <f t="shared" si="2"/>
        <v>2412447583</v>
      </c>
      <c r="I50" s="51">
        <v>951450874</v>
      </c>
      <c r="J50" s="53">
        <f t="shared" si="3"/>
        <v>3363898457</v>
      </c>
      <c r="K50" s="91">
        <f t="shared" si="4"/>
        <v>31682072289</v>
      </c>
      <c r="L50" s="87">
        <v>316718939</v>
      </c>
      <c r="M50" s="130">
        <v>0</v>
      </c>
      <c r="N50" s="126">
        <f t="shared" si="5"/>
        <v>31998791228</v>
      </c>
      <c r="O50" s="69"/>
    </row>
    <row r="51" spans="1:15">
      <c r="A51" s="78">
        <v>76520</v>
      </c>
      <c r="B51" s="80" t="s">
        <v>105</v>
      </c>
      <c r="C51" s="108">
        <v>16113925451</v>
      </c>
      <c r="D51" s="108">
        <v>515469760</v>
      </c>
      <c r="E51" s="51">
        <f t="shared" si="1"/>
        <v>16629395211</v>
      </c>
      <c r="F51" s="51">
        <v>863634491</v>
      </c>
      <c r="G51" s="51">
        <v>871657409</v>
      </c>
      <c r="H51" s="53">
        <f t="shared" si="2"/>
        <v>1735291900</v>
      </c>
      <c r="I51" s="51">
        <v>1128056279</v>
      </c>
      <c r="J51" s="53">
        <f t="shared" si="3"/>
        <v>2863348179</v>
      </c>
      <c r="K51" s="91">
        <f t="shared" si="4"/>
        <v>19492743390</v>
      </c>
      <c r="L51" s="87">
        <v>248783885</v>
      </c>
      <c r="M51" s="130">
        <v>0</v>
      </c>
      <c r="N51" s="126">
        <f t="shared" si="5"/>
        <v>19741527275</v>
      </c>
      <c r="O51" s="69"/>
    </row>
    <row r="52" spans="1:15">
      <c r="A52" s="78">
        <v>52001</v>
      </c>
      <c r="B52" s="80" t="s">
        <v>106</v>
      </c>
      <c r="C52" s="108">
        <v>25264894242</v>
      </c>
      <c r="D52" s="108">
        <v>4662479909</v>
      </c>
      <c r="E52" s="51">
        <f t="shared" si="1"/>
        <v>29927374151</v>
      </c>
      <c r="F52" s="51">
        <v>1291554424</v>
      </c>
      <c r="G52" s="51">
        <v>1269251836</v>
      </c>
      <c r="H52" s="53">
        <f t="shared" si="2"/>
        <v>2560806260</v>
      </c>
      <c r="I52" s="51">
        <v>887504389</v>
      </c>
      <c r="J52" s="53">
        <f t="shared" si="3"/>
        <v>3448310649</v>
      </c>
      <c r="K52" s="91">
        <f t="shared" si="4"/>
        <v>33375684800</v>
      </c>
      <c r="L52" s="87">
        <v>315169813</v>
      </c>
      <c r="M52" s="130">
        <v>0</v>
      </c>
      <c r="N52" s="126">
        <f t="shared" si="5"/>
        <v>33690854613</v>
      </c>
      <c r="O52" s="69"/>
    </row>
    <row r="53" spans="1:15">
      <c r="A53" s="78">
        <v>66001</v>
      </c>
      <c r="B53" s="80" t="s">
        <v>107</v>
      </c>
      <c r="C53" s="108">
        <v>27819092143</v>
      </c>
      <c r="D53" s="108">
        <v>937310110</v>
      </c>
      <c r="E53" s="51">
        <f t="shared" si="1"/>
        <v>28756402253</v>
      </c>
      <c r="F53" s="51">
        <v>1552034148</v>
      </c>
      <c r="G53" s="51">
        <v>1525856000</v>
      </c>
      <c r="H53" s="53">
        <f t="shared" si="2"/>
        <v>3077890148</v>
      </c>
      <c r="I53" s="51">
        <v>2075511383</v>
      </c>
      <c r="J53" s="53">
        <f t="shared" si="3"/>
        <v>5153401531</v>
      </c>
      <c r="K53" s="91">
        <f t="shared" si="4"/>
        <v>33909803784</v>
      </c>
      <c r="L53" s="87">
        <v>403439035</v>
      </c>
      <c r="M53" s="130">
        <v>0</v>
      </c>
      <c r="N53" s="126">
        <f t="shared" si="5"/>
        <v>34313242819</v>
      </c>
      <c r="O53" s="69"/>
    </row>
    <row r="54" spans="1:15">
      <c r="A54" s="78">
        <v>68547</v>
      </c>
      <c r="B54" s="80" t="s">
        <v>108</v>
      </c>
      <c r="C54" s="108">
        <v>11904327302</v>
      </c>
      <c r="D54" s="108">
        <v>925285401</v>
      </c>
      <c r="E54" s="51">
        <f t="shared" si="1"/>
        <v>12829612703</v>
      </c>
      <c r="F54" s="51">
        <v>600675764</v>
      </c>
      <c r="G54" s="51">
        <v>593312183</v>
      </c>
      <c r="H54" s="53">
        <f t="shared" si="2"/>
        <v>1193987947</v>
      </c>
      <c r="I54" s="51">
        <v>492404329</v>
      </c>
      <c r="J54" s="53">
        <f t="shared" si="3"/>
        <v>1686392276</v>
      </c>
      <c r="K54" s="91">
        <f t="shared" si="4"/>
        <v>14516004979</v>
      </c>
      <c r="L54" s="87">
        <v>193933184</v>
      </c>
      <c r="M54" s="130">
        <v>0</v>
      </c>
      <c r="N54" s="126">
        <f t="shared" si="5"/>
        <v>14709938163</v>
      </c>
      <c r="O54" s="69"/>
    </row>
    <row r="55" spans="1:15">
      <c r="A55" s="78">
        <v>41551</v>
      </c>
      <c r="B55" s="80" t="s">
        <v>109</v>
      </c>
      <c r="C55" s="108">
        <v>11542184375</v>
      </c>
      <c r="D55" s="108">
        <v>572023293</v>
      </c>
      <c r="E55" s="51">
        <f t="shared" si="1"/>
        <v>12114207668</v>
      </c>
      <c r="F55" s="51">
        <v>614957949</v>
      </c>
      <c r="G55" s="51">
        <v>604136609</v>
      </c>
      <c r="H55" s="53">
        <f t="shared" si="2"/>
        <v>1219094558</v>
      </c>
      <c r="I55" s="51">
        <v>539345493</v>
      </c>
      <c r="J55" s="53">
        <f t="shared" si="3"/>
        <v>1758440051</v>
      </c>
      <c r="K55" s="91">
        <f t="shared" si="4"/>
        <v>13872647719</v>
      </c>
      <c r="L55" s="87">
        <v>214038984</v>
      </c>
      <c r="M55" s="130">
        <v>0</v>
      </c>
      <c r="N55" s="126">
        <f t="shared" si="5"/>
        <v>14086686703</v>
      </c>
      <c r="O55" s="69"/>
    </row>
    <row r="56" spans="1:15">
      <c r="A56" s="78">
        <v>19001</v>
      </c>
      <c r="B56" s="80" t="s">
        <v>110</v>
      </c>
      <c r="C56" s="108">
        <v>17251282998</v>
      </c>
      <c r="D56" s="108">
        <v>1239381248</v>
      </c>
      <c r="E56" s="51">
        <f t="shared" si="1"/>
        <v>18490664246</v>
      </c>
      <c r="F56" s="51">
        <v>885551785</v>
      </c>
      <c r="G56" s="51">
        <v>873450592</v>
      </c>
      <c r="H56" s="53">
        <f t="shared" si="2"/>
        <v>1759002377</v>
      </c>
      <c r="I56" s="51">
        <v>662415289</v>
      </c>
      <c r="J56" s="53">
        <f t="shared" si="3"/>
        <v>2421417666</v>
      </c>
      <c r="K56" s="91">
        <f t="shared" si="4"/>
        <v>20912081912</v>
      </c>
      <c r="L56" s="87">
        <v>285223688</v>
      </c>
      <c r="M56" s="130">
        <v>0</v>
      </c>
      <c r="N56" s="126">
        <f t="shared" si="5"/>
        <v>21197305600</v>
      </c>
      <c r="O56" s="69"/>
    </row>
    <row r="57" spans="1:15">
      <c r="A57" s="78">
        <v>27001</v>
      </c>
      <c r="B57" s="80" t="s">
        <v>111</v>
      </c>
      <c r="C57" s="108">
        <v>13971676758</v>
      </c>
      <c r="D57" s="108">
        <v>767315867</v>
      </c>
      <c r="E57" s="51">
        <f t="shared" si="1"/>
        <v>14738992625</v>
      </c>
      <c r="F57" s="51">
        <v>817307355</v>
      </c>
      <c r="G57" s="51">
        <v>804557423</v>
      </c>
      <c r="H57" s="53">
        <f t="shared" si="2"/>
        <v>1621864778</v>
      </c>
      <c r="I57" s="51">
        <v>553653973</v>
      </c>
      <c r="J57" s="53">
        <f t="shared" si="3"/>
        <v>2175518751</v>
      </c>
      <c r="K57" s="91">
        <f t="shared" si="4"/>
        <v>16914511376</v>
      </c>
      <c r="L57" s="87">
        <v>636546400</v>
      </c>
      <c r="M57" s="130">
        <v>0</v>
      </c>
      <c r="N57" s="126">
        <f t="shared" si="5"/>
        <v>17551057776</v>
      </c>
      <c r="O57" s="71"/>
    </row>
    <row r="58" spans="1:15">
      <c r="A58" s="78">
        <v>44001</v>
      </c>
      <c r="B58" s="82" t="s">
        <v>112</v>
      </c>
      <c r="C58" s="108">
        <v>19195609037</v>
      </c>
      <c r="D58" s="108">
        <v>2978711992</v>
      </c>
      <c r="E58" s="51">
        <f t="shared" si="1"/>
        <v>22174321029</v>
      </c>
      <c r="F58" s="51">
        <v>822641965</v>
      </c>
      <c r="G58" s="51">
        <v>815227582</v>
      </c>
      <c r="H58" s="53">
        <f t="shared" si="2"/>
        <v>1637869547</v>
      </c>
      <c r="I58" s="51">
        <v>1240817591</v>
      </c>
      <c r="J58" s="53">
        <f t="shared" si="3"/>
        <v>2878687138</v>
      </c>
      <c r="K58" s="91">
        <f t="shared" si="4"/>
        <v>25053008167</v>
      </c>
      <c r="L58" s="87">
        <v>581041275</v>
      </c>
      <c r="M58" s="130">
        <v>0</v>
      </c>
      <c r="N58" s="126">
        <f t="shared" si="5"/>
        <v>25634049442</v>
      </c>
      <c r="O58" s="71"/>
    </row>
    <row r="59" spans="1:15">
      <c r="A59" s="78">
        <v>5615</v>
      </c>
      <c r="B59" s="82" t="s">
        <v>113</v>
      </c>
      <c r="C59" s="108">
        <v>6989574265</v>
      </c>
      <c r="D59" s="108">
        <v>10628800</v>
      </c>
      <c r="E59" s="51">
        <f t="shared" si="1"/>
        <v>7000203065</v>
      </c>
      <c r="F59" s="51">
        <v>398749513</v>
      </c>
      <c r="G59" s="51">
        <v>391518378</v>
      </c>
      <c r="H59" s="53">
        <f t="shared" si="2"/>
        <v>790267891</v>
      </c>
      <c r="I59" s="51">
        <v>361131740</v>
      </c>
      <c r="J59" s="53">
        <f t="shared" si="3"/>
        <v>1151399631</v>
      </c>
      <c r="K59" s="91">
        <f t="shared" si="4"/>
        <v>8151602696</v>
      </c>
      <c r="L59" s="87">
        <v>111191009</v>
      </c>
      <c r="M59" s="130">
        <v>0</v>
      </c>
      <c r="N59" s="126">
        <f t="shared" si="5"/>
        <v>8262793705</v>
      </c>
      <c r="O59" s="71"/>
    </row>
    <row r="60" spans="1:15">
      <c r="A60" s="78">
        <v>5631</v>
      </c>
      <c r="B60" s="80" t="s">
        <v>114</v>
      </c>
      <c r="C60" s="108">
        <v>2862349926</v>
      </c>
      <c r="D60" s="108">
        <v>53710025</v>
      </c>
      <c r="E60" s="51">
        <f t="shared" si="1"/>
        <v>2916059951</v>
      </c>
      <c r="F60" s="51">
        <v>145658229</v>
      </c>
      <c r="G60" s="51">
        <v>143599915</v>
      </c>
      <c r="H60" s="53">
        <f t="shared" si="2"/>
        <v>289258144</v>
      </c>
      <c r="I60" s="51">
        <v>81294726</v>
      </c>
      <c r="J60" s="53">
        <f t="shared" si="3"/>
        <v>370552870</v>
      </c>
      <c r="K60" s="91">
        <f t="shared" si="4"/>
        <v>3286612821</v>
      </c>
      <c r="L60" s="87">
        <v>51318098</v>
      </c>
      <c r="M60" s="130">
        <v>0</v>
      </c>
      <c r="N60" s="126">
        <f t="shared" si="5"/>
        <v>3337930919</v>
      </c>
      <c r="O60" s="69"/>
    </row>
    <row r="61" spans="1:15">
      <c r="A61" s="78">
        <v>23660</v>
      </c>
      <c r="B61" s="80" t="s">
        <v>115</v>
      </c>
      <c r="C61" s="108">
        <v>9487917810</v>
      </c>
      <c r="D61" s="108">
        <v>8351200</v>
      </c>
      <c r="E61" s="51">
        <f t="shared" si="1"/>
        <v>9496269010</v>
      </c>
      <c r="F61" s="51">
        <v>466439126</v>
      </c>
      <c r="G61" s="51">
        <v>458880092</v>
      </c>
      <c r="H61" s="53">
        <f t="shared" si="2"/>
        <v>925319218</v>
      </c>
      <c r="I61" s="51">
        <v>329971296</v>
      </c>
      <c r="J61" s="53">
        <f t="shared" si="3"/>
        <v>1255290514</v>
      </c>
      <c r="K61" s="91">
        <f t="shared" si="4"/>
        <v>10751559524</v>
      </c>
      <c r="L61" s="87">
        <v>179896573</v>
      </c>
      <c r="M61" s="130">
        <v>0</v>
      </c>
      <c r="N61" s="126">
        <f t="shared" si="5"/>
        <v>10931456097</v>
      </c>
      <c r="O61" s="69"/>
    </row>
    <row r="62" spans="1:15">
      <c r="A62" s="78">
        <v>70001</v>
      </c>
      <c r="B62" s="80" t="s">
        <v>116</v>
      </c>
      <c r="C62" s="108">
        <v>20064434627</v>
      </c>
      <c r="D62" s="108">
        <v>1147635086</v>
      </c>
      <c r="E62" s="51">
        <f t="shared" si="1"/>
        <v>21212069713</v>
      </c>
      <c r="F62" s="51">
        <v>1022109711</v>
      </c>
      <c r="G62" s="51">
        <v>1005573206</v>
      </c>
      <c r="H62" s="53">
        <f t="shared" si="2"/>
        <v>2027682917</v>
      </c>
      <c r="I62" s="51">
        <v>1507315053</v>
      </c>
      <c r="J62" s="53">
        <f t="shared" si="3"/>
        <v>3534997970</v>
      </c>
      <c r="K62" s="91">
        <f t="shared" si="4"/>
        <v>24747067683</v>
      </c>
      <c r="L62" s="87">
        <v>357196203</v>
      </c>
      <c r="M62" s="130">
        <v>0</v>
      </c>
      <c r="N62" s="126">
        <f t="shared" si="5"/>
        <v>25104263886</v>
      </c>
      <c r="O62" s="69"/>
    </row>
    <row r="63" spans="1:15">
      <c r="A63" s="78">
        <v>25754</v>
      </c>
      <c r="B63" s="80" t="s">
        <v>117</v>
      </c>
      <c r="C63" s="108">
        <v>21647049491</v>
      </c>
      <c r="D63" s="108">
        <v>6559075720</v>
      </c>
      <c r="E63" s="51">
        <f t="shared" si="1"/>
        <v>28206125211</v>
      </c>
      <c r="F63" s="51">
        <v>1070997757</v>
      </c>
      <c r="G63" s="51">
        <v>1057355746</v>
      </c>
      <c r="H63" s="53">
        <f t="shared" si="2"/>
        <v>2128353503</v>
      </c>
      <c r="I63" s="51">
        <v>687347452</v>
      </c>
      <c r="J63" s="53">
        <f t="shared" si="3"/>
        <v>2815700955</v>
      </c>
      <c r="K63" s="91">
        <f t="shared" si="4"/>
        <v>31021826166</v>
      </c>
      <c r="L63" s="87">
        <v>468087648</v>
      </c>
      <c r="M63" s="130">
        <v>0</v>
      </c>
      <c r="N63" s="126">
        <f t="shared" si="5"/>
        <v>31489913814</v>
      </c>
      <c r="O63" s="71"/>
    </row>
    <row r="64" spans="1:15">
      <c r="A64" s="78">
        <v>15759</v>
      </c>
      <c r="B64" s="80" t="s">
        <v>118</v>
      </c>
      <c r="C64" s="108">
        <v>7971646797</v>
      </c>
      <c r="D64" s="108">
        <v>304832600</v>
      </c>
      <c r="E64" s="51">
        <f t="shared" si="1"/>
        <v>8276479397</v>
      </c>
      <c r="F64" s="51">
        <v>463254200</v>
      </c>
      <c r="G64" s="51">
        <v>456106800</v>
      </c>
      <c r="H64" s="53">
        <f t="shared" si="2"/>
        <v>919361000</v>
      </c>
      <c r="I64" s="51">
        <v>606070617</v>
      </c>
      <c r="J64" s="53">
        <f t="shared" si="3"/>
        <v>1525431617</v>
      </c>
      <c r="K64" s="91">
        <f t="shared" si="4"/>
        <v>9801911014</v>
      </c>
      <c r="L64" s="87">
        <v>122090805</v>
      </c>
      <c r="M64" s="130">
        <v>0</v>
      </c>
      <c r="N64" s="126">
        <f t="shared" si="5"/>
        <v>9924001819</v>
      </c>
      <c r="O64" s="71"/>
    </row>
    <row r="65" spans="1:15">
      <c r="A65" s="78">
        <v>8758</v>
      </c>
      <c r="B65" s="80" t="s">
        <v>119</v>
      </c>
      <c r="C65" s="108">
        <v>17747939054</v>
      </c>
      <c r="D65" s="108">
        <v>11553190451</v>
      </c>
      <c r="E65" s="51">
        <f t="shared" si="1"/>
        <v>29301129505</v>
      </c>
      <c r="F65" s="51">
        <v>997201068</v>
      </c>
      <c r="G65" s="51">
        <v>981075515</v>
      </c>
      <c r="H65" s="53">
        <f t="shared" si="2"/>
        <v>1978276583</v>
      </c>
      <c r="I65" s="51">
        <v>709275635</v>
      </c>
      <c r="J65" s="53">
        <f t="shared" si="3"/>
        <v>2687552218</v>
      </c>
      <c r="K65" s="91">
        <f t="shared" si="4"/>
        <v>31988681723</v>
      </c>
      <c r="L65" s="87">
        <v>366826656</v>
      </c>
      <c r="M65" s="130">
        <v>0</v>
      </c>
      <c r="N65" s="126">
        <f t="shared" si="5"/>
        <v>32355508379</v>
      </c>
      <c r="O65" s="71"/>
    </row>
    <row r="66" spans="1:15">
      <c r="A66" s="78">
        <v>76834</v>
      </c>
      <c r="B66" s="80" t="s">
        <v>120</v>
      </c>
      <c r="C66" s="108">
        <v>10115023517</v>
      </c>
      <c r="D66" s="108">
        <v>275483001</v>
      </c>
      <c r="E66" s="51">
        <f t="shared" si="1"/>
        <v>10390506518</v>
      </c>
      <c r="F66" s="51">
        <v>509815381</v>
      </c>
      <c r="G66" s="51">
        <v>505082637</v>
      </c>
      <c r="H66" s="53">
        <f t="shared" si="2"/>
        <v>1014898018</v>
      </c>
      <c r="I66" s="51">
        <v>261328202</v>
      </c>
      <c r="J66" s="53">
        <f t="shared" si="3"/>
        <v>1276226220</v>
      </c>
      <c r="K66" s="91">
        <f t="shared" si="4"/>
        <v>11666732738</v>
      </c>
      <c r="L66" s="87">
        <v>139335693</v>
      </c>
      <c r="M66" s="130">
        <v>0</v>
      </c>
      <c r="N66" s="126">
        <f t="shared" si="5"/>
        <v>11806068431</v>
      </c>
      <c r="O66" s="71"/>
    </row>
    <row r="67" spans="1:15">
      <c r="A67" s="78">
        <v>52835</v>
      </c>
      <c r="B67" s="80" t="s">
        <v>121</v>
      </c>
      <c r="C67" s="108">
        <v>15721216275</v>
      </c>
      <c r="D67" s="108">
        <v>1276767127</v>
      </c>
      <c r="E67" s="51">
        <f t="shared" si="1"/>
        <v>16997983402</v>
      </c>
      <c r="F67" s="51">
        <v>822542690</v>
      </c>
      <c r="G67" s="51">
        <v>808664735</v>
      </c>
      <c r="H67" s="53">
        <f t="shared" si="2"/>
        <v>1631207425</v>
      </c>
      <c r="I67" s="51">
        <v>1012544852</v>
      </c>
      <c r="J67" s="53">
        <f t="shared" si="3"/>
        <v>2643752277</v>
      </c>
      <c r="K67" s="91">
        <f t="shared" si="4"/>
        <v>19641735679</v>
      </c>
      <c r="L67" s="87">
        <v>387258565</v>
      </c>
      <c r="M67" s="130">
        <v>0</v>
      </c>
      <c r="N67" s="126">
        <f t="shared" si="5"/>
        <v>20028994244</v>
      </c>
      <c r="O67" s="71"/>
    </row>
    <row r="68" spans="1:15">
      <c r="A68" s="78">
        <v>15001</v>
      </c>
      <c r="B68" s="80" t="s">
        <v>122</v>
      </c>
      <c r="C68" s="108">
        <v>9311079064</v>
      </c>
      <c r="D68" s="108">
        <v>1999477136</v>
      </c>
      <c r="E68" s="51">
        <f t="shared" si="1"/>
        <v>11310556200</v>
      </c>
      <c r="F68" s="51">
        <v>82641721</v>
      </c>
      <c r="G68" s="51">
        <v>452935726</v>
      </c>
      <c r="H68" s="53">
        <f t="shared" si="2"/>
        <v>535577447</v>
      </c>
      <c r="I68" s="51">
        <v>274580594</v>
      </c>
      <c r="J68" s="53">
        <f t="shared" si="3"/>
        <v>810158041</v>
      </c>
      <c r="K68" s="91">
        <f t="shared" si="4"/>
        <v>12120714241</v>
      </c>
      <c r="L68" s="87">
        <v>131690616</v>
      </c>
      <c r="M68" s="130">
        <v>0</v>
      </c>
      <c r="N68" s="126">
        <f t="shared" si="5"/>
        <v>12252404857</v>
      </c>
      <c r="O68" s="72"/>
    </row>
    <row r="69" spans="1:15" ht="25.5">
      <c r="A69" s="118">
        <v>5837</v>
      </c>
      <c r="B69" s="119" t="s">
        <v>123</v>
      </c>
      <c r="C69" s="108">
        <v>13162253838</v>
      </c>
      <c r="D69" s="108">
        <v>517635460</v>
      </c>
      <c r="E69" s="120">
        <f t="shared" si="1"/>
        <v>13679889298</v>
      </c>
      <c r="F69" s="51">
        <v>662378214</v>
      </c>
      <c r="G69" s="51">
        <v>652438604</v>
      </c>
      <c r="H69" s="114">
        <f t="shared" si="2"/>
        <v>1314816818</v>
      </c>
      <c r="I69" s="51">
        <v>776514517</v>
      </c>
      <c r="J69" s="114">
        <f t="shared" si="3"/>
        <v>2091331335</v>
      </c>
      <c r="K69" s="121">
        <f t="shared" si="4"/>
        <v>15771220633</v>
      </c>
      <c r="L69" s="87">
        <v>0</v>
      </c>
      <c r="M69" s="130">
        <v>0</v>
      </c>
      <c r="N69" s="127">
        <f t="shared" si="5"/>
        <v>15771220633</v>
      </c>
      <c r="O69" s="109" t="s">
        <v>1101</v>
      </c>
    </row>
    <row r="70" spans="1:15">
      <c r="A70" s="78">
        <v>44847</v>
      </c>
      <c r="B70" s="80" t="s">
        <v>124</v>
      </c>
      <c r="C70" s="108">
        <v>5609297525</v>
      </c>
      <c r="D70" s="108">
        <v>12598248857</v>
      </c>
      <c r="E70" s="51">
        <f t="shared" si="1"/>
        <v>18207546382</v>
      </c>
      <c r="F70" s="51">
        <v>354154968</v>
      </c>
      <c r="G70" s="51">
        <v>356164632</v>
      </c>
      <c r="H70" s="53">
        <f t="shared" si="2"/>
        <v>710319600</v>
      </c>
      <c r="I70" s="51">
        <v>239455709</v>
      </c>
      <c r="J70" s="53">
        <f t="shared" si="3"/>
        <v>949775309</v>
      </c>
      <c r="K70" s="91">
        <f t="shared" si="4"/>
        <v>19157321691</v>
      </c>
      <c r="L70" s="87">
        <v>1516859509</v>
      </c>
      <c r="M70" s="130">
        <v>0</v>
      </c>
      <c r="N70" s="126">
        <f t="shared" si="5"/>
        <v>20674181200</v>
      </c>
      <c r="O70" s="71"/>
    </row>
    <row r="71" spans="1:15">
      <c r="A71" s="78">
        <v>20001</v>
      </c>
      <c r="B71" s="80" t="s">
        <v>125</v>
      </c>
      <c r="C71" s="108">
        <v>24468692642</v>
      </c>
      <c r="D71" s="108">
        <v>5438012538</v>
      </c>
      <c r="E71" s="51">
        <f t="shared" si="1"/>
        <v>29906705180</v>
      </c>
      <c r="F71" s="51">
        <v>1264249739</v>
      </c>
      <c r="G71" s="51">
        <v>1243534664</v>
      </c>
      <c r="H71" s="53">
        <f t="shared" si="2"/>
        <v>2507784403</v>
      </c>
      <c r="I71" s="51">
        <v>919772806</v>
      </c>
      <c r="J71" s="53">
        <f t="shared" si="3"/>
        <v>3427557209</v>
      </c>
      <c r="K71" s="91">
        <f t="shared" si="4"/>
        <v>33334262389</v>
      </c>
      <c r="L71" s="87">
        <v>621402027</v>
      </c>
      <c r="M71" s="130">
        <v>0</v>
      </c>
      <c r="N71" s="126">
        <f t="shared" si="5"/>
        <v>33955664416</v>
      </c>
      <c r="O71" s="71"/>
    </row>
    <row r="72" spans="1:15">
      <c r="A72" s="78">
        <v>50001</v>
      </c>
      <c r="B72" s="80" t="s">
        <v>126</v>
      </c>
      <c r="C72" s="108">
        <v>26104263964</v>
      </c>
      <c r="D72" s="108">
        <v>1749202161</v>
      </c>
      <c r="E72" s="51">
        <f t="shared" si="1"/>
        <v>27853466125</v>
      </c>
      <c r="F72" s="51">
        <v>1454357011</v>
      </c>
      <c r="G72" s="51">
        <v>1474319340</v>
      </c>
      <c r="H72" s="53">
        <f t="shared" si="2"/>
        <v>2928676351</v>
      </c>
      <c r="I72" s="51">
        <v>1742795333</v>
      </c>
      <c r="J72" s="53">
        <f t="shared" si="3"/>
        <v>4671471684</v>
      </c>
      <c r="K72" s="91">
        <f t="shared" si="4"/>
        <v>32524937809</v>
      </c>
      <c r="L72" s="87">
        <v>495668475</v>
      </c>
      <c r="M72" s="130">
        <v>0</v>
      </c>
      <c r="N72" s="126">
        <f t="shared" si="5"/>
        <v>33020606284</v>
      </c>
      <c r="O72" s="72"/>
    </row>
    <row r="73" spans="1:15">
      <c r="A73" s="78">
        <v>85001</v>
      </c>
      <c r="B73" s="80" t="s">
        <v>127</v>
      </c>
      <c r="C73" s="108">
        <v>13014220078</v>
      </c>
      <c r="D73" s="108">
        <v>32164621</v>
      </c>
      <c r="E73" s="51">
        <f t="shared" si="1"/>
        <v>13046384699</v>
      </c>
      <c r="F73" s="51">
        <v>650962997</v>
      </c>
      <c r="G73" s="51">
        <v>641176266</v>
      </c>
      <c r="H73" s="53">
        <f t="shared" si="2"/>
        <v>1292139263</v>
      </c>
      <c r="I73" s="51">
        <v>1039049289</v>
      </c>
      <c r="J73" s="53">
        <f t="shared" si="3"/>
        <v>2331188552</v>
      </c>
      <c r="K73" s="91">
        <f t="shared" si="4"/>
        <v>15377573251</v>
      </c>
      <c r="L73" s="87">
        <v>251652419</v>
      </c>
      <c r="M73" s="130">
        <v>0</v>
      </c>
      <c r="N73" s="126">
        <f t="shared" si="5"/>
        <v>15629225670</v>
      </c>
      <c r="O73" s="69"/>
    </row>
    <row r="74" spans="1:15">
      <c r="A74" s="78">
        <v>76892</v>
      </c>
      <c r="B74" s="80" t="s">
        <v>128</v>
      </c>
      <c r="C74" s="108">
        <v>6238095733</v>
      </c>
      <c r="D74" s="108">
        <v>139250997</v>
      </c>
      <c r="E74" s="51">
        <f t="shared" si="1"/>
        <v>6377346730</v>
      </c>
      <c r="F74" s="51">
        <v>349249998</v>
      </c>
      <c r="G74" s="51">
        <v>343632858</v>
      </c>
      <c r="H74" s="53">
        <f t="shared" si="2"/>
        <v>692882856</v>
      </c>
      <c r="I74" s="51">
        <v>405059475</v>
      </c>
      <c r="J74" s="53">
        <f t="shared" si="3"/>
        <v>1097942331</v>
      </c>
      <c r="K74" s="91">
        <f t="shared" si="4"/>
        <v>7475289061</v>
      </c>
      <c r="L74" s="87">
        <v>98310716</v>
      </c>
      <c r="M74" s="130">
        <v>0</v>
      </c>
      <c r="N74" s="126">
        <f t="shared" si="5"/>
        <v>7573599777</v>
      </c>
      <c r="O74" s="72"/>
    </row>
    <row r="75" spans="1:15" ht="13.5" thickBot="1">
      <c r="A75" s="79">
        <v>25899</v>
      </c>
      <c r="B75" s="85" t="s">
        <v>129</v>
      </c>
      <c r="C75" s="108">
        <v>7150668058</v>
      </c>
      <c r="D75" s="108">
        <v>759200</v>
      </c>
      <c r="E75" s="57">
        <f t="shared" si="1"/>
        <v>7151427258</v>
      </c>
      <c r="F75" s="51">
        <v>370000279</v>
      </c>
      <c r="G75" s="51">
        <v>365358607</v>
      </c>
      <c r="H75" s="56">
        <f t="shared" si="2"/>
        <v>735358886</v>
      </c>
      <c r="I75" s="51">
        <v>328245027</v>
      </c>
      <c r="J75" s="56">
        <f t="shared" si="3"/>
        <v>1063603913</v>
      </c>
      <c r="K75" s="92">
        <f t="shared" si="4"/>
        <v>8215031171</v>
      </c>
      <c r="L75" s="87">
        <v>110660016</v>
      </c>
      <c r="M75" s="130">
        <v>0</v>
      </c>
      <c r="N75" s="128">
        <f t="shared" si="5"/>
        <v>8325691187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1368658085431</v>
      </c>
      <c r="D77" s="32">
        <f t="shared" ref="D77:N77" si="8">SUM(D11:D75)</f>
        <v>163418764507</v>
      </c>
      <c r="E77" s="32">
        <f t="shared" si="8"/>
        <v>1532076849938</v>
      </c>
      <c r="F77" s="32">
        <f t="shared" si="8"/>
        <v>73441107304</v>
      </c>
      <c r="G77" s="32">
        <f t="shared" si="8"/>
        <v>72865386180</v>
      </c>
      <c r="H77" s="32">
        <f t="shared" si="8"/>
        <v>146306493484</v>
      </c>
      <c r="I77" s="32">
        <f t="shared" si="8"/>
        <v>76324716746</v>
      </c>
      <c r="J77" s="32">
        <f t="shared" si="8"/>
        <v>222631210230</v>
      </c>
      <c r="K77" s="32">
        <f t="shared" si="8"/>
        <v>1754708060168</v>
      </c>
      <c r="L77" s="32">
        <f t="shared" si="8"/>
        <v>27068760347</v>
      </c>
      <c r="M77" s="32">
        <f t="shared" si="8"/>
        <v>5306041132</v>
      </c>
      <c r="N77" s="32">
        <f t="shared" si="8"/>
        <v>1787082861647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73" activePane="bottomLeft" state="frozen"/>
      <selection pane="bottomLeft" activeCell="A6" sqref="A6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1105</v>
      </c>
      <c r="B4" s="171"/>
      <c r="C4" s="171"/>
      <c r="D4" s="171"/>
      <c r="E4" s="171"/>
      <c r="F4" s="171"/>
    </row>
    <row r="5" spans="1:6">
      <c r="A5" s="171" t="s">
        <v>1108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1102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23615904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2581746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6068311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26974744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40363341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52428201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6882146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16846494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31135243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36509375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9966074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129000744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10163607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2384093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39701468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9600889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11184999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23518519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26134361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11632755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15895205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88303273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12189778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65784314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13933303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27492025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5241857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4098217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112130717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68668163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3254679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194854987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125922448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11433328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26145790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5946639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19605319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70087926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72367612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20136127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10943711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146504405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9684702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20113752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52431317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9636141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40376176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8685597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15377912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8605590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49208531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10731965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5916526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5560473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41531556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15294917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11068991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59683869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9801901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25761360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11705913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13077963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72909295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6680552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28927737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49260399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10728455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210196640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98794507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4106375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24196614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14260176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8898616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43973767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15462540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31685525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80725781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17558460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15757754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17728790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12285418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23776492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8275497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19613169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4437920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84312050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22007023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33353175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140499404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17663339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28587527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27309370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19578194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45818531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17463788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46220101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70212089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47786659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20699887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19632604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58280663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6395165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9102695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8956925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10760202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57920498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26506746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4531833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26643755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8867249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46722502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10325346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56772950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27643562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39369601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88679915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90973564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61463101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33674217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87148188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28636319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56201051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45812784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48224106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8313455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23494755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45586915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39822523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56832613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59839352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141648080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27773801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31871274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21089028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18734936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12436518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99455633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36386639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21457535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123926827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23155678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59125722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76676428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22343992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36472821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35879504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66660425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208234368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14241128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23499175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48632425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57984673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25269465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150583328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61581972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105403305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72299581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46144008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93868632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13236115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26284096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15569437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41073639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29012501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123752832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36917548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85784385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58687205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82331285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46589125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81468715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108428419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44507250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16506032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31193551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93179248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109893977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47717277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49898969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33353666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1368549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20124154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6826988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9568510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1680704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1805741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7373285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6001849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3160020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5848511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1160424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3390065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4519536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3648393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3693825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62942870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6092192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21970257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8828573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4627521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5878755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10857613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3554372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3403642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4620503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24915256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5748831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2051474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5181683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2586588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8165756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3886817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5240419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4073590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4171422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6733116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16269949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1789249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10328772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2835954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7296594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2226943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8998394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8130977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6049139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2515888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1291521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3219855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17942592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4120261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8707552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8962936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7960603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7095615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24161061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6863453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13238832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12894902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7479878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3035628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14259859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1840902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4421037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35119677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2871399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2623265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12068228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6686439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3834326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9879643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3465591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68458488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9895806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11467992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10474717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2350171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16626020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5531330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26907395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2058545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5133164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6256461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6114492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4691873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11714684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8826819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4326283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9901737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4717886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2782570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1491451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11838239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10437972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16487652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12651138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2603708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4507895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11338297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12310385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2503778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7628913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2939875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8346951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3276655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11430442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11842973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4374930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5835099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13402147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7929958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5497152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7353300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2999335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11152462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16143605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2526963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9555788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17531659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2647061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7072157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26003769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37685116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11917341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13544750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45791139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8814137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82937059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6397875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19775526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15105498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19297484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1972748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25918156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9491704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14832517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16634339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24749305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66020699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11246072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17336933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27275181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6514671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36783204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12038569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46630897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13220912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8103946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21089292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80505593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17045700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36190664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24205178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30994270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25965391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6020888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60999945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29926857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136992501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32090417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13481037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12082831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25057335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51360223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34582381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50876897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40196758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68528926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105424120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59239128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39083946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79258417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7167825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19677148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131809583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53605527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27476423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15267580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20231570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70468485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24333126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34430141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67477202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9606050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92164644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57611519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17508037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61033190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42135139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28466380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11790238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8436367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157778920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10981308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51624744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11435792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46790059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8705380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42878667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114854747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61128661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41147969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20806510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154006640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154269467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60331824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66799732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94271168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95499268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62748177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88763080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68414970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99673149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21370597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6969935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31698384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106170024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27948750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34374555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46328461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126924553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32564093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59775264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41342091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40210826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60417397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40795025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151221900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62401303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81579176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153351539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29214892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93641736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131069427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31425954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35979735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71867007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32792288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175369629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111073832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145864617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86322941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96144364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147449025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36394437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175813756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66350813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99823228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52558753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42758575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86640915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366318597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183521376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116324228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9013182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6698046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20560511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15358912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14481304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2183914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3020775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10859958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6312763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7209663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54692415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17609652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19858916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9731965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3847567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11450580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12739197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25222389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25911865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20135327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12494467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24950836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6600727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22315359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13901122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9402789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11783765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5851339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16878356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12134031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3145500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9440872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21568684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25841200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20582730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3490075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7163821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5950411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6575867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5431926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3044825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6237175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21136516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29878734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12995766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8969182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21761655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17588720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7657008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97659184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3012033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15163893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1858843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17614355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7540118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3706960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7449516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5600476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30363270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6141799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6447961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15807685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14712699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20844086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3071763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6213248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9414931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7772493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9944211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9868332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11105089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10857781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4107103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10763982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12017549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14606895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15720843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31027295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24250144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13658385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26484724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14187223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18294221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7205685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7575256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8175623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19991229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13294816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8315531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21234074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5409186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2978122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13969904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62216862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5432752</v>
      </c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14722469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8683520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49754750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9211040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4402527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10409306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4463563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1981115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21322712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28500707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20265458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25557069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5230510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37063772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194847883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18582371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97448615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30265817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95177441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96287605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20158185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78140093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16859068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51883033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34373998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83621345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202388949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19585589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79667976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33387058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64698242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44589661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27106633</v>
      </c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>
        <v>103492977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33542029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22676051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32525583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159875040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9973938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10351628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90504679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47841688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22517927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60984493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15642076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25803298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44050248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4226564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10660886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42661141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13396975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4855491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112947747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44548080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29568593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15302994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20306812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43559735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22548346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108749829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12504698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19988038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9703537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37154825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24211951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24381105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30703200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24749615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48753855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21517099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40079681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27341395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16227225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18386161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10199181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31600481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10030489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9477307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74730655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96300295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116548072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27789212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12796432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83529780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51182921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6941319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711384261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103358372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19789952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38484519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37250672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78364061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112362077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21343551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71406940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24377016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185130957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40336213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63782357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166530764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80126317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108671857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23524456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55772237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80564701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155089772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80192749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15492993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68301727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19152216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81204595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31777647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74536709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32532509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75204307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45531650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34142602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185689613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96391785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12612658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13160777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18396265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7729481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31310392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2453798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15712711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5865412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19306865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119518092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15764338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26379773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22555032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53069120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36400668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22897190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30132204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182371656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59428705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19222706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27868987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22895378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20629151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13262908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2910545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34712167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37800402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9819439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10458586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7254572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10955780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182344680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6657612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26471718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8976978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10361961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5541167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19161118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11316608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49425425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13725270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16555970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85496619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6381010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10091231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20612419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15339043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9226522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21145710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11724900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8090803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11307748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8126887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21030348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13739660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7210528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34759010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37073729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15737643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9085384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14007966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52689977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10947416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33178662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4916963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97123551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7258295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23603816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19108002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15721449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7158610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10010664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25101666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64856289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38179875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42142253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22852394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11767590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24786283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17751469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8123306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45331754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17519573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8478372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21856410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13732765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52678991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11289906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70200297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16801772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11552094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11853493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4750963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17973182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27028808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23436453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56210582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14327427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8606928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38276027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104544840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59615784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8623648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36618394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5904589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8087090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31074113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16925353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81487360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6888874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5913451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167442603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48133931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8342761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15891136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8810617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14554643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29328861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14537752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4369290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71035647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9278230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55818509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253622589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40045123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11216686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118888036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3560008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67484397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23921109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6927932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11814241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8094263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37726528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45257397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6459434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31645067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5835181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11866124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6266033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31139535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14648480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9367784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32649897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21363467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52202941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89151817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40578291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72316145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14516874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1906036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4457857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15125943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28655294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10944946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10483436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18331470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2135841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2907282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6917303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7192921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2551443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11093206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16401265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3059087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3355657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4340742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51925064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7295756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4513929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4017126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9113678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16006485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41915447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2020910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8788235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26508599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2335615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4935232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8796986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4301867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6755320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7418068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6903751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3161616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3298959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6594746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2951731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3824548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3258765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8453924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16040048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3496550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50409288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27107679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3493917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30800263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9349945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21792048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4713609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6292290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17308012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6189878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1899804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3922903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7205650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4470223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21657485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13927432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90839631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43828799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70031219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12645577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2391426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59024714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3074725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5472048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3125359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62607459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3265931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5826132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16815858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30324547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14914353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7524206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5590441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10110601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6568930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22830865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1919291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7560657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10389379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22121312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29648843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32053849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102055029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38754576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16253563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25372095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45412211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58158678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28861165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45891405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137743617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26374452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47380112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43949304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133823449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59255187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23853801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131383453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155755616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46872409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56945772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65508635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62816577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53494937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5257704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10220853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6639678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17771690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17128706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50719663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24888584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10645770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8531914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92561968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10105278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55844796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11670204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11858400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60827733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13027840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22143939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44323802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36557315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9265749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23090437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18239079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21411630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49849589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47563517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36339137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4385623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23140211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55358551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11762805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7095572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76574093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12761619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26840108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52158369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7784768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45674495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16674664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25885149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17761085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8124252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4605077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7217936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18442459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12434560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6244008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15056778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16330358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20221490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6918567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19541314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23036597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22525763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18202017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107436785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46691128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10136179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7795095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44618276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14723115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52405819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23832684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31693497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14071325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30985712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11147010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10675079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54554774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20595049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15474758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30689664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15819459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36600839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15688577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23327138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4987581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8352176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11060122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15987921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40885299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206096216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137227916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8024123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57247629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7736557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126886635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157853776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58347979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2973755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40173983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2132176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28099893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24466063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17768069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27309863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90050413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25699669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1578672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4725421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3384633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12897527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15617240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45701399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29985402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62694970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85712557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5800076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86299616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107117240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18509235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52096226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55437456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20581313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5261443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45708835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12221132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60753309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46363293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55697817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5839847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123033121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25913565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117646288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62121379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119850381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27954551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26365800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8934101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122521137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8918292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3796133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91236616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35133250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11618937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318005183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55887608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49856437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36049961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36427647119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D17" sqref="D17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5" t="s">
        <v>0</v>
      </c>
      <c r="B1" s="155"/>
      <c r="C1" s="155"/>
      <c r="D1" s="155"/>
      <c r="E1" s="155"/>
      <c r="F1" s="131"/>
    </row>
    <row r="2" spans="1:9" ht="15.75">
      <c r="A2" s="155" t="s">
        <v>1</v>
      </c>
      <c r="B2" s="155"/>
      <c r="C2" s="155"/>
      <c r="D2" s="155"/>
      <c r="E2" s="155"/>
      <c r="F2" s="131"/>
    </row>
    <row r="3" spans="1:9" ht="15.75">
      <c r="B3" s="8"/>
      <c r="C3" s="8"/>
      <c r="D3" s="8"/>
      <c r="E3" s="8"/>
    </row>
    <row r="4" spans="1:9" ht="15.75">
      <c r="A4" s="155" t="s">
        <v>1105</v>
      </c>
      <c r="B4" s="155"/>
      <c r="C4" s="155"/>
      <c r="D4" s="155"/>
      <c r="E4" s="155"/>
    </row>
    <row r="5" spans="1:9" ht="15.75">
      <c r="A5" s="174" t="s">
        <v>1111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2111470581183</v>
      </c>
      <c r="C9" s="100">
        <f t="shared" ref="C9:E9" si="0">SUM(C10:C12,C15)</f>
        <v>1754708060168</v>
      </c>
      <c r="D9" s="100">
        <f t="shared" si="0"/>
        <v>0</v>
      </c>
      <c r="E9" s="100">
        <f t="shared" si="0"/>
        <v>3866178641351</v>
      </c>
    </row>
    <row r="10" spans="1:9">
      <c r="A10" s="99" t="s">
        <v>1086</v>
      </c>
      <c r="B10" s="99">
        <f>+'Departamentos '!C44</f>
        <v>1608943981580</v>
      </c>
      <c r="C10" s="99">
        <f>+'Distritos y municipios certfica'!C77</f>
        <v>1368658085431</v>
      </c>
      <c r="D10" s="99">
        <v>0</v>
      </c>
      <c r="E10" s="99">
        <f>SUM(B10:D10)</f>
        <v>2977602067011</v>
      </c>
      <c r="G10" s="90"/>
    </row>
    <row r="11" spans="1:9">
      <c r="A11" s="99" t="s">
        <v>1087</v>
      </c>
      <c r="B11" s="99">
        <f>+'Departamentos '!D44</f>
        <v>116802812601</v>
      </c>
      <c r="C11" s="99">
        <f>+'Distritos y municipios certfica'!D77</f>
        <v>163418764507</v>
      </c>
      <c r="D11" s="99">
        <v>0</v>
      </c>
      <c r="E11" s="112">
        <f>SUM(B11:D11)</f>
        <v>280221577108</v>
      </c>
      <c r="G11" s="88"/>
      <c r="H11" s="88"/>
      <c r="I11" s="89"/>
    </row>
    <row r="12" spans="1:9" ht="15.75">
      <c r="A12" s="101" t="s">
        <v>1088</v>
      </c>
      <c r="B12" s="101">
        <f>SUM(B13:B14)</f>
        <v>311911491970</v>
      </c>
      <c r="C12" s="101">
        <f>SUM(C13:C14)</f>
        <v>146306493484</v>
      </c>
      <c r="D12" s="101">
        <v>0</v>
      </c>
      <c r="E12" s="101">
        <f>SUM(E13:E14)</f>
        <v>458217985454</v>
      </c>
    </row>
    <row r="13" spans="1:9">
      <c r="A13" s="102" t="s">
        <v>1089</v>
      </c>
      <c r="B13" s="102">
        <f>+'Departamentos '!F44</f>
        <v>156981082557</v>
      </c>
      <c r="C13" s="102">
        <f>+'Distritos y municipios certfica'!F77</f>
        <v>73441107304</v>
      </c>
      <c r="D13" s="102">
        <v>0</v>
      </c>
      <c r="E13" s="103">
        <f t="shared" ref="E13:E17" si="1">SUM(B13:D13)</f>
        <v>230422189861</v>
      </c>
    </row>
    <row r="14" spans="1:9">
      <c r="A14" s="102" t="s">
        <v>1090</v>
      </c>
      <c r="B14" s="102">
        <f>+'Departamentos '!G44</f>
        <v>154930409413</v>
      </c>
      <c r="C14" s="102">
        <f>+'Distritos y municipios certfica'!G77</f>
        <v>72865386180</v>
      </c>
      <c r="D14" s="102">
        <v>0</v>
      </c>
      <c r="E14" s="102">
        <f t="shared" si="1"/>
        <v>227795795593</v>
      </c>
    </row>
    <row r="15" spans="1:9" ht="15.75">
      <c r="A15" s="101" t="s">
        <v>1091</v>
      </c>
      <c r="B15" s="101">
        <f>+'Departamentos '!I44</f>
        <v>73812295032</v>
      </c>
      <c r="C15" s="101">
        <f>+'Distritos y municipios certfica'!I77</f>
        <v>76324716746</v>
      </c>
      <c r="D15" s="101">
        <v>0</v>
      </c>
      <c r="E15" s="101">
        <f t="shared" si="1"/>
        <v>150137011778</v>
      </c>
    </row>
    <row r="16" spans="1:9" ht="15.75">
      <c r="A16" s="104" t="s">
        <v>1092</v>
      </c>
      <c r="B16" s="105">
        <v>0</v>
      </c>
      <c r="C16" s="105">
        <f>+'Distritos y municipios certfica'!L77</f>
        <v>27068760347</v>
      </c>
      <c r="D16" s="105">
        <f>'Muncipios no certficados'!E1050</f>
        <v>36427647119</v>
      </c>
      <c r="E16" s="106">
        <f t="shared" si="1"/>
        <v>63496407466</v>
      </c>
      <c r="G16" s="77"/>
    </row>
    <row r="17" spans="1:7" ht="15.75">
      <c r="A17" s="104" t="s">
        <v>3</v>
      </c>
      <c r="B17" s="104">
        <f>+'Departamentos '!L44</f>
        <v>34225874092</v>
      </c>
      <c r="C17" s="104">
        <f>+'Distritos y municipios certfica'!M77</f>
        <v>5306041132</v>
      </c>
      <c r="D17" s="104">
        <v>0</v>
      </c>
      <c r="E17" s="106">
        <f t="shared" si="1"/>
        <v>39531915224</v>
      </c>
    </row>
    <row r="18" spans="1:7" ht="20.45" customHeight="1">
      <c r="A18" s="107" t="s">
        <v>1084</v>
      </c>
      <c r="B18" s="107">
        <f>+B9+SUM(B16:B17)</f>
        <v>2145696455275</v>
      </c>
      <c r="C18" s="107">
        <f t="shared" ref="C18:D18" si="2">+C9+SUM(C16:C17)</f>
        <v>1787082861647</v>
      </c>
      <c r="D18" s="107">
        <f t="shared" si="2"/>
        <v>36427647119</v>
      </c>
      <c r="E18" s="107">
        <f>+E9+SUM(E16:E17)</f>
        <v>3969206964041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F101783E-1D2B-47E9-950A-492BF1757D60}"/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2025-08-26T17:45:28Z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